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dipres.sharepoint.com/teams/areamacro/Documentos compartidos/IFP/2026/IFP 1T26/Compilado de cuadros/"/>
    </mc:Choice>
  </mc:AlternateContent>
  <xr:revisionPtr revIDLastSave="519" documentId="8_{89006D78-7144-4A3A-9D26-E13326F700A6}" xr6:coauthVersionLast="47" xr6:coauthVersionMax="47" xr10:uidLastSave="{04D14F55-6440-4456-899A-26D392DAE7C5}"/>
  <bookViews>
    <workbookView xWindow="-120" yWindow="-120" windowWidth="29040" windowHeight="15720" xr2:uid="{7A15AC49-75FD-4024-BDB1-F08A3AA36BCC}"/>
  </bookViews>
  <sheets>
    <sheet name="Índice" sheetId="157" r:id="rId1"/>
    <sheet name="C I.1.1" sheetId="95" r:id="rId2"/>
    <sheet name="C I.1.2" sheetId="130" r:id="rId3"/>
    <sheet name="C I.2.1" sheetId="1" r:id="rId4"/>
    <sheet name="C I.2.2" sheetId="2" r:id="rId5"/>
    <sheet name="C I.2.3" sheetId="3" r:id="rId6"/>
    <sheet name="C I.4.1" sheetId="6" r:id="rId7"/>
    <sheet name="C I.4.2" sheetId="5" r:id="rId8"/>
    <sheet name="C I.5.1" sheetId="7" r:id="rId9"/>
    <sheet name="C I.5.2" sheetId="11" r:id="rId10"/>
    <sheet name="C I.5.3" sheetId="8" r:id="rId11"/>
    <sheet name="C I.5.4" sheetId="9" r:id="rId12"/>
    <sheet name="C I.5.5" sheetId="10" r:id="rId13"/>
    <sheet name="C I.6.1" sheetId="12" r:id="rId14"/>
    <sheet name="C I.7.1" sheetId="13" r:id="rId15"/>
    <sheet name="C I.7.2" sheetId="14" r:id="rId16"/>
    <sheet name="C I.8.1" sheetId="15" r:id="rId17"/>
    <sheet name="C I.8.2" sheetId="16" r:id="rId18"/>
    <sheet name="C I.9.1" sheetId="99" r:id="rId19"/>
    <sheet name="C I.9.2" sheetId="133" r:id="rId20"/>
    <sheet name="C I.9.3" sheetId="118" r:id="rId21"/>
    <sheet name="C I.9.4" sheetId="134" r:id="rId22"/>
    <sheet name="C I.9.5" sheetId="135" r:id="rId23"/>
    <sheet name="C I.9.6" sheetId="17" r:id="rId24"/>
    <sheet name="C I.10.1" sheetId="18" r:id="rId25"/>
    <sheet name="C I.11.1" sheetId="166" r:id="rId26"/>
    <sheet name="C I.11.2" sheetId="167" r:id="rId27"/>
    <sheet name="C I.11.3" sheetId="168" r:id="rId28"/>
    <sheet name="C I.11.4" sheetId="169" r:id="rId29"/>
    <sheet name="C I.11.5" sheetId="187" r:id="rId30"/>
    <sheet name="C I.11.6" sheetId="190" r:id="rId31"/>
    <sheet name="C I.11.7" sheetId="191" r:id="rId32"/>
    <sheet name="C I.11.8" sheetId="192" r:id="rId33"/>
    <sheet name="C II.1.1" sheetId="19" r:id="rId34"/>
    <sheet name="C II.1.2" sheetId="131" r:id="rId35"/>
    <sheet name="C II.2.1" sheetId="20" r:id="rId36"/>
    <sheet name="C II.2.2" sheetId="143" r:id="rId37"/>
    <sheet name="C II.3.1" sheetId="103" r:id="rId38"/>
    <sheet name="C II.3.2" sheetId="21" r:id="rId39"/>
    <sheet name="C II.4.1" sheetId="158" r:id="rId40"/>
    <sheet name="C II.4.2" sheetId="22" r:id="rId41"/>
    <sheet name="C II.5.1" sheetId="23" r:id="rId42"/>
    <sheet name="C II.6.1" sheetId="24" r:id="rId43"/>
    <sheet name="C III.3.1" sheetId="26" r:id="rId44"/>
    <sheet name="C III.3.2" sheetId="132" r:id="rId45"/>
    <sheet name="C III.4.1" sheetId="28" r:id="rId46"/>
    <sheet name="C III.4.2" sheetId="30" r:id="rId47"/>
    <sheet name="C III.4.3" sheetId="31" r:id="rId48"/>
    <sheet name="C III.5.1" sheetId="32" r:id="rId49"/>
    <sheet name="C III.5.2" sheetId="33" r:id="rId50"/>
    <sheet name="C III.6.1" sheetId="34" r:id="rId51"/>
    <sheet name="C III.7.1" sheetId="36" r:id="rId52"/>
    <sheet name="C III.8.1" sheetId="37" r:id="rId53"/>
    <sheet name="C III.9.1" sheetId="144" r:id="rId54"/>
    <sheet name="C III.9.2" sheetId="155" r:id="rId55"/>
    <sheet name="C III.9.3" sheetId="156" r:id="rId56"/>
    <sheet name="C III.9.4" sheetId="145" r:id="rId57"/>
    <sheet name="C A.I.1" sheetId="75" r:id="rId58"/>
    <sheet name="C A.I.2" sheetId="76" r:id="rId59"/>
    <sheet name="C A.I.3" sheetId="77" r:id="rId60"/>
    <sheet name="C A.I.4" sheetId="78" r:id="rId61"/>
    <sheet name="C A.I.5" sheetId="63" r:id="rId62"/>
    <sheet name="C A.I.6" sheetId="64" r:id="rId63"/>
    <sheet name="C A.I.7" sheetId="65" r:id="rId64"/>
    <sheet name="C A.I.8" sheetId="66" r:id="rId65"/>
    <sheet name="C A.II.1" sheetId="165" r:id="rId66"/>
    <sheet name="C A.II.2" sheetId="104" r:id="rId67"/>
    <sheet name="C A.II.3" sheetId="107" r:id="rId68"/>
    <sheet name="C A.II.4" sheetId="108" r:id="rId69"/>
    <sheet name="C A.II.5" sheetId="109" r:id="rId70"/>
    <sheet name="C A.II.6" sheetId="110" r:id="rId71"/>
    <sheet name="C A.II.7" sheetId="111" r:id="rId72"/>
    <sheet name="C A.II.8" sheetId="112" r:id="rId73"/>
    <sheet name="C A.II.9" sheetId="113" r:id="rId74"/>
    <sheet name="C A.II.10" sheetId="114" r:id="rId75"/>
    <sheet name="C A.II.11" sheetId="189" r:id="rId76"/>
    <sheet name="C A.II.12" sheetId="115" r:id="rId77"/>
    <sheet name="C A.II.13" sheetId="116" r:id="rId78"/>
    <sheet name="C A.II.14" sheetId="117" r:id="rId79"/>
    <sheet name="C A.III.1" sheetId="60" r:id="rId80"/>
    <sheet name="C A.III.2" sheetId="61" r:id="rId81"/>
    <sheet name="C A.III.3" sheetId="62" r:id="rId82"/>
    <sheet name="C R.1.1" sheetId="195" r:id="rId83"/>
    <sheet name="C R.1.2" sheetId="196" r:id="rId84"/>
    <sheet name="C R.4.1" sheetId="193" r:id="rId85"/>
    <sheet name="C R.5.1" sheetId="194" r:id="rId86"/>
    <sheet name="C R.6.1" sheetId="198" r:id="rId87"/>
  </sheets>
  <definedNames>
    <definedName name="__C">#REF!</definedName>
    <definedName name="_0012TC">#REF!</definedName>
    <definedName name="_0106TC">#REF!</definedName>
    <definedName name="_0112TC">#REF!</definedName>
    <definedName name="_1INT_DEBT">#REF!</definedName>
    <definedName name="_C">#REF!</definedName>
    <definedName name="_Fill" hidden="1">#REF!</definedName>
    <definedName name="_msoanchor_2">#REF!</definedName>
    <definedName name="_Parse_Out" hidden="1">#REF!</definedName>
    <definedName name="A">#REF!</definedName>
    <definedName name="A_10" hidden="1">#REF!</definedName>
    <definedName name="A_12" hidden="1">#REF!</definedName>
    <definedName name="A_13" hidden="1">#REF!</definedName>
    <definedName name="A_14" hidden="1">#REF!</definedName>
    <definedName name="A_15" hidden="1">#REF!</definedName>
    <definedName name="A_16" hidden="1">#REF!</definedName>
    <definedName name="A_17">#REF!</definedName>
    <definedName name="A_18">#REF!,#REF!</definedName>
    <definedName name="A_20">#REF!</definedName>
    <definedName name="A_21">#REF!</definedName>
    <definedName name="A_22">#REF!</definedName>
    <definedName name="A_23">#REF!</definedName>
    <definedName name="A_24">#REF!</definedName>
    <definedName name="A_26">#REF!</definedName>
    <definedName name="A_27">#REF!</definedName>
    <definedName name="A_3">#REF!</definedName>
    <definedName name="A_30">#REF!</definedName>
    <definedName name="A_31">#REF!</definedName>
    <definedName name="A_32">#REF!</definedName>
    <definedName name="A_33">#REF!</definedName>
    <definedName name="A_34">#REF!</definedName>
    <definedName name="A_35">#REF!</definedName>
    <definedName name="A_4">#REF!</definedName>
    <definedName name="A_5" hidden="1">#REF!</definedName>
    <definedName name="A_6" hidden="1">#REF!</definedName>
    <definedName name="A_7" hidden="1">#REF!</definedName>
    <definedName name="A_8" hidden="1">#REF!</definedName>
    <definedName name="A_9" hidden="1">#REF!</definedName>
    <definedName name="aaaa">#REF!</definedName>
    <definedName name="aaaaa">#REF!</definedName>
    <definedName name="ADJGDPDATA">#REF!</definedName>
    <definedName name="ADJGDPDATALABELS">#REF!</definedName>
    <definedName name="Aii">#REF!</definedName>
    <definedName name="AII_2">#REF!</definedName>
    <definedName name="Amortizaciones">#REF!</definedName>
    <definedName name="_xlnm.Print_Area">#REF!</definedName>
    <definedName name="asd" hidden="1">#REF!</definedName>
    <definedName name="BACKUP">#REF!</definedName>
    <definedName name="BASEGDPDATA">#REF!</definedName>
    <definedName name="BASEGDPLABELS">#REF!</definedName>
    <definedName name="BASELINE">#REF!</definedName>
    <definedName name="BLPH1"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udgetYear">#REF!</definedName>
    <definedName name="ca" hidden="1">#REF!</definedName>
    <definedName name="CalcAmort">#REF!</definedName>
    <definedName name="Cancel_Prepag">#REF!,#REF!</definedName>
    <definedName name="Cancelaciones">#REF!</definedName>
    <definedName name="Capitulo">#REF!</definedName>
    <definedName name="Cartera_Cons_USD">#REF!</definedName>
    <definedName name="Cartera_USD">#REF!</definedName>
    <definedName name="Comisiones">#REF!</definedName>
    <definedName name="CurrentYear">#REF!</definedName>
    <definedName name="das" hidden="1">#REF!</definedName>
    <definedName name="Datos">#REF!</definedName>
    <definedName name="dddd">#REF!</definedName>
    <definedName name="Desembolsos">#REF!</definedName>
    <definedName name="Detalle_Prestamos">#REF!</definedName>
    <definedName name="Dext">#REF!</definedName>
    <definedName name="Dext0901">#REF!</definedName>
    <definedName name="Dint">#REF!</definedName>
    <definedName name="Dint0901">#REF!</definedName>
    <definedName name="DOLLARS">#REF!</definedName>
    <definedName name="e">#REF!</definedName>
    <definedName name="Fecha_Actual">#REF!</definedName>
    <definedName name="fg" hidden="1">#REF!</definedName>
    <definedName name="fromyear">#REF!</definedName>
    <definedName name="GROWTH">#REF!</definedName>
    <definedName name="GRWTH">#REF!</definedName>
    <definedName name="HANDENTEREDDATA">#REF!</definedName>
    <definedName name="HANDENTEREDDATALABELS">#REF!</definedName>
    <definedName name="hg" hidden="1">#REF!</definedName>
    <definedName name="hgd" hidden="1">#REF!</definedName>
    <definedName name="hhh">#REF!</definedName>
    <definedName name="hhhh">#REF!</definedName>
    <definedName name="Intereses">#REF!</definedName>
    <definedName name="InvCF">#REF!</definedName>
    <definedName name="IPC_Total98">#REF!</definedName>
    <definedName name="jfhkjf">#REF!</definedName>
    <definedName name="KKK">#REF!</definedName>
    <definedName name="lalala">#REF!</definedName>
    <definedName name="LMaxEmisorUSD">#REF!</definedName>
    <definedName name="m">#REF!</definedName>
    <definedName name="Monedas">#REF!</definedName>
    <definedName name="newbase">#REF!</definedName>
    <definedName name="OFFBUD">#REF!</definedName>
    <definedName name="oldbase">#REF!</definedName>
    <definedName name="OLE_LINK1" localSheetId="3">'C I.2.1'!$A$5</definedName>
    <definedName name="OutYear1">#REF!</definedName>
    <definedName name="OutYear2">#REF!</definedName>
    <definedName name="OutYear3">#REF!</definedName>
    <definedName name="OutYear4">#REF!</definedName>
    <definedName name="OutYear5">#REF!</definedName>
    <definedName name="OutYear6">#REF!</definedName>
    <definedName name="OutYear7">#REF!</definedName>
    <definedName name="OutYear8">#REF!</definedName>
    <definedName name="OutYear9">#REF!</definedName>
    <definedName name="Paridades">#REF!</definedName>
    <definedName name="ParidFechas">#REF!</definedName>
    <definedName name="ParidVigDic2000">#REF!</definedName>
    <definedName name="Partidas">#REF!</definedName>
    <definedName name="PartidasCodigos">#REF!</definedName>
    <definedName name="PIB_pc" hidden="1">#REF!</definedName>
    <definedName name="Prepagos">#REF!</definedName>
    <definedName name="Print_Area2">#REF!</definedName>
    <definedName name="print_area3">#REF!</definedName>
    <definedName name="Proyección">#REF!</definedName>
    <definedName name="Proyecto">#REF!</definedName>
    <definedName name="q" hidden="1">#REF!</definedName>
    <definedName name="qe" hidden="1">#REF!</definedName>
    <definedName name="qew">#REF!</definedName>
    <definedName name="qwerty">#REF!</definedName>
    <definedName name="qwerty2">#REF!</definedName>
    <definedName name="qwerty3">#REF!</definedName>
    <definedName name="qwerty4">#REF!</definedName>
    <definedName name="qwerty5">#REF!</definedName>
    <definedName name="Resumen_Desemb">#REF!</definedName>
    <definedName name="Resumen_Ppto">#REF!,#REF!</definedName>
    <definedName name="Resumen_SD">#REF!</definedName>
    <definedName name="Saldos">#REF!</definedName>
    <definedName name="sem">#REF!</definedName>
    <definedName name="Semana">#REF!</definedName>
    <definedName name="Servicio_Deuda">#REF!,#REF!,#REF!</definedName>
    <definedName name="SOG">#REF!</definedName>
    <definedName name="SpreadsheetBuilder_12" hidden="1">#REF!</definedName>
    <definedName name="SpreadsheetBuilder_13" hidden="1">#REF!</definedName>
    <definedName name="SpreadsheetBuilder_14" hidden="1">#REF!</definedName>
    <definedName name="SpreadsheetBuilder_15" hidden="1">#REF!</definedName>
    <definedName name="SpreadsheetBuilder_18" hidden="1">#REF!</definedName>
    <definedName name="SpreadsheetBuilder_19" hidden="1">#REF!</definedName>
    <definedName name="SpreadsheetBuilder_2" hidden="1">#REF!</definedName>
    <definedName name="SpreadsheetBuilder_22" hidden="1">#REF!</definedName>
    <definedName name="SpreadsheetBuilder_23" hidden="1">#REF!</definedName>
    <definedName name="SpreadsheetBuilder_25" hidden="1">#REF!</definedName>
    <definedName name="SpreadsheetBuilder_3" hidden="1">#REF!</definedName>
    <definedName name="SpreadsheetBuilder_6" hidden="1">#REF!</definedName>
    <definedName name="Tasas_Interes">#REF!</definedName>
    <definedName name="TasasProy">#REF!</definedName>
    <definedName name="TasasVig">#REF!</definedName>
    <definedName name="TasasVigTipos">#REF!</definedName>
    <definedName name="TC">#REF!</definedName>
    <definedName name="Tipos_Tasas">#REF!</definedName>
    <definedName name="_xlnm.Print_Titles">#N/A</definedName>
    <definedName name="Total__BCX0500706">#REF!</definedName>
    <definedName name="Total__BCX0500806">#REF!</definedName>
    <definedName name="Total__BCX0500906">#REF!</definedName>
    <definedName name="Total__BCX0501006">#REF!</definedName>
    <definedName name="Total__BCX0501206">#REF!</definedName>
    <definedName name="Total__CD">#REF!</definedName>
    <definedName name="Total__Depósito_BCCH">#REF!</definedName>
    <definedName name="Total__DPF_BECH.">#REF!</definedName>
    <definedName name="Total__Pacto_BECH.">#REF!</definedName>
    <definedName name="Total__TD">#REF!</definedName>
    <definedName name="Total_BCP_05">#REF!</definedName>
    <definedName name="Total_BCP_10">#REF!</definedName>
    <definedName name="Total_BCP0800407">#REF!</definedName>
    <definedName name="Total_BCU_05">#REF!</definedName>
    <definedName name="Total_BCU_10">#REF!</definedName>
    <definedName name="Total_DPF_BECH">#REF!</definedName>
    <definedName name="Total_DPR">#REF!</definedName>
    <definedName name="Total_Fondo_Mutuo">#REF!</definedName>
    <definedName name="Total_Pacto_BECH">#REF!</definedName>
    <definedName name="Total_Pacto_C_Bolsa_BECH">#REF!</definedName>
    <definedName name="Totales">#REF!</definedName>
    <definedName name="toyear">#REF!</definedName>
    <definedName name="TSDATA">#REF!</definedName>
    <definedName name="TSLABELS">#REF!</definedName>
    <definedName name="UNADJGDPDATA">#REF!</definedName>
    <definedName name="UNADJGDPDATALABELS">#REF!</definedName>
    <definedName name="wrn.informe._.de._.precios." localSheetId="75" hidden="1">{"informe precios",#N/A,TRUE,"tablas imprimir";"graficos informe",#N/A,TRUE,"graficos"}</definedName>
    <definedName name="wrn.informe._.de._.precios." localSheetId="39" hidden="1">{"informe precios",#N/A,TRUE,"tablas imprimir";"graficos informe",#N/A,TRUE,"graficos"}</definedName>
    <definedName name="wrn.informe._.de._.precios." hidden="1">{"informe precios",#N/A,TRUE,"tablas imprimir";"graficos informe",#N/A,TRUE,"graficos"}</definedName>
    <definedName name="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7" i="157" l="1"/>
  <c r="A107" i="157"/>
  <c r="B98" i="157"/>
  <c r="B97" i="157"/>
  <c r="A98" i="157"/>
  <c r="A97" i="157"/>
  <c r="B104" i="157" l="1"/>
  <c r="B101" i="157"/>
  <c r="A104" i="157"/>
  <c r="A101" i="157"/>
  <c r="B86" i="157"/>
  <c r="A86" i="157"/>
  <c r="B35" i="157" l="1"/>
  <c r="B34" i="157"/>
  <c r="B33" i="157"/>
  <c r="A35" i="157"/>
  <c r="A34" i="157"/>
  <c r="A33" i="157"/>
  <c r="B32" i="157" l="1"/>
  <c r="A32" i="157"/>
  <c r="A76" i="157" l="1"/>
  <c r="B76" i="157"/>
  <c r="A54" i="157"/>
  <c r="A53" i="157"/>
  <c r="B31" i="157" l="1"/>
  <c r="B30" i="157"/>
  <c r="B29" i="157"/>
  <c r="B28" i="157"/>
  <c r="A31" i="157"/>
  <c r="A30" i="157"/>
  <c r="A28" i="157"/>
  <c r="A29" i="157"/>
  <c r="B85" i="157" l="1"/>
  <c r="B84" i="157"/>
  <c r="B83" i="157"/>
  <c r="B82" i="157"/>
  <c r="B81" i="157"/>
  <c r="B44" i="157" l="1"/>
  <c r="A44" i="157"/>
  <c r="B94" i="157"/>
  <c r="A94" i="157"/>
  <c r="B93" i="157"/>
  <c r="A93" i="157"/>
  <c r="B92" i="157"/>
  <c r="A92" i="157"/>
  <c r="A89" i="157"/>
  <c r="B89" i="157"/>
  <c r="B88" i="157"/>
  <c r="B87" i="157"/>
  <c r="A87" i="157"/>
  <c r="A88" i="157"/>
  <c r="A85" i="157"/>
  <c r="A84" i="157"/>
  <c r="A83" i="157"/>
  <c r="A82" i="157"/>
  <c r="A81" i="157"/>
  <c r="B80" i="157"/>
  <c r="A80" i="157"/>
  <c r="B79" i="157"/>
  <c r="A79" i="157"/>
  <c r="A78" i="157"/>
  <c r="B78" i="157"/>
  <c r="B77" i="157"/>
  <c r="A77" i="157"/>
  <c r="B73" i="157"/>
  <c r="A73" i="157"/>
  <c r="B72" i="157"/>
  <c r="A72" i="157"/>
  <c r="B71" i="157"/>
  <c r="A71" i="157"/>
  <c r="B70" i="157"/>
  <c r="A70" i="157"/>
  <c r="B68" i="157"/>
  <c r="B69" i="157"/>
  <c r="A69" i="157"/>
  <c r="A68" i="157"/>
  <c r="B67" i="157"/>
  <c r="A67" i="157"/>
  <c r="B66" i="157"/>
  <c r="A66" i="157"/>
  <c r="B63" i="157"/>
  <c r="A63" i="157"/>
  <c r="B62" i="157"/>
  <c r="A62" i="157"/>
  <c r="B61" i="157"/>
  <c r="A61" i="157"/>
  <c r="B60" i="157"/>
  <c r="A60" i="157"/>
  <c r="B59" i="157"/>
  <c r="A59" i="157"/>
  <c r="B58" i="157"/>
  <c r="A58" i="157"/>
  <c r="B57" i="157"/>
  <c r="A57" i="157"/>
  <c r="B56" i="157"/>
  <c r="A56" i="157"/>
  <c r="B55" i="157"/>
  <c r="A55" i="157"/>
  <c r="B54" i="157"/>
  <c r="B53" i="157"/>
  <c r="B52" i="157"/>
  <c r="A52" i="157"/>
  <c r="B51" i="157"/>
  <c r="A51" i="157"/>
  <c r="B50" i="157"/>
  <c r="A50" i="157"/>
  <c r="B47" i="157"/>
  <c r="A47" i="157"/>
  <c r="B46" i="157"/>
  <c r="A46" i="157"/>
  <c r="B45" i="157"/>
  <c r="A45" i="157"/>
  <c r="B43" i="157"/>
  <c r="A43" i="157"/>
  <c r="B42" i="157"/>
  <c r="A42" i="157"/>
  <c r="B41" i="157"/>
  <c r="A41" i="157"/>
  <c r="B40" i="157"/>
  <c r="A40" i="157"/>
  <c r="B39" i="157"/>
  <c r="A39" i="157"/>
  <c r="B38" i="157"/>
  <c r="A38" i="157"/>
  <c r="B27" i="157"/>
  <c r="A27" i="157"/>
  <c r="B26" i="157"/>
  <c r="A26" i="157"/>
  <c r="B25" i="157"/>
  <c r="A25" i="157"/>
  <c r="B24" i="157"/>
  <c r="A24" i="157"/>
  <c r="B23" i="157"/>
  <c r="A23" i="157"/>
  <c r="B22" i="157"/>
  <c r="B4" i="157"/>
  <c r="A22" i="157"/>
  <c r="B21" i="157"/>
  <c r="A21" i="157"/>
  <c r="B20" i="157"/>
  <c r="A20" i="157"/>
  <c r="B19" i="157"/>
  <c r="A19" i="157"/>
  <c r="B18" i="157"/>
  <c r="A18" i="157"/>
  <c r="B17" i="157"/>
  <c r="A17" i="157"/>
  <c r="B16" i="157"/>
  <c r="A16" i="157"/>
  <c r="B15" i="157"/>
  <c r="A15" i="157"/>
  <c r="B14" i="157"/>
  <c r="A14" i="157"/>
  <c r="B13" i="157"/>
  <c r="A13" i="157"/>
  <c r="B12" i="157"/>
  <c r="A12" i="157"/>
  <c r="B11" i="157"/>
  <c r="A11" i="157"/>
  <c r="B10" i="157"/>
  <c r="A10" i="157"/>
  <c r="B9" i="157"/>
  <c r="A9" i="157"/>
  <c r="B8" i="157"/>
  <c r="A8" i="157"/>
  <c r="B7" i="157"/>
  <c r="A7" i="157"/>
  <c r="B6" i="157"/>
  <c r="A6" i="157"/>
  <c r="B5" i="157"/>
  <c r="A5" i="157"/>
  <c r="A4" i="157"/>
</calcChain>
</file>

<file path=xl/sharedStrings.xml><?xml version="1.0" encoding="utf-8"?>
<sst xmlns="http://schemas.openxmlformats.org/spreadsheetml/2006/main" count="2316" uniqueCount="1330">
  <si>
    <t>Cuadro I.1.1</t>
  </si>
  <si>
    <t xml:space="preserve">PIB </t>
  </si>
  <si>
    <t>Fuente: Ministerio de Hacienda.</t>
  </si>
  <si>
    <t>Cuadro I.2.1</t>
  </si>
  <si>
    <t xml:space="preserve">Presupuesto </t>
  </si>
  <si>
    <t>TRANSACCIONES QUE AFECTAN EL PATRIMONIO NETO</t>
  </si>
  <si>
    <t>Ingresos tributarios netos</t>
  </si>
  <si>
    <t xml:space="preserve">       Tributación minería privada</t>
  </si>
  <si>
    <t xml:space="preserve">       Tributación resto contribuyentes</t>
  </si>
  <si>
    <t>Cobre bruto</t>
  </si>
  <si>
    <t>Imposiciones previsionales</t>
  </si>
  <si>
    <t>Donaciones</t>
  </si>
  <si>
    <t>Rentas de la propiedad</t>
  </si>
  <si>
    <t>Ingresos de operación</t>
  </si>
  <si>
    <t>TRANSACCIONES EN ACTIVOS NO FINANCIEROS</t>
  </si>
  <si>
    <t>Venta de activos físicos</t>
  </si>
  <si>
    <t>TOTAL INGRESOS</t>
  </si>
  <si>
    <t>Fuente: Dipres.</t>
  </si>
  <si>
    <t>Cuadro I.2.2</t>
  </si>
  <si>
    <t>1. Impuestos a la Renta</t>
  </si>
  <si>
    <t xml:space="preserve">     Declaración Anual</t>
  </si>
  <si>
    <t xml:space="preserve">     Declaración y Pago Mensual </t>
  </si>
  <si>
    <t xml:space="preserve">     Pagos Provisionales Mensuales</t>
  </si>
  <si>
    <t>2. Impuesto al Valor Agregado</t>
  </si>
  <si>
    <t>3. Impuestos a Productos Específicos</t>
  </si>
  <si>
    <t xml:space="preserve">     Tabacos, Cigarros y Cigarrillos</t>
  </si>
  <si>
    <t xml:space="preserve">     Combustibles</t>
  </si>
  <si>
    <t xml:space="preserve">     Derechos de Extracción Ley de Pesca</t>
  </si>
  <si>
    <t>4. Impuestos a los Actos Jurídicos</t>
  </si>
  <si>
    <t>5. Impuestos al Comercio Exterior</t>
  </si>
  <si>
    <t>6. Otros</t>
  </si>
  <si>
    <t>INGRESOS NETOS POR IMPUESTOS</t>
  </si>
  <si>
    <t>Cuadro I.2.3</t>
  </si>
  <si>
    <t>(% de variación real anual)</t>
  </si>
  <si>
    <t>Primer</t>
  </si>
  <si>
    <t>Segundo</t>
  </si>
  <si>
    <t>Tercer</t>
  </si>
  <si>
    <t>Cuarto</t>
  </si>
  <si>
    <t>Otros ingresos</t>
  </si>
  <si>
    <t>Cuadro I.4.1</t>
  </si>
  <si>
    <t>Cobre</t>
  </si>
  <si>
    <t>Cuadro I.4.2</t>
  </si>
  <si>
    <t>Total Ingresos</t>
  </si>
  <si>
    <t>Ingresos Tributarios Netos</t>
  </si>
  <si>
    <t xml:space="preserve">   Tributación Minería Privada</t>
  </si>
  <si>
    <t xml:space="preserve">   Tributación Resto de Contribuyentes</t>
  </si>
  <si>
    <t>Imposiciones Previsionales Salud</t>
  </si>
  <si>
    <t>Cuadro I.5.1</t>
  </si>
  <si>
    <t>Personal</t>
  </si>
  <si>
    <t>Bienes y servicios de consumo y producción</t>
  </si>
  <si>
    <t>Intereses</t>
  </si>
  <si>
    <t>Subsidios y donaciones</t>
  </si>
  <si>
    <r>
      <t>Prestaciones previsionales</t>
    </r>
    <r>
      <rPr>
        <vertAlign val="superscript"/>
        <sz val="10"/>
        <color rgb="FF000000"/>
        <rFont val="Calibri"/>
        <family val="2"/>
        <scheme val="minor"/>
      </rPr>
      <t>(1)</t>
    </r>
  </si>
  <si>
    <t>Otros</t>
  </si>
  <si>
    <t>Inversión</t>
  </si>
  <si>
    <t>Transferencias de capital</t>
  </si>
  <si>
    <t>TOTAL GASTOS</t>
  </si>
  <si>
    <t>Ministerios</t>
  </si>
  <si>
    <t>Salud</t>
  </si>
  <si>
    <t>Defensa</t>
  </si>
  <si>
    <t>Educación</t>
  </si>
  <si>
    <t>Vivienda</t>
  </si>
  <si>
    <t>MMUS$</t>
  </si>
  <si>
    <t>Cuadro I.6.1</t>
  </si>
  <si>
    <t>PARTIDA</t>
  </si>
  <si>
    <t>Transacciones que afectan el patrimonio neto</t>
  </si>
  <si>
    <t>Transacciones en activos no financieros</t>
  </si>
  <si>
    <t>PRESTAMO NETO / ENDEUDAMIENTO NETO</t>
  </si>
  <si>
    <t>Cuadro II.5.1</t>
  </si>
  <si>
    <t>Millones de pesos</t>
  </si>
  <si>
    <t>Balance efectivo</t>
  </si>
  <si>
    <t>Efecto cíclico en los ingresos</t>
  </si>
  <si>
    <t xml:space="preserve">   Efecto cíclico en ingresos tributarios no mineros</t>
  </si>
  <si>
    <t xml:space="preserve">   Efecto cíclico en cotizaciones de salud</t>
  </si>
  <si>
    <t xml:space="preserve">   Efecto cíclico en ingresos tributarios mineros</t>
  </si>
  <si>
    <t>Balance Estructural</t>
  </si>
  <si>
    <t xml:space="preserve">Cuadro I.8.1 </t>
  </si>
  <si>
    <t>Financiamiento</t>
  </si>
  <si>
    <t>Adquisición neta de activos financieros</t>
  </si>
  <si>
    <t>Préstamos</t>
  </si>
  <si>
    <t xml:space="preserve">   Otorgamiento de préstamos</t>
  </si>
  <si>
    <t xml:space="preserve">   Recuperación de préstamos</t>
  </si>
  <si>
    <t xml:space="preserve">Títulos y valores </t>
  </si>
  <si>
    <t xml:space="preserve">   Inversión financiera</t>
  </si>
  <si>
    <t xml:space="preserve">   Venta de activos financieros</t>
  </si>
  <si>
    <t>Uso de caja y otros</t>
  </si>
  <si>
    <t>Pasivos netos incurridos</t>
  </si>
  <si>
    <t>Endeudamiento externo neto</t>
  </si>
  <si>
    <t xml:space="preserve">   Endeudamiento</t>
  </si>
  <si>
    <t xml:space="preserve">   Amortizaciones</t>
  </si>
  <si>
    <t>Endeudamiento interno neto</t>
  </si>
  <si>
    <t>Bono de reconocimiento</t>
  </si>
  <si>
    <t>Fuentes</t>
  </si>
  <si>
    <t xml:space="preserve">    Endeudamiento bruto</t>
  </si>
  <si>
    <t>Usos</t>
  </si>
  <si>
    <t xml:space="preserve">    Amortizaciones regulares</t>
  </si>
  <si>
    <t xml:space="preserve">Cuadro I.9.1 </t>
  </si>
  <si>
    <t>% del PIB</t>
  </si>
  <si>
    <t>FEES</t>
  </si>
  <si>
    <t>FRP</t>
  </si>
  <si>
    <t>OATP</t>
  </si>
  <si>
    <t>FpE</t>
  </si>
  <si>
    <t>FAR</t>
  </si>
  <si>
    <t>Fondo TAC</t>
  </si>
  <si>
    <t>Activos Consolidados del TP</t>
  </si>
  <si>
    <t>%</t>
  </si>
  <si>
    <t>Deuda Total</t>
  </si>
  <si>
    <t xml:space="preserve">Bonos </t>
  </si>
  <si>
    <t>BID</t>
  </si>
  <si>
    <t>BIRF</t>
  </si>
  <si>
    <t>Banco Estado</t>
  </si>
  <si>
    <t>Deuda Interna</t>
  </si>
  <si>
    <t>Deuda Externa</t>
  </si>
  <si>
    <t>Total activos del Tesoro Público</t>
  </si>
  <si>
    <t>Total deuda bruta</t>
  </si>
  <si>
    <t>GASTO TOTAL</t>
  </si>
  <si>
    <t>Servicios Públicos Generales</t>
  </si>
  <si>
    <t>Organismos Ejecutivos y Legislativos, Asuntos Financieros y Fiscales, Asuntos Exteriores</t>
  </si>
  <si>
    <t>Ayuda Económica Exterior</t>
  </si>
  <si>
    <t>Servicios Generales</t>
  </si>
  <si>
    <t>Investigación Básica</t>
  </si>
  <si>
    <t>Servicios Públicos Generales n.e.p.</t>
  </si>
  <si>
    <t>Transacciones de la Deuda Pública</t>
  </si>
  <si>
    <t>Defensa Militar</t>
  </si>
  <si>
    <t>Investigación y Desarrollo relacionados con la Defensa</t>
  </si>
  <si>
    <t>Orden Público y Seguridad</t>
  </si>
  <si>
    <t>Servicios de Policía</t>
  </si>
  <si>
    <t>Servicios de Protección contra Incendios</t>
  </si>
  <si>
    <t>Tribunales de Justicia</t>
  </si>
  <si>
    <t>Prisiones</t>
  </si>
  <si>
    <t>Orden Público y Seguridad n.e.p.</t>
  </si>
  <si>
    <t>Asuntos Económicos</t>
  </si>
  <si>
    <t>Asuntos Económicos, Comerciales y Laborales en General</t>
  </si>
  <si>
    <t>Agricultura, Silvicultura, Pesca y Caza</t>
  </si>
  <si>
    <t>Combustibles y Energía</t>
  </si>
  <si>
    <t>Minería, Manufacturas y Construcción</t>
  </si>
  <si>
    <t>Transporte</t>
  </si>
  <si>
    <t>Comunicaciones</t>
  </si>
  <si>
    <t>Otras Industrias</t>
  </si>
  <si>
    <t>Investigación y Desarrollo relacionados con Asuntos Económicos</t>
  </si>
  <si>
    <t>Asuntos Económicos n.e.p.</t>
  </si>
  <si>
    <t>Protección del Medio Ambiente</t>
  </si>
  <si>
    <t>Reducción de la Contaminación</t>
  </si>
  <si>
    <t>Protección a la diversidad Biológica y del Paisaje</t>
  </si>
  <si>
    <t>Protección del Medio Ambiente n.e.p.</t>
  </si>
  <si>
    <t>Vivienda y Servicios Comunitarios</t>
  </si>
  <si>
    <t>Urbanización</t>
  </si>
  <si>
    <t>Desarrollo Comunitario</t>
  </si>
  <si>
    <t>Abastecimiento de Agua</t>
  </si>
  <si>
    <t>Vivienda y Servicios Comunitarios n.e.p.</t>
  </si>
  <si>
    <t>Productos, Útiles y Equipos Médicos</t>
  </si>
  <si>
    <t>Servicios para Pacientes Externos</t>
  </si>
  <si>
    <t>Servicios Hospitalarios</t>
  </si>
  <si>
    <t>Servicios de Salud Pública</t>
  </si>
  <si>
    <t>Salud n.e.p.</t>
  </si>
  <si>
    <t>Actividades Recreativas, Cultura y Religión</t>
  </si>
  <si>
    <t>Servicios Recreativos y Deportivos</t>
  </si>
  <si>
    <t>Servicios Culturales</t>
  </si>
  <si>
    <t>Enseñanza Preescolar, Primaria y Secundaria</t>
  </si>
  <si>
    <t>Enseñanza Terciaria</t>
  </si>
  <si>
    <t>Servicios Auxiliares de la Educación</t>
  </si>
  <si>
    <t>Enseñanza n.e.p.</t>
  </si>
  <si>
    <t>Protección Social</t>
  </si>
  <si>
    <t>Enfermedad e Incapacidad</t>
  </si>
  <si>
    <t>Edad Avanzada</t>
  </si>
  <si>
    <t>Familia e Hijos</t>
  </si>
  <si>
    <t>Desempleo</t>
  </si>
  <si>
    <t>Exclusión Social</t>
  </si>
  <si>
    <t>Investigación y Desarrollo relacionados con Protección social</t>
  </si>
  <si>
    <t>Cuadro II.1.1</t>
  </si>
  <si>
    <t>(var. anual, %)</t>
  </si>
  <si>
    <t>Demanda Interna</t>
  </si>
  <si>
    <t xml:space="preserve">Cuadro II.2.1 </t>
  </si>
  <si>
    <t>(1)</t>
  </si>
  <si>
    <t>(2)</t>
  </si>
  <si>
    <t>TRANSACCIONES QUE AFECTAN EL PATRIMONIO NETO </t>
  </si>
  <si>
    <t>Ingresos tributarios netos </t>
  </si>
  <si>
    <t>  Tributación minería privada </t>
  </si>
  <si>
    <t>  Tributación resto contribuyentes </t>
  </si>
  <si>
    <t>Imposiciones previsionales </t>
  </si>
  <si>
    <t>Ingresos de operación </t>
  </si>
  <si>
    <t>Otros ingresos </t>
  </si>
  <si>
    <t>TRANSACCIONES EN ACTIVOS NO FINANCIEROS </t>
  </si>
  <si>
    <t>Venta de activos físicos </t>
  </si>
  <si>
    <r>
      <t>TOTAL INGRESOS</t>
    </r>
    <r>
      <rPr>
        <sz val="10"/>
        <color theme="1"/>
        <rFont val="Calibri"/>
        <family val="2"/>
        <scheme val="minor"/>
      </rPr>
      <t> </t>
    </r>
  </si>
  <si>
    <t>Cuadro II.2.2</t>
  </si>
  <si>
    <t>Fuente: Dipres. </t>
  </si>
  <si>
    <t>Cuadro II.3.1</t>
  </si>
  <si>
    <r>
      <t> </t>
    </r>
    <r>
      <rPr>
        <sz val="10"/>
        <rFont val="Calibri"/>
        <family val="2"/>
        <scheme val="minor"/>
      </rPr>
      <t> </t>
    </r>
  </si>
  <si>
    <r>
      <t>Cobre</t>
    </r>
    <r>
      <rPr>
        <sz val="10"/>
        <rFont val="Calibri"/>
        <family val="2"/>
        <scheme val="minor"/>
      </rPr>
      <t> </t>
    </r>
  </si>
  <si>
    <t>    Ventas Codelco (MTFM) </t>
  </si>
  <si>
    <t>    Producción GMP10 (MTFM) </t>
  </si>
  <si>
    <t>Cuadro II.3.2</t>
  </si>
  <si>
    <t>Total ingresos</t>
  </si>
  <si>
    <t xml:space="preserve">     Tributación Minería Privada</t>
  </si>
  <si>
    <t xml:space="preserve">     Tributación Resto de Contribuyentes</t>
  </si>
  <si>
    <t>Imposiciones Previsionales de Salud</t>
  </si>
  <si>
    <t>Cuadro II.4.1</t>
  </si>
  <si>
    <r>
      <t> </t>
    </r>
    <r>
      <rPr>
        <sz val="10"/>
        <color rgb="FF000000"/>
        <rFont val="Calibri"/>
        <family val="2"/>
        <scheme val="minor"/>
      </rPr>
      <t> </t>
    </r>
  </si>
  <si>
    <t>Cuadro II.4.2</t>
  </si>
  <si>
    <t>MM$</t>
  </si>
  <si>
    <t>Total Ingresos Efectivos</t>
  </si>
  <si>
    <t>Total Ingresos Cíclicamente Ajustados</t>
  </si>
  <si>
    <t>(3)</t>
  </si>
  <si>
    <t>Total Gasto Comprometido</t>
  </si>
  <si>
    <t>(1) - (3)</t>
  </si>
  <si>
    <t>Balance Efectivo</t>
  </si>
  <si>
    <t>(2) - (3)</t>
  </si>
  <si>
    <t>Balance Cíclicamente Ajustado</t>
  </si>
  <si>
    <t>Cuadro II.6.1</t>
  </si>
  <si>
    <t>Posición financiera neta</t>
  </si>
  <si>
    <t>Cuadro III.3.1</t>
  </si>
  <si>
    <t xml:space="preserve">IPC </t>
  </si>
  <si>
    <t xml:space="preserve">(var. anual, % promedio) </t>
  </si>
  <si>
    <t xml:space="preserve">Tipo de cambio </t>
  </si>
  <si>
    <t xml:space="preserve">($/US$, promedio, valor nominal) </t>
  </si>
  <si>
    <t xml:space="preserve">Precio del cobre </t>
  </si>
  <si>
    <t xml:space="preserve">(USc$/lb, promedio, BML) </t>
  </si>
  <si>
    <t>Cuadro III.4.1</t>
  </si>
  <si>
    <t>Tributación minería privada</t>
  </si>
  <si>
    <t>Tributación resto contribuyentes</t>
  </si>
  <si>
    <t>Cuadro III.4.2</t>
  </si>
  <si>
    <t>moneda nacional + moneda extranjera</t>
  </si>
  <si>
    <t>Cuadro III.4.3</t>
  </si>
  <si>
    <t>Precio de referencia (USc$/lb)</t>
  </si>
  <si>
    <t> </t>
  </si>
  <si>
    <r>
      <t>TOTAL INGRESOS</t>
    </r>
    <r>
      <rPr>
        <sz val="10"/>
        <rFont val="Calibri"/>
        <family val="2"/>
      </rPr>
      <t> </t>
    </r>
  </si>
  <si>
    <t>   Tributación minería privada  </t>
  </si>
  <si>
    <t>   Tributación resto contribuyentes </t>
  </si>
  <si>
    <t>Imposiciones previsionales de salud </t>
  </si>
  <si>
    <t>Cuadro III.5.1</t>
  </si>
  <si>
    <t>Cuadro III.5.2</t>
  </si>
  <si>
    <t>Gasto Gobierno Central Total</t>
  </si>
  <si>
    <t>Gasto Gobierno Central Presupuestario</t>
  </si>
  <si>
    <t>Gasto Gobierno Central Extrapresupuestario</t>
  </si>
  <si>
    <t>Cuadro III.6.1</t>
  </si>
  <si>
    <t xml:space="preserve">Total Ingresos Efectivos   </t>
  </si>
  <si>
    <t xml:space="preserve">Total Gastos Comprometidos   </t>
  </si>
  <si>
    <t xml:space="preserve">Ingresos Cíclicamente Ajustados   </t>
  </si>
  <si>
    <t>Cuadro III.7.1</t>
  </si>
  <si>
    <t>Cuadro III.8.1</t>
  </si>
  <si>
    <t>Total Deuda Bruta</t>
  </si>
  <si>
    <t>Posición Financiera Neta</t>
  </si>
  <si>
    <t>Ministerio</t>
  </si>
  <si>
    <t>Cuadro A.I.1</t>
  </si>
  <si>
    <t>Variable</t>
  </si>
  <si>
    <t>Valor</t>
  </si>
  <si>
    <t>Fuente</t>
  </si>
  <si>
    <t>(centavos de dólar por libra)</t>
  </si>
  <si>
    <t>Fuentes: Ministerio de Hacienda y Dipres.</t>
  </si>
  <si>
    <t>Cuadro A.I.2</t>
  </si>
  <si>
    <t>Período</t>
  </si>
  <si>
    <t>Tipo de cambio nominal (pesos por dólar)</t>
  </si>
  <si>
    <t>Precio del cobre BML (centavos de dólar por libra)</t>
  </si>
  <si>
    <t>Ventas Cobre Codelco (miles de toneladas)</t>
  </si>
  <si>
    <t>Producción cobre GMP10 (miles de toneladas)</t>
  </si>
  <si>
    <t>Proporción de distribución de las utilidades de las GMP10 al exterior (Z)</t>
  </si>
  <si>
    <t>Costos de operación totales de GMP10 (millones de dólares)</t>
  </si>
  <si>
    <t>Cuadro A.I.3</t>
  </si>
  <si>
    <t>Componente</t>
  </si>
  <si>
    <t>Ingresos efectivos</t>
  </si>
  <si>
    <t>Componente cíclico</t>
  </si>
  <si>
    <t>Ingresos cíclicamente ajustados</t>
  </si>
  <si>
    <t>(1.6) Otros</t>
  </si>
  <si>
    <t>(4) Ingresos tributarios GMP10</t>
  </si>
  <si>
    <t>Cuadro A.I.4</t>
  </si>
  <si>
    <t>(2.1) Ingresos tributarios no mineros</t>
  </si>
  <si>
    <t>(2.2) Ingresos cotizaciones previsionales de salud</t>
  </si>
  <si>
    <t xml:space="preserve">(2.3) Ingresos de Codelco </t>
  </si>
  <si>
    <t xml:space="preserve">(2.4) Ingresos tributarios GMP10 </t>
  </si>
  <si>
    <t>(4) Ingresos por intereses</t>
  </si>
  <si>
    <t>(5) Gastos por intereses</t>
  </si>
  <si>
    <t>(6) = (1-4+5) Balance primario efectivo</t>
  </si>
  <si>
    <t>(7) = (3-4+5) Balance primario cíclicamente ajustado</t>
  </si>
  <si>
    <t>Cuadro A.I.5</t>
  </si>
  <si>
    <t>Cuadro A.I.6</t>
  </si>
  <si>
    <t>Cuadro A.I.7</t>
  </si>
  <si>
    <t>Cuadro A.I.8</t>
  </si>
  <si>
    <t>Cuadro A.II.1</t>
  </si>
  <si>
    <t>Gobierno Central Presupuestario</t>
  </si>
  <si>
    <t xml:space="preserve">     en miles de US$</t>
  </si>
  <si>
    <t>Cuadro A.II.2</t>
  </si>
  <si>
    <t>Cuadro A.II.3</t>
  </si>
  <si>
    <t>Cuadro A.II.4</t>
  </si>
  <si>
    <t>Presupuestario</t>
  </si>
  <si>
    <t>Extrapresupuestario</t>
  </si>
  <si>
    <t>Consolidado</t>
  </si>
  <si>
    <t>De transacciones que afectan el patrimonio neto</t>
  </si>
  <si>
    <t xml:space="preserve"> I.   Tributarios</t>
  </si>
  <si>
    <t xml:space="preserve"> III. Otros</t>
  </si>
  <si>
    <t>De transacciones en activos no financieros</t>
  </si>
  <si>
    <t>(1) Estas cifras consideran, tanto en ingresos como en gastos, el efecto del Bono Electrónico Fonasa.</t>
  </si>
  <si>
    <t>Cuadro A.II.5</t>
  </si>
  <si>
    <t>GOBIERNO CENTRAL PRESUPUESTARIO</t>
  </si>
  <si>
    <t xml:space="preserve">    INGRESOS</t>
  </si>
  <si>
    <t xml:space="preserve">        Donaciones</t>
  </si>
  <si>
    <t xml:space="preserve">    GASTOS</t>
  </si>
  <si>
    <t xml:space="preserve">         Personal</t>
  </si>
  <si>
    <t xml:space="preserve">         Otros </t>
  </si>
  <si>
    <t>RESULTADO OPERATIVO BRUTO PRESUPUESTARIO</t>
  </si>
  <si>
    <t xml:space="preserve">        Inversión </t>
  </si>
  <si>
    <t>PRESTAMO NETO/ENDEUDAMIENTO NETO PRESUPUESTARIO</t>
  </si>
  <si>
    <t>GOBIERNO CENTRAL EXTRAPRESUPUESTARIO</t>
  </si>
  <si>
    <t xml:space="preserve">    Fondos Estabilización Precios de Combustibles</t>
  </si>
  <si>
    <t xml:space="preserve">    Ley N° 13.196</t>
  </si>
  <si>
    <t xml:space="preserve">          Ingresos Ley 13.196 </t>
  </si>
  <si>
    <t xml:space="preserve">          Gastos</t>
  </si>
  <si>
    <t>RESULTADO OPERATIVO BRUTO EXTRAPRESUPUESTARIO</t>
  </si>
  <si>
    <t>ADQUISICIÓN NETA DE ACTIVOS NO FINANCIEROS</t>
  </si>
  <si>
    <t>GOBIERNO CENTRAL TOTAL</t>
  </si>
  <si>
    <t>PRÉSTAMO NETO/ENDEUDAM NETO (PRESUPUESTARIO+EXTRAPRESUPUESTARIO)</t>
  </si>
  <si>
    <t>Cuadro A.II.6</t>
  </si>
  <si>
    <t>(millones de dólares y pesos, según corresponda)</t>
  </si>
  <si>
    <t>A. EN MONEDA EXTRANJERA</t>
  </si>
  <si>
    <t>Millones de dólares</t>
  </si>
  <si>
    <t>Fondo de Reserva de Pensiones</t>
  </si>
  <si>
    <t xml:space="preserve">    Aportes</t>
  </si>
  <si>
    <r>
      <t xml:space="preserve">    Retiros</t>
    </r>
    <r>
      <rPr>
        <vertAlign val="superscript"/>
        <sz val="10"/>
        <rFont val="Calibri"/>
        <family val="2"/>
        <scheme val="minor"/>
      </rPr>
      <t>(2)</t>
    </r>
  </si>
  <si>
    <t>Saldo al 31 de diciembre</t>
  </si>
  <si>
    <t>Fondo de Estabilización Económica y Social</t>
  </si>
  <si>
    <t>Fondo de Estabilización de Precios del Petróleo</t>
  </si>
  <si>
    <t xml:space="preserve">    Depósitos</t>
  </si>
  <si>
    <t xml:space="preserve">    Aplicación</t>
  </si>
  <si>
    <t>Fondo de Estabilización de Precios de Combustibles Derivados del Petróleo</t>
  </si>
  <si>
    <t>Fondo para la Educación</t>
  </si>
  <si>
    <t>B. EN MONEDA NACIONAL</t>
  </si>
  <si>
    <t xml:space="preserve">    Retiros</t>
  </si>
  <si>
    <t>Fondo de Reconstrucción</t>
  </si>
  <si>
    <t>Fondo para Diagnósticos y Tratamientos de Alto Costo</t>
  </si>
  <si>
    <t>(1) Considera los intereses devengados y las ganancias (o pérdidas) de capital.</t>
  </si>
  <si>
    <t>(2) Considera los pagos por concepto de administración, custodia y otros como los retiros efectivos de recursos.</t>
  </si>
  <si>
    <t>(3) Se refiere al fondo creado bajo un Protocolo entre el Ministro de Hacienda y de Obras Públicas, en septiembre de 1998.</t>
  </si>
  <si>
    <t>Cuadro A.II.7</t>
  </si>
  <si>
    <t>(millones de pesos de cada año)</t>
  </si>
  <si>
    <t xml:space="preserve">       Impuestos</t>
  </si>
  <si>
    <t xml:space="preserve">    Devoluciones</t>
  </si>
  <si>
    <t xml:space="preserve">    Tabacos, Cigarros y Cigarrillos</t>
  </si>
  <si>
    <t xml:space="preserve">    Combustibles</t>
  </si>
  <si>
    <t xml:space="preserve">    Otros</t>
  </si>
  <si>
    <t>Cuadro A.II.8</t>
  </si>
  <si>
    <t>Cuadro A.II.9</t>
  </si>
  <si>
    <t>Cuadro A.II.10</t>
  </si>
  <si>
    <t>Cuadro A.II.11</t>
  </si>
  <si>
    <t>Cuadro A.II.12</t>
  </si>
  <si>
    <t>(miles de dólares)</t>
  </si>
  <si>
    <t>Ley de Presupuestos</t>
  </si>
  <si>
    <t>Proyección</t>
  </si>
  <si>
    <t>Declaración anual de Renta</t>
  </si>
  <si>
    <t>Declaración y pago mensual</t>
  </si>
  <si>
    <t>Pagos Provisionales Mensuales</t>
  </si>
  <si>
    <t>Impuesto Adicional Retenido</t>
  </si>
  <si>
    <t>Total pagos por impuesto a la Renta</t>
  </si>
  <si>
    <t>INGRESOS</t>
  </si>
  <si>
    <t>GASTOS</t>
  </si>
  <si>
    <t>ADQUISICION NETA DE ACTIVOS NO FINANCIEROS</t>
  </si>
  <si>
    <t xml:space="preserve">    Venta de activos físicos</t>
  </si>
  <si>
    <t xml:space="preserve">    Inversión</t>
  </si>
  <si>
    <t xml:space="preserve">    Transferencias de capital</t>
  </si>
  <si>
    <t>Fondos de Estabilización Precios de Combustibles</t>
  </si>
  <si>
    <t>Ley N° 13.196</t>
  </si>
  <si>
    <t xml:space="preserve">   Ingresos Ley N° 13.196</t>
  </si>
  <si>
    <t xml:space="preserve">   Gastos</t>
  </si>
  <si>
    <t>PRESTAMO NETO/ENDEUDAMIENTO NETO EXTRAPRESUPUESTARIO</t>
  </si>
  <si>
    <t>PRESTAMO NETO/ENDEUDAMIENTO NETO (TOTAL)</t>
  </si>
  <si>
    <t>Cuadro A.III.1</t>
  </si>
  <si>
    <t>Cuadro A.III.2</t>
  </si>
  <si>
    <t>con efectos en los ingresos fiscales</t>
  </si>
  <si>
    <t>Cuadro A.III.3</t>
  </si>
  <si>
    <t>(millones US$ al 31 de diciembre de cada año y % del PIB estimado)</t>
  </si>
  <si>
    <t>Cuadro I.1.2</t>
  </si>
  <si>
    <t xml:space="preserve">Demanda Interna </t>
  </si>
  <si>
    <t xml:space="preserve">   Consumo Total  </t>
  </si>
  <si>
    <t xml:space="preserve">   (var. anual, %)</t>
  </si>
  <si>
    <t xml:space="preserve">   Formación Bruta de Capital Fijo  </t>
  </si>
  <si>
    <t xml:space="preserve">Exportación de Bienes y Servicios  </t>
  </si>
  <si>
    <t xml:space="preserve">Importación de Bienes y Servicios  </t>
  </si>
  <si>
    <t xml:space="preserve">Cuenta corriente </t>
  </si>
  <si>
    <t>(% del PIB)</t>
  </si>
  <si>
    <t xml:space="preserve">Precio petróleo WTI </t>
  </si>
  <si>
    <t xml:space="preserve">(US$/bbl) </t>
  </si>
  <si>
    <t>(1) Estas cifras consideran el efecto del Bono Electrónico Fonasa que no es considerado en lo publicado en la ejecución trimestral.</t>
  </si>
  <si>
    <t>(1) Esta descomposición corresponde a la clasificación "transacciones en activos financieros", la cual es recogida del estado de operaciones, según las definiciones del FMI.</t>
  </si>
  <si>
    <t>Cuadro II.1.2</t>
  </si>
  <si>
    <t>Cuadro III.3.2</t>
  </si>
  <si>
    <t xml:space="preserve">   Consumo Total </t>
  </si>
  <si>
    <t xml:space="preserve">   Formación Bruta de Capital Fijo </t>
  </si>
  <si>
    <t>Exportación de Bienes y Servicios</t>
  </si>
  <si>
    <t>Importación de Bienes y Servicios</t>
  </si>
  <si>
    <t>Cuenta corriente</t>
  </si>
  <si>
    <t>(1)  Estas cifras consideran, tanto en ingresos como en gastos, el efecto del Bono Electrónico Fonasa.</t>
  </si>
  <si>
    <t>Notas:</t>
  </si>
  <si>
    <t>(millones de dólares, al 31 de diciembre de cada año)</t>
  </si>
  <si>
    <t>(millones de dólares al 31 de diciembre de cada año y % del PIB)</t>
  </si>
  <si>
    <t>Total Activos del Tesoro Público</t>
  </si>
  <si>
    <t>Conciliación de flujos y saldos de la Deuda Bruta del Gobierno Central</t>
  </si>
  <si>
    <t>(cifras consolidadas en millones de pesos corrientes)</t>
  </si>
  <si>
    <t>Amortización Deuda Interna</t>
  </si>
  <si>
    <t>Amortización Deuda Externa</t>
  </si>
  <si>
    <t>Corrección monetaria y de monedas</t>
  </si>
  <si>
    <t xml:space="preserve">Amortizaciones </t>
  </si>
  <si>
    <t>Endeudamiento</t>
  </si>
  <si>
    <t>Calificación Global</t>
  </si>
  <si>
    <t>N° programas e instituciones***</t>
  </si>
  <si>
    <t>Egresado</t>
  </si>
  <si>
    <t>Egreso Incompleto*</t>
  </si>
  <si>
    <t>Cumplido</t>
  </si>
  <si>
    <t>Parcialmente cumplido</t>
  </si>
  <si>
    <t>No cumplido**</t>
  </si>
  <si>
    <t>En evaluación</t>
  </si>
  <si>
    <t>Servicio</t>
  </si>
  <si>
    <t>Programa/Servicio/Ministerio</t>
  </si>
  <si>
    <t>Total de Compromisos</t>
  </si>
  <si>
    <t>Cancelado</t>
  </si>
  <si>
    <t>No cumplido</t>
  </si>
  <si>
    <t>Declaración anual</t>
  </si>
  <si>
    <t xml:space="preserve">   Impuestos</t>
  </si>
  <si>
    <t>Sistemas de pagos</t>
  </si>
  <si>
    <t>Declaración y Pago Mensual</t>
  </si>
  <si>
    <t>I.V.A Declarado</t>
  </si>
  <si>
    <t>Crédito Especial Empresas Constructoras</t>
  </si>
  <si>
    <t>Devoluciones</t>
  </si>
  <si>
    <t xml:space="preserve">    Derechos de Extracción Ley de Pesca</t>
  </si>
  <si>
    <t>Fluctuación Deudores más Diferencias Pendientes</t>
  </si>
  <si>
    <t>Cuadro III.9.1</t>
  </si>
  <si>
    <t>Escenario</t>
  </si>
  <si>
    <t>IPC (var. anual, % promedio)</t>
  </si>
  <si>
    <t>Total</t>
  </si>
  <si>
    <r>
      <rPr>
        <b/>
        <i/>
        <sz val="10"/>
        <rFont val="Calibri"/>
        <family val="2"/>
        <scheme val="minor"/>
      </rPr>
      <t>Stock</t>
    </r>
    <r>
      <rPr>
        <b/>
        <sz val="10"/>
        <rFont val="Calibri"/>
        <family val="2"/>
        <scheme val="minor"/>
      </rPr>
      <t xml:space="preserve"> de deuda del Gobierno Central por acreedor</t>
    </r>
    <r>
      <rPr>
        <sz val="10"/>
        <rFont val="Calibri"/>
        <family val="2"/>
        <scheme val="minor"/>
      </rPr>
      <t xml:space="preserve"> </t>
    </r>
  </si>
  <si>
    <t xml:space="preserve">(var. real anual, %) </t>
  </si>
  <si>
    <t>PIB Minero</t>
  </si>
  <si>
    <t>PIB No Minero</t>
  </si>
  <si>
    <t>Ministerio de Agricultura</t>
  </si>
  <si>
    <t>Ministerio de Bienes Nacionales</t>
  </si>
  <si>
    <t>Ministerio de Ciencia, Tecnología, Conocimiento e Innovación</t>
  </si>
  <si>
    <t>Ministerio de Economía, Fomento y Turismo</t>
  </si>
  <si>
    <t>Ministerio de Educación</t>
  </si>
  <si>
    <t>Ministerio de Justicia y Derechos Humanos</t>
  </si>
  <si>
    <t>Ministerio de la Mujer y la Equidad de Género</t>
  </si>
  <si>
    <t>Ministerio de las Culturas, las Artes y el Patrimonio</t>
  </si>
  <si>
    <t>Ministerio de Minería</t>
  </si>
  <si>
    <t>Ministerio de Obras Publicas</t>
  </si>
  <si>
    <t>Ministerio de Relaciones Exteriores</t>
  </si>
  <si>
    <t>Ministerio de Salud</t>
  </si>
  <si>
    <t>Ministerio de Transporte y Telecomunicaciones</t>
  </si>
  <si>
    <t>Ministerio de Vivienda y Urbanismo</t>
  </si>
  <si>
    <t>Ministerio del Deporte</t>
  </si>
  <si>
    <t>Ministerio del Medio Ambiente</t>
  </si>
  <si>
    <t>Ministerio del Trabajo y Previsión Social</t>
  </si>
  <si>
    <t>Ministerio de Desarrollo Social y Familia</t>
  </si>
  <si>
    <t>Ministerio de Energía</t>
  </si>
  <si>
    <t>Ministerio Secretaría General de Gobierno</t>
  </si>
  <si>
    <t xml:space="preserve">PIB Minero </t>
  </si>
  <si>
    <t xml:space="preserve">PIB No Minero </t>
  </si>
  <si>
    <t>Cuadro III.9.2</t>
  </si>
  <si>
    <t>Cuadro III.9.3</t>
  </si>
  <si>
    <t>Operaciones de cambio</t>
  </si>
  <si>
    <t>    PIB Tendencial No Minero (% de variación real) </t>
  </si>
  <si>
    <t>    Brecha PIB No Minero (%) </t>
  </si>
  <si>
    <r>
      <rPr>
        <vertAlign val="superscript"/>
        <sz val="10"/>
        <color theme="1"/>
        <rFont val="Calibri"/>
        <family val="2"/>
        <scheme val="minor"/>
      </rPr>
      <t>(1)</t>
    </r>
    <r>
      <rPr>
        <sz val="10"/>
        <color theme="1"/>
        <rFont val="Calibri"/>
        <family val="2"/>
        <scheme val="minor"/>
      </rPr>
      <t xml:space="preserve"> n.e.p. = no clasificado en otra partida.</t>
    </r>
  </si>
  <si>
    <r>
      <t>Clasificación Funcional de Erogaciones del Gobierno Central Total</t>
    </r>
    <r>
      <rPr>
        <b/>
        <vertAlign val="superscript"/>
        <sz val="10"/>
        <color theme="1"/>
        <rFont val="Calibri"/>
        <family val="2"/>
        <scheme val="minor"/>
      </rPr>
      <t>(1)</t>
    </r>
  </si>
  <si>
    <r>
      <t>Fondos especiales</t>
    </r>
    <r>
      <rPr>
        <vertAlign val="superscript"/>
        <sz val="10"/>
        <rFont val="Calibri"/>
        <family val="2"/>
        <scheme val="minor"/>
      </rPr>
      <t>(1)</t>
    </r>
  </si>
  <si>
    <t>Brecha PIB No Minero (%)</t>
  </si>
  <si>
    <t>Nombre IF</t>
  </si>
  <si>
    <t>Efecto en gasto</t>
  </si>
  <si>
    <t>Efecto en ingresos</t>
  </si>
  <si>
    <t>Precio de referencia del cobre 2024</t>
  </si>
  <si>
    <t>Promedio 2024</t>
  </si>
  <si>
    <t>Total 2024</t>
  </si>
  <si>
    <t>Comité de expertos, reunido en julio de 2023.</t>
  </si>
  <si>
    <t>(1) Fondos creados por las Leyes N°19.030 y N°20.063; en el último caso, el fondo estuvo vigente hasta junio de 2012.</t>
  </si>
  <si>
    <t>Índice</t>
  </si>
  <si>
    <t>Capítulo I</t>
  </si>
  <si>
    <t>Capítulo II</t>
  </si>
  <si>
    <t>Capítulo III</t>
  </si>
  <si>
    <t>Cuadro III.9.4</t>
  </si>
  <si>
    <t>Anexo I</t>
  </si>
  <si>
    <t>Anexo II</t>
  </si>
  <si>
    <t>Anexo III</t>
  </si>
  <si>
    <t xml:space="preserve">   PIB No Minero Tendencial (% de variación real)</t>
  </si>
  <si>
    <t xml:space="preserve">      Ingresos por litio de Corfo</t>
  </si>
  <si>
    <t xml:space="preserve">      Resto de rentas de la propiedad</t>
  </si>
  <si>
    <t>PIB No Minero</t>
  </si>
  <si>
    <t>Litio</t>
  </si>
  <si>
    <t>    Umbral del litio (% del PIB)</t>
  </si>
  <si>
    <t>Ingresos por litio de Corfo</t>
  </si>
  <si>
    <t>PIB tendencial no minero (miles de millones de pesos año anterior)</t>
  </si>
  <si>
    <t xml:space="preserve">IPC (tasa de variación promedio/promedio) </t>
  </si>
  <si>
    <t>Umbral del litio</t>
  </si>
  <si>
    <t>(5) Ingresos por litio de Corfo</t>
  </si>
  <si>
    <t>(6) Otros ingresos sin ajuste cíclico</t>
  </si>
  <si>
    <t>(7)= (1+2+3+4+5+6) Total</t>
  </si>
  <si>
    <t>(2) Estas cifras no consideran, tanto en la Ley aprobada como en la Ejecución, el Bono Electrónico Fonasa.</t>
  </si>
  <si>
    <t>(2) Estas cifras no consideran, tanto en la Ley aprobada como en la Ejecución, el Bono Electrónico Fonasa.</t>
  </si>
  <si>
    <t>(%)</t>
  </si>
  <si>
    <t>Brecha PIB no minero tendencial/PIB no minero efectivo 2024</t>
  </si>
  <si>
    <t>N/A</t>
  </si>
  <si>
    <t xml:space="preserve">    Venta neta Activos Financieros</t>
  </si>
  <si>
    <t xml:space="preserve">    Pago de Bonos de Reconocimiento</t>
  </si>
  <si>
    <t xml:space="preserve">Presidencia de la República                                                     </t>
  </si>
  <si>
    <t xml:space="preserve">Congreso Nacional                                                               </t>
  </si>
  <si>
    <t xml:space="preserve">Poder Judicial                                                                  </t>
  </si>
  <si>
    <t xml:space="preserve">Contraloría General de la República                                             </t>
  </si>
  <si>
    <t xml:space="preserve">Ministerio del Interior y Seguridad Pública                                     </t>
  </si>
  <si>
    <t xml:space="preserve">Ministerio de Relaciones Exteriores                                             </t>
  </si>
  <si>
    <t xml:space="preserve">Ministerio de Economía, Fomento y Turismo                                       </t>
  </si>
  <si>
    <t xml:space="preserve">Ministerio de Hacienda                                                          </t>
  </si>
  <si>
    <t xml:space="preserve">Ministerio de Educación                                                         </t>
  </si>
  <si>
    <t xml:space="preserve">Ministerio de Justicia y Derechos Humanos                                       </t>
  </si>
  <si>
    <t xml:space="preserve">Ministerio de Defensa Nacional                                                  </t>
  </si>
  <si>
    <t xml:space="preserve">Ministerio de Obras Públicas                                                    </t>
  </si>
  <si>
    <t xml:space="preserve">Ministerio de Agricultura                                                       </t>
  </si>
  <si>
    <t xml:space="preserve">Ministerio de Bienes Nacionales                                                 </t>
  </si>
  <si>
    <t xml:space="preserve">Ministerio del Trabajo y Previsión Social                                       </t>
  </si>
  <si>
    <t xml:space="preserve">Ministerio de Salud                                                             </t>
  </si>
  <si>
    <t xml:space="preserve">Ministerio de Minería                                                           </t>
  </si>
  <si>
    <t xml:space="preserve">Ministerio de Vivienda y Urbanismo                                              </t>
  </si>
  <si>
    <t xml:space="preserve">Ministerio de Transportes y Telecomunicaciones                                  </t>
  </si>
  <si>
    <t xml:space="preserve">Ministerio Secretaría General de Gobierno                                       </t>
  </si>
  <si>
    <t xml:space="preserve">Ministerio de Desarrollo Social y Familia                                       </t>
  </si>
  <si>
    <t>Ministerio Secretaría General de la Presidencia de la República</t>
  </si>
  <si>
    <t xml:space="preserve">Ministerio Público                                                              </t>
  </si>
  <si>
    <t xml:space="preserve">Ministerio de Energía                                                           </t>
  </si>
  <si>
    <t xml:space="preserve">Ministerio del Medio Ambiente                                                   </t>
  </si>
  <si>
    <t xml:space="preserve">Ministerio del Deporte                                                          </t>
  </si>
  <si>
    <t xml:space="preserve">Ministerio de la Mujer y la Equidad de Género                                   </t>
  </si>
  <si>
    <t xml:space="preserve">Servicio Electoral                                                              </t>
  </si>
  <si>
    <t xml:space="preserve">Ministerio de las Culturas, las Artes y el Patrimonio                           </t>
  </si>
  <si>
    <t xml:space="preserve">Tesoro Público                                                                  </t>
  </si>
  <si>
    <t>Total Gobierno Central Presupuestario</t>
  </si>
  <si>
    <t xml:space="preserve">    Ajuste (% del PIB)</t>
  </si>
  <si>
    <t>Precio Cobre Codelco (centavos de dólar por libra) </t>
  </si>
  <si>
    <t>N° IF</t>
  </si>
  <si>
    <t>N°</t>
  </si>
  <si>
    <t>PIB minero</t>
  </si>
  <si>
    <t>PIB no minero</t>
  </si>
  <si>
    <t>Demanda interna</t>
  </si>
  <si>
    <t>(millones de pesos 2025 y % de variación real)</t>
  </si>
  <si>
    <t>MM$2025</t>
  </si>
  <si>
    <t>Ley Aprobada 2025</t>
  </si>
  <si>
    <t>(millones de pesos 2025 y % del PIB)</t>
  </si>
  <si>
    <t>(millones de pesos 2025)</t>
  </si>
  <si>
    <t xml:space="preserve">(millones de pesos 2025) </t>
  </si>
  <si>
    <t>Variables estructurales para 2025</t>
  </si>
  <si>
    <t>Brecha PIB no minero tendencial/PIB no minero efectivo 2025</t>
  </si>
  <si>
    <t>Precio de referencia del cobre 2025</t>
  </si>
  <si>
    <t>Proyección de variables económicas efectivas 2025</t>
  </si>
  <si>
    <t>Total 2025</t>
  </si>
  <si>
    <t>Promedio 2025</t>
  </si>
  <si>
    <t>Ingresos efectivos, componente cíclico e ingresos cíclicamente ajustados 2025</t>
  </si>
  <si>
    <t>(4.1.3) Créditos (abril de 2025)</t>
  </si>
  <si>
    <t>(4.2.3) Créditos (abril de 2025)</t>
  </si>
  <si>
    <t>Balance Cíclicamente Ajustado del Gobierno Central Total 2025</t>
  </si>
  <si>
    <t>Dic 2024</t>
  </si>
  <si>
    <t>DBGC al 31 de diciembre de 2024</t>
  </si>
  <si>
    <t>Ministerio de Hacienda/Comité de expertos, reunido en julio de 2024.</t>
  </si>
  <si>
    <t>Comité de expertos, reunido en julio de 2024.</t>
  </si>
  <si>
    <t>Promedio 2024 ($2025)</t>
  </si>
  <si>
    <t>Efectivo 2024</t>
  </si>
  <si>
    <t xml:space="preserve">      Herencias y Donaciones</t>
  </si>
  <si>
    <t xml:space="preserve">      Sobretasa Bienes Raíces</t>
  </si>
  <si>
    <t xml:space="preserve">      Impuesto sobre Contaminantes</t>
  </si>
  <si>
    <t xml:space="preserve">      Intereses y Multas</t>
  </si>
  <si>
    <t xml:space="preserve">      Resto</t>
  </si>
  <si>
    <t>N/A: No aplica. La diferencia entre los ingresos provenientes de la explotación del litio y el umbral del litio es negativa. </t>
  </si>
  <si>
    <t xml:space="preserve">   Efecto cíclico en ingresos del litio</t>
  </si>
  <si>
    <t>      Brecha: Precio BML – Precio de referencia (USc$/lb)</t>
  </si>
  <si>
    <t>      Brecha: Precio Codelco – Precio de referencia (USc$/lb)</t>
  </si>
  <si>
    <t>Nota: Más detalle sobre evolución, composición y perfiles de vencimiento, pueden revisarse en informes complementarios disponibles en la web de la Dipres.</t>
  </si>
  <si>
    <t>PIB No Minero Tendencial (tasa de variación real)</t>
  </si>
  <si>
    <t>Nota: Las cifras fueron convertidas a dólares utilizando el tipo de cambio estimado para diciembre de cada período, publicado en el Cuadro III.3.1.</t>
  </si>
  <si>
    <t>Tasa efectiva de impuesto a la renta de primera categoría asociada al precio del cobre BML de t-1</t>
  </si>
  <si>
    <t>Tasa efectiva de impuesto a la renta de primera categoría asociada al precio de referencia del cobre de t-1</t>
  </si>
  <si>
    <t>(2.5) Ingresos por litio de Corfo</t>
  </si>
  <si>
    <r>
      <t>Tasa sobre las ventas anuales de cobre de los explotadores mineros</t>
    </r>
    <r>
      <rPr>
        <vertAlign val="superscript"/>
        <sz val="10"/>
        <rFont val="Calibri"/>
        <family val="2"/>
        <scheme val="minor"/>
      </rPr>
      <t>(1)</t>
    </r>
    <r>
      <rPr>
        <sz val="10"/>
        <rFont val="Calibri"/>
        <family val="2"/>
        <scheme val="minor"/>
      </rPr>
      <t xml:space="preserve"> </t>
    </r>
  </si>
  <si>
    <r>
      <t xml:space="preserve">Nota: (1) Tasas definidas según la Ley N°21.591, sobre </t>
    </r>
    <r>
      <rPr>
        <i/>
        <sz val="10"/>
        <color theme="1"/>
        <rFont val="Calibri"/>
        <family val="2"/>
        <scheme val="minor"/>
      </rPr>
      <t>royalty</t>
    </r>
    <r>
      <rPr>
        <sz val="10"/>
        <color theme="1"/>
        <rFont val="Calibri"/>
        <family val="2"/>
        <scheme val="minor"/>
      </rPr>
      <t xml:space="preserve"> a la minería.</t>
    </r>
  </si>
  <si>
    <t>Proyecciones</t>
  </si>
  <si>
    <t>Tipo de cambio ($/US$) a diciembre</t>
  </si>
  <si>
    <r>
      <t>con efectos en los gastos fiscales</t>
    </r>
    <r>
      <rPr>
        <b/>
        <vertAlign val="superscript"/>
        <sz val="10"/>
        <color rgb="FF000000"/>
        <rFont val="Calibri"/>
        <family val="2"/>
        <scheme val="minor"/>
      </rPr>
      <t>(1)</t>
    </r>
  </si>
  <si>
    <t>Nota: Los valores con signo positivo significan mayores gastos fiscales y los valores con signo negativo significan menores gastos fiscales. Los IF sustitutivos sustituyen los costos de los IF anteriores.</t>
  </si>
  <si>
    <t>(1) No incluye aquellos IF que fueron sustituidos por otros, ni los IF consolidados.</t>
  </si>
  <si>
    <t>Nota: Las cifras fueron convertidas a dólares utilizando el tipo de cambio estimado en cada escenario para cada período, publicado en el Anexo A.II.1.</t>
  </si>
  <si>
    <t>      Brecha: precio BML – precio de referencia (USc$/lb)</t>
  </si>
  <si>
    <r>
      <t>Prestaciones previsionales</t>
    </r>
    <r>
      <rPr>
        <vertAlign val="superscript"/>
        <sz val="10"/>
        <color rgb="FF000000"/>
        <rFont val="Calibri"/>
        <family val="2"/>
        <scheme val="minor"/>
      </rPr>
      <t>(2)</t>
    </r>
  </si>
  <si>
    <t xml:space="preserve">Salud </t>
  </si>
  <si>
    <t xml:space="preserve">Educación </t>
  </si>
  <si>
    <t xml:space="preserve">Defensa </t>
  </si>
  <si>
    <t xml:space="preserve">Gobierno Central Presupuestario </t>
  </si>
  <si>
    <t>Financiamiento a los Gobiernos Regionales</t>
  </si>
  <si>
    <r>
      <t>Cierre</t>
    </r>
    <r>
      <rPr>
        <b/>
        <vertAlign val="superscript"/>
        <sz val="10"/>
        <color rgb="FF000000"/>
        <rFont val="Calibri"/>
        <family val="2"/>
        <scheme val="minor"/>
      </rPr>
      <t>(2)</t>
    </r>
  </si>
  <si>
    <t>Programa</t>
  </si>
  <si>
    <t>Fondo Solidario de Elección de Vivienda (DS 49)</t>
  </si>
  <si>
    <t>Programas de Protección: Diagnóstico Ambulatorio (DAM), Programa de Prevención Focalizada (PPF) y el Programa de Intervención Integral Especializada (PIE)</t>
  </si>
  <si>
    <t>Servicio Nacional de Protección Especializada a la Niñez y Adolescencia</t>
  </si>
  <si>
    <t>Tasa efectiva impuesto adicional asociada al precio del cobre BML de t</t>
  </si>
  <si>
    <t>Tasa efectiva impuesto adicional asociada al precio de referencia del cobre de t</t>
  </si>
  <si>
    <r>
      <t>Tasa ponderada de royalty a la minería que se aplica como crédito para calcular la tasa efectiva de impuesto adicional y que asociada al precio del cobre BML</t>
    </r>
    <r>
      <rPr>
        <vertAlign val="superscript"/>
        <sz val="10"/>
        <rFont val="Calibri"/>
        <family val="2"/>
        <scheme val="minor"/>
      </rPr>
      <t>(1)</t>
    </r>
    <r>
      <rPr>
        <sz val="10"/>
        <rFont val="Calibri"/>
        <family val="2"/>
        <scheme val="minor"/>
      </rPr>
      <t xml:space="preserve"> de t</t>
    </r>
  </si>
  <si>
    <r>
      <t>Tasa ponderada de royalty a la minería que se aplica como crédito para calcular la tasa efectiva de impuesto adicional y que está asociada al precio de referencia del cobre</t>
    </r>
    <r>
      <rPr>
        <vertAlign val="superscript"/>
        <sz val="10"/>
        <rFont val="Calibri"/>
        <family val="2"/>
        <scheme val="minor"/>
      </rPr>
      <t>(1)</t>
    </r>
    <r>
      <rPr>
        <sz val="10"/>
        <rFont val="Calibri"/>
        <family val="2"/>
        <scheme val="minor"/>
      </rPr>
      <t xml:space="preserve"> de t</t>
    </r>
  </si>
  <si>
    <t xml:space="preserve">      Brecha PIB No Minero del año t (%)</t>
  </si>
  <si>
    <t>    Precio de referencia (USc$/lb) </t>
  </si>
  <si>
    <t>      Brecha PIB No Minero del año t-1 (%)</t>
  </si>
  <si>
    <t>Enseñanza no atribuible a ningun nivel</t>
  </si>
  <si>
    <t>Protección Social n.e.p</t>
  </si>
  <si>
    <t>Necesidades de Financiamiento</t>
  </si>
  <si>
    <t>Déficit Efectivo</t>
  </si>
  <si>
    <t>Servicio de la Deuda</t>
  </si>
  <si>
    <t>Pago Bonos Reconocimiento</t>
  </si>
  <si>
    <t>Capitalización Empresas Públicas</t>
  </si>
  <si>
    <t>Crédito con Aval del Estado CAE (compra y recompra de cartera)</t>
  </si>
  <si>
    <t>Compra Acciones organismos multilaterales</t>
  </si>
  <si>
    <t>Fuentes de Financiamiento</t>
  </si>
  <si>
    <t>Superávit Fiscal</t>
  </si>
  <si>
    <t>Emisión de Deuda</t>
  </si>
  <si>
    <t>Activos del Tesoro</t>
  </si>
  <si>
    <t>Comprar Acciones organismos multilaterales</t>
  </si>
  <si>
    <r>
      <t>Aporte Fondos</t>
    </r>
    <r>
      <rPr>
        <vertAlign val="superscript"/>
        <sz val="10"/>
        <color theme="1"/>
        <rFont val="Calibri"/>
        <family val="2"/>
        <scheme val="minor"/>
      </rPr>
      <t xml:space="preserve"> (2)</t>
    </r>
  </si>
  <si>
    <t>(2) Las cifras correspondientes a Otros ingresos no tienen ajuste cíclico por lo que los ingresos efectivos son iguales a los cíclicamente ajustados. Estas contemplan los ingresos por Donaciones, Rentas de la Propiedad (sin los ingresos por litio de Corfo), Ingresos de Operación, Otros Ingresos, Ventas de Activos Físicos y las Imposiciones Previsionales del Ministerio del Trabajo.</t>
  </si>
  <si>
    <r>
      <t>Otros Ingresos</t>
    </r>
    <r>
      <rPr>
        <vertAlign val="superscript"/>
        <sz val="10"/>
        <rFont val="Calibri"/>
        <family val="2"/>
      </rPr>
      <t>(2)</t>
    </r>
    <r>
      <rPr>
        <sz val="10"/>
        <rFont val="Calibri"/>
        <family val="2"/>
      </rPr>
      <t> </t>
    </r>
  </si>
  <si>
    <r>
      <t xml:space="preserve">Déficit Efectivo </t>
    </r>
    <r>
      <rPr>
        <vertAlign val="superscript"/>
        <sz val="10"/>
        <color theme="1"/>
        <rFont val="Calibri"/>
        <family val="2"/>
        <scheme val="minor"/>
      </rPr>
      <t>(1)</t>
    </r>
  </si>
  <si>
    <t>Aporte Fondos</t>
  </si>
  <si>
    <t>(miles de pesos 2026)</t>
  </si>
  <si>
    <t>IFP 4T25</t>
  </si>
  <si>
    <t>IFP 1T26</t>
  </si>
  <si>
    <t>Presupuesto 2025</t>
  </si>
  <si>
    <t>Ejecución 2025</t>
  </si>
  <si>
    <r>
      <t>Presupuesto 2025</t>
    </r>
    <r>
      <rPr>
        <b/>
        <vertAlign val="superscript"/>
        <sz val="10"/>
        <color rgb="FF000000"/>
        <rFont val="Calibri"/>
        <family val="2"/>
        <scheme val="minor"/>
      </rPr>
      <t>(1)</t>
    </r>
  </si>
  <si>
    <t>Variación Real 2025-2024</t>
  </si>
  <si>
    <t>Ejecución 2025 – Presupuesto 2025</t>
  </si>
  <si>
    <t>Gastos Gobierno Central Total Ejecución Trimestral de Gastos 2025</t>
  </si>
  <si>
    <t>(1) Presupuesto 2025 incluye $809.716 millones correspondientes a Bono Electrónico Fonasa, lo que permite hacer comparación con la cifra de Ejecución 2025, que incluye un ajuste equivalente.</t>
  </si>
  <si>
    <t>Proyección    IFP 4T25</t>
  </si>
  <si>
    <t>Proyección    IFP 1T26</t>
  </si>
  <si>
    <t>Variación IFP 1T26/4T25</t>
  </si>
  <si>
    <t>(millones de pesos 2026 y % de variación real)</t>
  </si>
  <si>
    <t xml:space="preserve">    Precio de referencia (USc$2026/lb) </t>
  </si>
  <si>
    <t>MM$2026</t>
  </si>
  <si>
    <t>(millones de pesos 2026 y % del PIB)</t>
  </si>
  <si>
    <t>(millones de pesos 2026)</t>
  </si>
  <si>
    <t xml:space="preserve">(millones de pesos 2026) </t>
  </si>
  <si>
    <t>Precio de referencia del cobre 2026</t>
  </si>
  <si>
    <t>Variables estructurales para 2026</t>
  </si>
  <si>
    <t>Brecha PIB no minero tendencial/PIB no minero efectivo 2026</t>
  </si>
  <si>
    <t>Total 2026</t>
  </si>
  <si>
    <t>Promedio 2026</t>
  </si>
  <si>
    <t>Proyección de variables económicas efectivas 2026</t>
  </si>
  <si>
    <t>Ingresos efectivos, componente cíclico e ingresos cíclicamente ajustados 2026</t>
  </si>
  <si>
    <t>(4.1.3) Créditos (abril de 2026)</t>
  </si>
  <si>
    <t>(4.2.3) Créditos (abril de 2026)</t>
  </si>
  <si>
    <t>Balance Cíclicamente Ajustado del Gobierno Central Total 2026</t>
  </si>
  <si>
    <t>Ley de Presupuestos 2026</t>
  </si>
  <si>
    <t>Proyección 2026</t>
  </si>
  <si>
    <t>p: corresponde a la proyección para el año 2026 de acuerdo a la información disponible al cierre de este informe.</t>
  </si>
  <si>
    <t>Gastos Gobierno Central Presupuestario 2024 y 2025</t>
  </si>
  <si>
    <t>(millones de pesos 2025, % de variación real anual y % de ejecución sobre Ley Aprobada)</t>
  </si>
  <si>
    <t xml:space="preserve"> Ejecución 2025</t>
  </si>
  <si>
    <t>Porcentaje de ejecución 2025 (%)</t>
  </si>
  <si>
    <t xml:space="preserve">(1) Tanto en la Ley y como en la Ejecución, las cifras por Partida corresponden al nivel de gasto de estado de operaciones neto de transferencias consolidables (intra y extrapartida). Para aquellos casos de Partidas con presupuestos en Pesos y Dólares, corresponde al gasto consolidado de los Presupuestos en Moneda Nacional más Moneda Extranjera, en los mismos términos señalados precedentemente. 
Para la ejecución, se considera el gasto devengado acumulado a diciembre. Por su parte, la Ley de Presupuestos Aprobada 2025 corresponde al presupuesto inicial aprobado en el Congreso y la Ley de Presupuestos Vigente 2025 corresponde a la Ley de Presupuestos inicial más el efecto de los decretos modificatorios totalmente tramitados en el ejercicio presupuestario del año 2025. </t>
  </si>
  <si>
    <t>(millones de pesos 2025 y %)</t>
  </si>
  <si>
    <t>Balance del Gobierno Central Total efectivo y estructural 2025</t>
  </si>
  <si>
    <t xml:space="preserve">    Déficit efectivo 2025</t>
  </si>
  <si>
    <t>Dic 2025</t>
  </si>
  <si>
    <t>DBGC al 31 de diciembre de 2025</t>
  </si>
  <si>
    <t>Perfil de vencimiento de la Deuda Bruta del Gobierno Central al 31 de diciembre de 2025</t>
  </si>
  <si>
    <t xml:space="preserve">(millones de pesos de 2025, % de gasto total y variación promedio anual) </t>
  </si>
  <si>
    <t>Variación promedio anual período 2000-2025</t>
  </si>
  <si>
    <t>Inc. Gasto Social 2025</t>
  </si>
  <si>
    <t>Resumen cumplimiento por Ministerio a diciembre de 2025</t>
  </si>
  <si>
    <t>Programas que egresaron del sistema de seguimiento de compromisos en diciembre de 2025</t>
  </si>
  <si>
    <t>Programas Calificados Globalmente como No Cumplidos a diciembre de 2025</t>
  </si>
  <si>
    <t>(1) No se considera Bono Fonasa en la ejecución de 2025.</t>
  </si>
  <si>
    <t>Ministerio de Hacienda/Comité de expertos, reunido en julio de 2025.</t>
  </si>
  <si>
    <t>Comité de expertos, reunido en julio de 2025.</t>
  </si>
  <si>
    <t>Promedio 2025 ($2026)</t>
  </si>
  <si>
    <t xml:space="preserve">     en millones de $ de 2025</t>
  </si>
  <si>
    <t>(millones de pesos 2025 y miles de dólares)</t>
  </si>
  <si>
    <t>Efectivo 2025</t>
  </si>
  <si>
    <t xml:space="preserve">Variación real     2025-2024 (%) </t>
  </si>
  <si>
    <t>Financiamiento del Gobierno Central Total 2024-2025</t>
  </si>
  <si>
    <t>Variación anual 2025-2024</t>
  </si>
  <si>
    <t>Consolidado 2024</t>
  </si>
  <si>
    <r>
      <t>Parámetros estructurales 2024-2025</t>
    </r>
    <r>
      <rPr>
        <b/>
        <vertAlign val="superscript"/>
        <sz val="10"/>
        <color theme="1"/>
        <rFont val="Calibri"/>
        <family val="2"/>
        <scheme val="minor"/>
      </rPr>
      <t>(1)</t>
    </r>
  </si>
  <si>
    <r>
      <t>Balance del Gobierno Central Total 2024 y 2025</t>
    </r>
    <r>
      <rPr>
        <b/>
        <vertAlign val="superscript"/>
        <sz val="10"/>
        <color theme="1"/>
        <rFont val="Calibri"/>
        <family val="2"/>
        <scheme val="minor"/>
      </rPr>
      <t>(1)</t>
    </r>
  </si>
  <si>
    <r>
      <t>Fuentes y usos de recursos fiscales 2025</t>
    </r>
    <r>
      <rPr>
        <b/>
        <vertAlign val="superscript"/>
        <sz val="10"/>
        <rFont val="Calibri"/>
        <family val="2"/>
        <scheme val="minor"/>
      </rPr>
      <t>(1)</t>
    </r>
  </si>
  <si>
    <r>
      <t>Traspasos Codelco</t>
    </r>
    <r>
      <rPr>
        <vertAlign val="superscript"/>
        <sz val="10"/>
        <color rgb="FF000000"/>
        <rFont val="Calibri"/>
        <family val="2"/>
        <scheme val="minor"/>
      </rPr>
      <t>(2)</t>
    </r>
  </si>
  <si>
    <t>FPCE</t>
  </si>
  <si>
    <t xml:space="preserve">  - Amortizaciones regulares</t>
  </si>
  <si>
    <t xml:space="preserve">  - Letras</t>
  </si>
  <si>
    <t xml:space="preserve">  - Programa Recompra e Intercambio</t>
  </si>
  <si>
    <t>Otorgamiento de Préstamos</t>
  </si>
  <si>
    <t>Flujos de consolidación</t>
  </si>
  <si>
    <t xml:space="preserve">  - Regulares</t>
  </si>
  <si>
    <t>Recuperación de Préstamos</t>
  </si>
  <si>
    <r>
      <t>2025</t>
    </r>
    <r>
      <rPr>
        <b/>
        <vertAlign val="superscript"/>
        <sz val="10"/>
        <color theme="1"/>
        <rFont val="Calibri"/>
        <family val="2"/>
        <scheme val="minor"/>
      </rPr>
      <t>(1)</t>
    </r>
  </si>
  <si>
    <t>(1) Tipo de cambio promedio 2025: 951,64 por dólar.</t>
  </si>
  <si>
    <r>
      <t>Traspasos Codelco</t>
    </r>
    <r>
      <rPr>
        <vertAlign val="superscript"/>
        <sz val="10"/>
        <rFont val="Calibri"/>
        <family val="2"/>
        <scheme val="minor"/>
      </rPr>
      <t>(1)</t>
    </r>
  </si>
  <si>
    <t xml:space="preserve">(2) Considera programa de recompra e intercambio y la emisión de letras con vencimiento menor a 1 año. </t>
  </si>
  <si>
    <r>
      <t>Servicio de la Deuda</t>
    </r>
    <r>
      <rPr>
        <vertAlign val="superscript"/>
        <sz val="10"/>
        <color theme="1"/>
        <rFont val="Calibri"/>
        <family val="2"/>
        <scheme val="minor"/>
      </rPr>
      <t>(2)</t>
    </r>
  </si>
  <si>
    <r>
      <t>Activos del Tesoro</t>
    </r>
    <r>
      <rPr>
        <vertAlign val="superscript"/>
        <sz val="10"/>
        <color theme="1"/>
        <rFont val="Calibri"/>
        <family val="2"/>
        <scheme val="minor"/>
      </rPr>
      <t>(3)</t>
    </r>
  </si>
  <si>
    <r>
      <t>Traspasos Codelco</t>
    </r>
    <r>
      <rPr>
        <vertAlign val="superscript"/>
        <sz val="10"/>
        <rFont val="Calibri"/>
        <family val="2"/>
      </rPr>
      <t>(1)</t>
    </r>
  </si>
  <si>
    <r>
      <t>Ingresos Traspasos Codelco</t>
    </r>
    <r>
      <rPr>
        <b/>
        <vertAlign val="superscript"/>
        <sz val="10"/>
        <rFont val="Calibri"/>
        <family val="2"/>
        <scheme val="minor"/>
      </rPr>
      <t>(1)</t>
    </r>
    <r>
      <rPr>
        <b/>
        <sz val="10"/>
        <rFont val="Calibri"/>
        <family val="2"/>
        <scheme val="minor"/>
      </rPr>
      <t xml:space="preserve"> 2024-2025</t>
    </r>
  </si>
  <si>
    <t>Posición Financiera Neta Gobierno Central Total, cierre efectivo 2022-2025</t>
  </si>
  <si>
    <t xml:space="preserve">(1) Denominada históricamente "Cobre Bruto" hasta 2025; la denominación se actualiza para reflejar que Codelco percibe ingresos de fuentes distintas al cobre, agregándose en 2026 actividades relacionadas con la explotación de litio. El cambio es exclusivamente de denominación y no altera el ámbito ni la comparabilidad histórica de la categoría. </t>
  </si>
  <si>
    <t xml:space="preserve">    Cobre bruto</t>
  </si>
  <si>
    <t xml:space="preserve">    Ingresos litio</t>
  </si>
  <si>
    <t xml:space="preserve">(2) Denominada históricamente "Cobre Bruto" hasta 2025; la denominación se actualiza para reflejar que Codelco percibe ingresos de fuentes distintas al cobre. El cambio es exclusivamente de denominación y no altera el ámbito ni la comparabilidad histórica de la categoría. </t>
  </si>
  <si>
    <t xml:space="preserve">(1) Denominada históricamente "Cobre Bruto" hasta 2025; la denominación se actualiza para reflejar que Codelco percibe ingresos de fuentes distintas al cobre. El cambio es exclusivamente de denominación y no altera el ámbito ni la comparabilidad histórica de la categoría. </t>
  </si>
  <si>
    <r>
      <t xml:space="preserve">        Traspasos Codelco</t>
    </r>
    <r>
      <rPr>
        <vertAlign val="superscript"/>
        <sz val="10"/>
        <rFont val="Calibri"/>
        <family val="2"/>
        <scheme val="minor"/>
      </rPr>
      <t>(2)</t>
    </r>
  </si>
  <si>
    <r>
      <t xml:space="preserve"> II.  Traspasos Codelco</t>
    </r>
    <r>
      <rPr>
        <vertAlign val="superscript"/>
        <sz val="10"/>
        <rFont val="Calibri"/>
        <family val="2"/>
        <scheme val="minor"/>
      </rPr>
      <t>(2)</t>
    </r>
  </si>
  <si>
    <r>
      <t>Traspasos Codelco</t>
    </r>
    <r>
      <rPr>
        <vertAlign val="superscript"/>
        <sz val="10"/>
        <color rgb="FF000000"/>
        <rFont val="Calibri"/>
        <family val="2"/>
        <scheme val="minor"/>
      </rPr>
      <t>(1)</t>
    </r>
  </si>
  <si>
    <r>
      <t>Otros Ingresos</t>
    </r>
    <r>
      <rPr>
        <vertAlign val="superscript"/>
        <sz val="10"/>
        <rFont val="Calibri"/>
        <family val="2"/>
      </rPr>
      <t>(2)</t>
    </r>
  </si>
  <si>
    <r>
      <t>(millones de pesos 2026 y % del PIB</t>
    </r>
    <r>
      <rPr>
        <vertAlign val="superscript"/>
        <sz val="10"/>
        <color theme="1"/>
        <rFont val="Calibri"/>
        <family val="2"/>
        <scheme val="minor"/>
      </rPr>
      <t>(1)</t>
    </r>
    <r>
      <rPr>
        <sz val="10"/>
        <color theme="1"/>
        <rFont val="Calibri"/>
        <family val="2"/>
        <scheme val="minor"/>
      </rPr>
      <t>)</t>
    </r>
  </si>
  <si>
    <t>(1) PIB proyectado en cada informe.</t>
  </si>
  <si>
    <t xml:space="preserve">Fuente: Dipres. </t>
  </si>
  <si>
    <t>Diferencia
IFP 1T26-4T25</t>
  </si>
  <si>
    <t>Ingresos litio</t>
  </si>
  <si>
    <t>Nota: El PIB No Minero Tendencial y el Precio de Referencia del Cobre corresponden a los estimados por los Comités reunidos con ocasión de la elaboración del Presupuesto 2026, en julio de 2025. Por su parte, el umbral del litio corresponde al promedio de los ingresos por Rentas de la Propiedad provenientes de la explotación del litio de Corfo entre agosto de 2020 y julio de 2025, como porcentaje del PIB del período entre julio de 2020 y junio de 2025.</t>
  </si>
  <si>
    <t>(1) Déficit efectivo que considera el gasto comprometido.</t>
  </si>
  <si>
    <t>Cuadro I.11.4</t>
  </si>
  <si>
    <t>Cuadro I.11.3</t>
  </si>
  <si>
    <t>Cuadro I.11.2</t>
  </si>
  <si>
    <t>Cuadro I.11.1</t>
  </si>
  <si>
    <t>Cuadro I.5.2</t>
  </si>
  <si>
    <t>Cuadro I.5.3</t>
  </si>
  <si>
    <t>Cuadro I.5.4</t>
  </si>
  <si>
    <t>Cuadro I.5.5</t>
  </si>
  <si>
    <t>Cuadro I.7.1</t>
  </si>
  <si>
    <t>Cuadro I.7.2</t>
  </si>
  <si>
    <t xml:space="preserve">Cuadro I.8.2 </t>
  </si>
  <si>
    <t>Cuadro I.9.2</t>
  </si>
  <si>
    <t>Cuadro I.9.3</t>
  </si>
  <si>
    <t>Cuadro I.9.4</t>
  </si>
  <si>
    <t>Cuadro I.9.5</t>
  </si>
  <si>
    <t>Cuadro I.9.6</t>
  </si>
  <si>
    <t xml:space="preserve">Cuadro I.10.1 </t>
  </si>
  <si>
    <t>PIB no minero real (miles de millones de pesos año anterior)</t>
  </si>
  <si>
    <t>Fondos Especiales 2015-2025</t>
  </si>
  <si>
    <t xml:space="preserve">   Efecto cíclico en traspasos Codelco</t>
  </si>
  <si>
    <t>Ministerio de Seguridad Pública</t>
  </si>
  <si>
    <t>Trabajo</t>
  </si>
  <si>
    <t>Interior</t>
  </si>
  <si>
    <t>Obras Públicas</t>
  </si>
  <si>
    <t>Financiamiento Gore</t>
  </si>
  <si>
    <t>(1) Luego de la clasificación por mayor gasto aprobado en la Ley de Presupuestos 2025 (excluyendo Tesoro Público), se ordenan descendentemente de acuerdo con la ejecución acumulada. El Gasto Corriente aprobado de estos 5 ministerios representa un 72,3% del Gasto Corriente total aprobado en la Ley de Presupuestos 2025.</t>
  </si>
  <si>
    <t>(1) Luego de la clasificación por mayor gasto aprobado en la Ley de Presupuestos 2025, se ordenan descendentemente por la ejecución acumulada. El Gasto de Capital aprobado de estos 5 ministerios representa un 89,0% del Gasto de Capital total aprobado en la Ley de Presupuestos 2025.</t>
  </si>
  <si>
    <t>NA</t>
  </si>
  <si>
    <t>(1) El PIB No Minero Tendencial y el Precio de Referencia del Cobre de 2024 y 2025 corresponden a los estimados por los Comités reunidos con ocasión de la elaboración de cada Presupuesto, en julio de 2023 y de 2024, respectivamente. Por su parte, el umbral del litio 2025 corresponde al promedio de los ingresos por Rentas de la Propiedad provenientes de la explotación del litio de Corfo entre agosto de 2019 y julio de 2024, como porcentaje del PIB del período entre julio de 2019 y junio de 2024.</t>
  </si>
  <si>
    <t>Ingresos Cíclicamente Ajustados del Gobierno Central Total 2024 y 2025</t>
  </si>
  <si>
    <r>
      <t>Otros Ingresos</t>
    </r>
    <r>
      <rPr>
        <vertAlign val="superscript"/>
        <sz val="10"/>
        <color rgb="FF000000"/>
        <rFont val="Calibri"/>
        <family val="2"/>
        <scheme val="minor"/>
      </rPr>
      <t>(3)(4)</t>
    </r>
  </si>
  <si>
    <t>(2) Estas cifras consideran el efecto del Bono Electrónico Fonasa, que no es considerado en lo publicado en los informes de ejecución presupuestaria trimestral.</t>
  </si>
  <si>
    <r>
      <t>Traspasos Codelco</t>
    </r>
    <r>
      <rPr>
        <vertAlign val="superscript"/>
        <sz val="10"/>
        <color theme="1"/>
        <rFont val="Calibri"/>
        <family val="2"/>
        <scheme val="minor"/>
      </rPr>
      <t>(1)</t>
    </r>
  </si>
  <si>
    <r>
      <t>Otros ingresos</t>
    </r>
    <r>
      <rPr>
        <vertAlign val="superscript"/>
        <sz val="10"/>
        <color theme="1"/>
        <rFont val="Calibri"/>
        <family val="2"/>
        <scheme val="minor"/>
      </rPr>
      <t>(2)</t>
    </r>
  </si>
  <si>
    <t>(2) Las brechas del PIB No Minero del cierre 2024 y 2025 fueron actualizadas con la información de las Cuentas Nacionales publicadas por el Banco Central de Chile el 18 de marzo de 2026.</t>
  </si>
  <si>
    <t>(1) Los ingresos estructurales del cierre 2024 y 2025 fueron actualizados con la información de las Cuentas Nacionales publicadas por el Banco Central de Chile el 18 de marzo de 2026.</t>
  </si>
  <si>
    <r>
      <t>    Umbral del litio (% del PIB)</t>
    </r>
    <r>
      <rPr>
        <vertAlign val="superscript"/>
        <sz val="10"/>
        <rFont val="Calibri"/>
        <family val="2"/>
        <scheme val="minor"/>
      </rPr>
      <t>(4)</t>
    </r>
  </si>
  <si>
    <r>
      <t>      Brecha: precio Codelco – precio de referencia (USc$/lb)</t>
    </r>
    <r>
      <rPr>
        <vertAlign val="superscript"/>
        <sz val="10"/>
        <rFont val="Calibri"/>
        <family val="2"/>
        <scheme val="minor"/>
      </rPr>
      <t>(3)</t>
    </r>
  </si>
  <si>
    <t>(4) En el IFP 3T25 el umbral de litio se actualizó de 0,49% a 0,46% del PIB debido a una corrección de los ingresos de la explotación de litio en el período julio 2023-junio 2024. Esta corrección no afectó el ajuste, dado que los ingresos efectivos de litio fueron menores al umbral como porcentaje del PIB.</t>
  </si>
  <si>
    <t>(1) Considera el gasto presupuestario de la Ley de Presupuestos 2025 aprobada y la estimación de gasto extrapresupuestario del IFP 3T24.</t>
  </si>
  <si>
    <r>
      <t>TOTAL GASTOS</t>
    </r>
    <r>
      <rPr>
        <b/>
        <vertAlign val="superscript"/>
        <sz val="10"/>
        <color theme="1"/>
        <rFont val="Calibri"/>
        <family val="2"/>
        <scheme val="minor"/>
      </rPr>
      <t>(2)</t>
    </r>
  </si>
  <si>
    <r>
      <t>PRESTAMO NETO / ENDEUDAMIENTO NETO (% del PIB)</t>
    </r>
    <r>
      <rPr>
        <b/>
        <vertAlign val="superscript"/>
        <sz val="10"/>
        <color theme="1"/>
        <rFont val="Calibri"/>
        <family val="2"/>
        <scheme val="minor"/>
      </rPr>
      <t>(3)</t>
    </r>
  </si>
  <si>
    <t>(2) Considera el gasto presupuestario de la Ley de Presupuestos 2025 aprobada y la estimación de gasto extrapresupuestario del IFP 3T24.</t>
  </si>
  <si>
    <t>--</t>
  </si>
  <si>
    <t>Gasto en funciones sociales</t>
  </si>
  <si>
    <r>
      <rPr>
        <vertAlign val="superscript"/>
        <sz val="10"/>
        <rFont val="Calibri"/>
        <family val="2"/>
        <scheme val="minor"/>
      </rPr>
      <t>(2)</t>
    </r>
    <r>
      <rPr>
        <sz val="10"/>
        <rFont val="Calibri"/>
        <family val="2"/>
        <scheme val="minor"/>
      </rPr>
      <t xml:space="preserve"> Los gastos asignados a funciones sociales corresponden a: Protección del Medio Ambiente, Vivienda y Servicios Comunitarios, Salud, Actividades Recreativas, Cultura y Religión, Educación y Protección Social.</t>
    </r>
  </si>
  <si>
    <t xml:space="preserve">(3) Considera el saldo final de los OATP  al cierre del periodo anterior, más flujo por retiro al FRP del periodo. </t>
  </si>
  <si>
    <r>
      <t>Fondo de Infraestructura</t>
    </r>
    <r>
      <rPr>
        <vertAlign val="superscript"/>
        <sz val="10"/>
        <rFont val="Calibri"/>
        <family val="2"/>
        <scheme val="minor"/>
      </rPr>
      <t>(3)</t>
    </r>
  </si>
  <si>
    <t>Nota: Actualización del IFP 1T26 con un nivel de PIB nominal 2026 estimado en $364.022 miles de millones de pesos. Cierre estadístico de proyecciones macroeconómicas el 31 marzo de 2026.</t>
  </si>
  <si>
    <t>Nota: El PIB no minero tendencial y el precio de referencia del cobre 2026 corresponden a los estimados por los Comités reunidos para el Presupuesto 2026, en julio de 2025. Por su parte, el umbral del litio 2026 corresponde al promedio de los ingresos por rentas de la propiedad provenientes de la explotación del litio de Corfo entre agosto de 2020 y julio de 2025, como porcentaje del PIB del período entre julio de 2020 y junio de 2025.</t>
  </si>
  <si>
    <t>(1) Denominada "Cobre Bruto" hasta 2025, se actualiza para reflejar que Codelco percibe ingresos de fuentes distintas al cobre, como es el caso del litio desde 2026. El cambio no altera la comparabilidad de la categoría.</t>
  </si>
  <si>
    <t>Ministerio de Seguridad</t>
  </si>
  <si>
    <t>-</t>
  </si>
  <si>
    <t>Variación
IFP 1T26/4T25
(%)</t>
  </si>
  <si>
    <r>
      <t>Variación
 2026/Ejecución 2025</t>
    </r>
    <r>
      <rPr>
        <b/>
        <vertAlign val="superscript"/>
        <sz val="10"/>
        <color rgb="FF000000"/>
        <rFont val="Calibri"/>
        <family val="2"/>
        <scheme val="minor"/>
      </rPr>
      <t>(1)</t>
    </r>
    <r>
      <rPr>
        <b/>
        <sz val="10"/>
        <color rgb="FF000000"/>
        <rFont val="Calibri"/>
        <family val="2"/>
        <scheme val="minor"/>
      </rPr>
      <t xml:space="preserve">
(%)</t>
    </r>
  </si>
  <si>
    <t xml:space="preserve">     I.V.A Declarado</t>
  </si>
  <si>
    <t xml:space="preserve">     Crédito Especial Empresas Constructoras</t>
  </si>
  <si>
    <t xml:space="preserve">     Devoluciones</t>
  </si>
  <si>
    <r>
      <t>Variación real 2025-2024</t>
    </r>
    <r>
      <rPr>
        <b/>
        <vertAlign val="superscript"/>
        <sz val="10"/>
        <color rgb="FF000000"/>
        <rFont val="Calibri"/>
        <family val="2"/>
        <scheme val="minor"/>
      </rPr>
      <t>(2)</t>
    </r>
    <r>
      <rPr>
        <b/>
        <sz val="10"/>
        <color rgb="FF000000"/>
        <rFont val="Calibri"/>
        <family val="2"/>
        <scheme val="minor"/>
      </rPr>
      <t xml:space="preserve"> (%) </t>
    </r>
  </si>
  <si>
    <t>Variación real 2025-2024 (%)</t>
  </si>
  <si>
    <r>
      <t>Otros ingresos</t>
    </r>
    <r>
      <rPr>
        <vertAlign val="superscript"/>
        <sz val="10"/>
        <color rgb="FF000000"/>
        <rFont val="Calibri"/>
        <family val="2"/>
        <scheme val="minor"/>
      </rPr>
      <t>(3)</t>
    </r>
  </si>
  <si>
    <t>(1) Informe que acompaña la elaboración del proyecto de Ley de Presupuestos de 2025.</t>
  </si>
  <si>
    <t>(2) Denominada "Cobre Bruto" hasta 2025, se actualiza para reflejar que Codelco percibe ingresos de fuentes distintas al cobre, como es el caso del litio desde 2026. El cambio no altera la comparabilidad de la categoría.</t>
  </si>
  <si>
    <t>(3) Presupuesto 2025 incluye $809.716 millones correspondientes a Bono Electrónico Fonasa, lo que permite hacer comparación con la cifra de Ejecución 2025, que incluye un ajuste equivalente.</t>
  </si>
  <si>
    <t>Ingresos tributarios 2024 y 2025</t>
  </si>
  <si>
    <t xml:space="preserve">2025 – </t>
  </si>
  <si>
    <t>trimestre</t>
  </si>
  <si>
    <r>
      <t>Proyección 
IFP 3T24</t>
    </r>
    <r>
      <rPr>
        <b/>
        <vertAlign val="superscript"/>
        <sz val="10"/>
        <color rgb="FF000000"/>
        <rFont val="Calibri"/>
        <family val="2"/>
        <scheme val="minor"/>
      </rPr>
      <t>(1)</t>
    </r>
  </si>
  <si>
    <t>Proyección 
IFP 3T24</t>
  </si>
  <si>
    <t xml:space="preserve">Variación real 2025-2024 (%) </t>
  </si>
  <si>
    <r>
      <t>2024</t>
    </r>
    <r>
      <rPr>
        <b/>
        <vertAlign val="superscript"/>
        <sz val="10"/>
        <color rgb="FF000000"/>
        <rFont val="Calibri"/>
        <family val="2"/>
        <scheme val="minor"/>
      </rPr>
      <t>(1)</t>
    </r>
  </si>
  <si>
    <r>
      <t>2025</t>
    </r>
    <r>
      <rPr>
        <b/>
        <vertAlign val="superscript"/>
        <sz val="10"/>
        <color rgb="FF000000"/>
        <rFont val="Calibri"/>
        <family val="2"/>
        <scheme val="minor"/>
      </rPr>
      <t>(1)</t>
    </r>
  </si>
  <si>
    <t>2025 - 
Presupuesto 2025</t>
  </si>
  <si>
    <t>(4) Las cifras correspondientes a Otros ingresos no tienen ajuste cíclico por lo que los ingresos efectivos son iguales a los cíclicamente ajustados. Estas contemplan los ingresos por Donaciones, Rentas de la Propiedad (sin los ingresos por litio de Corfo), Ingresos de Operación, Otros Ingresos, Ventas de Activos Físicos y las Imposiciones Previsionales del Ministerio del Trabajo.</t>
  </si>
  <si>
    <t xml:space="preserve"> Ejecución 2025 – Presupuesto 2025</t>
  </si>
  <si>
    <t>Ley de Presupuestos Aprobada 2025</t>
  </si>
  <si>
    <t>Ley de Presupuestos Vigente 2025</t>
  </si>
  <si>
    <t>Diferencias respecto de Ley Aprobada 2025</t>
  </si>
  <si>
    <t>Diferencias respecto de Ley Vigente 2025</t>
  </si>
  <si>
    <t>Ejecución 2025 sobre Ley Aprobada (%)</t>
  </si>
  <si>
    <t>Ejecución 2025 sobre Ley Vigente (%)</t>
  </si>
  <si>
    <t>Variación real 2025-2024</t>
  </si>
  <si>
    <t>(millones de pesos 2025, % del PIB de cada año y % de variación real)</t>
  </si>
  <si>
    <t>(cifras consolidadas en millones de pesos 2025)</t>
  </si>
  <si>
    <t>% del total</t>
  </si>
  <si>
    <t>(p) Proyección.</t>
  </si>
  <si>
    <t>(2) IFP 1T26</t>
  </si>
  <si>
    <t xml:space="preserve">         Variación real anual (%)</t>
  </si>
  <si>
    <t>(3)=(2)-(1) Variación (MM$)</t>
  </si>
  <si>
    <t>(3)=(2)/(1) Variación (%)</t>
  </si>
  <si>
    <t>Detalle supuestos de crecimiento económico y cuenta corriente 2026 (p)</t>
  </si>
  <si>
    <t>Ingresos tributarios netos 2026 (p)</t>
  </si>
  <si>
    <t>Gasto del Gobierno Central Total 2026 (p)</t>
  </si>
  <si>
    <t>Balance del Gobierno Central Total 2026 (p)</t>
  </si>
  <si>
    <t>Ingresos del Gobierno Central Total 2027-2030 (p)</t>
  </si>
  <si>
    <t>Parámetros de referencia del Balance Cíclicamente Ajustado 2027-2030 (p)</t>
  </si>
  <si>
    <t>Ingresos cíclicamente ajustados del Gobierno Central Total 2027-2030 (p)</t>
  </si>
  <si>
    <t>Gastos comprometidos del Gobierno Central Total 2027-2030 (p)</t>
  </si>
  <si>
    <t>(1) IFP 4T25</t>
  </si>
  <si>
    <t>Gastos Comprometidos 2027-2030 (p)</t>
  </si>
  <si>
    <t>(p) Proyectado.</t>
  </si>
  <si>
    <t>Ingresos del Gobierno Central Total 2026 (p)</t>
  </si>
  <si>
    <t>(3) Supone inflación y tipo de cambio del IFP 4T25: 2,7% y $896 por dólar, respectivamente.</t>
  </si>
  <si>
    <t>(período 2016-2025)</t>
  </si>
  <si>
    <t xml:space="preserve">Ministerio del Interior </t>
  </si>
  <si>
    <t>Nota:</t>
  </si>
  <si>
    <t xml:space="preserve"> Fuente: Dipres.</t>
  </si>
  <si>
    <t>Subsecretaria de Bienes Nacionales</t>
  </si>
  <si>
    <t>Regularización de Títulos de Dominio</t>
  </si>
  <si>
    <t>Subsecretaria de Servicios Sociales</t>
  </si>
  <si>
    <t>Sistema Elige Vivir Sano</t>
  </si>
  <si>
    <t>Instituto Nacional de Desarrollo Sustentable de la Pesca Artesanal y de la Acuicultura de Pequeña Escala</t>
  </si>
  <si>
    <t>Programa de Fomento y Desarrollo Productivo de la Pesca Artesanal y la Acuicultura de Pequeña Escala</t>
  </si>
  <si>
    <t>Junta Nacional de Auxilio Escolar y Becas</t>
  </si>
  <si>
    <t>Hogares y Residencias Estudiantiles; Hogares Insulares V Región; Beca Integración Territorial (Programa Especial Beca Art. 56 Ley Nº 18.681).</t>
  </si>
  <si>
    <t>Secretaria y Administración General Ministerio de Justicia</t>
  </si>
  <si>
    <t>Corporaciones de Asistencia Judicial (CAJ)</t>
  </si>
  <si>
    <t>Subsecretaría de Prevención del Delito</t>
  </si>
  <si>
    <t>Lazos</t>
  </si>
  <si>
    <t>Ministerio del Interior</t>
  </si>
  <si>
    <t>Servicio Nacional para Prevención y Rehabilitación Consumo de Drogas y Alcohol</t>
  </si>
  <si>
    <t>Calificación de Compromisos </t>
  </si>
  <si>
    <t>Atención Integral Personas con Dependencia Severa</t>
  </si>
  <si>
    <t>Subsecretaría de Redes Asistenciales</t>
  </si>
  <si>
    <t>Ayudas Técnicas</t>
  </si>
  <si>
    <t>Servicio Nacional de Discapacidad</t>
  </si>
  <si>
    <t>Subsecretaria de Vivienda y Urbanismo</t>
  </si>
  <si>
    <t>Plan de Ingreso, Formación y Retención de Profesionales Especialistas en el Sector Público de Salud</t>
  </si>
  <si>
    <t>Subsidio Nacional al Transporte Público</t>
  </si>
  <si>
    <t>Secretaria y Administración General de Transportes</t>
  </si>
  <si>
    <t>TOTAL GENERAL</t>
  </si>
  <si>
    <t>Programas evaluados en líneas EPG, EFA, ES y EI, con categoría de desempeño y principales recomendaciones</t>
  </si>
  <si>
    <t>PROGRAMA / INICIATIVA </t>
  </si>
  <si>
    <t>LÍNEA</t>
  </si>
  <si>
    <t>CATEGORÍA </t>
  </si>
  <si>
    <t>PRINCIPALES RECOMENDACIONES</t>
  </si>
  <si>
    <t>EFA</t>
  </si>
  <si>
    <t>Desempeño bajo</t>
  </si>
  <si>
    <t>EI</t>
  </si>
  <si>
    <t>Resultados no identificados</t>
  </si>
  <si>
    <t>Evaluación Sectorial de Interculturalidad</t>
  </si>
  <si>
    <t>ES</t>
  </si>
  <si>
    <t>No aplica</t>
  </si>
  <si>
    <r>
      <t> </t>
    </r>
    <r>
      <rPr>
        <b/>
        <sz val="10"/>
        <rFont val="Calibri"/>
        <family val="2"/>
      </rPr>
      <t>4</t>
    </r>
  </si>
  <si>
    <t xml:space="preserve">1.     Actualizar y robustecer el diagnóstico de brechas tecnológicas y de equipamiento de las instituciones dedicadas a combatir el crimen organizado, en base a una metodología común y con uso de línea base actualizada. </t>
  </si>
  <si>
    <t>5.     Incorporar un enfoque prospectivo para anticipar nuevos desafíos criminológicos, como el cibercrimen o desplazamientos territoriales de la criminalidad, que permita ajustar la distribución de recursos de acuerdo con evaluaciones dinámicas de las necesidades institucionales por macrozona y región.</t>
  </si>
  <si>
    <t>1.       Elaborar un documento oficial con la descripción del diseño del programa, con diagnóstico actualizado, objetivos, responsables y sistema de monitoreo enfocado en resultados. Respecto al diagnóstico, se sugiere incorporar homicidios frustrados y delitos conexos, y la revisión de causas y consecuencias de éste.</t>
  </si>
  <si>
    <t>2.     Potenciar el rol del Ministerio de Seguridad Pública, a través de la Subsecretaría de Seguridad Pública, como articulador y responsable de las coordinaciones institucionales necesarias para lograr el propósito del programa.</t>
  </si>
  <si>
    <t xml:space="preserve">3.     Revisar la pertinencia y coherencia entre objetivos, componentes y actividades en función de las causas y consecuencias incorporadas, definiendo la continuidad de los componentes sub ejecutados. Es importante definir una teoría de cambio, donde se distingan los componentes propios del programa y las coordinaciones necesarias con la oferta pública atingente. Además, se sugiere redefinir y cuantificar poblaciones. </t>
  </si>
  <si>
    <t xml:space="preserve">4.     Instalar ciclos de planificación, monitoreo y retroalimentación sistemática entre los diferentes actores involucrados en la implementación, de manera que se analice y evalúe el Plan como un todo y no solo por institución ejecutora. </t>
  </si>
  <si>
    <t>5.     Efectuar mejoras al sistema de financiamiento del programa. Por ejemplo, realizar un seguimiento del uso, destino y resultados de la inversión en función de los objetivos del Plan.</t>
  </si>
  <si>
    <t>1.       Precisar el diagnóstico y diseño de la población, integrando brechas territoriales y perspectiva de género a fin de generar una respuesta estratégica.</t>
  </si>
  <si>
    <t>5.       Robustecer el sistema de seguimiento y monitoreo interno del programa, desarrollando indicadores complementarios que permitan capturar la heterogeneidad de resultados científicos, superando la dependencia del actual indicador único de propósito e incorporando enfoques que den cuenta de las trayectorias y del impacto diferenciado entre personas investigadoras</t>
  </si>
  <si>
    <t>1.       Regular la expansión territorial del programa según la demanda local. Dada la importancia de los costos fijos y que gran parte de las actividades son grupales, es fundamental que la cobertura de cada centro tienda a su máxima capacidad.</t>
  </si>
  <si>
    <t>2.       Revisar la planificación de actividades y prestaciones implementadas, dada la baja asistencia transversal en varias de ellas. Además, revisar el plan de atención individual como instrumento de planificación.</t>
  </si>
  <si>
    <t>3.       Realizar estudio de casos, que muestren los aprendizajes de experiencias de implementación positivas para luego transferirlos a otros centros.</t>
  </si>
  <si>
    <t>4.       Analizar la incorporación de variables adicionales, distintas de la zona geográfica (urbana o rural), en la determinación del presupuesto, la composición de los equipos y la capacidad operativa de los centros, como, por ejemplo, la demanda efectiva.</t>
  </si>
  <si>
    <t>5.       Incorporar en los ítems de gasto el transporte de beneficiarios, en especial en los centros rurales. Esta demanda se origina desde los propios beneficiarios, y permitiría ganar cobertura territorial.</t>
  </si>
  <si>
    <t>1.       Priorizar acciones que simplifiquen trámites, reduzcan procesos manuales y fortalezcan la interoperabilidad entre la Compin, Registro Civil, IPS y otros sistemas relevantes, para disminuir los tiempos de tramitación de las personas solicitantes, y así aumentar la cobertura efectiva.</t>
  </si>
  <si>
    <t>2.       Fortalecer la interoperabilidad y promover la armonización de los sistemas de certificación de discapacidad. La coexistencia de distintos marcos normativos y circuitos de certificación genera heterogeneidad en los resultados y aumenta la carga administrativa para las personas solicitantes.</t>
  </si>
  <si>
    <t>4.       Coordinar con la Superintendencia de Pensiones y la Fundación de Administración de Comisiones Médicas (FACM), la entrega de informes de gestión de los procesos de evaluación y reevaluación de las solicitudes de la PBSI, que contengan las fechas de creación del expediente médico y de asignación de la hora médica al solicitante, la realización de la evaluación y la emisión del dictamen de invalidez.</t>
  </si>
  <si>
    <t>2.       Rediseñar el programa hacia una estructura semi-flexible, con un núcleo común y adaptación según contexto: Se recomienda mantener una base mínima estandarizada de sesiones obligatorias, pero permitir módulos adicionales ajustados al diagnóstico, necesidades e intereses del grupo. Esto permitiría equilibrar fidelidad al diseño con pertinencia sociocultural y mayor efectividad.</t>
  </si>
  <si>
    <t>3.       Actualizar contenidos y metodologías de intervención para hacerlas más pertinentes y efectivas: El programa requiere una renovación continua de sus sesiones y enfoques, incorporando metodologías más participativas, aplicadas a situaciones reales, y explorando estrategias complementarias como trabajo familiar, comunitario, online, influencia social y enfoques según personalidad.</t>
  </si>
  <si>
    <t>4.       Mejorar las condiciones de implementación y fortalecer los equipos ejecutores: Se requiere contar con profesionales con menor rotación, técnicamente sólidos y con capacidad de generar vínculo con los estudiantes.</t>
  </si>
  <si>
    <t>5.       Reforzar el monitoreo y la evaluación, poniendo el foco en calidad y seguimiento de resultados: El programa debiera comenzar antes en el año escolar, flexibilizar tiempos según nivel de riesgo y monitorear sistemáticamente la calidad de las sesiones, el acompañamiento técnico y los resultados intermedios y finales, incluyendo mediciones posteriores al cierre del programa.</t>
  </si>
  <si>
    <t>2.       Completar los procesos de evaluación ex ante de los programas que integran la OPR y, clarificar los criterios de focalización y los requisitos de acceso exigidos por cada programa.</t>
  </si>
  <si>
    <t>3.       Diseñar e implementar módulos básicos de formación en competencias interculturales dirigidos a los equipos responsables de la implementación de la OPR.</t>
  </si>
  <si>
    <t>4.       Fortalecer la coherencia entre la declaración de interculturalidad y su traducción efectiva en el diseño e implementación de los programas asociados, así como depurar y reclasificar fundadamente la oferta autodeclarada.</t>
  </si>
  <si>
    <r>
      <t xml:space="preserve">Programa
Plan Contra el Crimen Organizado
</t>
    </r>
    <r>
      <rPr>
        <sz val="10"/>
        <rFont val="Calibri"/>
        <family val="2"/>
        <scheme val="minor"/>
      </rPr>
      <t>Subsecretaría de Seguridad Pública
Ministerio de Seguridad Pública</t>
    </r>
  </si>
  <si>
    <r>
      <t xml:space="preserve">Programa 
Plan Calles sin Violencia
</t>
    </r>
    <r>
      <rPr>
        <sz val="10"/>
        <rFont val="Calibri"/>
        <family val="2"/>
        <scheme val="minor"/>
      </rPr>
      <t xml:space="preserve">Subsecretaría de Seguridad Pública
Ministerio de Seguridad Pública
</t>
    </r>
  </si>
  <si>
    <r>
      <t xml:space="preserve">Programa
Fondo de Desarrollo Científico y Tecnológico - Fondecyt
</t>
    </r>
    <r>
      <rPr>
        <sz val="10"/>
        <rFont val="Calibri"/>
        <family val="2"/>
        <scheme val="minor"/>
      </rPr>
      <t>Agencia Nacional de Investigación y Desarrollo (ANID)
Ministerio de Ciencia, Tecnología, Conocimiento e Innovación.</t>
    </r>
  </si>
  <si>
    <r>
      <t xml:space="preserve">Centros Comunitarios de Cuidados
</t>
    </r>
    <r>
      <rPr>
        <sz val="10"/>
        <rFont val="Calibri"/>
        <family val="2"/>
        <scheme val="minor"/>
      </rPr>
      <t>Subsecretaría de Servicios Sociales
Ministerio de Desarrollo Social y Familia</t>
    </r>
  </si>
  <si>
    <r>
      <t xml:space="preserve">Subsidio de Discapacidad y Pensión Básica Solidaria de Invalidez
</t>
    </r>
    <r>
      <rPr>
        <sz val="10"/>
        <rFont val="Calibri"/>
        <family val="2"/>
        <scheme val="minor"/>
      </rPr>
      <t xml:space="preserve">Instituto de Previsión Social
Ministerio del Trabajo y Previsión Social 
</t>
    </r>
  </si>
  <si>
    <r>
      <t xml:space="preserve">Programa 
Prepara2 en su componente Prevención Selectiva
</t>
    </r>
    <r>
      <rPr>
        <sz val="10"/>
        <rFont val="Calibri"/>
        <family val="2"/>
        <scheme val="minor"/>
      </rPr>
      <t xml:space="preserve">Servicio Nacional para la Prevención y Rehabilitación del Consumo de Drogas y Alcohol
Ministerio del Interior
</t>
    </r>
  </si>
  <si>
    <t>Cuadro I.11.5</t>
  </si>
  <si>
    <t>Programas monitoreados proceso de monitoreo del desempeño 2025</t>
  </si>
  <si>
    <t>N° de programas monitoreados</t>
  </si>
  <si>
    <t>Ministerio de Hacienda</t>
  </si>
  <si>
    <t>Ministerio de la Mujer y Equidad de Género</t>
  </si>
  <si>
    <t>Ministerio de Medio Ambiente</t>
  </si>
  <si>
    <t>Ministerio de Obras Públicas</t>
  </si>
  <si>
    <t>Ministerio de Trabajo y Previsión Social</t>
  </si>
  <si>
    <t>Fuente: SES-Dipres.</t>
  </si>
  <si>
    <t>Total general</t>
  </si>
  <si>
    <t>* Corresponde a casos en que se decide cerrar el seguimiento debido al incumplimiento reiterado de uno o más compromisos. Generalmente, se considera un egreso incompleto cuando pasan dos períodos sin que el servicio reporte avances. Esto corresponde a excepciones.</t>
  </si>
  <si>
    <t>** Considera programas que, teniendo compromisos vigentes, no reportaron en el proceso a diciembre de 2025.</t>
  </si>
  <si>
    <t>*** No todo el universo de programas e instituciones bajo seguimiento de compromisos es evaluado. Solo se consideran aquellos programas e instituciones con compromisos acordados y que se les está haciendo seguimiento a éstos a través de la plataforma de seguimiento de compromisos.</t>
  </si>
  <si>
    <t>Senda Previene</t>
  </si>
  <si>
    <t xml:space="preserve">2.     Revisar y mejorar el sistema de evaluación del programa, desarrollando indicadores de impacto y resultado específicos por componente; ampliando indicadores de propósito; e incluyendo indicadores de calidad, pertinencia y sostenibilidad. </t>
  </si>
  <si>
    <t>3.     Consolidar una plataforma centralizada de monitoreo, interoperable e interinstitucional, que permita seguimiento y análisis comparado en tiempo real, junto con incrementar la incidencia del equipo responsable del programa sobre aspectos operativos y de ejecución, con diferenciación regional.</t>
  </si>
  <si>
    <t>4.     Iniciar acciones previas a la puesta en marcha del componente de capacitación, aún no implementado: actualizar diagnóstico de brechas de capacidades a nivel de cada institución; trabajar herramientas de priorización de los contenidos de cada capacitación, transversales y también específicos a cada institución; desarrollar indicadores de calidad, oportunidad y efectividad de la capacitación, junto con métricas que evalúen la aplicación práctica de los conocimientos impartidos; entre otras.</t>
  </si>
  <si>
    <t>Desempeño medio</t>
  </si>
  <si>
    <t>2.       Fortalecer la continuidad de la trayectoria científica, mediante la revisión y fortalecimiento de la estrategia de intervención, incorporando explícitamente a personas investigadoras que se encuentran en una etapa intermedia de consolidación de su trayectoria académica. Se sugiere revisar la pertinencia de descomponer el concurso regular en dos subcomponentes diferenciados.</t>
  </si>
  <si>
    <t>3.       Revisar el modelo de atención a beneficiarios, actualmente basado en la mesa de ayuda gestionado mediante tickets. Se recomiendo indagar en esquemas híbridos, que reincorporen funciones de acompañamiento técnico de analistas de proyectos.</t>
  </si>
  <si>
    <t>4.       Fortalecimiento del sistema de evaluación por pares, mediante el diseño e implementación de incentivos explícitos que permitan ampliar, diversificar y sostener en el tiempo el ecosistema de evaluadores del programa. Se sugiere explorar la incorporación de mecanismos de corresponsabilidad evaluativa para beneficiarios del programa y la consolidación de esquemas de evaluación mixta como estándar operativo.</t>
  </si>
  <si>
    <t>3.       Consolidar el proceso de transición entre el subsidio de Discapacidad y la Pensión Básica Solidaria de Invalidez. Si bien los mecanismos de postulación vía oficio son un avance relevante, la evidencia indica que la transición entre ambos beneficios al momento de alcanzar la mayoría de edad continúa representando un punto crítico para su continuidad.</t>
  </si>
  <si>
    <t>5.       Incorporar explícitamente un enfoque territorial en la implementación de ambos beneficios, dadas las brechas observadas en tiempos de tramitación y acceso efectivo, especialmente en zonas rurales o con menor disponibilidad de servicios de salud.</t>
  </si>
  <si>
    <t>1.       Fortalecer la focalización del programa con criterios objetivos de selección: la derivación no debiera depender principalmente del criterio docente. Es clave incorporar parámetros objetivos que reduzcan sesgos y aseguren que la intervención llegue efectivamente a los estudiantes con mayor nivel de riesgo o mayor probabilidad de beneficiarse.</t>
  </si>
  <si>
    <t>1.       Fortalecer la arquitectura de información, monitoreo y evaluación de los programas que integran la oferta programática relevante (OPR).</t>
  </si>
  <si>
    <t>Fortalecer la conducción estratégica de la política intercultural, lo cual implica revisar el diseño institucional vigente con el propósito de contar con una instancia rectora que asuma funciones explícitas de orientación, coordinación y seguimiento de la política intercultural.</t>
  </si>
  <si>
    <t>Diferencia 
IFP 1T26-4T25</t>
  </si>
  <si>
    <t>Cuadro I.11.6</t>
  </si>
  <si>
    <t>Número de instituciones por tipo de compromiso 2026</t>
  </si>
  <si>
    <t>Indicador/Sistema</t>
  </si>
  <si>
    <t>PMG</t>
  </si>
  <si>
    <t>MEI</t>
  </si>
  <si>
    <t>PMG Adscrito</t>
  </si>
  <si>
    <t>MAG</t>
  </si>
  <si>
    <t>Ponderación Promedio</t>
  </si>
  <si>
    <t>Total Compromisos</t>
  </si>
  <si>
    <t>PMG: Programa de Mejoramiento de la Gestión. MEI: Metas de Eficiencia Institucional. PMG Adscritos. Servicios con otras leyes de incentivo que adhieren al PMG. MAG. Incentivo Institucional de la Superintendencia del Medio Ambiente.</t>
  </si>
  <si>
    <t>Cuadro I.11.7</t>
  </si>
  <si>
    <t>Servicios nuevos para 2026</t>
  </si>
  <si>
    <t>MINISTERIO</t>
  </si>
  <si>
    <t>SERVICIO</t>
  </si>
  <si>
    <t>Servicio Local de Educación Litoral</t>
  </si>
  <si>
    <t>Servicio Local de Educación Hanga Roa</t>
  </si>
  <si>
    <t>Servicio Local de Educación La Quebrada</t>
  </si>
  <si>
    <t>Servicio Local de Educación Talagante</t>
  </si>
  <si>
    <t>Servicio Local de Educación Los Cerezos</t>
  </si>
  <si>
    <t>Servicio Local de Educación Los Copihues</t>
  </si>
  <si>
    <t>Servicio Local de Educación Reloncaví</t>
  </si>
  <si>
    <t>Servicio Local de Educación Chacabuco</t>
  </si>
  <si>
    <t>Oficina de Autorizaciones Sectoriales e Inversión</t>
  </si>
  <si>
    <t>Agencia Nacional de Ciberseguridad</t>
  </si>
  <si>
    <t>Subsecretaria de Seguridad Pública</t>
  </si>
  <si>
    <t>Cuadro I.11.8</t>
  </si>
  <si>
    <t>Servicios con Sistema de Riesgos Psicosociales y Ausentismo Laboral 2026</t>
  </si>
  <si>
    <t>ETAPAS</t>
  </si>
  <si>
    <t>OBJETIVO</t>
  </si>
  <si>
    <t>N° SERVICIOS</t>
  </si>
  <si>
    <t>N° REQUISITOS</t>
  </si>
  <si>
    <t>1.        Marco gobernanza del sistema de Riesgos Psicosociales y Ausentismo laboral</t>
  </si>
  <si>
    <t>2.        Diagnóstico y difusión de los riesgos psicosociales y del ausentismo laboral</t>
  </si>
  <si>
    <t>1.        Definición de la política de gestión de riesgos psicosociales y elaboración de un plan plurianual de mejoramiento de los entornos de trabajo y del ausentismo laboral</t>
  </si>
  <si>
    <t>1.        Implementación y difusión del plan plurianual de mejoramiento de los entornos de trabajo y del ausentismo laboral</t>
  </si>
  <si>
    <t>1.        Evaluación de la gestión de riesgos psicosociales y ausentismo laboral</t>
  </si>
  <si>
    <t>(4)=(1)-(2)</t>
  </si>
  <si>
    <t xml:space="preserve">PIB (var. real anual, %) </t>
  </si>
  <si>
    <t xml:space="preserve">PIB no minero (var. real anual, %) </t>
  </si>
  <si>
    <t xml:space="preserve">Demanda Interna (var. real anual, %) </t>
  </si>
  <si>
    <t xml:space="preserve">Precio del Cobre (USc$/lb, promedio, BML) </t>
  </si>
  <si>
    <t>Escenario base</t>
  </si>
  <si>
    <t>Dipres, promedio de los ingresos por rentas de la propiedad provenientes de la explotación del litio de Corfo entre agosto de 2019 y julio de 2024, como porcentaje del PIB del período entre julio de 2019 y junio de 2024.</t>
  </si>
  <si>
    <t>Promedio primer trimestre 2025</t>
  </si>
  <si>
    <t>Promedio segundo trimestre 2025</t>
  </si>
  <si>
    <t>Promedio tercer trimestre 2025</t>
  </si>
  <si>
    <t>Promedio cuarto trimestre 2025</t>
  </si>
  <si>
    <t>Ventas de cobre Codelco (miles de toneladas)</t>
  </si>
  <si>
    <t>Producción de cobre GMP10 (miles de toneladas)</t>
  </si>
  <si>
    <t>Precio del cobre de Codelco (centavos de dólar por libra) </t>
  </si>
  <si>
    <r>
      <t>Tasa de royalty a la minería que se aplica sobre la renta imponible operacional minera ajustada (RIOMA) y está asociada al precio del cobre BML</t>
    </r>
    <r>
      <rPr>
        <vertAlign val="superscript"/>
        <sz val="10"/>
        <rFont val="Calibri"/>
        <family val="2"/>
        <scheme val="minor"/>
      </rPr>
      <t>(1)</t>
    </r>
    <r>
      <rPr>
        <sz val="10"/>
        <rFont val="Calibri"/>
        <family val="2"/>
        <scheme val="minor"/>
      </rPr>
      <t xml:space="preserve"> de t-1 </t>
    </r>
  </si>
  <si>
    <r>
      <t>Tasa de royalty a la minería que se aplica sobre la renta imponible operacional minera ajustada (RIOMA) y está asociada al precio de referencia del cobre</t>
    </r>
    <r>
      <rPr>
        <vertAlign val="superscript"/>
        <sz val="10"/>
        <rFont val="Calibri"/>
        <family val="2"/>
        <scheme val="minor"/>
      </rPr>
      <t>(1)</t>
    </r>
    <r>
      <rPr>
        <sz val="10"/>
        <rFont val="Calibri"/>
        <family val="2"/>
        <scheme val="minor"/>
      </rPr>
      <t xml:space="preserve"> de t-1</t>
    </r>
  </si>
  <si>
    <t>(1) Ingresos tributarios no mineros</t>
  </si>
  <si>
    <t>(1.1) Impuesto declaración anual (abril de 2025)</t>
  </si>
  <si>
    <t>(1.2) Sistema de pagos (abril de 2025)</t>
  </si>
  <si>
    <t>(1.3) Impuesto declaración mensual</t>
  </si>
  <si>
    <t>(1.4) Pagos provisionales mensuales</t>
  </si>
  <si>
    <t>(1.5) Impuestos indirectos</t>
  </si>
  <si>
    <t>(2) Cotizaciones previsionales de salud</t>
  </si>
  <si>
    <t>(3) Traspasos de Codelco al Fisco</t>
  </si>
  <si>
    <t>(4.1) Royalty minero</t>
  </si>
  <si>
    <t>(4.1.1) Royalty minero (abril de 2025)</t>
  </si>
  <si>
    <t>(4.1.2) Pagos provisionales mensuales</t>
  </si>
  <si>
    <t>(4.2) Impuesto a la renta de primera categoría</t>
  </si>
  <si>
    <t>(4.2.1) Impuesto de primera categoría (abril de 2025)</t>
  </si>
  <si>
    <t>(4.2.2) Pagos provisionales mensuales</t>
  </si>
  <si>
    <t>(4.3) Impuesto adicional</t>
  </si>
  <si>
    <t>(1) Balance efectivo</t>
  </si>
  <si>
    <t>(2) Ajuste cíclico</t>
  </si>
  <si>
    <t xml:space="preserve">(2.3) Traspasos de Codelco </t>
  </si>
  <si>
    <t>(3)= (1-2) Balance cíclicamente ajustado</t>
  </si>
  <si>
    <t>Dipres, promedio de los ingresos por rentas de la propiedad provenientes de la explotación del litio de Corfo entre agosto de 2020 y julio de 2025, como porcentaje del PIB del período entre julio de 2020 y junio de 2025.</t>
  </si>
  <si>
    <t>(1.1) Impuesto declaración anual (abril de 2026)</t>
  </si>
  <si>
    <t>(1.2) Sistema de pagos (abril de 2026)</t>
  </si>
  <si>
    <t>(4.1.1) Royalty minero (abril de 2026)</t>
  </si>
  <si>
    <t>(4.2.1) Impuesto de primera categoría (abril de 2026)</t>
  </si>
  <si>
    <t>Promedio primer trimestre 2026</t>
  </si>
  <si>
    <t>Promedio segundo trimestre 2026</t>
  </si>
  <si>
    <t>Promedio tercer trimestre 2026</t>
  </si>
  <si>
    <t>Promedio cuarto trimestre 2026</t>
  </si>
  <si>
    <t>Promedio Primer trimestre 2026</t>
  </si>
  <si>
    <t>Informes de dotación de personal</t>
  </si>
  <si>
    <t>Medidas de equidad de género</t>
  </si>
  <si>
    <t>Planificación, monitoreo y evaluación</t>
  </si>
  <si>
    <t>Riesgos psicosociales y ausentismo laboral</t>
  </si>
  <si>
    <t>Concentración del gasto subtítulos 22 + 29</t>
  </si>
  <si>
    <t>Estado verde</t>
  </si>
  <si>
    <t>Calidad de servicio y experiencia usuaria</t>
  </si>
  <si>
    <t>Transformación digital</t>
  </si>
  <si>
    <t>Objetivo 3: Calidad de servicio</t>
  </si>
  <si>
    <t>Objetivo 2: Eficiencia institucional</t>
  </si>
  <si>
    <t>Objetivo 1: Gestión eficaz</t>
  </si>
  <si>
    <t>Servicio Local de Educación Los Viñedos</t>
  </si>
  <si>
    <t xml:space="preserve">    Presiones por mayores intereses </t>
  </si>
  <si>
    <t xml:space="preserve">  Obligaciones por compromisos vigentes</t>
  </si>
  <si>
    <t>Gobierno central presupuestario</t>
  </si>
  <si>
    <t>Gobierno central extrapresupuestario</t>
  </si>
  <si>
    <t>Gobierno central consolidado</t>
  </si>
  <si>
    <r>
      <t>Balance del Gobierno central presupuestario, extrapresupuestario y consolidado 2024-2025</t>
    </r>
    <r>
      <rPr>
        <b/>
        <vertAlign val="superscript"/>
        <sz val="10"/>
        <rFont val="Calibri"/>
        <family val="2"/>
        <scheme val="minor"/>
      </rPr>
      <t>(1)</t>
    </r>
  </si>
  <si>
    <t>Estado de operaciones de Gobierno: 2024-2025</t>
  </si>
  <si>
    <t>Gobierno central presupuestario, extrapresupuestario y total</t>
  </si>
  <si>
    <t xml:space="preserve">        Ingresos tributarios netos</t>
  </si>
  <si>
    <t xml:space="preserve">        Imposiciones previsionales </t>
  </si>
  <si>
    <t xml:space="preserve">        Rentas de la propiedad</t>
  </si>
  <si>
    <t xml:space="preserve">        Ingresos de operación</t>
  </si>
  <si>
    <t xml:space="preserve">        Otros ingresos</t>
  </si>
  <si>
    <t xml:space="preserve">         Bienes y servicios de consumo y producción</t>
  </si>
  <si>
    <t xml:space="preserve">         Intereses de la deuda</t>
  </si>
  <si>
    <t xml:space="preserve">         Subsidios y donaciones</t>
  </si>
  <si>
    <t xml:space="preserve">         Prestaciones previsionales</t>
  </si>
  <si>
    <t xml:space="preserve">       Venta de activos Físicos</t>
  </si>
  <si>
    <t xml:space="preserve">        Transferencias de capital </t>
  </si>
  <si>
    <t xml:space="preserve">    Intereses devengados bono de reconocimiento</t>
  </si>
  <si>
    <r>
      <t xml:space="preserve">    Variación valor mercado</t>
    </r>
    <r>
      <rPr>
        <vertAlign val="superscript"/>
        <sz val="10"/>
        <rFont val="Calibri"/>
        <family val="2"/>
        <scheme val="minor"/>
      </rPr>
      <t>(1)</t>
    </r>
  </si>
  <si>
    <t xml:space="preserve">    Intereses capitalizados</t>
  </si>
  <si>
    <t xml:space="preserve">    Conversión de monedas</t>
  </si>
  <si>
    <t>1. Impuestos a la renta</t>
  </si>
  <si>
    <t xml:space="preserve">    Declaración anual</t>
  </si>
  <si>
    <t xml:space="preserve">       Sistemas de pago</t>
  </si>
  <si>
    <t xml:space="preserve">    Pagos provisionales mensuales</t>
  </si>
  <si>
    <t xml:space="preserve">    Declaración y pago mensual</t>
  </si>
  <si>
    <t>2. Impuesto al valor agregado</t>
  </si>
  <si>
    <t xml:space="preserve">    I.V.A. declarado</t>
  </si>
  <si>
    <t xml:space="preserve">    Crédito especial empresas constructoras</t>
  </si>
  <si>
    <t>3. Impuestos a productos especificos</t>
  </si>
  <si>
    <t xml:space="preserve">    Tabacos, cigarros y cigarrillos</t>
  </si>
  <si>
    <t xml:space="preserve">    Derechos de extracción de pesca</t>
  </si>
  <si>
    <t>4. Impuestos a los actos jurídicos</t>
  </si>
  <si>
    <t>5. Impuestos al comercio exterior</t>
  </si>
  <si>
    <t>Ingresos por impuestos 2017-2025</t>
  </si>
  <si>
    <t>Ejecución presupuestaria consolidada</t>
  </si>
  <si>
    <t xml:space="preserve">    Fluctuación deudores más diferencias pendientes</t>
  </si>
  <si>
    <t>Ejecución presupuestaria sin mineras privadas consolidada</t>
  </si>
  <si>
    <t>Ejecución presupuestaria mineras privadas consolidada</t>
  </si>
  <si>
    <r>
      <t>Proyección de ingresos traspasos Codelco</t>
    </r>
    <r>
      <rPr>
        <b/>
        <vertAlign val="superscript"/>
        <sz val="10"/>
        <rFont val="Calibri"/>
        <family val="2"/>
        <scheme val="minor"/>
      </rPr>
      <t>(1)</t>
    </r>
    <r>
      <rPr>
        <b/>
        <sz val="10"/>
        <rFont val="Calibri"/>
        <family val="2"/>
        <scheme val="minor"/>
      </rPr>
      <t xml:space="preserve"> 2026</t>
    </r>
  </si>
  <si>
    <t>Gobierno central total</t>
  </si>
  <si>
    <t>Ingresos tributarios GMP10 moneda nacional y extranjera 1997-2026p</t>
  </si>
  <si>
    <t>Estado de operaciones del Gobierno 2026</t>
  </si>
  <si>
    <t xml:space="preserve">   Ingresos intereses Ley</t>
  </si>
  <si>
    <t>Intereses devengados bonos de reconocimiento</t>
  </si>
  <si>
    <t>Informes financieros de proyectos de ley enviados entre enero y marzo de 2026,</t>
  </si>
  <si>
    <t>N° boletín</t>
  </si>
  <si>
    <t>N° mensaje</t>
  </si>
  <si>
    <t>18036-05</t>
  </si>
  <si>
    <t>275-373</t>
  </si>
  <si>
    <t>18044-13</t>
  </si>
  <si>
    <t>281-373</t>
  </si>
  <si>
    <t>Proyecto de ley que modifica el Código del Trabajo con el objeto de regular un sistema de negociación colectiva multinivel</t>
  </si>
  <si>
    <t>16335-14</t>
  </si>
  <si>
    <t>174-371</t>
  </si>
  <si>
    <t>Proyecto de ley que regula la prevención de incendios forestales y rurales y otras materias que indica</t>
  </si>
  <si>
    <t>17641-13</t>
  </si>
  <si>
    <t>265-373</t>
  </si>
  <si>
    <t>Proyecto de ley que crea un nuevo sistema de subsidio unificado al empleo</t>
  </si>
  <si>
    <t>15047-11</t>
  </si>
  <si>
    <t>069-373</t>
  </si>
  <si>
    <t>17375-11</t>
  </si>
  <si>
    <t>296-373</t>
  </si>
  <si>
    <t>Proyecto de Ley que moderniza el Sistema Nacional de Servicios de Salud; fortalece al Fondo Nacional de Salud; crea el Servicio Nacional de Salud Digital; otorga facultades al Instituto de Salud Pública de Chile, a la Central de Abastecimiento del Sistema Nacional de Servicios de Salud; y modifica normas que indica</t>
  </si>
  <si>
    <t>11608-09</t>
  </si>
  <si>
    <t>*</t>
  </si>
  <si>
    <t>Proyecto de Ley sobre uso de agua de mar para desalinización</t>
  </si>
  <si>
    <t>14832-24</t>
  </si>
  <si>
    <t>460-369</t>
  </si>
  <si>
    <t>Proyecto de ley que modifica la Ley N°19.132, que crea empresa Televisión Nacional de Chile</t>
  </si>
  <si>
    <t>15975-25</t>
  </si>
  <si>
    <t>307-373</t>
  </si>
  <si>
    <t>Proyecto de ley que crea el Subsistema de Inteligencia Económica y establece otras medidas para la prevención y alerta de actividades que digan relación con el crimen organizado</t>
  </si>
  <si>
    <t>18031-24</t>
  </si>
  <si>
    <t>Proyecto de ley sobre fomento a las artes de la visualidad</t>
  </si>
  <si>
    <t>13822-07</t>
  </si>
  <si>
    <t>317-373</t>
  </si>
  <si>
    <t>Proyecto de ley para promover el envejecimiento positivo, el cuidado integral de las personas mayores, y el fortalecimiento de la institucionalidad del adulto mayor</t>
  </si>
  <si>
    <t>14782-13</t>
  </si>
  <si>
    <t>325-373</t>
  </si>
  <si>
    <t>18113-11</t>
  </si>
  <si>
    <t>329-373</t>
  </si>
  <si>
    <t>Proyecto de ley que delega facultades para la fijación de las plantas de personal de la Subsecretaría de Salud Pública, de la Subsecretaría de Redes Asistenciales y de la Central de Abastecimiento del Sistema Nacional de Servicios de Salud y establece las normas de encasillamiento</t>
  </si>
  <si>
    <t>Ley que Otorga reajuste general de remuneraciones a las y los trabajadores del Sector Público, concede aguinaldos que señala, concede otros beneficios que indica, y modifica diversos cuerpos legales</t>
  </si>
  <si>
    <t>18137-05</t>
  </si>
  <si>
    <t>003-374</t>
  </si>
  <si>
    <t>Proyecto de ley que adopta medidas transitorias para contener el precio del kerosene doméstico en el contexto de la emergencia energética internacional, y otras medidas que indica</t>
  </si>
  <si>
    <t>004-374</t>
  </si>
  <si>
    <t>Indicaciones al Proyecto de ley que adopta medidas transitorias para contener el precio del kerosene doméstico en el contexto de la emergencia energética internacional, y otras medidas que indica</t>
  </si>
  <si>
    <t>005-374</t>
  </si>
  <si>
    <t>17880-13</t>
  </si>
  <si>
    <t>184-373</t>
  </si>
  <si>
    <t>* Informe Financiero que actualiza montos, por lo que no registra número de mensaje.</t>
  </si>
  <si>
    <t>Proyecto de ley que otorga reajuste general de remuneraciones a las y los trabajadores del Sector Público, concede aguinaldos que señala, concede otros beneficios que indica, y modifica diversos cuerpos legales</t>
  </si>
  <si>
    <t>Proyecto de ley que optimiza el mecanismo de sustentabilidad del Fondo para Diagnósticos y Tratamientos de Alto Costo y modifica la Ley N° 20.850 que crea un Sistema de Protección Financiera para Diagnósticos y Tratamientos de Alto Costo y rinde homenaje póstumo a don Luis Ricarte Soto Gallegos</t>
  </si>
  <si>
    <t>Ley que otorga reajuste general de remuneraciones a las y los trabajadores del Sector Público, concede aguinaldos que señala, concede otros beneficios que indica, y modifica diversos cuerpos legales</t>
  </si>
  <si>
    <t>Indicaciones al proyecto de ley que adopta medidas transitorias para contener el precio del kerosene doméstico en el contexto de la emergencia energética internacional, y otras medidas que indica</t>
  </si>
  <si>
    <t xml:space="preserve">Proyecto de ley que crea un nuevo juzgado de letras del trabajo en Santiago, y fortalece los juzgados de letras del trabajo que indica </t>
  </si>
  <si>
    <t xml:space="preserve">      Mayor gasto en intereses</t>
  </si>
  <si>
    <t>18112-13</t>
  </si>
  <si>
    <t>328-373</t>
  </si>
  <si>
    <t>Proyecto de ley que introduce normas en materia de cotizaciones previsionales de los trabajadores independientes del artículo 42 N°2 de la Ley sobre Impuesto a la Renta, y modifica otros cuerpos legales que indica.</t>
  </si>
  <si>
    <t>Nota: Los valores con signo positivo significan menores ingresos fiscales y los valores con signo negativo significan mayores ingresos fiscales. Los IF sustitutivos sustituyen los costos de los IF anteriores.</t>
  </si>
  <si>
    <t>(5)=(3)-(2)</t>
  </si>
  <si>
    <t>Proyecto de Ley que equipara el derecho de sala cuna para las trabajadoras, los trabajadores y los independientes que indica, en las condiciones que establece, modifica el Código del Trabajo para tales efectos y crea un Fondo Solidario de Sala Cuna</t>
  </si>
  <si>
    <t>1</t>
  </si>
  <si>
    <t>17797-06</t>
  </si>
  <si>
    <t>271-373</t>
  </si>
  <si>
    <t>2</t>
  </si>
  <si>
    <t>17879-25</t>
  </si>
  <si>
    <t>273-373</t>
  </si>
  <si>
    <t>6</t>
  </si>
  <si>
    <t>14714-01</t>
  </si>
  <si>
    <t>276-373</t>
  </si>
  <si>
    <t>8</t>
  </si>
  <si>
    <t>17948-11</t>
  </si>
  <si>
    <t>277-373</t>
  </si>
  <si>
    <t>Proyecto de ley que modifica la Ley N° 18.302, Ley de Seguridad Nuclear, con el objeto de priorizar las autorizaciones para el uso sanitario de materiales radioactivos</t>
  </si>
  <si>
    <t>10</t>
  </si>
  <si>
    <t>16853-15</t>
  </si>
  <si>
    <t>279-373</t>
  </si>
  <si>
    <t>12</t>
  </si>
  <si>
    <t>18036-07</t>
  </si>
  <si>
    <t>292-373</t>
  </si>
  <si>
    <t>14</t>
  </si>
  <si>
    <t>284-373</t>
  </si>
  <si>
    <t>16</t>
  </si>
  <si>
    <t>17795-19</t>
  </si>
  <si>
    <t>287-373</t>
  </si>
  <si>
    <t>17</t>
  </si>
  <si>
    <t>12234-02</t>
  </si>
  <si>
    <t>283-373</t>
  </si>
  <si>
    <t>Proyecto de Ley que Fortalece y Moderniza el Sistema de Inteligencia del Estado</t>
  </si>
  <si>
    <t>18</t>
  </si>
  <si>
    <t>17301-13</t>
  </si>
  <si>
    <t>280-373</t>
  </si>
  <si>
    <t>23</t>
  </si>
  <si>
    <t>294-373</t>
  </si>
  <si>
    <t>26</t>
  </si>
  <si>
    <t>17755-04</t>
  </si>
  <si>
    <t>290-373</t>
  </si>
  <si>
    <t>Proyecto de ley que concede la calidad de titulares de una dotación docente a los profesionales de la educación incorporados a ella, en calidad de contratados, por un mínimo de tres años</t>
  </si>
  <si>
    <t>27</t>
  </si>
  <si>
    <t>18072-02</t>
  </si>
  <si>
    <t>301-373</t>
  </si>
  <si>
    <t>33</t>
  </si>
  <si>
    <t>300-373</t>
  </si>
  <si>
    <t>39</t>
  </si>
  <si>
    <t>16781-04</t>
  </si>
  <si>
    <t>308-373</t>
  </si>
  <si>
    <t>Proyecto de ley sobre convivencia, buen trato y bienestar en las comunidades educativas, con el objetivo de prevenir y erradicar el acoso escolar, la discriminación y todo tipo de violencia en los establecimientos educacionales</t>
  </si>
  <si>
    <t>42</t>
  </si>
  <si>
    <t>309-373</t>
  </si>
  <si>
    <t>43</t>
  </si>
  <si>
    <t>313-373</t>
  </si>
  <si>
    <t>46</t>
  </si>
  <si>
    <t>16705-04</t>
  </si>
  <si>
    <t>312-373</t>
  </si>
  <si>
    <t>57</t>
  </si>
  <si>
    <t>17640-06</t>
  </si>
  <si>
    <t>321-373</t>
  </si>
  <si>
    <t>Proyecto de ley que modifica diversos cuerpos legales para promover la gobernabilidad y la representatividad del sistema político</t>
  </si>
  <si>
    <t>62</t>
  </si>
  <si>
    <t>324-373</t>
  </si>
  <si>
    <t>Proyecto de ley que actualiza la ley orgánica del Instituto de Desarrollo Agropecuario (INDAP), con el propósito de fortalecer su institucionalidad y adecuar su marco normativo a los desafíos actuales y futuros de la agricultura familiar en nuestro país, junto con regular</t>
  </si>
  <si>
    <t>66</t>
  </si>
  <si>
    <t>319-373</t>
  </si>
  <si>
    <t>67</t>
  </si>
  <si>
    <t>320-373</t>
  </si>
  <si>
    <t>Proyecto de ley que modifica la Ley N°20.500 sobre asociaciones y participación ciudadana en la gestión pública y otros cuerpos normativos que indica</t>
  </si>
  <si>
    <t>Proyecto de ley que establece el Sistema Nacional de Protección Ciudadana</t>
  </si>
  <si>
    <t xml:space="preserve">      Gasto comprometido IFP 4T25</t>
  </si>
  <si>
    <t>Indicaciones al proyecto de Ley que establece una ley marco de suelos</t>
  </si>
  <si>
    <t>Proyecto de ley que modifica la Ley N°18.290, de tránsito, para que los operadores de transporte público mayor dispongan, en los terminales, de instrumentos de control de consumo de alcohol y drogas por parte de los conductores.</t>
  </si>
  <si>
    <t>Proyecto de Ley que modifica el acuerdo complementario de la Ley N°19.297 y regula las materias que indica</t>
  </si>
  <si>
    <t>Proyecto de ley que regula la creación y difusión de imitaciones digitales realistas de la imagen, cuerpo o voz de las personas, generadas mediante inteligencia artificial</t>
  </si>
  <si>
    <t>Proyecto de ley que fortalece y moderniza el Sistema de Inteligencia del Estado</t>
  </si>
  <si>
    <t>Proyecto de ley que modifica el artículo 3a de la Ley N° 18.918 Orgánica Constitucional del Congreso Nacional sobre causales de término de contrato de las y los trabajadores parlamentarios</t>
  </si>
  <si>
    <t>Proyecto de ley que modifica la ley orgánica de la Dirección General del Territorio Marítimo y de Marina Mercante restituyendo la denominación Gobernación Marítima de Chiloé</t>
  </si>
  <si>
    <t>Proyecto de ley que modifica la Ley N° 21.040 y otros cuerpos legales, fortaleciendo la gestión educativa y mejorando las normas sobre administración e instalación del Sistema de Educación Pública</t>
  </si>
  <si>
    <t>Proyecto de acuerdo que aprueba el acuerdo de Coproducción Audiovisual entre el Gobierno de la República de Chile y el Gobierno de la República Federativa del Brasil, suscrito en Brasilia, República Federativa del Brasil, el 22 de abril de 2025</t>
  </si>
  <si>
    <t>Proyecto de ley que regula la residencia, permanencia y el traslado hacia y desde el territorio especial del Archipiélago Juan Fernández e incorpora las Islas Desventuradas a la comuna de Juan Fernández</t>
  </si>
  <si>
    <t>(1) No incluyen IF consolidados.</t>
  </si>
  <si>
    <r>
      <t>sin efecto en gastos o ingresos fiscales</t>
    </r>
    <r>
      <rPr>
        <b/>
        <vertAlign val="superscript"/>
        <sz val="10"/>
        <color theme="1"/>
        <rFont val="Calibri"/>
        <family val="2"/>
        <scheme val="minor"/>
      </rPr>
      <t>(1)</t>
    </r>
  </si>
  <si>
    <t>PIB miles de millones de $ año anterior</t>
  </si>
  <si>
    <t>PIB miles de millones de $ nominales</t>
  </si>
  <si>
    <t>Escenario agudización del conflicto</t>
  </si>
  <si>
    <t>Escenario expansión de la inversión</t>
  </si>
  <si>
    <t>Escenario 
agudización del conflicto</t>
  </si>
  <si>
    <t>Escenario 
expansión de la inversión</t>
  </si>
  <si>
    <t>Supuestos macroeconómicos, escenarios alternativos 2026-2030</t>
  </si>
  <si>
    <t>(2.1)</t>
  </si>
  <si>
    <t>(2.2)</t>
  </si>
  <si>
    <t>(2.3)</t>
  </si>
  <si>
    <t xml:space="preserve">  Ajuste fiscal</t>
  </si>
  <si>
    <t>Balances del Gobierno Central Total 2027-2030, escenario agudización conflicto (p)</t>
  </si>
  <si>
    <t>Balances del Gobierno Central Total 2027-2030, escenario expansión inversión (p)</t>
  </si>
  <si>
    <t>Cuadro A.II.14</t>
  </si>
  <si>
    <t>Otros requerimientos</t>
  </si>
  <si>
    <t>(2) Considera aporte fondos TAC y FPA entre los años 2028 al 2030. El año 2027 incluye aportes al TAC, FPA y FCE.</t>
  </si>
  <si>
    <t>(millones US$ al 31 de diciembre de cada año y % del PIB)</t>
  </si>
  <si>
    <t>Ajuste fiscal, gasto total por partida</t>
  </si>
  <si>
    <t>Presidencia de la República</t>
  </si>
  <si>
    <t>Ministerio de Transportes y Telecomunicaciones</t>
  </si>
  <si>
    <t xml:space="preserve">Ministerio Secretaría General de la Presidencia </t>
  </si>
  <si>
    <t>Servicio Electoral</t>
  </si>
  <si>
    <t>Financiamiento Gobiernos Regionales</t>
  </si>
  <si>
    <t>Tesoro Público</t>
  </si>
  <si>
    <t>Nota: Monto por partida incluye transferencias entre partidas, por lo que la desagregación por partidas no es sumable para obtener el total del ajuste.</t>
  </si>
  <si>
    <t>Ajuste gasto total</t>
  </si>
  <si>
    <t xml:space="preserve"> Ajuste sobre Ley de Presupuestos aprobada (%)</t>
  </si>
  <si>
    <t>Partida</t>
  </si>
  <si>
    <t>Cuadro R.4.1</t>
  </si>
  <si>
    <t>Propuestas consideradas en el ejercicio</t>
  </si>
  <si>
    <t>Metodología vigente</t>
  </si>
  <si>
    <t>Propuesta considerada</t>
  </si>
  <si>
    <t>Minero</t>
  </si>
  <si>
    <t>No minero</t>
  </si>
  <si>
    <t>Actualización de cifras: el nivel de PIB no minero tendencial es reestimado ante revisiones de las Cuentas Nacionales del Banco Central.</t>
  </si>
  <si>
    <r>
      <rPr>
        <b/>
        <sz val="10"/>
        <color theme="1"/>
        <rFont val="Calibri"/>
        <family val="2"/>
        <scheme val="minor"/>
      </rPr>
      <t>Cálculo de ajuste cíclico:</t>
    </r>
    <r>
      <rPr>
        <sz val="10"/>
        <color theme="1"/>
        <rFont val="Calibri"/>
        <family val="2"/>
        <scheme val="minor"/>
      </rPr>
      <t xml:space="preserve"> a partir de una construcción teórica de los ingresos. En el caso de los traspasos de Codelco al Fisco, se calcula una medida de ventas valoradas totales (que no considera los costos de producción). Para los ingresos tributarios de la GMP10, el cálculo se realiza separadamente por tipo de impuesto: impuesto a la renta, royalty minero e impuesto adicional. En el caso del impuesto a la renta y del royalty, se estiman las ventas valoradas distinguiendo entre declaración anual, pagos provisionales mensuales del año en curso y del año anterior. Para el impuesto adicional, en cambio, el cálculo considera únicamente las ventas valoradas.</t>
    </r>
  </si>
  <si>
    <r>
      <rPr>
        <b/>
        <sz val="10"/>
        <color theme="1"/>
        <rFont val="Calibri"/>
        <family val="2"/>
        <scheme val="minor"/>
      </rPr>
      <t>Cálculo de ajuste cíclico:</t>
    </r>
    <r>
      <rPr>
        <sz val="10"/>
        <color theme="1"/>
        <rFont val="Calibri"/>
        <family val="2"/>
        <scheme val="minor"/>
      </rPr>
      <t xml:space="preserve"> simplificación de la metodología a una común para ambos componentes, a partir solo de las proyecciones de ingresos efectivos de los traspasos de Codelco al Fisco e ingresos tributarios GMP10 (que consideran implícitamente los costos de producción), la brecha del precio del cobre y una elasticidad. </t>
    </r>
  </si>
  <si>
    <r>
      <rPr>
        <b/>
        <sz val="10"/>
        <color theme="1"/>
        <rFont val="Calibri"/>
        <family val="2"/>
        <scheme val="minor"/>
      </rPr>
      <t>Precio del cobre:</t>
    </r>
    <r>
      <rPr>
        <sz val="10"/>
        <color theme="1"/>
        <rFont val="Calibri"/>
        <family val="2"/>
        <scheme val="minor"/>
      </rPr>
      <t xml:space="preserve"> utiliza el precio de venta de cobre de Codelco, que no está disponible públicamente, para calcular la brecha respecto a su nivel de referencia. Para GMP10, utiliza el precio BML.</t>
    </r>
  </si>
  <si>
    <r>
      <rPr>
        <b/>
        <sz val="10"/>
        <color theme="1"/>
        <rFont val="Calibri"/>
        <family val="2"/>
        <scheme val="minor"/>
      </rPr>
      <t xml:space="preserve">Precio del cobre: </t>
    </r>
    <r>
      <rPr>
        <sz val="10"/>
        <color theme="1"/>
        <rFont val="Calibri"/>
        <family val="2"/>
        <scheme val="minor"/>
      </rPr>
      <t>utiliza el precio del cobre BML, que está disponible públicamente, para calcular la brecha respecto del nivel de referencia, tanto para Codelco como GMP10.</t>
    </r>
  </si>
  <si>
    <r>
      <rPr>
        <b/>
        <sz val="10"/>
        <color theme="1"/>
        <rFont val="Calibri"/>
        <family val="2"/>
        <scheme val="minor"/>
      </rPr>
      <t>Frecuencia de los datos:</t>
    </r>
    <r>
      <rPr>
        <sz val="10"/>
        <color theme="1"/>
        <rFont val="Calibri"/>
        <family val="2"/>
        <scheme val="minor"/>
      </rPr>
      <t xml:space="preserve"> combina datos con frecuencia trimestral y anual. </t>
    </r>
  </si>
  <si>
    <r>
      <rPr>
        <b/>
        <sz val="10"/>
        <color theme="1"/>
        <rFont val="Calibri"/>
        <family val="2"/>
        <scheme val="minor"/>
      </rPr>
      <t>Frecuencia de los datos:</t>
    </r>
    <r>
      <rPr>
        <sz val="10"/>
        <color theme="1"/>
        <rFont val="Calibri"/>
        <family val="2"/>
        <scheme val="minor"/>
      </rPr>
      <t xml:space="preserve"> utiliza solo datos con frecuencia anual. </t>
    </r>
  </si>
  <si>
    <r>
      <rPr>
        <b/>
        <sz val="10"/>
        <color theme="1"/>
        <rFont val="Calibri"/>
        <family val="2"/>
        <scheme val="minor"/>
      </rPr>
      <t>Actualización de cifras:</t>
    </r>
    <r>
      <rPr>
        <sz val="10"/>
        <color theme="1"/>
        <rFont val="Calibri"/>
        <family val="2"/>
        <scheme val="minor"/>
      </rPr>
      <t xml:space="preserve"> no se reestima el nivel del PIB no minero tendencial ante actualizaciones de las Cuentas Nacionales del Banco Central. </t>
    </r>
  </si>
  <si>
    <t>Escenario macroeconómico 2025</t>
  </si>
  <si>
    <t>Detalle escenario de crecimiento económico y cuenta corriente 2025</t>
  </si>
  <si>
    <t>Cuadro A.II.13</t>
  </si>
  <si>
    <t>(3) El precio del cobre de Codelco 2025 fue actualizado respecto al cierre preliminar (IFP 4T25), de acuerdo con la información entregada por la empresa.</t>
  </si>
  <si>
    <t>Fuentes financiamiento emisión deuda 2025</t>
  </si>
  <si>
    <t>Ingresos Gobierno central total ejecución trimestral 2025</t>
  </si>
  <si>
    <t>Parámetros de referencia del balance cíclicamente ajustado 2026 (p)</t>
  </si>
  <si>
    <t>Supuestos macroeconómicos 2027-2030</t>
  </si>
  <si>
    <t xml:space="preserve">Escenarios macroeconómicos alternativos </t>
  </si>
  <si>
    <t>Nota: Actualización del IFP 1T26 con un nivel de PIB nominal 2027 estimado en $376.252 miles de millones de pesos, PIB nominal 2028 estimado en $393.532 miles de millones de pesos, PIB nominal 2029 estimado en $412.130 miles de millones de pesos y PIB nominal 2030 estimado en $432.313 miles de millones de pesos; y un tipo de cambio a diciembre 2027 de 895 $/US$, a diciembre 2028 de 896 $/US$, a diciembre 2029 de 896 $/US$, a diciembre 2030 de 896 $/US$. Cierre estadístico de proyecciones macroeconómicas: 31 de marzo de 2026.</t>
  </si>
  <si>
    <t>TCN ($/US$, promedio, valor nominal)</t>
  </si>
  <si>
    <t>(2) Corresponde al gasto total del Gobierno Central del IFP 3T25, informe que acompañó la Ley de Presupuestos 2026.</t>
  </si>
  <si>
    <t>Item</t>
  </si>
  <si>
    <t xml:space="preserve">Descripción </t>
  </si>
  <si>
    <t>Primera etapa del ajuste fiscal – Sobre la línea</t>
  </si>
  <si>
    <t>Mediante la Circular N°12, del 13 de marzo de 2026, que instruyó a los servicios públicos la implementación de medidas de eficiencia que generen una reducción en sus niveles de gasto.</t>
  </si>
  <si>
    <t>Primera etapa del ajuste fiscal – Bajo la línea</t>
  </si>
  <si>
    <t>Medidas orientadas a fortalecer los ingresos</t>
  </si>
  <si>
    <t>Acciones Correctivas implementadas a la fecha</t>
  </si>
  <si>
    <t>(efecto neto sobre balance, millones de pesos 2026)</t>
  </si>
  <si>
    <t>Cuadro R.1.1</t>
  </si>
  <si>
    <t xml:space="preserve">    Ajuste fiscal</t>
  </si>
  <si>
    <t xml:space="preserve">      Ajuste fiscal</t>
  </si>
  <si>
    <t>Cuadro R.1.2</t>
  </si>
  <si>
    <t>Balance efectivo y estructural del Gobierno Central total 2026 sin y con acciones correctivas</t>
  </si>
  <si>
    <t>Cuadro R.5.1</t>
  </si>
  <si>
    <t>Recuadro 1</t>
  </si>
  <si>
    <t>Recuadro 4</t>
  </si>
  <si>
    <t>Recuadro 5</t>
  </si>
  <si>
    <t>(1) Corresponde al calendario regular de amortizaciones de bonos contratados en el mercado financiero local y extranjero, mayor detalle de estos vencimientos en el Reporte trimestral de deuda bruta del Gobierno Central.</t>
  </si>
  <si>
    <t>(2) El monto de las emisiones de deuda expresada en pesos 2026, considera la autorización de US$17.400 millones al tipo de cambio establecido en el decreto de emisión $912,03 (del 16.12.25).</t>
  </si>
  <si>
    <t>(3) No considera la recuperación de préstamos hipotecarios contenido en la Partida presupuestaria del Ministerio de Vivienda.</t>
  </si>
  <si>
    <t>Reestimación IFP 4T25</t>
  </si>
  <si>
    <t>Déficit efectivo</t>
  </si>
  <si>
    <t xml:space="preserve">Aporte Fondos </t>
  </si>
  <si>
    <t>Capitalización empresas públicas</t>
  </si>
  <si>
    <t>Crédito con Aval del Estado CAE (compra y recompra cartera)</t>
  </si>
  <si>
    <t>Compra acciones organismos multilaterales</t>
  </si>
  <si>
    <t>Otorgamiento de préstamos</t>
  </si>
  <si>
    <t>Superávit fiscal</t>
  </si>
  <si>
    <t xml:space="preserve">Activos del tesoro </t>
  </si>
  <si>
    <t>Otras fuentes de financiamiento por definir</t>
  </si>
  <si>
    <t>(4) Medidas de apoyo incluye congelamiento de la tarifa del transporte público, el bono de apoyo a los pescadores artesanales, entre otras.</t>
  </si>
  <si>
    <t>(5) Supone inflación y tipo de cambio del IFP 1T26: 3,7% y $910 por dólar, respectivamente.</t>
  </si>
  <si>
    <r>
      <t>Variación 2026/Ley Aprobada</t>
    </r>
    <r>
      <rPr>
        <b/>
        <vertAlign val="superscript"/>
        <sz val="10"/>
        <color rgb="FF000000"/>
        <rFont val="Calibri"/>
        <family val="2"/>
        <scheme val="minor"/>
      </rPr>
      <t>(2)</t>
    </r>
  </si>
  <si>
    <r>
      <t>IFP 4T25</t>
    </r>
    <r>
      <rPr>
        <b/>
        <vertAlign val="superscript"/>
        <sz val="10"/>
        <color rgb="FF000000"/>
        <rFont val="Calibri"/>
        <family val="2"/>
        <scheme val="minor"/>
      </rPr>
      <t>(3)</t>
    </r>
  </si>
  <si>
    <r>
      <t xml:space="preserve">  Medidas de apoyo ante alza de combustibles</t>
    </r>
    <r>
      <rPr>
        <vertAlign val="superscript"/>
        <sz val="10"/>
        <color rgb="FF000000"/>
        <rFont val="Calibri"/>
        <family val="2"/>
        <scheme val="minor"/>
      </rPr>
      <t>(4)</t>
    </r>
  </si>
  <si>
    <r>
      <t>IFP 1T26</t>
    </r>
    <r>
      <rPr>
        <b/>
        <vertAlign val="superscript"/>
        <sz val="10"/>
        <color rgb="FF000000"/>
        <rFont val="Calibri"/>
        <family val="2"/>
        <scheme val="minor"/>
      </rPr>
      <t>(5)</t>
    </r>
  </si>
  <si>
    <r>
      <t xml:space="preserve">Amortizaciones de deuda </t>
    </r>
    <r>
      <rPr>
        <vertAlign val="superscript"/>
        <sz val="9"/>
        <color rgb="FF000000"/>
        <rFont val="Calibri"/>
        <family val="2"/>
        <scheme val="minor"/>
      </rPr>
      <t>(1)</t>
    </r>
  </si>
  <si>
    <r>
      <t xml:space="preserve">Emisión de deuda </t>
    </r>
    <r>
      <rPr>
        <vertAlign val="superscript"/>
        <sz val="9"/>
        <color rgb="FF000000"/>
        <rFont val="Calibri"/>
        <family val="2"/>
        <scheme val="minor"/>
      </rPr>
      <t>(2)</t>
    </r>
  </si>
  <si>
    <r>
      <t xml:space="preserve">Recuperación de préstamos </t>
    </r>
    <r>
      <rPr>
        <vertAlign val="superscript"/>
        <sz val="9"/>
        <color rgb="FF000000"/>
        <rFont val="Calibri"/>
        <family val="2"/>
        <scheme val="minor"/>
      </rPr>
      <t>(3)</t>
    </r>
  </si>
  <si>
    <t>(millones US$ al 31 de diciembre y % del PIB)</t>
  </si>
  <si>
    <t>IFP 3T25</t>
  </si>
  <si>
    <t>Diferencia: 4T25 - 3T25</t>
  </si>
  <si>
    <t>Cuadro R.6.1</t>
  </si>
  <si>
    <t>Comparación de proyecciones fiscales entre publicaciones</t>
  </si>
  <si>
    <t>Nota: Las acciones correctivas consideran solo las medidas ya realizadas: el ajuste de gasto sobre la línea por $1.307.729 millones; y los aumentos de ingresos ligados al incremento de recaudación por CAE, reducción del crédito fiscal a la compra de diésel para empresas no transportistas y fortalecimiento del plan de gestión de empresas públicas que totalizan $360.009 millones.</t>
  </si>
  <si>
    <t>Nota: Se utilizan deflactores de cada IFP.</t>
  </si>
  <si>
    <t>Recuadro 6</t>
  </si>
  <si>
    <t>Mayor recaudación asociada al CAE, la gestión de activos físicos de propiedad fiscal, la reducción del crédito fiscal a la compra de diésel para empresas no transportistas y el fortalecimiento del plan de gestión de empresas públicas.</t>
  </si>
  <si>
    <t>(millones de pesos 2026, % de variación real y % del PIB)</t>
  </si>
  <si>
    <t>(3)=(2)-(1) Variación (% del PIB)</t>
  </si>
  <si>
    <t>(millones de dólares y % del PIB, al 31 de diciembre de cada año)</t>
  </si>
  <si>
    <t>(miles de pesos 2026, % sobre Ley de Presupuestos aprobada)</t>
  </si>
  <si>
    <t>Ingresos Gobierno Central total en 2024 y 2025</t>
  </si>
  <si>
    <t>Gastos Gobierno Central total 2024 y 2025</t>
  </si>
  <si>
    <r>
      <t>Gasto corriente, 5 ministerios con mayor gasto aprobado 2025</t>
    </r>
    <r>
      <rPr>
        <b/>
        <vertAlign val="superscript"/>
        <sz val="10"/>
        <color theme="1"/>
        <rFont val="Calibri"/>
        <family val="2"/>
        <scheme val="minor"/>
      </rPr>
      <t>(1)(2)</t>
    </r>
  </si>
  <si>
    <r>
      <t>Gasto de capital, 5 ministerios con mayor gasto aprobado 2025</t>
    </r>
    <r>
      <rPr>
        <b/>
        <vertAlign val="superscript"/>
        <sz val="10"/>
        <color theme="1"/>
        <rFont val="Calibri"/>
        <family val="2"/>
        <scheme val="minor"/>
      </rPr>
      <t>(1)(2)</t>
    </r>
  </si>
  <si>
    <r>
      <t>Gasto del Gobierno Central presupuestario por partida 2025</t>
    </r>
    <r>
      <rPr>
        <b/>
        <vertAlign val="superscript"/>
        <sz val="10"/>
        <color rgb="FF000000"/>
        <rFont val="Calibri"/>
        <family val="2"/>
        <scheme val="minor"/>
      </rPr>
      <t>(1)(2)</t>
    </r>
    <r>
      <rPr>
        <b/>
        <sz val="10"/>
        <color rgb="FF000000"/>
        <rFont val="Calibri"/>
        <family val="2"/>
        <scheme val="minor"/>
      </rPr>
      <t xml:space="preserve">, sub/sobre ejecución </t>
    </r>
  </si>
  <si>
    <t>Activos consolidados del tesoro público, cierre efectivo 2022-2025</t>
  </si>
  <si>
    <t xml:space="preserve">Supuestos Macroeconómicos 2026 </t>
  </si>
  <si>
    <t>Ingresos cíclicamente ajustados del Gobierno Central total 2026 (p)</t>
  </si>
  <si>
    <t>Necesidades de financiamiento del Gobierno Central en 2026 (p)</t>
  </si>
  <si>
    <t>Detalles supuestos de crecimiento económico y cuenta corriente 2027-2030 (p)</t>
  </si>
  <si>
    <t>Balances del Gobierno Central total 2027-2030 (p)</t>
  </si>
  <si>
    <t>Necesidades de financiamiento del Gobierno Central 2027-2030 (p)</t>
  </si>
  <si>
    <t>Posición financiera neta Gobierno Central total, cierre 2027-2030 (p)</t>
  </si>
  <si>
    <t>Posición financiera neta Gobierno Central total 2027-2030 (p)</t>
  </si>
  <si>
    <t>Nota: Actualización del IFP 1T26 con un nivel de PIB nominal 2025 efectivo de $339.978 miles de millones.</t>
  </si>
  <si>
    <t>(1) Informe que acompaña la elaboración del proyecto de ley de Presupuestos de 2025.</t>
  </si>
  <si>
    <t>(2) Denominada "cobre bruto" hasta 2025, se actualiza para reflejar que Codelco percibe ingresos de fuentes distintas al cobre, como es el caso del litio desde 2026. El cambio no altera la comparabilidad de la categoría.</t>
  </si>
  <si>
    <t>(3) Presupuesto 2025 incluye $809.716 millones correspondientes a Bono Electrónico Fonasa, lo que permite hacer comparación con la cifra de ejecución presupuestaria 2025, que incluye un ajuste equivalente.</t>
  </si>
  <si>
    <t>(3) Porcentaje del PIB efectivo de cada año, considerando el dato actualizado con la información de las Cuentas Nacionales publicadas por el Banco Central de Chile el 18 de marzo de 2026. Para el Presupuesto 2025 se consideró el PIB estimado en el IFP 3T24.</t>
  </si>
  <si>
    <t>(2) Presupuestos 2025 incluye $809.716 millones correspondientes a Bono Electrónico Fonasa, lo que permite hacer comparación con la cifra de Ejecución 2025, que incluye un ajuste equivalente.</t>
  </si>
  <si>
    <t>(1) Tipo de cambio de cierre considerado en proyección IFP 1T26: $919,1 por dólar (promedio diciembre 2026 estimado). Estimación del PIB considerada en proyección IFP 1T26: $364.022 miles de millones.</t>
  </si>
  <si>
    <t>Posición financiera neta Gobierno Central total, cierre 2026</t>
  </si>
  <si>
    <r>
      <t>IFP 1T26</t>
    </r>
    <r>
      <rPr>
        <b/>
        <vertAlign val="superscript"/>
        <sz val="10"/>
        <color rgb="FF000000"/>
        <rFont val="Calibri"/>
        <family val="2"/>
        <scheme val="minor"/>
      </rPr>
      <t>(1)</t>
    </r>
  </si>
  <si>
    <t>Total ingresos efectivos</t>
  </si>
  <si>
    <t>Total gastos</t>
  </si>
  <si>
    <t>Balance efectivo (% del PIB)</t>
  </si>
  <si>
    <t>Escenario contrafactual
(IFP 1T26 sin acciones)</t>
  </si>
  <si>
    <t>Proyección IFP 1T26
(con acciones a la fecha)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</si>
</sst>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2" formatCode="_ &quot;$&quot;* #,##0_ ;_ &quot;$&quot;* \-#,##0_ ;_ &quot;$&quot;* &quot;-&quot;_ ;_ @_ "/>
    <numFmt numFmtId="41" formatCode="_ * #,##0_ ;_ * \-#,##0_ ;_ * &quot;-&quot;_ ;_ @_ "/>
    <numFmt numFmtId="43" formatCode="_ * #,##0.00_ ;_ * \-#,##0.00_ ;_ * &quot;-&quot;??_ ;_ @_ "/>
    <numFmt numFmtId="164" formatCode="_-* #,##0_-;\-* #,##0_-;_-* &quot;-&quot;_-;_-@_-"/>
    <numFmt numFmtId="165" formatCode="_-* #,##0.00_-;\-* #,##0.00_-;_-* &quot;-&quot;??_-;_-@_-"/>
    <numFmt numFmtId="166" formatCode="_ * #,##0.0_ ;_ * \-#,##0.0_ ;_ * &quot;-&quot;_ ;_ @_ "/>
    <numFmt numFmtId="167" formatCode="0.0"/>
    <numFmt numFmtId="168" formatCode="#,##0.0"/>
    <numFmt numFmtId="169" formatCode="0.0%"/>
    <numFmt numFmtId="170" formatCode="_ * #,##0.0_ ;_ * \-#,##0.0_ ;_ * &quot;-&quot;?_ ;_ @_ "/>
    <numFmt numFmtId="171" formatCode="#,##0_ ;\-#,##0\ "/>
    <numFmt numFmtId="172" formatCode="_-* #,##0_-;\-* #,##0_-;_-* &quot;-&quot;??_-;_-@_-"/>
    <numFmt numFmtId="173" formatCode="_-* #,##0.000_-;\-* #,##0.000_-;_-* &quot;-&quot;??_-;_-@_-"/>
    <numFmt numFmtId="174" formatCode="#,##0.0_ ;\-#,##0.0\ "/>
    <numFmt numFmtId="175" formatCode="_ * #,##0.00000_ ;_ * \-#,##0.00000_ ;_ * &quot;-&quot;_ ;_ @_ "/>
    <numFmt numFmtId="176" formatCode="_ * #,##0.0000000_ ;_ * \-#,##0.0000000_ ;_ * &quot;-&quot;_ ;_ @_ "/>
    <numFmt numFmtId="177" formatCode="_ * #,##0.000_ ;_ * \-#,##0.000_ ;_ * &quot;-&quot;_ ;_ @_ "/>
    <numFmt numFmtId="178" formatCode="_ * #,##0.000000000000_ ;_ * \-#,##0.000000000000_ ;_ * &quot;-&quot;_ ;_ @_ "/>
    <numFmt numFmtId="179" formatCode="#,##0.00000"/>
    <numFmt numFmtId="180" formatCode="_ * #,##0.00_ ;_ * \-#,##0.00_ ;_ * &quot;-&quot;_ ;_ @_ "/>
    <numFmt numFmtId="181" formatCode="[$-C0A]mmm\-yy;@"/>
    <numFmt numFmtId="182" formatCode="#,##0.0000"/>
    <numFmt numFmtId="183" formatCode="#,##0.00000000_ ;\-#,##0.00000000\ "/>
    <numFmt numFmtId="184" formatCode="_ * #,##0_ ;_ * \-#,##0_ ;_ * &quot;-&quot;??_ ;_ @_ "/>
    <numFmt numFmtId="185" formatCode="_-* #,##0\ _P_t_a_-;\-* #,##0\ _P_t_a_-;_-* &quot;-&quot;\ _P_t_a_-;_-@_-"/>
  </numFmts>
  <fonts count="45" x14ac:knownFonts="1">
    <font>
      <sz val="11"/>
      <color theme="1"/>
      <name val="Calibri"/>
      <family val="2"/>
      <scheme val="minor"/>
    </font>
    <font>
      <b/>
      <sz val="10"/>
      <color rgb="FF000000"/>
      <name val="Calibri"/>
      <family val="2"/>
      <scheme val="minor"/>
    </font>
    <font>
      <sz val="10"/>
      <color rgb="FF000000"/>
      <name val="Calibri"/>
      <family val="2"/>
      <scheme val="minor"/>
    </font>
    <font>
      <b/>
      <sz val="10"/>
      <color theme="1"/>
      <name val="Calibri"/>
      <family val="2"/>
      <scheme val="minor"/>
    </font>
    <font>
      <sz val="10"/>
      <color theme="1"/>
      <name val="Calibri"/>
      <family val="2"/>
      <scheme val="minor"/>
    </font>
    <font>
      <sz val="11"/>
      <color theme="1"/>
      <name val="Calibri"/>
      <family val="2"/>
      <scheme val="minor"/>
    </font>
    <font>
      <sz val="10"/>
      <name val="Arial"/>
      <family val="2"/>
    </font>
    <font>
      <b/>
      <sz val="10"/>
      <name val="Calibri"/>
      <family val="2"/>
      <scheme val="minor"/>
    </font>
    <font>
      <sz val="10"/>
      <name val="Calibri"/>
      <family val="2"/>
      <scheme val="minor"/>
    </font>
    <font>
      <sz val="12"/>
      <color theme="1"/>
      <name val="Calibri"/>
      <family val="2"/>
      <scheme val="minor"/>
    </font>
    <font>
      <b/>
      <sz val="10"/>
      <name val="Calibri"/>
      <family val="2"/>
    </font>
    <font>
      <sz val="10"/>
      <name val="Calibri"/>
      <family val="2"/>
    </font>
    <font>
      <vertAlign val="superscript"/>
      <sz val="10"/>
      <name val="Calibri"/>
      <family val="2"/>
    </font>
    <font>
      <b/>
      <vertAlign val="superscript"/>
      <sz val="10"/>
      <name val="Calibri"/>
      <family val="2"/>
      <scheme val="minor"/>
    </font>
    <font>
      <sz val="10"/>
      <color rgb="FFFF0000"/>
      <name val="Calibri"/>
      <family val="2"/>
      <scheme val="minor"/>
    </font>
    <font>
      <vertAlign val="superscript"/>
      <sz val="10"/>
      <color rgb="FF000000"/>
      <name val="Calibri"/>
      <family val="2"/>
      <scheme val="minor"/>
    </font>
    <font>
      <b/>
      <vertAlign val="superscript"/>
      <sz val="10"/>
      <color theme="1"/>
      <name val="Calibri"/>
      <family val="2"/>
      <scheme val="minor"/>
    </font>
    <font>
      <vertAlign val="superscript"/>
      <sz val="10"/>
      <color theme="1"/>
      <name val="Calibri"/>
      <family val="2"/>
      <scheme val="minor"/>
    </font>
    <font>
      <b/>
      <sz val="10"/>
      <color rgb="FF4BACC6"/>
      <name val="Calibri"/>
      <family val="2"/>
      <scheme val="minor"/>
    </font>
    <font>
      <sz val="11"/>
      <color rgb="FF000000"/>
      <name val="Calibri"/>
      <family val="2"/>
    </font>
    <font>
      <vertAlign val="superscript"/>
      <sz val="10"/>
      <name val="Calibri"/>
      <family val="2"/>
      <scheme val="minor"/>
    </font>
    <font>
      <b/>
      <sz val="10"/>
      <color rgb="FFC00000"/>
      <name val="Calibri"/>
      <family val="2"/>
      <scheme val="minor"/>
    </font>
    <font>
      <b/>
      <sz val="10"/>
      <color rgb="FFFF0000"/>
      <name val="Calibri"/>
      <family val="2"/>
      <scheme val="minor"/>
    </font>
    <font>
      <i/>
      <sz val="10"/>
      <name val="Calibri"/>
      <family val="2"/>
      <scheme val="minor"/>
    </font>
    <font>
      <i/>
      <sz val="10"/>
      <color rgb="FF000000"/>
      <name val="Calibri"/>
      <family val="2"/>
      <scheme val="minor"/>
    </font>
    <font>
      <b/>
      <vertAlign val="superscript"/>
      <sz val="10"/>
      <color rgb="FF000000"/>
      <name val="Calibri"/>
      <family val="2"/>
      <scheme val="minor"/>
    </font>
    <font>
      <sz val="10"/>
      <color rgb="FFC00000"/>
      <name val="Calibri"/>
      <family val="2"/>
      <scheme val="minor"/>
    </font>
    <font>
      <i/>
      <sz val="10"/>
      <color theme="1"/>
      <name val="Calibri"/>
      <family val="2"/>
      <scheme val="minor"/>
    </font>
    <font>
      <i/>
      <sz val="10"/>
      <name val="Calibri"/>
      <family val="2"/>
    </font>
    <font>
      <b/>
      <i/>
      <sz val="10"/>
      <name val="Calibri"/>
      <family val="2"/>
      <scheme val="minor"/>
    </font>
    <font>
      <u/>
      <sz val="11"/>
      <color theme="10"/>
      <name val="Calibri"/>
      <family val="2"/>
      <scheme val="minor"/>
    </font>
    <font>
      <u/>
      <sz val="10"/>
      <color theme="10"/>
      <name val="Calibri"/>
      <family val="2"/>
      <scheme val="minor"/>
    </font>
    <font>
      <sz val="10"/>
      <color theme="1"/>
      <name val="Calibri"/>
      <family val="2"/>
    </font>
    <font>
      <sz val="10"/>
      <color rgb="FF000000"/>
      <name val="Calibri"/>
      <family val="2"/>
    </font>
    <font>
      <b/>
      <sz val="10"/>
      <color rgb="FF000000"/>
      <name val="Calibri"/>
      <family val="2"/>
    </font>
    <font>
      <sz val="10"/>
      <name val="Arial"/>
      <family val="2"/>
    </font>
    <font>
      <sz val="10"/>
      <color theme="1"/>
      <name val="Arial"/>
      <family val="2"/>
    </font>
    <font>
      <sz val="10"/>
      <color theme="1"/>
      <name val="Calibri"/>
      <family val="2"/>
    </font>
    <font>
      <sz val="10"/>
      <color theme="1"/>
      <name val="Aptos"/>
      <family val="2"/>
    </font>
    <font>
      <b/>
      <sz val="10"/>
      <color theme="1"/>
      <name val="Calibri"/>
      <family val="2"/>
    </font>
    <font>
      <i/>
      <sz val="10"/>
      <name val="Calibri"/>
      <family val="2"/>
    </font>
    <font>
      <sz val="10"/>
      <name val="Calibri"/>
      <family val="2"/>
    </font>
    <font>
      <vertAlign val="superscript"/>
      <sz val="9"/>
      <color rgb="FF000000"/>
      <name val="Calibri"/>
      <family val="2"/>
      <scheme val="minor"/>
    </font>
    <font>
      <sz val="9"/>
      <color rgb="FF000000"/>
      <name val="Calibri"/>
      <family val="2"/>
      <scheme val="minor"/>
    </font>
    <font>
      <sz val="9"/>
      <color theme="1"/>
      <name val="Calibri"/>
      <family val="2"/>
      <scheme val="minor"/>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FF"/>
        <bgColor rgb="FF000000"/>
      </patternFill>
    </fill>
    <fill>
      <patternFill patternType="solid">
        <fgColor theme="0"/>
        <bgColor rgb="FF000000"/>
      </patternFill>
    </fill>
    <fill>
      <patternFill patternType="solid">
        <fgColor rgb="FFFFFFFF"/>
        <bgColor rgb="FFFFFFFF"/>
      </patternFill>
    </fill>
    <fill>
      <patternFill patternType="solid">
        <fgColor theme="0"/>
        <bgColor rgb="FFFFFFFF"/>
      </patternFill>
    </fill>
    <fill>
      <patternFill patternType="solid">
        <fgColor rgb="FFFFFFCC"/>
      </patternFill>
    </fill>
    <fill>
      <patternFill patternType="solid">
        <fgColor rgb="FFFF00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rgb="FF000000"/>
      </left>
      <right/>
      <top style="thin">
        <color indexed="64"/>
      </top>
      <bottom style="thin">
        <color indexed="64"/>
      </bottom>
      <diagonal/>
    </border>
    <border>
      <left style="thin">
        <color rgb="FFFF0000"/>
      </left>
      <right style="thin">
        <color auto="1"/>
      </right>
      <top/>
      <bottom style="thin">
        <color auto="1"/>
      </bottom>
      <diagonal/>
    </border>
    <border>
      <left style="thin">
        <color rgb="FFFF0000"/>
      </left>
      <right style="thin">
        <color auto="1"/>
      </right>
      <top style="thin">
        <color indexed="64"/>
      </top>
      <bottom style="thin">
        <color indexed="64"/>
      </bottom>
      <diagonal/>
    </border>
    <border>
      <left style="thin">
        <color rgb="FFFF0000"/>
      </left>
      <right style="thin">
        <color indexed="64"/>
      </right>
      <top/>
      <bottom/>
      <diagonal/>
    </border>
    <border>
      <left/>
      <right style="thin">
        <color rgb="FF000000"/>
      </right>
      <top/>
      <bottom/>
      <diagonal/>
    </border>
    <border>
      <left style="thin">
        <color indexed="64"/>
      </left>
      <right/>
      <top/>
      <bottom style="thin">
        <color rgb="FF000000"/>
      </bottom>
      <diagonal/>
    </border>
    <border>
      <left/>
      <right style="thin">
        <color indexed="64"/>
      </right>
      <top/>
      <bottom style="thin">
        <color rgb="FF000000"/>
      </bottom>
      <diagonal/>
    </border>
    <border>
      <left/>
      <right/>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style="thin">
        <color indexed="64"/>
      </right>
      <top/>
      <bottom style="thin">
        <color indexed="64"/>
      </bottom>
      <diagonal/>
    </border>
    <border>
      <left style="thin">
        <color rgb="FF000000"/>
      </left>
      <right/>
      <top/>
      <bottom style="thin">
        <color indexed="64"/>
      </bottom>
      <diagonal/>
    </border>
    <border>
      <left style="thin">
        <color indexed="64"/>
      </left>
      <right style="thin">
        <color rgb="FF000000"/>
      </right>
      <top/>
      <bottom/>
      <diagonal/>
    </border>
    <border>
      <left style="thin">
        <color rgb="FF000000"/>
      </left>
      <right style="thin">
        <color indexed="64"/>
      </right>
      <top/>
      <bottom/>
      <diagonal/>
    </border>
    <border>
      <left style="thin">
        <color rgb="FF000000"/>
      </left>
      <right/>
      <top/>
      <bottom/>
      <diagonal/>
    </border>
    <border>
      <left style="thin">
        <color indexed="64"/>
      </left>
      <right style="thin">
        <color rgb="FF000000"/>
      </right>
      <top/>
      <bottom style="thin">
        <color indexed="64"/>
      </bottom>
      <diagonal/>
    </border>
    <border>
      <left/>
      <right style="thin">
        <color rgb="FF000000"/>
      </right>
      <top/>
      <bottom style="thin">
        <color indexed="64"/>
      </bottom>
      <diagonal/>
    </border>
    <border>
      <left/>
      <right/>
      <top/>
      <bottom style="thin">
        <color rgb="FFFF0000"/>
      </bottom>
      <diagonal/>
    </border>
    <border>
      <left style="thin">
        <color indexed="64"/>
      </left>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medium">
        <color indexed="64"/>
      </left>
      <right/>
      <top/>
      <bottom/>
      <diagonal/>
    </border>
    <border>
      <left style="thin">
        <color rgb="FFC00000"/>
      </left>
      <right/>
      <top/>
      <bottom/>
      <diagonal/>
    </border>
    <border>
      <left style="thin">
        <color rgb="FFC00000"/>
      </left>
      <right style="thin">
        <color indexed="64"/>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s>
  <cellStyleXfs count="47">
    <xf numFmtId="0" fontId="0" fillId="0" borderId="0"/>
    <xf numFmtId="41" fontId="5" fillId="0" borderId="0" applyFont="0" applyFill="0" applyBorder="0" applyAlignment="0" applyProtection="0"/>
    <xf numFmtId="9" fontId="5" fillId="0" borderId="0" applyFont="0" applyFill="0" applyBorder="0" applyAlignment="0" applyProtection="0"/>
    <xf numFmtId="0" fontId="6" fillId="0" borderId="0">
      <alignment vertical="top"/>
    </xf>
    <xf numFmtId="0" fontId="6" fillId="0" borderId="0"/>
    <xf numFmtId="0" fontId="9" fillId="0" borderId="0"/>
    <xf numFmtId="165" fontId="5" fillId="0" borderId="0" applyFont="0" applyFill="0" applyBorder="0" applyAlignment="0" applyProtection="0"/>
    <xf numFmtId="165"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0" fontId="19" fillId="0" borderId="0"/>
    <xf numFmtId="165" fontId="6" fillId="0" borderId="0" applyFont="0" applyFill="0" applyBorder="0" applyAlignment="0" applyProtection="0"/>
    <xf numFmtId="0" fontId="6" fillId="0" borderId="0"/>
    <xf numFmtId="0" fontId="5" fillId="0" borderId="0"/>
    <xf numFmtId="164" fontId="5" fillId="0" borderId="0" applyFont="0" applyFill="0" applyBorder="0" applyAlignment="0" applyProtection="0"/>
    <xf numFmtId="0" fontId="5" fillId="0" borderId="0"/>
    <xf numFmtId="43" fontId="5" fillId="0" borderId="0" applyFont="0" applyFill="0" applyBorder="0" applyAlignment="0" applyProtection="0"/>
    <xf numFmtId="165" fontId="5"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30" fillId="0" borderId="0" applyNumberFormat="0" applyFill="0" applyBorder="0" applyAlignment="0" applyProtection="0"/>
    <xf numFmtId="43" fontId="5" fillId="0" borderId="0" applyFont="0" applyFill="0" applyBorder="0" applyAlignment="0" applyProtection="0"/>
    <xf numFmtId="0" fontId="6" fillId="0" borderId="0"/>
    <xf numFmtId="0" fontId="6" fillId="0" borderId="0"/>
    <xf numFmtId="41" fontId="5" fillId="0" borderId="0" applyFont="0" applyFill="0" applyBorder="0" applyAlignment="0" applyProtection="0"/>
    <xf numFmtId="43"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0" fontId="19" fillId="0" borderId="0" applyBorder="0"/>
    <xf numFmtId="0" fontId="6" fillId="0" borderId="0"/>
    <xf numFmtId="0" fontId="6" fillId="0" borderId="0"/>
    <xf numFmtId="0" fontId="35" fillId="0" borderId="0"/>
    <xf numFmtId="165"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1" fontId="5" fillId="0" borderId="0" applyFont="0" applyFill="0" applyBorder="0" applyAlignment="0" applyProtection="0"/>
    <xf numFmtId="9" fontId="6" fillId="0" borderId="0" applyFont="0" applyFill="0" applyBorder="0" applyAlignment="0" applyProtection="0"/>
    <xf numFmtId="185" fontId="6" fillId="0" borderId="0" applyFont="0" applyFill="0" applyBorder="0" applyAlignment="0" applyProtection="0"/>
    <xf numFmtId="4" fontId="6" fillId="0" borderId="0" applyFont="0" applyFill="0" applyBorder="0" applyAlignment="0" applyProtection="0"/>
    <xf numFmtId="0" fontId="5" fillId="8" borderId="42" applyNumberFormat="0" applyFont="0" applyAlignment="0" applyProtection="0"/>
    <xf numFmtId="165" fontId="5" fillId="0" borderId="0" applyFont="0" applyFill="0" applyBorder="0" applyAlignment="0" applyProtection="0"/>
    <xf numFmtId="0" fontId="36" fillId="0" borderId="0"/>
    <xf numFmtId="0" fontId="6" fillId="0" borderId="0"/>
    <xf numFmtId="22" fontId="6" fillId="0" borderId="0"/>
    <xf numFmtId="42" fontId="5" fillId="0" borderId="0" applyFont="0" applyFill="0" applyBorder="0" applyAlignment="0" applyProtection="0"/>
    <xf numFmtId="9" fontId="5" fillId="0" borderId="0" applyFont="0" applyFill="0" applyBorder="0" applyAlignment="0" applyProtection="0"/>
  </cellStyleXfs>
  <cellXfs count="1456">
    <xf numFmtId="0" fontId="0" fillId="0" borderId="0" xfId="0"/>
    <xf numFmtId="0" fontId="1" fillId="2" borderId="5" xfId="0" applyFont="1" applyFill="1" applyBorder="1" applyAlignment="1">
      <alignment vertical="center"/>
    </xf>
    <xf numFmtId="0" fontId="1" fillId="2" borderId="7" xfId="0" applyFont="1" applyFill="1" applyBorder="1" applyAlignment="1">
      <alignment vertical="center"/>
    </xf>
    <xf numFmtId="0" fontId="2" fillId="2" borderId="0" xfId="0" applyFont="1" applyFill="1" applyAlignment="1">
      <alignment vertical="center"/>
    </xf>
    <xf numFmtId="0" fontId="4" fillId="0" borderId="0" xfId="0" applyFont="1"/>
    <xf numFmtId="0" fontId="4" fillId="0" borderId="0" xfId="0" applyFont="1" applyAlignment="1">
      <alignment vertical="center"/>
    </xf>
    <xf numFmtId="0" fontId="3" fillId="3" borderId="0" xfId="0" applyFont="1" applyFill="1"/>
    <xf numFmtId="0" fontId="4" fillId="3" borderId="0" xfId="0" applyFont="1" applyFill="1"/>
    <xf numFmtId="0" fontId="4" fillId="3" borderId="7" xfId="0" applyFont="1" applyFill="1" applyBorder="1"/>
    <xf numFmtId="0" fontId="7" fillId="0" borderId="0" xfId="0" applyFont="1"/>
    <xf numFmtId="3" fontId="8" fillId="0" borderId="0" xfId="0" applyNumberFormat="1" applyFont="1"/>
    <xf numFmtId="0" fontId="8" fillId="0" borderId="0" xfId="4" applyFont="1"/>
    <xf numFmtId="0" fontId="7" fillId="0" borderId="0" xfId="4" applyFont="1"/>
    <xf numFmtId="0" fontId="3" fillId="3" borderId="0" xfId="5" applyFont="1" applyFill="1"/>
    <xf numFmtId="0" fontId="4" fillId="3" borderId="0" xfId="5" applyFont="1" applyFill="1"/>
    <xf numFmtId="0" fontId="4" fillId="3" borderId="2" xfId="5" applyFont="1" applyFill="1" applyBorder="1"/>
    <xf numFmtId="0" fontId="3" fillId="3" borderId="7" xfId="5" applyFont="1" applyFill="1" applyBorder="1"/>
    <xf numFmtId="0" fontId="3" fillId="3" borderId="7" xfId="5" applyFont="1" applyFill="1" applyBorder="1" applyAlignment="1">
      <alignment horizontal="center"/>
    </xf>
    <xf numFmtId="0" fontId="3" fillId="3" borderId="8" xfId="5" applyFont="1" applyFill="1" applyBorder="1" applyAlignment="1">
      <alignment horizontal="center"/>
    </xf>
    <xf numFmtId="0" fontId="8" fillId="3" borderId="0" xfId="0" applyFont="1" applyFill="1"/>
    <xf numFmtId="0" fontId="8" fillId="3" borderId="13" xfId="0" applyFont="1" applyFill="1" applyBorder="1" applyAlignment="1">
      <alignment vertical="center"/>
    </xf>
    <xf numFmtId="0" fontId="7" fillId="3" borderId="1" xfId="0" applyFont="1" applyFill="1" applyBorder="1" applyAlignment="1">
      <alignment horizontal="center" vertical="center"/>
    </xf>
    <xf numFmtId="0" fontId="7" fillId="3" borderId="5" xfId="0" applyFont="1" applyFill="1" applyBorder="1" applyAlignment="1">
      <alignment vertical="center"/>
    </xf>
    <xf numFmtId="41" fontId="4" fillId="0" borderId="0" xfId="1" applyFont="1"/>
    <xf numFmtId="0" fontId="8" fillId="3" borderId="5" xfId="0" applyFont="1" applyFill="1" applyBorder="1" applyAlignment="1">
      <alignment horizontal="left" vertical="center" indent="1"/>
    </xf>
    <xf numFmtId="0" fontId="8" fillId="3" borderId="7" xfId="0" applyFont="1" applyFill="1" applyBorder="1" applyAlignment="1">
      <alignment horizontal="left" vertical="center" indent="1"/>
    </xf>
    <xf numFmtId="41" fontId="4" fillId="0" borderId="0" xfId="0" applyNumberFormat="1" applyFont="1"/>
    <xf numFmtId="0" fontId="3" fillId="3" borderId="0" xfId="0" applyFont="1" applyFill="1" applyAlignment="1">
      <alignment horizontal="left" vertical="center"/>
    </xf>
    <xf numFmtId="0" fontId="4" fillId="3" borderId="0" xfId="0" applyFont="1" applyFill="1" applyAlignment="1">
      <alignment horizontal="left" vertical="center"/>
    </xf>
    <xf numFmtId="3" fontId="4" fillId="0" borderId="0" xfId="0" applyNumberFormat="1" applyFont="1"/>
    <xf numFmtId="0" fontId="7" fillId="3" borderId="0" xfId="0" applyFont="1" applyFill="1" applyAlignment="1">
      <alignment horizontal="center" vertical="center"/>
    </xf>
    <xf numFmtId="0" fontId="7" fillId="3" borderId="2" xfId="0" applyFont="1" applyFill="1" applyBorder="1" applyAlignment="1">
      <alignment vertical="center"/>
    </xf>
    <xf numFmtId="0" fontId="8" fillId="3" borderId="4" xfId="0" applyFont="1" applyFill="1" applyBorder="1" applyAlignment="1">
      <alignment horizontal="center" vertical="center" wrapText="1"/>
    </xf>
    <xf numFmtId="0" fontId="8" fillId="3" borderId="0" xfId="0" applyFont="1" applyFill="1" applyAlignment="1">
      <alignment horizontal="justify" vertical="center"/>
    </xf>
    <xf numFmtId="169" fontId="4" fillId="0" borderId="0" xfId="0" applyNumberFormat="1" applyFont="1"/>
    <xf numFmtId="0" fontId="10" fillId="3" borderId="2" xfId="0" applyFont="1" applyFill="1" applyBorder="1" applyAlignment="1">
      <alignment wrapText="1"/>
    </xf>
    <xf numFmtId="37" fontId="10" fillId="3" borderId="9" xfId="0" applyNumberFormat="1" applyFont="1" applyFill="1" applyBorder="1" applyAlignment="1">
      <alignment horizontal="right" wrapText="1"/>
    </xf>
    <xf numFmtId="37" fontId="10" fillId="3" borderId="3" xfId="0" applyNumberFormat="1" applyFont="1" applyFill="1" applyBorder="1" applyAlignment="1">
      <alignment horizontal="right" wrapText="1"/>
    </xf>
    <xf numFmtId="37" fontId="10" fillId="3" borderId="4" xfId="0" applyNumberFormat="1" applyFont="1" applyFill="1" applyBorder="1" applyAlignment="1">
      <alignment horizontal="right" wrapText="1"/>
    </xf>
    <xf numFmtId="0" fontId="11" fillId="3" borderId="5" xfId="0" applyFont="1" applyFill="1" applyBorder="1" applyAlignment="1">
      <alignment wrapText="1"/>
    </xf>
    <xf numFmtId="37" fontId="11" fillId="3" borderId="10" xfId="0" applyNumberFormat="1" applyFont="1" applyFill="1" applyBorder="1" applyAlignment="1">
      <alignment horizontal="right" wrapText="1"/>
    </xf>
    <xf numFmtId="0" fontId="11" fillId="3" borderId="7" xfId="0" applyFont="1" applyFill="1" applyBorder="1" applyAlignment="1">
      <alignment wrapText="1"/>
    </xf>
    <xf numFmtId="37" fontId="11" fillId="3" borderId="11" xfId="0" applyNumberFormat="1" applyFont="1" applyFill="1" applyBorder="1" applyAlignment="1">
      <alignment horizontal="right" wrapText="1"/>
    </xf>
    <xf numFmtId="0" fontId="8" fillId="4" borderId="13" xfId="0" applyFont="1" applyFill="1" applyBorder="1"/>
    <xf numFmtId="0" fontId="7" fillId="4" borderId="5" xfId="0" applyFont="1" applyFill="1" applyBorder="1"/>
    <xf numFmtId="169" fontId="4" fillId="0" borderId="0" xfId="2" applyNumberFormat="1" applyFont="1"/>
    <xf numFmtId="0" fontId="7" fillId="4" borderId="7" xfId="0" applyFont="1" applyFill="1" applyBorder="1"/>
    <xf numFmtId="0" fontId="8" fillId="4" borderId="5" xfId="0" applyFont="1" applyFill="1" applyBorder="1"/>
    <xf numFmtId="3" fontId="8" fillId="4" borderId="10" xfId="0" applyNumberFormat="1" applyFont="1" applyFill="1" applyBorder="1"/>
    <xf numFmtId="0" fontId="8" fillId="4" borderId="7" xfId="0" applyFont="1" applyFill="1" applyBorder="1"/>
    <xf numFmtId="166" fontId="4" fillId="0" borderId="0" xfId="1" applyNumberFormat="1" applyFont="1"/>
    <xf numFmtId="170" fontId="4" fillId="0" borderId="0" xfId="0" applyNumberFormat="1" applyFont="1"/>
    <xf numFmtId="0" fontId="7" fillId="3" borderId="0" xfId="0" applyFont="1" applyFill="1"/>
    <xf numFmtId="0" fontId="8" fillId="3" borderId="13" xfId="0" applyFont="1" applyFill="1" applyBorder="1"/>
    <xf numFmtId="0" fontId="7" fillId="3" borderId="5" xfId="0" applyFont="1" applyFill="1" applyBorder="1"/>
    <xf numFmtId="0" fontId="8" fillId="3" borderId="5" xfId="0" applyFont="1" applyFill="1" applyBorder="1"/>
    <xf numFmtId="0" fontId="8" fillId="3" borderId="7" xfId="0" applyFont="1" applyFill="1" applyBorder="1"/>
    <xf numFmtId="3" fontId="8" fillId="0" borderId="11" xfId="0" applyNumberFormat="1" applyFont="1" applyBorder="1" applyAlignment="1">
      <alignment horizontal="right"/>
    </xf>
    <xf numFmtId="0" fontId="8" fillId="3" borderId="15" xfId="0" applyFont="1" applyFill="1" applyBorder="1" applyAlignment="1">
      <alignment vertical="center"/>
    </xf>
    <xf numFmtId="0" fontId="8" fillId="3" borderId="5" xfId="0" applyFont="1" applyFill="1" applyBorder="1" applyAlignment="1">
      <alignment vertical="center"/>
    </xf>
    <xf numFmtId="3" fontId="8" fillId="3" borderId="10" xfId="0" applyNumberFormat="1" applyFont="1" applyFill="1" applyBorder="1" applyAlignment="1">
      <alignment horizontal="right" vertical="center" wrapText="1"/>
    </xf>
    <xf numFmtId="0" fontId="7" fillId="3" borderId="7" xfId="0" applyFont="1" applyFill="1" applyBorder="1" applyAlignment="1">
      <alignment vertical="center"/>
    </xf>
    <xf numFmtId="0" fontId="7" fillId="3" borderId="14" xfId="0" applyFont="1" applyFill="1" applyBorder="1" applyAlignment="1">
      <alignment horizontal="left" vertical="center"/>
    </xf>
    <xf numFmtId="167" fontId="7" fillId="3" borderId="11" xfId="0" applyNumberFormat="1" applyFont="1" applyFill="1" applyBorder="1" applyAlignment="1">
      <alignment horizontal="center" vertical="center"/>
    </xf>
    <xf numFmtId="3" fontId="4" fillId="3" borderId="0" xfId="0" applyNumberFormat="1" applyFont="1" applyFill="1"/>
    <xf numFmtId="0" fontId="1" fillId="3" borderId="12" xfId="0" applyFont="1" applyFill="1" applyBorder="1" applyAlignment="1">
      <alignment horizontal="center" vertical="center"/>
    </xf>
    <xf numFmtId="0" fontId="1" fillId="3" borderId="5" xfId="0" applyFont="1" applyFill="1" applyBorder="1" applyAlignment="1">
      <alignment vertical="center"/>
    </xf>
    <xf numFmtId="0" fontId="2" fillId="3" borderId="5" xfId="0" applyFont="1" applyFill="1" applyBorder="1" applyAlignment="1">
      <alignment vertical="center"/>
    </xf>
    <xf numFmtId="0" fontId="2" fillId="3" borderId="7" xfId="0" applyFont="1" applyFill="1" applyBorder="1" applyAlignment="1">
      <alignment vertical="center"/>
    </xf>
    <xf numFmtId="169" fontId="4" fillId="3" borderId="0" xfId="2" applyNumberFormat="1" applyFont="1" applyFill="1"/>
    <xf numFmtId="0" fontId="7" fillId="3" borderId="0" xfId="4" applyFont="1" applyFill="1"/>
    <xf numFmtId="0" fontId="8" fillId="3" borderId="0" xfId="4" applyFont="1" applyFill="1"/>
    <xf numFmtId="0" fontId="10" fillId="3" borderId="16" xfId="0" applyFont="1" applyFill="1" applyBorder="1" applyAlignment="1">
      <alignment wrapText="1"/>
    </xf>
    <xf numFmtId="0" fontId="7" fillId="3" borderId="8"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7" fillId="3" borderId="13" xfId="0" applyFont="1" applyFill="1" applyBorder="1" applyAlignment="1">
      <alignment vertical="center"/>
    </xf>
    <xf numFmtId="0" fontId="8" fillId="3" borderId="0" xfId="0" applyFont="1" applyFill="1" applyAlignment="1">
      <alignment vertical="center"/>
    </xf>
    <xf numFmtId="0" fontId="8" fillId="3" borderId="10" xfId="0" applyFont="1" applyFill="1" applyBorder="1" applyAlignment="1">
      <alignment vertical="center"/>
    </xf>
    <xf numFmtId="0" fontId="1" fillId="3" borderId="7" xfId="0" applyFont="1" applyFill="1" applyBorder="1" applyAlignment="1">
      <alignment vertical="center"/>
    </xf>
    <xf numFmtId="0" fontId="1" fillId="3" borderId="7" xfId="0" applyFont="1" applyFill="1" applyBorder="1" applyAlignment="1">
      <alignment horizontal="center" vertical="center" wrapText="1"/>
    </xf>
    <xf numFmtId="0" fontId="1" fillId="3" borderId="14"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7" xfId="0" applyFont="1" applyFill="1" applyBorder="1" applyAlignment="1">
      <alignment horizontal="center" vertical="center"/>
    </xf>
    <xf numFmtId="0" fontId="4" fillId="3" borderId="10" xfId="0" applyFont="1" applyFill="1" applyBorder="1" applyAlignment="1">
      <alignment horizontal="center"/>
    </xf>
    <xf numFmtId="172" fontId="8" fillId="3" borderId="10" xfId="6" applyNumberFormat="1" applyFont="1" applyFill="1" applyBorder="1"/>
    <xf numFmtId="0" fontId="7" fillId="3" borderId="13" xfId="0" applyFont="1" applyFill="1" applyBorder="1" applyAlignment="1">
      <alignment horizontal="center" vertical="center"/>
    </xf>
    <xf numFmtId="0" fontId="8" fillId="3" borderId="10" xfId="0" applyFont="1" applyFill="1" applyBorder="1"/>
    <xf numFmtId="0" fontId="7" fillId="3" borderId="7" xfId="0" applyFont="1" applyFill="1" applyBorder="1"/>
    <xf numFmtId="0" fontId="7" fillId="3" borderId="0" xfId="0" applyFont="1" applyFill="1" applyAlignment="1">
      <alignment horizontal="centerContinuous"/>
    </xf>
    <xf numFmtId="171" fontId="7" fillId="3" borderId="9" xfId="0" applyNumberFormat="1" applyFont="1" applyFill="1" applyBorder="1" applyAlignment="1">
      <alignment horizontal="right"/>
    </xf>
    <xf numFmtId="0" fontId="7" fillId="3" borderId="10" xfId="0" applyFont="1" applyFill="1" applyBorder="1"/>
    <xf numFmtId="0" fontId="7" fillId="3" borderId="17" xfId="0" applyFont="1" applyFill="1" applyBorder="1" applyAlignment="1">
      <alignment vertical="center"/>
    </xf>
    <xf numFmtId="0" fontId="3" fillId="3" borderId="1" xfId="0" applyFont="1" applyFill="1" applyBorder="1" applyAlignment="1">
      <alignment horizontal="center" vertical="center"/>
    </xf>
    <xf numFmtId="0" fontId="1" fillId="5" borderId="0" xfId="0" applyFont="1" applyFill="1"/>
    <xf numFmtId="0" fontId="4" fillId="5" borderId="0" xfId="0" applyFont="1" applyFill="1"/>
    <xf numFmtId="0" fontId="3" fillId="3" borderId="1" xfId="0" applyFont="1" applyFill="1" applyBorder="1" applyAlignment="1">
      <alignment horizontal="center" vertical="center" wrapText="1"/>
    </xf>
    <xf numFmtId="0" fontId="4" fillId="3" borderId="1" xfId="0" applyFont="1" applyFill="1" applyBorder="1" applyAlignment="1">
      <alignment vertical="center"/>
    </xf>
    <xf numFmtId="0" fontId="4" fillId="3" borderId="9" xfId="0" applyFont="1" applyFill="1" applyBorder="1" applyAlignment="1">
      <alignment vertical="center"/>
    </xf>
    <xf numFmtId="0" fontId="4" fillId="3" borderId="10" xfId="0" applyFont="1" applyFill="1" applyBorder="1" applyAlignment="1">
      <alignment vertical="center"/>
    </xf>
    <xf numFmtId="0" fontId="4" fillId="3" borderId="11" xfId="0" applyFont="1" applyFill="1" applyBorder="1" applyAlignment="1">
      <alignment vertical="center"/>
    </xf>
    <xf numFmtId="0" fontId="3" fillId="3" borderId="2" xfId="0" applyFont="1" applyFill="1" applyBorder="1" applyAlignment="1">
      <alignment vertical="center"/>
    </xf>
    <xf numFmtId="3" fontId="8" fillId="3" borderId="0" xfId="0" applyNumberFormat="1" applyFont="1" applyFill="1"/>
    <xf numFmtId="3" fontId="4" fillId="3" borderId="10" xfId="0" applyNumberFormat="1" applyFont="1" applyFill="1" applyBorder="1" applyAlignment="1">
      <alignment horizontal="right" vertical="center" wrapText="1"/>
    </xf>
    <xf numFmtId="0" fontId="3" fillId="3" borderId="7" xfId="0" applyFont="1" applyFill="1" applyBorder="1" applyAlignment="1">
      <alignment vertical="center"/>
    </xf>
    <xf numFmtId="3" fontId="3" fillId="3" borderId="14" xfId="0" applyNumberFormat="1" applyFont="1" applyFill="1" applyBorder="1" applyAlignment="1">
      <alignment horizontal="right" vertical="center"/>
    </xf>
    <xf numFmtId="0" fontId="8" fillId="3" borderId="0" xfId="0" applyFont="1" applyFill="1" applyAlignment="1">
      <alignment horizontal="left"/>
    </xf>
    <xf numFmtId="0" fontId="2" fillId="3" borderId="9" xfId="0" applyFont="1" applyFill="1" applyBorder="1" applyAlignment="1">
      <alignment vertical="center" wrapText="1"/>
    </xf>
    <xf numFmtId="0" fontId="1" fillId="3" borderId="9" xfId="0" applyFont="1" applyFill="1" applyBorder="1" applyAlignment="1">
      <alignment horizontal="center" vertical="center" wrapText="1"/>
    </xf>
    <xf numFmtId="0" fontId="3" fillId="0" borderId="0" xfId="0" applyFont="1"/>
    <xf numFmtId="0" fontId="1" fillId="2" borderId="11"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 xfId="0" applyFont="1" applyBorder="1" applyAlignment="1">
      <alignment vertical="center"/>
    </xf>
    <xf numFmtId="0" fontId="2" fillId="0" borderId="5" xfId="0" applyFont="1" applyBorder="1" applyAlignment="1">
      <alignment vertical="center"/>
    </xf>
    <xf numFmtId="0" fontId="1" fillId="2" borderId="13" xfId="0" applyFont="1" applyFill="1" applyBorder="1" applyAlignment="1">
      <alignment vertical="center"/>
    </xf>
    <xf numFmtId="0" fontId="1" fillId="2" borderId="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4" fillId="2" borderId="2" xfId="0" applyFont="1" applyFill="1" applyBorder="1"/>
    <xf numFmtId="0" fontId="4" fillId="2" borderId="7" xfId="0" applyFont="1" applyFill="1" applyBorder="1"/>
    <xf numFmtId="0" fontId="3" fillId="0" borderId="7" xfId="0" applyFont="1" applyBorder="1" applyAlignment="1">
      <alignment vertical="center"/>
    </xf>
    <xf numFmtId="0" fontId="3" fillId="2" borderId="13" xfId="0" applyFont="1" applyFill="1" applyBorder="1" applyAlignment="1">
      <alignment vertical="center"/>
    </xf>
    <xf numFmtId="0" fontId="4" fillId="0" borderId="0" xfId="0" applyFont="1" applyAlignment="1">
      <alignment vertical="center" wrapText="1"/>
    </xf>
    <xf numFmtId="0" fontId="2" fillId="0" borderId="7" xfId="0" applyFont="1" applyBorder="1" applyAlignment="1">
      <alignment vertical="center"/>
    </xf>
    <xf numFmtId="0" fontId="3" fillId="0" borderId="0" xfId="0" applyFont="1" applyAlignment="1">
      <alignment horizontal="left" vertical="center"/>
    </xf>
    <xf numFmtId="0" fontId="3" fillId="2" borderId="2" xfId="0" applyFont="1" applyFill="1" applyBorder="1" applyAlignment="1">
      <alignment vertical="center"/>
    </xf>
    <xf numFmtId="0" fontId="2" fillId="0" borderId="2" xfId="0" applyFont="1" applyBorder="1" applyAlignment="1">
      <alignment vertical="center"/>
    </xf>
    <xf numFmtId="0" fontId="3" fillId="0" borderId="5" xfId="0" applyFont="1" applyBorder="1" applyAlignment="1">
      <alignment horizontal="justify" vertical="center" wrapText="1"/>
    </xf>
    <xf numFmtId="0" fontId="1" fillId="2" borderId="9" xfId="0" applyFont="1" applyFill="1" applyBorder="1" applyAlignment="1">
      <alignment horizontal="center" vertical="center" wrapText="1"/>
    </xf>
    <xf numFmtId="0" fontId="3" fillId="0" borderId="13" xfId="0" applyFont="1" applyBorder="1" applyAlignment="1">
      <alignment horizontal="center" vertical="center" wrapText="1"/>
    </xf>
    <xf numFmtId="0" fontId="4" fillId="0" borderId="5" xfId="0" applyFont="1" applyBorder="1" applyAlignment="1">
      <alignment horizontal="justify" vertical="center" wrapText="1"/>
    </xf>
    <xf numFmtId="0" fontId="2" fillId="2" borderId="0" xfId="0" applyFont="1" applyFill="1" applyAlignment="1">
      <alignment horizontal="justify" vertical="center"/>
    </xf>
    <xf numFmtId="0" fontId="1" fillId="0" borderId="0" xfId="0" applyFont="1" applyAlignment="1">
      <alignment horizontal="left" vertical="center"/>
    </xf>
    <xf numFmtId="0" fontId="2" fillId="0" borderId="0" xfId="0" applyFont="1" applyAlignment="1">
      <alignment horizontal="left" vertical="center"/>
    </xf>
    <xf numFmtId="0" fontId="4" fillId="0" borderId="2" xfId="0" applyFont="1" applyBorder="1" applyAlignment="1">
      <alignment vertical="center"/>
    </xf>
    <xf numFmtId="0" fontId="3" fillId="0" borderId="5" xfId="0" applyFont="1" applyBorder="1" applyAlignment="1">
      <alignment horizontal="justify" vertical="center"/>
    </xf>
    <xf numFmtId="0" fontId="4" fillId="0" borderId="5" xfId="0" applyFont="1" applyBorder="1" applyAlignment="1">
      <alignment horizontal="justify" vertical="center"/>
    </xf>
    <xf numFmtId="0" fontId="3" fillId="0" borderId="7" xfId="0" applyFont="1" applyBorder="1" applyAlignment="1">
      <alignment horizontal="justify" vertical="center"/>
    </xf>
    <xf numFmtId="0" fontId="4" fillId="0" borderId="0" xfId="0" applyFont="1" applyAlignment="1">
      <alignment horizontal="justify" vertical="center"/>
    </xf>
    <xf numFmtId="0" fontId="3" fillId="0" borderId="8" xfId="0" applyFont="1" applyBorder="1" applyAlignment="1">
      <alignment horizontal="center" vertical="center" wrapText="1"/>
    </xf>
    <xf numFmtId="0" fontId="4" fillId="0" borderId="1" xfId="0" applyFont="1" applyBorder="1" applyAlignment="1">
      <alignment horizontal="justify" vertical="center"/>
    </xf>
    <xf numFmtId="0" fontId="3" fillId="0" borderId="10" xfId="0" applyFont="1" applyBorder="1" applyAlignment="1">
      <alignment horizontal="justify" vertical="center"/>
    </xf>
    <xf numFmtId="0" fontId="4" fillId="0" borderId="10" xfId="0" applyFont="1" applyBorder="1" applyAlignment="1">
      <alignment horizontal="justify" vertical="center"/>
    </xf>
    <xf numFmtId="0" fontId="3" fillId="0" borderId="11" xfId="0" applyFont="1" applyBorder="1" applyAlignment="1">
      <alignment horizontal="justify" vertical="center"/>
    </xf>
    <xf numFmtId="0" fontId="3" fillId="0" borderId="8" xfId="0" applyFont="1" applyBorder="1" applyAlignment="1">
      <alignment horizontal="center" vertical="center"/>
    </xf>
    <xf numFmtId="0" fontId="18" fillId="0" borderId="0" xfId="0" applyFont="1" applyAlignment="1">
      <alignment vertical="center"/>
    </xf>
    <xf numFmtId="0" fontId="4" fillId="2" borderId="0" xfId="0" applyFont="1" applyFill="1" applyAlignment="1">
      <alignment vertical="center"/>
    </xf>
    <xf numFmtId="0" fontId="4" fillId="0" borderId="0" xfId="0" applyFont="1" applyAlignment="1">
      <alignment horizontal="center" vertical="center"/>
    </xf>
    <xf numFmtId="0" fontId="3" fillId="0" borderId="2" xfId="0" applyFont="1" applyBorder="1" applyAlignment="1">
      <alignment vertical="center"/>
    </xf>
    <xf numFmtId="0" fontId="3" fillId="0" borderId="14" xfId="0" applyFont="1" applyBorder="1" applyAlignment="1">
      <alignment horizontal="center" vertical="center"/>
    </xf>
    <xf numFmtId="0" fontId="3" fillId="0" borderId="7" xfId="0" applyFont="1" applyBorder="1" applyAlignment="1">
      <alignment horizontal="center" vertical="center"/>
    </xf>
    <xf numFmtId="0" fontId="2" fillId="0" borderId="5" xfId="0" applyFont="1" applyBorder="1" applyAlignment="1">
      <alignment horizontal="left" vertical="center"/>
    </xf>
    <xf numFmtId="0" fontId="1" fillId="0" borderId="5" xfId="0" applyFont="1" applyBorder="1" applyAlignment="1">
      <alignment horizontal="left" vertical="center"/>
    </xf>
    <xf numFmtId="0" fontId="1" fillId="0" borderId="2" xfId="0" applyFont="1" applyBorder="1" applyAlignment="1">
      <alignment horizontal="left" vertical="center"/>
    </xf>
    <xf numFmtId="0" fontId="3" fillId="0" borderId="13" xfId="0" applyFont="1" applyBorder="1" applyAlignment="1">
      <alignment vertical="center"/>
    </xf>
    <xf numFmtId="0" fontId="1" fillId="2" borderId="2" xfId="0" applyFont="1" applyFill="1" applyBorder="1" applyAlignment="1">
      <alignment vertical="center"/>
    </xf>
    <xf numFmtId="0" fontId="4" fillId="0" borderId="2" xfId="0" applyFont="1" applyBorder="1" applyAlignment="1">
      <alignment horizontal="justify" vertical="center" wrapText="1"/>
    </xf>
    <xf numFmtId="0" fontId="3" fillId="0" borderId="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vertical="center" wrapText="1"/>
    </xf>
    <xf numFmtId="0" fontId="4" fillId="0" borderId="5" xfId="0" applyFont="1" applyBorder="1" applyAlignment="1">
      <alignment vertical="center" wrapText="1"/>
    </xf>
    <xf numFmtId="0" fontId="3" fillId="0" borderId="5" xfId="0" applyFont="1" applyBorder="1" applyAlignment="1">
      <alignment vertical="center" wrapText="1"/>
    </xf>
    <xf numFmtId="0" fontId="3" fillId="0" borderId="7" xfId="0" applyFont="1" applyBorder="1" applyAlignment="1">
      <alignment vertical="center" wrapText="1"/>
    </xf>
    <xf numFmtId="0" fontId="1" fillId="0" borderId="5" xfId="0" applyFont="1" applyBorder="1" applyAlignment="1">
      <alignment horizontal="justify" vertical="center"/>
    </xf>
    <xf numFmtId="0" fontId="2" fillId="0" borderId="5" xfId="0" applyFont="1" applyBorder="1" applyAlignment="1">
      <alignment horizontal="justify" vertical="center"/>
    </xf>
    <xf numFmtId="3" fontId="1" fillId="0" borderId="2" xfId="0" applyNumberFormat="1" applyFont="1" applyBorder="1" applyAlignment="1">
      <alignment horizontal="center" wrapText="1"/>
    </xf>
    <xf numFmtId="3" fontId="1" fillId="0" borderId="7" xfId="0" applyNumberFormat="1" applyFont="1" applyBorder="1" applyAlignment="1">
      <alignment horizontal="center" wrapText="1"/>
    </xf>
    <xf numFmtId="0" fontId="1" fillId="0" borderId="14" xfId="4" applyFont="1" applyBorder="1" applyAlignment="1">
      <alignment horizontal="center" vertical="center"/>
    </xf>
    <xf numFmtId="0" fontId="1" fillId="0" borderId="8" xfId="4" applyFont="1" applyBorder="1" applyAlignment="1">
      <alignment horizontal="center" vertical="center"/>
    </xf>
    <xf numFmtId="0" fontId="1" fillId="0" borderId="7" xfId="4" applyFont="1" applyBorder="1" applyAlignment="1">
      <alignment horizontal="center" vertical="center"/>
    </xf>
    <xf numFmtId="0" fontId="7" fillId="3" borderId="12" xfId="0" applyFont="1" applyFill="1" applyBorder="1" applyAlignment="1">
      <alignment horizontal="center" vertical="center"/>
    </xf>
    <xf numFmtId="0" fontId="1" fillId="2" borderId="5" xfId="0" applyFont="1" applyFill="1" applyBorder="1" applyAlignment="1">
      <alignment horizontal="center" vertical="center"/>
    </xf>
    <xf numFmtId="3" fontId="7" fillId="3" borderId="9" xfId="0" applyNumberFormat="1" applyFont="1" applyFill="1" applyBorder="1" applyAlignment="1">
      <alignment horizontal="right" vertical="center"/>
    </xf>
    <xf numFmtId="3" fontId="8" fillId="3" borderId="10" xfId="0" applyNumberFormat="1" applyFont="1" applyFill="1" applyBorder="1" applyAlignment="1">
      <alignment horizontal="right" vertical="center"/>
    </xf>
    <xf numFmtId="0" fontId="8" fillId="3" borderId="10" xfId="0" applyFont="1" applyFill="1" applyBorder="1" applyAlignment="1">
      <alignment horizontal="right" vertical="center"/>
    </xf>
    <xf numFmtId="0" fontId="8" fillId="3" borderId="7" xfId="0" applyFont="1" applyFill="1" applyBorder="1" applyAlignment="1">
      <alignment vertical="center"/>
    </xf>
    <xf numFmtId="3" fontId="8" fillId="3" borderId="11" xfId="0" applyNumberFormat="1" applyFont="1" applyFill="1" applyBorder="1" applyAlignment="1">
      <alignment horizontal="right" vertical="center"/>
    </xf>
    <xf numFmtId="3" fontId="7" fillId="3" borderId="11" xfId="0" applyNumberFormat="1" applyFont="1" applyFill="1" applyBorder="1" applyAlignment="1">
      <alignment horizontal="right" vertical="center"/>
    </xf>
    <xf numFmtId="0" fontId="1" fillId="2" borderId="9" xfId="0" applyFont="1" applyFill="1" applyBorder="1" applyAlignment="1">
      <alignment horizontal="center" vertical="center"/>
    </xf>
    <xf numFmtId="0" fontId="2" fillId="2" borderId="5" xfId="0" applyFont="1" applyFill="1" applyBorder="1" applyAlignment="1">
      <alignment vertical="center"/>
    </xf>
    <xf numFmtId="0" fontId="1" fillId="2" borderId="0" xfId="0" applyFont="1" applyFill="1" applyAlignment="1">
      <alignment horizontal="center" vertical="center"/>
    </xf>
    <xf numFmtId="0" fontId="3" fillId="3" borderId="9" xfId="0" applyFont="1" applyFill="1" applyBorder="1" applyAlignment="1">
      <alignment horizontal="center" vertical="center" wrapText="1"/>
    </xf>
    <xf numFmtId="0" fontId="1" fillId="3" borderId="1" xfId="0" applyFont="1" applyFill="1" applyBorder="1" applyAlignment="1">
      <alignment horizontal="center" vertical="center"/>
    </xf>
    <xf numFmtId="0" fontId="7" fillId="3" borderId="0" xfId="0" applyFont="1" applyFill="1" applyAlignment="1">
      <alignment horizontal="left" vertical="center"/>
    </xf>
    <xf numFmtId="0" fontId="7" fillId="3" borderId="9" xfId="0" applyFont="1" applyFill="1" applyBorder="1"/>
    <xf numFmtId="0" fontId="7" fillId="3" borderId="10" xfId="0" applyFont="1" applyFill="1" applyBorder="1" applyAlignment="1">
      <alignment vertical="center"/>
    </xf>
    <xf numFmtId="0" fontId="8" fillId="3" borderId="11" xfId="0" applyFont="1" applyFill="1" applyBorder="1" applyAlignment="1">
      <alignment vertical="center"/>
    </xf>
    <xf numFmtId="0" fontId="8" fillId="3" borderId="14" xfId="0" applyFont="1" applyFill="1" applyBorder="1" applyAlignment="1">
      <alignment horizontal="left" wrapText="1"/>
    </xf>
    <xf numFmtId="0" fontId="7" fillId="3" borderId="18" xfId="0" applyFont="1" applyFill="1" applyBorder="1" applyAlignment="1">
      <alignment horizontal="center" vertical="center"/>
    </xf>
    <xf numFmtId="0" fontId="8" fillId="3" borderId="19" xfId="0" applyFont="1" applyFill="1" applyBorder="1" applyAlignment="1">
      <alignment vertical="center"/>
    </xf>
    <xf numFmtId="0" fontId="4" fillId="3" borderId="0" xfId="0" applyFont="1" applyFill="1" applyAlignment="1">
      <alignment horizontal="centerContinuous"/>
    </xf>
    <xf numFmtId="0" fontId="8" fillId="3" borderId="2" xfId="0" applyFont="1" applyFill="1" applyBorder="1"/>
    <xf numFmtId="167" fontId="4" fillId="3" borderId="0" xfId="0" applyNumberFormat="1" applyFont="1" applyFill="1"/>
    <xf numFmtId="0" fontId="4" fillId="3" borderId="10" xfId="0" applyFont="1" applyFill="1" applyBorder="1"/>
    <xf numFmtId="0" fontId="8" fillId="3" borderId="0" xfId="0" applyFont="1" applyFill="1" applyAlignment="1">
      <alignment horizontal="centerContinuous"/>
    </xf>
    <xf numFmtId="0" fontId="8" fillId="3" borderId="3" xfId="0" applyFont="1" applyFill="1" applyBorder="1"/>
    <xf numFmtId="0" fontId="7" fillId="3" borderId="7" xfId="0" applyFont="1" applyFill="1" applyBorder="1" applyAlignment="1">
      <alignment horizontal="centerContinuous"/>
    </xf>
    <xf numFmtId="0" fontId="8" fillId="3" borderId="14" xfId="0" applyFont="1" applyFill="1" applyBorder="1" applyAlignment="1">
      <alignment horizontal="centerContinuous"/>
    </xf>
    <xf numFmtId="168" fontId="10" fillId="3" borderId="29" xfId="0" applyNumberFormat="1" applyFont="1" applyFill="1" applyBorder="1" applyAlignment="1">
      <alignment horizontal="center" vertical="center"/>
    </xf>
    <xf numFmtId="168" fontId="11" fillId="3" borderId="29" xfId="0" applyNumberFormat="1" applyFont="1" applyFill="1" applyBorder="1" applyAlignment="1">
      <alignment horizontal="center" vertical="center"/>
    </xf>
    <xf numFmtId="168" fontId="10" fillId="3" borderId="26" xfId="0" applyNumberFormat="1" applyFont="1" applyFill="1" applyBorder="1" applyAlignment="1">
      <alignment horizontal="center" vertical="center"/>
    </xf>
    <xf numFmtId="0" fontId="7" fillId="3" borderId="0" xfId="0" applyFont="1" applyFill="1" applyAlignment="1">
      <alignment vertical="center"/>
    </xf>
    <xf numFmtId="3" fontId="7" fillId="3" borderId="5" xfId="0" applyNumberFormat="1" applyFont="1" applyFill="1" applyBorder="1" applyAlignment="1">
      <alignment horizontal="right" vertical="center"/>
    </xf>
    <xf numFmtId="3" fontId="7" fillId="3" borderId="10" xfId="0" applyNumberFormat="1" applyFont="1" applyFill="1" applyBorder="1" applyAlignment="1">
      <alignment horizontal="right" vertical="center"/>
    </xf>
    <xf numFmtId="167" fontId="7" fillId="3" borderId="0" xfId="0" applyNumberFormat="1" applyFont="1" applyFill="1" applyAlignment="1">
      <alignment horizontal="center" vertical="center"/>
    </xf>
    <xf numFmtId="167" fontId="7" fillId="3" borderId="10" xfId="0" applyNumberFormat="1" applyFont="1" applyFill="1" applyBorder="1" applyAlignment="1">
      <alignment horizontal="center" vertical="center"/>
    </xf>
    <xf numFmtId="3" fontId="8" fillId="3" borderId="5" xfId="0" applyNumberFormat="1" applyFont="1" applyFill="1" applyBorder="1" applyAlignment="1">
      <alignment horizontal="right" vertical="center"/>
    </xf>
    <xf numFmtId="167" fontId="8" fillId="3" borderId="0" xfId="0" applyNumberFormat="1" applyFont="1" applyFill="1" applyAlignment="1">
      <alignment horizontal="center" vertical="center"/>
    </xf>
    <xf numFmtId="167" fontId="8" fillId="3" borderId="10" xfId="0" applyNumberFormat="1" applyFont="1" applyFill="1" applyBorder="1" applyAlignment="1">
      <alignment horizontal="center" vertical="center"/>
    </xf>
    <xf numFmtId="3" fontId="7" fillId="3" borderId="2" xfId="0" applyNumberFormat="1" applyFont="1" applyFill="1" applyBorder="1" applyAlignment="1">
      <alignment horizontal="right" vertical="center"/>
    </xf>
    <xf numFmtId="167" fontId="7" fillId="3" borderId="3" xfId="0" applyNumberFormat="1" applyFont="1" applyFill="1" applyBorder="1" applyAlignment="1">
      <alignment horizontal="center" vertical="center"/>
    </xf>
    <xf numFmtId="167" fontId="7" fillId="3" borderId="9" xfId="0" applyNumberFormat="1" applyFont="1" applyFill="1" applyBorder="1" applyAlignment="1">
      <alignment horizontal="center" vertical="center"/>
    </xf>
    <xf numFmtId="3" fontId="8" fillId="3" borderId="7" xfId="0" applyNumberFormat="1" applyFont="1" applyFill="1" applyBorder="1" applyAlignment="1">
      <alignment horizontal="right" vertical="center"/>
    </xf>
    <xf numFmtId="167" fontId="8" fillId="3" borderId="14" xfId="0" applyNumberFormat="1" applyFont="1" applyFill="1" applyBorder="1" applyAlignment="1">
      <alignment horizontal="center" vertical="center"/>
    </xf>
    <xf numFmtId="167" fontId="8" fillId="3" borderId="11" xfId="0" applyNumberFormat="1" applyFont="1" applyFill="1" applyBorder="1" applyAlignment="1">
      <alignment horizontal="center" vertical="center"/>
    </xf>
    <xf numFmtId="0" fontId="7" fillId="3" borderId="5" xfId="0" applyFont="1" applyFill="1" applyBorder="1" applyAlignment="1">
      <alignment vertical="center" wrapText="1"/>
    </xf>
    <xf numFmtId="0" fontId="8" fillId="3" borderId="2" xfId="0" applyFont="1" applyFill="1" applyBorder="1" applyAlignment="1">
      <alignment vertical="center"/>
    </xf>
    <xf numFmtId="0" fontId="8" fillId="3" borderId="9" xfId="0" applyFont="1" applyFill="1" applyBorder="1" applyAlignment="1">
      <alignment vertical="center"/>
    </xf>
    <xf numFmtId="167" fontId="8" fillId="3" borderId="3" xfId="0" applyNumberFormat="1" applyFont="1" applyFill="1" applyBorder="1" applyAlignment="1">
      <alignment horizontal="center" vertical="center"/>
    </xf>
    <xf numFmtId="167" fontId="8" fillId="3" borderId="9" xfId="0" applyNumberFormat="1" applyFont="1" applyFill="1" applyBorder="1" applyAlignment="1">
      <alignment horizontal="center" vertical="center"/>
    </xf>
    <xf numFmtId="0" fontId="8" fillId="3" borderId="5" xfId="0" applyFont="1" applyFill="1" applyBorder="1" applyAlignment="1">
      <alignment horizontal="right" vertical="center"/>
    </xf>
    <xf numFmtId="3" fontId="7" fillId="3" borderId="13" xfId="0" applyNumberFormat="1" applyFont="1" applyFill="1" applyBorder="1" applyAlignment="1">
      <alignment horizontal="right" vertical="center"/>
    </xf>
    <xf numFmtId="3" fontId="7" fillId="3" borderId="1" xfId="0" applyNumberFormat="1" applyFont="1" applyFill="1" applyBorder="1" applyAlignment="1">
      <alignment horizontal="right" vertical="center"/>
    </xf>
    <xf numFmtId="167" fontId="7" fillId="3" borderId="15" xfId="0" applyNumberFormat="1" applyFont="1" applyFill="1" applyBorder="1" applyAlignment="1">
      <alignment horizontal="center" vertical="center"/>
    </xf>
    <xf numFmtId="167" fontId="7" fillId="3" borderId="1" xfId="0" applyNumberFormat="1" applyFont="1" applyFill="1" applyBorder="1" applyAlignment="1">
      <alignment horizontal="center" vertical="center"/>
    </xf>
    <xf numFmtId="3" fontId="7" fillId="3" borderId="7" xfId="0" applyNumberFormat="1" applyFont="1" applyFill="1" applyBorder="1" applyAlignment="1">
      <alignment horizontal="right" vertical="center"/>
    </xf>
    <xf numFmtId="167" fontId="7" fillId="3" borderId="14" xfId="0" applyNumberFormat="1" applyFont="1" applyFill="1" applyBorder="1" applyAlignment="1">
      <alignment horizontal="center" vertical="center"/>
    </xf>
    <xf numFmtId="0" fontId="8" fillId="3" borderId="0" xfId="3" applyFont="1" applyFill="1" applyAlignment="1"/>
    <xf numFmtId="0" fontId="7" fillId="3" borderId="0" xfId="3" applyFont="1" applyFill="1" applyAlignment="1">
      <alignment vertical="center"/>
    </xf>
    <xf numFmtId="0" fontId="8" fillId="3" borderId="0" xfId="3" applyFont="1" applyFill="1" applyAlignment="1">
      <alignment horizontal="left" vertical="center"/>
    </xf>
    <xf numFmtId="0" fontId="8" fillId="3" borderId="0" xfId="3" applyFont="1" applyFill="1" applyAlignment="1">
      <alignment vertical="center"/>
    </xf>
    <xf numFmtId="3" fontId="8" fillId="3" borderId="0" xfId="3" applyNumberFormat="1" applyFont="1" applyFill="1" applyAlignment="1">
      <alignment vertical="center"/>
    </xf>
    <xf numFmtId="173" fontId="8" fillId="3" borderId="0" xfId="11" applyNumberFormat="1" applyFont="1" applyFill="1" applyAlignment="1">
      <alignment vertical="center"/>
    </xf>
    <xf numFmtId="0" fontId="7" fillId="3" borderId="0" xfId="3" applyFont="1" applyFill="1" applyAlignment="1">
      <alignment horizontal="left" vertical="center"/>
    </xf>
    <xf numFmtId="0" fontId="7" fillId="3" borderId="0" xfId="12" applyFont="1" applyFill="1" applyAlignment="1">
      <alignment horizontal="left" vertical="center"/>
    </xf>
    <xf numFmtId="0" fontId="21" fillId="3" borderId="0" xfId="0" applyFont="1" applyFill="1" applyAlignment="1">
      <alignment horizontal="centerContinuous"/>
    </xf>
    <xf numFmtId="0" fontId="8" fillId="3" borderId="0" xfId="12" applyFont="1" applyFill="1" applyAlignment="1">
      <alignment horizontal="left" vertical="center"/>
    </xf>
    <xf numFmtId="0" fontId="7" fillId="3" borderId="12" xfId="0" applyFont="1" applyFill="1" applyBorder="1" applyAlignment="1">
      <alignment horizontal="center" wrapText="1"/>
    </xf>
    <xf numFmtId="0" fontId="3" fillId="3" borderId="10" xfId="0" applyFont="1" applyFill="1" applyBorder="1"/>
    <xf numFmtId="0" fontId="3" fillId="3" borderId="1" xfId="0" applyFont="1" applyFill="1" applyBorder="1" applyAlignment="1">
      <alignment vertical="center"/>
    </xf>
    <xf numFmtId="172" fontId="3" fillId="3" borderId="12" xfId="0" applyNumberFormat="1" applyFont="1" applyFill="1" applyBorder="1" applyAlignment="1">
      <alignment horizontal="center" vertical="center"/>
    </xf>
    <xf numFmtId="3" fontId="3" fillId="3" borderId="12" xfId="2" applyNumberFormat="1" applyFont="1" applyFill="1" applyBorder="1" applyAlignment="1">
      <alignment vertical="center"/>
    </xf>
    <xf numFmtId="0" fontId="7" fillId="3" borderId="0" xfId="12" applyFont="1" applyFill="1" applyAlignment="1">
      <alignment vertical="center"/>
    </xf>
    <xf numFmtId="0" fontId="21" fillId="3" borderId="0" xfId="0" applyFont="1" applyFill="1" applyAlignment="1">
      <alignment horizontal="left"/>
    </xf>
    <xf numFmtId="0" fontId="7" fillId="3" borderId="1" xfId="0" applyFont="1" applyFill="1" applyBorder="1" applyAlignment="1">
      <alignment horizontal="center" wrapText="1"/>
    </xf>
    <xf numFmtId="0" fontId="3" fillId="3" borderId="9" xfId="0" applyFont="1" applyFill="1" applyBorder="1"/>
    <xf numFmtId="0" fontId="3" fillId="3" borderId="0" xfId="0" applyFont="1" applyFill="1" applyAlignment="1">
      <alignment horizontal="center"/>
    </xf>
    <xf numFmtId="0" fontId="7" fillId="3" borderId="2" xfId="0" applyFont="1" applyFill="1" applyBorder="1" applyAlignment="1">
      <alignment horizontal="centerContinuous"/>
    </xf>
    <xf numFmtId="0" fontId="4" fillId="3" borderId="5" xfId="0" applyFont="1" applyFill="1" applyBorder="1"/>
    <xf numFmtId="0" fontId="4" fillId="0" borderId="7" xfId="0" applyFont="1" applyBorder="1" applyAlignment="1">
      <alignment vertical="center"/>
    </xf>
    <xf numFmtId="3" fontId="3" fillId="2" borderId="10" xfId="0" applyNumberFormat="1" applyFont="1" applyFill="1" applyBorder="1" applyAlignment="1">
      <alignment horizontal="right" vertical="center"/>
    </xf>
    <xf numFmtId="3" fontId="3" fillId="2" borderId="6" xfId="0" applyNumberFormat="1" applyFont="1" applyFill="1" applyBorder="1" applyAlignment="1">
      <alignment horizontal="right" vertical="center"/>
    </xf>
    <xf numFmtId="3" fontId="4" fillId="2" borderId="10" xfId="0" applyNumberFormat="1" applyFont="1" applyFill="1" applyBorder="1" applyAlignment="1">
      <alignment horizontal="right" vertical="center"/>
    </xf>
    <xf numFmtId="3" fontId="4" fillId="2" borderId="6" xfId="0" applyNumberFormat="1" applyFont="1" applyFill="1" applyBorder="1" applyAlignment="1">
      <alignment horizontal="right" vertical="center"/>
    </xf>
    <xf numFmtId="3" fontId="3" fillId="2" borderId="11" xfId="0" applyNumberFormat="1" applyFont="1" applyFill="1" applyBorder="1" applyAlignment="1">
      <alignment horizontal="right" vertical="center"/>
    </xf>
    <xf numFmtId="3" fontId="3" fillId="2" borderId="8" xfId="0" applyNumberFormat="1" applyFont="1" applyFill="1" applyBorder="1" applyAlignment="1">
      <alignment horizontal="right" vertical="center"/>
    </xf>
    <xf numFmtId="167" fontId="3" fillId="2" borderId="10" xfId="0" applyNumberFormat="1" applyFont="1" applyFill="1" applyBorder="1" applyAlignment="1">
      <alignment horizontal="center" vertical="center"/>
    </xf>
    <xf numFmtId="167" fontId="4" fillId="2" borderId="10" xfId="0" applyNumberFormat="1" applyFont="1" applyFill="1" applyBorder="1" applyAlignment="1">
      <alignment horizontal="center" vertical="center"/>
    </xf>
    <xf numFmtId="167" fontId="1" fillId="2" borderId="6" xfId="2" applyNumberFormat="1" applyFont="1" applyFill="1" applyBorder="1" applyAlignment="1">
      <alignment horizontal="center" vertical="center"/>
    </xf>
    <xf numFmtId="167" fontId="2" fillId="2" borderId="6" xfId="2" applyNumberFormat="1" applyFont="1" applyFill="1" applyBorder="1" applyAlignment="1">
      <alignment horizontal="center" vertical="center"/>
    </xf>
    <xf numFmtId="167" fontId="1" fillId="2" borderId="8" xfId="2" applyNumberFormat="1" applyFont="1" applyFill="1" applyBorder="1" applyAlignment="1">
      <alignment horizontal="center" vertical="center"/>
    </xf>
    <xf numFmtId="41" fontId="4" fillId="0" borderId="10" xfId="1" applyFont="1" applyBorder="1" applyAlignment="1">
      <alignment horizontal="right" vertical="center"/>
    </xf>
    <xf numFmtId="41" fontId="4" fillId="3" borderId="0" xfId="1" applyFont="1" applyFill="1"/>
    <xf numFmtId="41" fontId="4" fillId="3" borderId="0" xfId="0" applyNumberFormat="1" applyFont="1" applyFill="1"/>
    <xf numFmtId="41" fontId="3" fillId="0" borderId="10" xfId="1" applyFont="1" applyBorder="1" applyAlignment="1">
      <alignment horizontal="right" vertical="center"/>
    </xf>
    <xf numFmtId="3" fontId="23" fillId="3" borderId="10" xfId="0" applyNumberFormat="1" applyFont="1" applyFill="1" applyBorder="1" applyAlignment="1">
      <alignment horizontal="right" vertical="center"/>
    </xf>
    <xf numFmtId="0" fontId="8" fillId="0" borderId="0" xfId="0" applyFont="1"/>
    <xf numFmtId="167" fontId="2" fillId="0" borderId="10" xfId="0" applyNumberFormat="1" applyFont="1" applyBorder="1" applyAlignment="1">
      <alignment horizontal="center" vertical="center"/>
    </xf>
    <xf numFmtId="167" fontId="2" fillId="0" borderId="11" xfId="0" applyNumberFormat="1" applyFont="1" applyBorder="1" applyAlignment="1">
      <alignment horizontal="center" vertical="center"/>
    </xf>
    <xf numFmtId="0" fontId="24" fillId="0" borderId="5" xfId="0" applyFont="1" applyBorder="1" applyAlignment="1">
      <alignment vertical="center"/>
    </xf>
    <xf numFmtId="167" fontId="2" fillId="0" borderId="0" xfId="0" applyNumberFormat="1" applyFont="1" applyAlignment="1">
      <alignment horizontal="center" vertical="center"/>
    </xf>
    <xf numFmtId="0" fontId="4" fillId="0" borderId="5" xfId="0" applyFont="1" applyBorder="1" applyAlignment="1">
      <alignment vertical="center"/>
    </xf>
    <xf numFmtId="0" fontId="3" fillId="0" borderId="5" xfId="0" applyFont="1" applyBorder="1" applyAlignment="1">
      <alignment vertical="center"/>
    </xf>
    <xf numFmtId="0" fontId="14" fillId="5" borderId="0" xfId="0" applyFont="1" applyFill="1"/>
    <xf numFmtId="0" fontId="3" fillId="3" borderId="12" xfId="0" applyFont="1" applyFill="1" applyBorder="1" applyAlignment="1">
      <alignment horizontal="center" vertical="center"/>
    </xf>
    <xf numFmtId="0" fontId="4" fillId="3" borderId="0" xfId="0" applyFont="1" applyFill="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4" xfId="0" applyFont="1" applyFill="1" applyBorder="1" applyAlignment="1">
      <alignment horizontal="center" vertical="center"/>
    </xf>
    <xf numFmtId="0" fontId="4" fillId="3" borderId="5" xfId="0" applyFont="1" applyFill="1" applyBorder="1" applyAlignment="1">
      <alignment horizontal="left" vertical="center" wrapText="1"/>
    </xf>
    <xf numFmtId="168" fontId="4" fillId="3" borderId="5" xfId="0" applyNumberFormat="1" applyFont="1" applyFill="1" applyBorder="1" applyAlignment="1">
      <alignment horizontal="right" vertical="center"/>
    </xf>
    <xf numFmtId="0" fontId="14" fillId="0" borderId="0" xfId="0" applyFont="1"/>
    <xf numFmtId="3" fontId="4" fillId="0" borderId="5" xfId="0" applyNumberFormat="1" applyFont="1" applyBorder="1" applyAlignment="1">
      <alignment horizontal="right" vertical="center"/>
    </xf>
    <xf numFmtId="0" fontId="2" fillId="0" borderId="7" xfId="0" applyFont="1" applyBorder="1" applyAlignment="1">
      <alignment vertical="center" wrapText="1"/>
    </xf>
    <xf numFmtId="3" fontId="1" fillId="0" borderId="7"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1" fillId="0" borderId="13" xfId="0" applyFont="1" applyBorder="1" applyAlignment="1">
      <alignment horizontal="left" vertical="center"/>
    </xf>
    <xf numFmtId="3" fontId="1" fillId="0" borderId="13" xfId="0" applyNumberFormat="1" applyFont="1" applyBorder="1" applyAlignment="1">
      <alignment horizontal="right" vertical="center"/>
    </xf>
    <xf numFmtId="3" fontId="1" fillId="0" borderId="15" xfId="0" applyNumberFormat="1" applyFont="1" applyBorder="1" applyAlignment="1">
      <alignment horizontal="right" vertical="center"/>
    </xf>
    <xf numFmtId="3" fontId="1" fillId="0" borderId="5" xfId="0" applyNumberFormat="1" applyFont="1" applyBorder="1" applyAlignment="1">
      <alignment horizontal="right" vertical="center"/>
    </xf>
    <xf numFmtId="3" fontId="1" fillId="0" borderId="0" xfId="0" applyNumberFormat="1" applyFont="1" applyAlignment="1">
      <alignment horizontal="right" vertical="center"/>
    </xf>
    <xf numFmtId="3" fontId="2" fillId="0" borderId="5" xfId="0" applyNumberFormat="1" applyFont="1" applyBorder="1" applyAlignment="1">
      <alignment horizontal="right" vertical="center"/>
    </xf>
    <xf numFmtId="3" fontId="2" fillId="0" borderId="0" xfId="0" applyNumberFormat="1" applyFont="1" applyAlignment="1">
      <alignment horizontal="right" vertical="center"/>
    </xf>
    <xf numFmtId="3" fontId="1" fillId="0" borderId="2" xfId="0" applyNumberFormat="1" applyFont="1" applyBorder="1" applyAlignment="1">
      <alignment horizontal="right" vertical="center"/>
    </xf>
    <xf numFmtId="3" fontId="1" fillId="0" borderId="3" xfId="0" applyNumberFormat="1" applyFont="1" applyBorder="1" applyAlignment="1">
      <alignment horizontal="right" vertical="center"/>
    </xf>
    <xf numFmtId="0" fontId="2" fillId="0" borderId="7" xfId="0" applyFont="1" applyBorder="1" applyAlignment="1">
      <alignment horizontal="left" vertical="center"/>
    </xf>
    <xf numFmtId="3" fontId="2" fillId="0" borderId="7" xfId="0" applyNumberFormat="1" applyFont="1" applyBorder="1" applyAlignment="1">
      <alignment horizontal="right" vertical="center"/>
    </xf>
    <xf numFmtId="3" fontId="2" fillId="0" borderId="14" xfId="0" applyNumberFormat="1" applyFont="1" applyBorder="1" applyAlignment="1">
      <alignment horizontal="right" vertical="center"/>
    </xf>
    <xf numFmtId="0" fontId="1"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167" fontId="1" fillId="0" borderId="6" xfId="0" applyNumberFormat="1" applyFont="1" applyBorder="1" applyAlignment="1">
      <alignment horizontal="center" vertical="center"/>
    </xf>
    <xf numFmtId="167" fontId="1" fillId="0" borderId="4" xfId="0" applyNumberFormat="1" applyFont="1" applyBorder="1" applyAlignment="1">
      <alignment horizontal="center" vertical="center"/>
    </xf>
    <xf numFmtId="167" fontId="2" fillId="0" borderId="8" xfId="0" applyNumberFormat="1" applyFont="1" applyBorder="1" applyAlignment="1">
      <alignment horizontal="center" vertical="center"/>
    </xf>
    <xf numFmtId="167" fontId="1" fillId="0" borderId="3" xfId="0" applyNumberFormat="1" applyFont="1" applyBorder="1" applyAlignment="1">
      <alignment horizontal="center" vertical="center"/>
    </xf>
    <xf numFmtId="167" fontId="1" fillId="0" borderId="9" xfId="0" applyNumberFormat="1" applyFont="1" applyBorder="1" applyAlignment="1">
      <alignment horizontal="center" vertical="center"/>
    </xf>
    <xf numFmtId="167" fontId="2" fillId="0" borderId="14" xfId="0" applyNumberFormat="1" applyFont="1" applyBorder="1" applyAlignment="1">
      <alignment horizontal="center" vertical="center"/>
    </xf>
    <xf numFmtId="167" fontId="1" fillId="0" borderId="0" xfId="0" applyNumberFormat="1" applyFont="1" applyAlignment="1">
      <alignment horizontal="center" vertical="center"/>
    </xf>
    <xf numFmtId="0" fontId="7" fillId="3" borderId="13" xfId="0" applyFont="1" applyFill="1" applyBorder="1" applyAlignment="1">
      <alignment horizontal="left" vertical="center" wrapText="1"/>
    </xf>
    <xf numFmtId="0" fontId="7" fillId="3" borderId="2"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3" borderId="7" xfId="0" applyFont="1" applyFill="1" applyBorder="1" applyAlignment="1">
      <alignment horizontal="left" vertical="center" wrapText="1"/>
    </xf>
    <xf numFmtId="0" fontId="7" fillId="3" borderId="30" xfId="0" applyFont="1" applyFill="1" applyBorder="1" applyAlignment="1">
      <alignment horizontal="left" vertical="center" wrapText="1"/>
    </xf>
    <xf numFmtId="0" fontId="8" fillId="3" borderId="30" xfId="0" applyFont="1" applyFill="1" applyBorder="1" applyAlignment="1">
      <alignment horizontal="left" vertical="center" wrapText="1"/>
    </xf>
    <xf numFmtId="3" fontId="7" fillId="3" borderId="10" xfId="0" applyNumberFormat="1" applyFont="1" applyFill="1" applyBorder="1" applyAlignment="1">
      <alignment horizontal="right" vertical="center" wrapText="1"/>
    </xf>
    <xf numFmtId="1" fontId="4" fillId="3" borderId="0" xfId="0" applyNumberFormat="1" applyFont="1" applyFill="1"/>
    <xf numFmtId="0" fontId="14" fillId="3" borderId="0" xfId="0" applyFont="1" applyFill="1"/>
    <xf numFmtId="0" fontId="7" fillId="3" borderId="1" xfId="0" applyFont="1" applyFill="1" applyBorder="1" applyAlignment="1">
      <alignment horizontal="center" vertical="center" wrapText="1"/>
    </xf>
    <xf numFmtId="172" fontId="14" fillId="3" borderId="10" xfId="6" applyNumberFormat="1" applyFont="1" applyFill="1" applyBorder="1"/>
    <xf numFmtId="172" fontId="8" fillId="3" borderId="0" xfId="6" applyNumberFormat="1" applyFont="1" applyFill="1"/>
    <xf numFmtId="171" fontId="22" fillId="3" borderId="9" xfId="0" applyNumberFormat="1" applyFont="1" applyFill="1" applyBorder="1" applyAlignment="1">
      <alignment horizontal="right"/>
    </xf>
    <xf numFmtId="3" fontId="10" fillId="6" borderId="32" xfId="0" applyNumberFormat="1" applyFont="1" applyFill="1" applyBorder="1" applyAlignment="1">
      <alignment horizontal="right"/>
    </xf>
    <xf numFmtId="3" fontId="10" fillId="6" borderId="31" xfId="0" applyNumberFormat="1" applyFont="1" applyFill="1" applyBorder="1" applyAlignment="1">
      <alignment horizontal="right"/>
    </xf>
    <xf numFmtId="3" fontId="11" fillId="6" borderId="0" xfId="0" applyNumberFormat="1" applyFont="1" applyFill="1" applyAlignment="1">
      <alignment horizontal="right"/>
    </xf>
    <xf numFmtId="3" fontId="11" fillId="6" borderId="5" xfId="0" applyNumberFormat="1" applyFont="1" applyFill="1" applyBorder="1" applyAlignment="1">
      <alignment horizontal="right"/>
    </xf>
    <xf numFmtId="3" fontId="10" fillId="6" borderId="20" xfId="0" applyNumberFormat="1" applyFont="1" applyFill="1" applyBorder="1" applyAlignment="1">
      <alignment horizontal="right"/>
    </xf>
    <xf numFmtId="3" fontId="10" fillId="6" borderId="28" xfId="0" applyNumberFormat="1" applyFont="1" applyFill="1" applyBorder="1" applyAlignment="1">
      <alignment horizontal="right"/>
    </xf>
    <xf numFmtId="3" fontId="11" fillId="6" borderId="28" xfId="0" applyNumberFormat="1" applyFont="1" applyFill="1" applyBorder="1" applyAlignment="1">
      <alignment horizontal="right"/>
    </xf>
    <xf numFmtId="3" fontId="11" fillId="6" borderId="20" xfId="0" applyNumberFormat="1" applyFont="1" applyFill="1" applyBorder="1" applyAlignment="1">
      <alignment horizontal="right"/>
    </xf>
    <xf numFmtId="0" fontId="10" fillId="6" borderId="26"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27" xfId="0" applyFont="1" applyFill="1" applyBorder="1" applyAlignment="1">
      <alignment horizontal="center" vertical="center" wrapText="1"/>
    </xf>
    <xf numFmtId="167" fontId="4" fillId="0" borderId="0" xfId="0" applyNumberFormat="1" applyFont="1"/>
    <xf numFmtId="0" fontId="7" fillId="3" borderId="2" xfId="0" quotePrefix="1" applyFont="1" applyFill="1" applyBorder="1" applyAlignment="1">
      <alignment horizontal="center" vertical="center"/>
    </xf>
    <xf numFmtId="0" fontId="7" fillId="3" borderId="4" xfId="0" quotePrefix="1" applyFont="1" applyFill="1" applyBorder="1" applyAlignment="1">
      <alignment horizontal="center" vertical="center"/>
    </xf>
    <xf numFmtId="0" fontId="7" fillId="3" borderId="3" xfId="0" quotePrefix="1" applyFont="1" applyFill="1" applyBorder="1" applyAlignment="1">
      <alignment horizontal="center" vertical="center"/>
    </xf>
    <xf numFmtId="0" fontId="7" fillId="3" borderId="34" xfId="0" applyFont="1" applyFill="1" applyBorder="1" applyAlignment="1">
      <alignment vertical="center"/>
    </xf>
    <xf numFmtId="0" fontId="23" fillId="0" borderId="5" xfId="0" applyFont="1" applyBorder="1" applyAlignment="1">
      <alignment vertical="center"/>
    </xf>
    <xf numFmtId="0" fontId="1" fillId="2" borderId="4"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0" xfId="0" applyFont="1" applyAlignment="1">
      <alignment horizontal="left" vertical="center"/>
    </xf>
    <xf numFmtId="0" fontId="4" fillId="3" borderId="5" xfId="0" applyFont="1" applyFill="1" applyBorder="1" applyAlignment="1">
      <alignment vertical="center"/>
    </xf>
    <xf numFmtId="0" fontId="4" fillId="3" borderId="0" xfId="0" applyFont="1" applyFill="1" applyAlignment="1">
      <alignment vertical="center"/>
    </xf>
    <xf numFmtId="0" fontId="11" fillId="3" borderId="0" xfId="0" applyFont="1" applyFill="1" applyAlignment="1">
      <alignment wrapText="1"/>
    </xf>
    <xf numFmtId="0" fontId="8" fillId="3" borderId="0" xfId="0" applyFont="1" applyFill="1" applyAlignment="1">
      <alignment horizontal="left" vertical="center"/>
    </xf>
    <xf numFmtId="0" fontId="4" fillId="3" borderId="1" xfId="0" applyFont="1" applyFill="1" applyBorder="1" applyAlignment="1">
      <alignment vertical="center" wrapText="1"/>
    </xf>
    <xf numFmtId="0" fontId="7" fillId="3" borderId="0" xfId="0" applyFont="1" applyFill="1" applyAlignment="1">
      <alignment horizontal="left"/>
    </xf>
    <xf numFmtId="0" fontId="7" fillId="3" borderId="7" xfId="0" applyFont="1" applyFill="1" applyBorder="1" applyAlignment="1">
      <alignment horizontal="center" vertical="center" wrapText="1"/>
    </xf>
    <xf numFmtId="0" fontId="4" fillId="3" borderId="0" xfId="0" applyFont="1" applyFill="1" applyAlignment="1">
      <alignment horizontal="left"/>
    </xf>
    <xf numFmtId="0" fontId="3" fillId="3" borderId="9" xfId="0" applyFont="1" applyFill="1" applyBorder="1" applyAlignment="1">
      <alignment horizontal="center" vertical="center"/>
    </xf>
    <xf numFmtId="0" fontId="3" fillId="3" borderId="11" xfId="0" applyFont="1" applyFill="1" applyBorder="1" applyAlignment="1">
      <alignment horizontal="center" vertical="center"/>
    </xf>
    <xf numFmtId="167" fontId="7" fillId="4" borderId="11" xfId="2" applyNumberFormat="1" applyFont="1" applyFill="1" applyBorder="1" applyAlignment="1">
      <alignment horizontal="center"/>
    </xf>
    <xf numFmtId="167" fontId="8" fillId="4" borderId="10" xfId="2" applyNumberFormat="1" applyFont="1" applyFill="1" applyBorder="1" applyAlignment="1">
      <alignment horizontal="center"/>
    </xf>
    <xf numFmtId="167" fontId="8" fillId="4" borderId="11" xfId="2" applyNumberFormat="1" applyFont="1" applyFill="1" applyBorder="1" applyAlignment="1">
      <alignment horizontal="center"/>
    </xf>
    <xf numFmtId="0" fontId="7" fillId="3" borderId="11" xfId="0" applyFont="1" applyFill="1" applyBorder="1"/>
    <xf numFmtId="168" fontId="4" fillId="0" borderId="0" xfId="0" applyNumberFormat="1" applyFont="1"/>
    <xf numFmtId="3" fontId="3" fillId="3" borderId="7" xfId="0" applyNumberFormat="1" applyFont="1" applyFill="1" applyBorder="1" applyAlignment="1">
      <alignment horizontal="right" vertical="center"/>
    </xf>
    <xf numFmtId="0" fontId="26" fillId="0" borderId="0" xfId="0" applyFont="1"/>
    <xf numFmtId="0" fontId="2" fillId="2" borderId="7" xfId="0" applyFont="1" applyFill="1" applyBorder="1" applyAlignment="1">
      <alignment vertical="center"/>
    </xf>
    <xf numFmtId="0" fontId="3" fillId="3" borderId="13" xfId="0" applyFont="1" applyFill="1" applyBorder="1" applyAlignment="1">
      <alignment horizontal="center" vertical="center" wrapText="1"/>
    </xf>
    <xf numFmtId="0" fontId="3" fillId="3" borderId="1" xfId="5" applyFont="1" applyFill="1" applyBorder="1" applyAlignment="1">
      <alignment horizontal="center"/>
    </xf>
    <xf numFmtId="0" fontId="3" fillId="3" borderId="12" xfId="5" applyFont="1" applyFill="1" applyBorder="1" applyAlignment="1">
      <alignment horizontal="center"/>
    </xf>
    <xf numFmtId="0" fontId="1" fillId="3" borderId="2" xfId="0" applyFont="1" applyFill="1" applyBorder="1" applyAlignment="1">
      <alignment vertical="center"/>
    </xf>
    <xf numFmtId="0" fontId="14" fillId="3" borderId="0" xfId="3" applyFont="1" applyFill="1" applyAlignment="1"/>
    <xf numFmtId="167" fontId="2" fillId="0" borderId="6" xfId="0" applyNumberFormat="1" applyFont="1" applyBorder="1" applyAlignment="1">
      <alignment horizontal="center" vertical="center"/>
    </xf>
    <xf numFmtId="167" fontId="3" fillId="2" borderId="11" xfId="0" applyNumberFormat="1" applyFont="1" applyFill="1" applyBorder="1" applyAlignment="1">
      <alignment horizontal="center" vertical="center"/>
    </xf>
    <xf numFmtId="0" fontId="14" fillId="3" borderId="0" xfId="0" applyFont="1" applyFill="1" applyAlignment="1">
      <alignment horizontal="centerContinuous"/>
    </xf>
    <xf numFmtId="0" fontId="4" fillId="0" borderId="0" xfId="0" applyFont="1" applyAlignment="1">
      <alignment horizontal="center"/>
    </xf>
    <xf numFmtId="0" fontId="1" fillId="2" borderId="3" xfId="0" applyFont="1" applyFill="1" applyBorder="1" applyAlignment="1">
      <alignment horizontal="center" vertical="center"/>
    </xf>
    <xf numFmtId="174" fontId="4" fillId="0" borderId="0" xfId="0" applyNumberFormat="1" applyFont="1"/>
    <xf numFmtId="168" fontId="10" fillId="7" borderId="30" xfId="0" applyNumberFormat="1" applyFont="1" applyFill="1" applyBorder="1" applyAlignment="1">
      <alignment horizontal="center" vertical="center"/>
    </xf>
    <xf numFmtId="168" fontId="11" fillId="7" borderId="30" xfId="0" applyNumberFormat="1" applyFont="1" applyFill="1" applyBorder="1" applyAlignment="1">
      <alignment horizontal="center" vertical="center"/>
    </xf>
    <xf numFmtId="168" fontId="10" fillId="7" borderId="27" xfId="0" applyNumberFormat="1" applyFont="1" applyFill="1" applyBorder="1" applyAlignment="1">
      <alignment horizontal="center" vertical="center"/>
    </xf>
    <xf numFmtId="168" fontId="10" fillId="7" borderId="29" xfId="0" applyNumberFormat="1" applyFont="1" applyFill="1" applyBorder="1" applyAlignment="1">
      <alignment horizontal="center" vertical="center"/>
    </xf>
    <xf numFmtId="168" fontId="11" fillId="7" borderId="29" xfId="0" applyNumberFormat="1" applyFont="1" applyFill="1" applyBorder="1" applyAlignment="1">
      <alignment horizontal="center" vertical="center"/>
    </xf>
    <xf numFmtId="168" fontId="10" fillId="7" borderId="26" xfId="0" applyNumberFormat="1" applyFont="1" applyFill="1" applyBorder="1" applyAlignment="1">
      <alignment horizontal="center" vertical="center"/>
    </xf>
    <xf numFmtId="172" fontId="8" fillId="3" borderId="11" xfId="6" applyNumberFormat="1" applyFont="1" applyFill="1" applyBorder="1"/>
    <xf numFmtId="3" fontId="3" fillId="3" borderId="10" xfId="0" applyNumberFormat="1" applyFont="1" applyFill="1" applyBorder="1"/>
    <xf numFmtId="3" fontId="4" fillId="3" borderId="10" xfId="0" applyNumberFormat="1" applyFont="1" applyFill="1" applyBorder="1"/>
    <xf numFmtId="0" fontId="2" fillId="2" borderId="2" xfId="0" applyFont="1" applyFill="1" applyBorder="1" applyAlignment="1">
      <alignment vertical="center"/>
    </xf>
    <xf numFmtId="0" fontId="2" fillId="2" borderId="0" xfId="0" applyFont="1" applyFill="1" applyAlignment="1">
      <alignment vertical="center" wrapText="1"/>
    </xf>
    <xf numFmtId="0" fontId="1" fillId="2" borderId="13"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7" xfId="0" applyFont="1" applyFill="1" applyBorder="1" applyAlignment="1">
      <alignment horizontal="center" vertical="center"/>
    </xf>
    <xf numFmtId="167" fontId="3" fillId="0" borderId="6" xfId="2" applyNumberFormat="1" applyFont="1" applyBorder="1" applyAlignment="1">
      <alignment horizontal="center" vertical="center"/>
    </xf>
    <xf numFmtId="167" fontId="4" fillId="0" borderId="6" xfId="2" applyNumberFormat="1" applyFont="1" applyBorder="1" applyAlignment="1">
      <alignment horizontal="center" vertical="center"/>
    </xf>
    <xf numFmtId="0" fontId="7" fillId="0" borderId="5" xfId="0" applyFont="1" applyBorder="1" applyAlignment="1">
      <alignment horizontal="justify" vertical="center" wrapText="1"/>
    </xf>
    <xf numFmtId="3" fontId="7" fillId="0" borderId="10" xfId="0" applyNumberFormat="1" applyFont="1" applyBorder="1" applyAlignment="1">
      <alignment horizontal="right" vertical="center" wrapText="1"/>
    </xf>
    <xf numFmtId="0" fontId="8" fillId="0" borderId="5" xfId="0" applyFont="1" applyBorder="1" applyAlignment="1">
      <alignment horizontal="justify" vertical="center" wrapText="1"/>
    </xf>
    <xf numFmtId="3" fontId="8" fillId="0" borderId="10" xfId="0" applyNumberFormat="1" applyFont="1" applyBorder="1" applyAlignment="1">
      <alignment horizontal="right" vertical="center" wrapText="1"/>
    </xf>
    <xf numFmtId="0" fontId="8" fillId="0" borderId="7" xfId="0" applyFont="1" applyBorder="1" applyAlignment="1">
      <alignment horizontal="justify" vertical="center" wrapText="1"/>
    </xf>
    <xf numFmtId="3" fontId="8" fillId="0" borderId="11" xfId="0" applyNumberFormat="1" applyFont="1" applyBorder="1" applyAlignment="1">
      <alignment horizontal="right" vertical="center" wrapText="1"/>
    </xf>
    <xf numFmtId="3" fontId="8" fillId="3" borderId="0" xfId="0" applyNumberFormat="1" applyFont="1" applyFill="1" applyAlignment="1">
      <alignment horizontal="right" vertical="center"/>
    </xf>
    <xf numFmtId="0" fontId="4" fillId="0" borderId="0" xfId="8" applyNumberFormat="1" applyFont="1"/>
    <xf numFmtId="0" fontId="1" fillId="2" borderId="2" xfId="0" applyFont="1" applyFill="1" applyBorder="1" applyAlignment="1">
      <alignment horizontal="center" vertical="center"/>
    </xf>
    <xf numFmtId="167" fontId="2" fillId="0" borderId="5" xfId="0" applyNumberFormat="1" applyFont="1" applyBorder="1" applyAlignment="1">
      <alignment horizontal="center" vertical="center"/>
    </xf>
    <xf numFmtId="0" fontId="4" fillId="3" borderId="7" xfId="0" applyFont="1" applyFill="1" applyBorder="1" applyAlignment="1">
      <alignment vertical="center"/>
    </xf>
    <xf numFmtId="3" fontId="7" fillId="3" borderId="34" xfId="6" applyNumberFormat="1" applyFont="1" applyFill="1" applyBorder="1" applyAlignment="1">
      <alignment vertical="center"/>
    </xf>
    <xf numFmtId="3" fontId="8" fillId="3" borderId="5" xfId="6" applyNumberFormat="1" applyFont="1" applyFill="1" applyBorder="1" applyAlignment="1">
      <alignment vertical="center"/>
    </xf>
    <xf numFmtId="3" fontId="8" fillId="3" borderId="5" xfId="6" applyNumberFormat="1" applyFont="1" applyFill="1" applyBorder="1" applyAlignment="1">
      <alignment horizontal="right" vertical="center"/>
    </xf>
    <xf numFmtId="3" fontId="8" fillId="3" borderId="7" xfId="6" applyNumberFormat="1" applyFont="1" applyFill="1" applyBorder="1" applyAlignment="1">
      <alignment horizontal="right" vertical="center"/>
    </xf>
    <xf numFmtId="3" fontId="7" fillId="3" borderId="36" xfId="6" applyNumberFormat="1" applyFont="1" applyFill="1" applyBorder="1" applyAlignment="1">
      <alignment vertical="center"/>
    </xf>
    <xf numFmtId="3" fontId="8" fillId="3" borderId="0" xfId="6" applyNumberFormat="1" applyFont="1" applyFill="1" applyBorder="1" applyAlignment="1">
      <alignment vertical="center"/>
    </xf>
    <xf numFmtId="3" fontId="8" fillId="3" borderId="0" xfId="6" applyNumberFormat="1" applyFont="1" applyFill="1" applyBorder="1" applyAlignment="1">
      <alignment horizontal="right" vertical="center"/>
    </xf>
    <xf numFmtId="3" fontId="8" fillId="3" borderId="14" xfId="6" applyNumberFormat="1" applyFont="1" applyFill="1" applyBorder="1" applyAlignment="1">
      <alignment horizontal="right" vertical="center"/>
    </xf>
    <xf numFmtId="168" fontId="7" fillId="3" borderId="35" xfId="6" applyNumberFormat="1" applyFont="1" applyFill="1" applyBorder="1" applyAlignment="1">
      <alignment horizontal="center" vertical="center"/>
    </xf>
    <xf numFmtId="168" fontId="8" fillId="3" borderId="6" xfId="6" applyNumberFormat="1" applyFont="1" applyFill="1" applyBorder="1" applyAlignment="1">
      <alignment horizontal="center" vertical="center"/>
    </xf>
    <xf numFmtId="168" fontId="8" fillId="3" borderId="8" xfId="6" applyNumberFormat="1" applyFont="1" applyFill="1" applyBorder="1" applyAlignment="1">
      <alignment horizontal="center" vertical="center"/>
    </xf>
    <xf numFmtId="0" fontId="3" fillId="3" borderId="0" xfId="0" applyFont="1" applyFill="1" applyAlignment="1">
      <alignment vertical="center"/>
    </xf>
    <xf numFmtId="0" fontId="4" fillId="3" borderId="2" xfId="0" applyFont="1" applyFill="1" applyBorder="1" applyAlignment="1">
      <alignment vertical="center"/>
    </xf>
    <xf numFmtId="3" fontId="8" fillId="3" borderId="6" xfId="0" applyNumberFormat="1" applyFont="1" applyFill="1" applyBorder="1" applyAlignment="1">
      <alignment horizontal="right" vertical="center"/>
    </xf>
    <xf numFmtId="3" fontId="7" fillId="3" borderId="4" xfId="0" applyNumberFormat="1" applyFont="1" applyFill="1" applyBorder="1" applyAlignment="1">
      <alignment horizontal="right" vertical="center"/>
    </xf>
    <xf numFmtId="3" fontId="7" fillId="3" borderId="8" xfId="0" applyNumberFormat="1" applyFont="1" applyFill="1" applyBorder="1" applyAlignment="1">
      <alignment horizontal="right" vertical="center"/>
    </xf>
    <xf numFmtId="3" fontId="8" fillId="3" borderId="4" xfId="0" applyNumberFormat="1" applyFont="1" applyFill="1" applyBorder="1" applyAlignment="1">
      <alignment horizontal="right" vertical="center"/>
    </xf>
    <xf numFmtId="3" fontId="8" fillId="3" borderId="8" xfId="0" applyNumberFormat="1" applyFont="1" applyFill="1" applyBorder="1" applyAlignment="1">
      <alignment horizontal="right" vertical="center"/>
    </xf>
    <xf numFmtId="1" fontId="7" fillId="3" borderId="15" xfId="0" applyNumberFormat="1" applyFont="1" applyFill="1" applyBorder="1" applyAlignment="1">
      <alignment horizontal="center" vertical="center"/>
    </xf>
    <xf numFmtId="1" fontId="7" fillId="3" borderId="12" xfId="0" applyNumberFormat="1" applyFont="1" applyFill="1" applyBorder="1" applyAlignment="1">
      <alignment horizontal="center" vertical="center"/>
    </xf>
    <xf numFmtId="0" fontId="8" fillId="3" borderId="5" xfId="0" applyFont="1" applyFill="1" applyBorder="1" applyAlignment="1">
      <alignment horizontal="left" vertical="center"/>
    </xf>
    <xf numFmtId="41" fontId="8" fillId="3" borderId="0" xfId="1" applyFont="1" applyFill="1"/>
    <xf numFmtId="0" fontId="8" fillId="3" borderId="7" xfId="0" applyFont="1" applyFill="1" applyBorder="1" applyAlignment="1">
      <alignment horizontal="left" vertical="center"/>
    </xf>
    <xf numFmtId="3" fontId="7" fillId="3" borderId="13" xfId="0" applyNumberFormat="1" applyFont="1" applyFill="1" applyBorder="1" applyAlignment="1">
      <alignment horizontal="center" wrapText="1"/>
    </xf>
    <xf numFmtId="41" fontId="8" fillId="3" borderId="0" xfId="1" applyFont="1" applyFill="1" applyBorder="1" applyAlignment="1">
      <alignment horizontal="right"/>
    </xf>
    <xf numFmtId="41" fontId="8" fillId="3" borderId="14" xfId="1" applyFont="1" applyFill="1" applyBorder="1" applyAlignment="1">
      <alignment horizontal="right"/>
    </xf>
    <xf numFmtId="0" fontId="1" fillId="3" borderId="13" xfId="0" applyFont="1" applyFill="1" applyBorder="1" applyAlignment="1">
      <alignment horizontal="center" vertical="center"/>
    </xf>
    <xf numFmtId="0" fontId="1" fillId="3" borderId="15" xfId="0" applyFont="1" applyFill="1" applyBorder="1" applyAlignment="1">
      <alignment horizontal="center" vertical="center"/>
    </xf>
    <xf numFmtId="0" fontId="2" fillId="3" borderId="10" xfId="0" applyFont="1" applyFill="1" applyBorder="1" applyAlignment="1">
      <alignment vertical="center"/>
    </xf>
    <xf numFmtId="3" fontId="4" fillId="0" borderId="0" xfId="0" applyNumberFormat="1" applyFont="1" applyAlignment="1">
      <alignment vertical="center" wrapText="1"/>
    </xf>
    <xf numFmtId="174" fontId="3" fillId="0" borderId="6" xfId="1" applyNumberFormat="1" applyFont="1" applyBorder="1" applyAlignment="1">
      <alignment horizontal="center" vertical="center"/>
    </xf>
    <xf numFmtId="174" fontId="4" fillId="0" borderId="6" xfId="1" applyNumberFormat="1" applyFont="1" applyBorder="1" applyAlignment="1">
      <alignment horizontal="center" vertical="center"/>
    </xf>
    <xf numFmtId="174" fontId="3" fillId="0" borderId="8" xfId="1" applyNumberFormat="1" applyFont="1" applyBorder="1" applyAlignment="1">
      <alignment horizontal="center" vertical="center"/>
    </xf>
    <xf numFmtId="3" fontId="8" fillId="3" borderId="9" xfId="0" applyNumberFormat="1" applyFont="1" applyFill="1" applyBorder="1" applyAlignment="1">
      <alignment horizontal="center" vertical="center" wrapText="1"/>
    </xf>
    <xf numFmtId="3" fontId="7" fillId="3" borderId="9" xfId="0" applyNumberFormat="1" applyFont="1" applyFill="1" applyBorder="1" applyAlignment="1">
      <alignment horizontal="right" vertical="center" wrapText="1"/>
    </xf>
    <xf numFmtId="3" fontId="7" fillId="3" borderId="14" xfId="0" applyNumberFormat="1" applyFont="1" applyFill="1" applyBorder="1" applyAlignment="1">
      <alignment horizontal="right" vertical="center"/>
    </xf>
    <xf numFmtId="3" fontId="3" fillId="0" borderId="2" xfId="0" applyNumberFormat="1" applyFont="1" applyBorder="1" applyAlignment="1">
      <alignment horizontal="right" vertical="center"/>
    </xf>
    <xf numFmtId="3" fontId="3" fillId="0" borderId="9" xfId="0" applyNumberFormat="1" applyFont="1" applyBorder="1" applyAlignment="1">
      <alignment horizontal="right" vertical="center"/>
    </xf>
    <xf numFmtId="3" fontId="4" fillId="0" borderId="10" xfId="0" applyNumberFormat="1" applyFont="1" applyBorder="1" applyAlignment="1">
      <alignment horizontal="right" vertical="center"/>
    </xf>
    <xf numFmtId="3" fontId="3" fillId="0" borderId="0" xfId="0" applyNumberFormat="1" applyFont="1" applyAlignment="1">
      <alignment horizontal="right" vertical="center"/>
    </xf>
    <xf numFmtId="1" fontId="4" fillId="0" borderId="5" xfId="2" applyNumberFormat="1" applyFont="1" applyBorder="1"/>
    <xf numFmtId="3" fontId="3" fillId="0" borderId="10" xfId="0" applyNumberFormat="1" applyFont="1" applyBorder="1" applyAlignment="1">
      <alignment horizontal="right" vertical="center"/>
    </xf>
    <xf numFmtId="0" fontId="8" fillId="4" borderId="2" xfId="0" applyFont="1" applyFill="1" applyBorder="1"/>
    <xf numFmtId="167" fontId="4" fillId="3" borderId="0" xfId="0" applyNumberFormat="1" applyFont="1" applyFill="1" applyAlignment="1">
      <alignment horizontal="center"/>
    </xf>
    <xf numFmtId="0" fontId="4" fillId="3" borderId="0" xfId="0" applyFont="1" applyFill="1" applyAlignment="1">
      <alignment horizontal="justify" vertical="center"/>
    </xf>
    <xf numFmtId="0" fontId="2" fillId="2" borderId="5" xfId="0" applyFont="1" applyFill="1" applyBorder="1" applyAlignment="1">
      <alignment horizontal="left" vertical="center" indent="1"/>
    </xf>
    <xf numFmtId="0" fontId="14" fillId="3" borderId="0" xfId="0" applyFont="1" applyFill="1" applyAlignment="1">
      <alignment vertical="center"/>
    </xf>
    <xf numFmtId="167" fontId="8" fillId="3" borderId="10" xfId="2" applyNumberFormat="1" applyFont="1" applyFill="1" applyBorder="1" applyAlignment="1">
      <alignment horizontal="center" vertical="center" wrapText="1"/>
    </xf>
    <xf numFmtId="3" fontId="8" fillId="3" borderId="6" xfId="6" applyNumberFormat="1" applyFont="1" applyFill="1" applyBorder="1" applyAlignment="1">
      <alignment horizontal="right"/>
    </xf>
    <xf numFmtId="3" fontId="7" fillId="3" borderId="8" xfId="6" applyNumberFormat="1" applyFont="1" applyFill="1" applyBorder="1" applyAlignment="1">
      <alignment horizontal="right"/>
    </xf>
    <xf numFmtId="3" fontId="4" fillId="3" borderId="9" xfId="7" applyNumberFormat="1" applyFont="1" applyFill="1" applyBorder="1"/>
    <xf numFmtId="3" fontId="4" fillId="3" borderId="10" xfId="7" applyNumberFormat="1" applyFont="1" applyFill="1" applyBorder="1"/>
    <xf numFmtId="3" fontId="4" fillId="3" borderId="5" xfId="7" applyNumberFormat="1" applyFont="1" applyFill="1" applyBorder="1"/>
    <xf numFmtId="3" fontId="3" fillId="3" borderId="5" xfId="7" applyNumberFormat="1" applyFont="1" applyFill="1" applyBorder="1"/>
    <xf numFmtId="3" fontId="7" fillId="3" borderId="11" xfId="15" applyNumberFormat="1" applyFont="1" applyFill="1" applyBorder="1"/>
    <xf numFmtId="3" fontId="7" fillId="3" borderId="7" xfId="7" applyNumberFormat="1" applyFont="1" applyFill="1" applyBorder="1"/>
    <xf numFmtId="3" fontId="7" fillId="3" borderId="11" xfId="7" applyNumberFormat="1" applyFont="1" applyFill="1" applyBorder="1"/>
    <xf numFmtId="0" fontId="3" fillId="3" borderId="10" xfId="0" applyFont="1" applyFill="1" applyBorder="1" applyAlignment="1">
      <alignment horizontal="center"/>
    </xf>
    <xf numFmtId="0" fontId="3" fillId="3" borderId="11" xfId="0" applyFont="1" applyFill="1" applyBorder="1" applyAlignment="1">
      <alignment horizontal="center"/>
    </xf>
    <xf numFmtId="3" fontId="4" fillId="3" borderId="10" xfId="6" applyNumberFormat="1" applyFont="1" applyFill="1" applyBorder="1" applyAlignment="1">
      <alignment horizontal="right" vertical="top"/>
    </xf>
    <xf numFmtId="3" fontId="8" fillId="3" borderId="10" xfId="0" applyNumberFormat="1" applyFont="1" applyFill="1" applyBorder="1"/>
    <xf numFmtId="3" fontId="3" fillId="3" borderId="10" xfId="6" applyNumberFormat="1" applyFont="1" applyFill="1" applyBorder="1" applyAlignment="1">
      <alignment horizontal="right" vertical="top"/>
    </xf>
    <xf numFmtId="3" fontId="4" fillId="3" borderId="6" xfId="6" applyNumberFormat="1" applyFont="1" applyFill="1" applyBorder="1" applyAlignment="1">
      <alignment horizontal="right" vertical="top"/>
    </xf>
    <xf numFmtId="3" fontId="3" fillId="3" borderId="6" xfId="6" applyNumberFormat="1" applyFont="1" applyFill="1" applyBorder="1" applyAlignment="1">
      <alignment horizontal="right" vertical="top"/>
    </xf>
    <xf numFmtId="3" fontId="4" fillId="3" borderId="11" xfId="6" applyNumberFormat="1" applyFont="1" applyFill="1" applyBorder="1" applyAlignment="1">
      <alignment horizontal="right" vertical="top"/>
    </xf>
    <xf numFmtId="3" fontId="4" fillId="3" borderId="4" xfId="6" applyNumberFormat="1" applyFont="1" applyFill="1" applyBorder="1" applyAlignment="1">
      <alignment horizontal="right" vertical="top"/>
    </xf>
    <xf numFmtId="3" fontId="3" fillId="3" borderId="8" xfId="6" applyNumberFormat="1" applyFont="1" applyFill="1" applyBorder="1" applyAlignment="1">
      <alignment horizontal="right" vertical="top"/>
    </xf>
    <xf numFmtId="176" fontId="4" fillId="0" borderId="0" xfId="1" applyNumberFormat="1" applyFont="1"/>
    <xf numFmtId="177" fontId="4" fillId="0" borderId="0" xfId="1" applyNumberFormat="1" applyFont="1"/>
    <xf numFmtId="169" fontId="11" fillId="3" borderId="0" xfId="2" applyNumberFormat="1" applyFont="1" applyFill="1" applyBorder="1" applyAlignment="1">
      <alignment wrapText="1"/>
    </xf>
    <xf numFmtId="0" fontId="8" fillId="5" borderId="0" xfId="0" applyFont="1" applyFill="1"/>
    <xf numFmtId="0" fontId="1"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1" xfId="3" applyFont="1" applyFill="1" applyBorder="1" applyAlignment="1">
      <alignment horizontal="center" vertical="center"/>
    </xf>
    <xf numFmtId="3" fontId="7" fillId="3" borderId="0" xfId="0" applyNumberFormat="1" applyFont="1" applyFill="1" applyAlignment="1">
      <alignment horizontal="right" vertical="center"/>
    </xf>
    <xf numFmtId="168" fontId="8" fillId="3" borderId="6" xfId="4" applyNumberFormat="1" applyFont="1" applyFill="1" applyBorder="1" applyAlignment="1">
      <alignment horizontal="center" vertical="center"/>
    </xf>
    <xf numFmtId="168" fontId="7" fillId="3" borderId="8" xfId="4" applyNumberFormat="1" applyFont="1" applyFill="1" applyBorder="1" applyAlignment="1">
      <alignment horizontal="center" vertical="center"/>
    </xf>
    <xf numFmtId="168" fontId="4" fillId="3" borderId="0" xfId="0" applyNumberFormat="1" applyFont="1" applyFill="1" applyAlignment="1">
      <alignment horizontal="center" vertical="center"/>
    </xf>
    <xf numFmtId="168" fontId="4" fillId="3" borderId="6" xfId="0" applyNumberFormat="1" applyFont="1" applyFill="1" applyBorder="1" applyAlignment="1">
      <alignment horizontal="center" vertical="center"/>
    </xf>
    <xf numFmtId="167" fontId="3" fillId="3" borderId="14" xfId="1" applyNumberFormat="1" applyFont="1" applyFill="1" applyBorder="1" applyAlignment="1">
      <alignment horizontal="center" vertical="center"/>
    </xf>
    <xf numFmtId="167" fontId="3" fillId="3" borderId="8" xfId="1" applyNumberFormat="1" applyFont="1" applyFill="1" applyBorder="1" applyAlignment="1">
      <alignment horizontal="center" vertical="center"/>
    </xf>
    <xf numFmtId="0" fontId="7" fillId="3" borderId="15" xfId="0" applyFont="1" applyFill="1" applyBorder="1" applyAlignment="1">
      <alignment vertical="center"/>
    </xf>
    <xf numFmtId="0" fontId="7" fillId="3" borderId="12" xfId="0" applyFont="1" applyFill="1" applyBorder="1" applyAlignment="1">
      <alignment vertical="center"/>
    </xf>
    <xf numFmtId="0" fontId="7" fillId="3" borderId="14"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7" xfId="0" applyFont="1" applyFill="1" applyBorder="1" applyAlignment="1">
      <alignment horizontal="center" vertical="center"/>
    </xf>
    <xf numFmtId="3" fontId="8" fillId="3" borderId="2" xfId="0" applyNumberFormat="1" applyFont="1" applyFill="1" applyBorder="1" applyAlignment="1">
      <alignment horizontal="right" vertical="center"/>
    </xf>
    <xf numFmtId="168" fontId="8" fillId="3" borderId="4" xfId="0" applyNumberFormat="1" applyFont="1" applyFill="1" applyBorder="1" applyAlignment="1">
      <alignment horizontal="center" vertical="center"/>
    </xf>
    <xf numFmtId="168" fontId="8" fillId="3" borderId="6" xfId="0" applyNumberFormat="1" applyFont="1" applyFill="1" applyBorder="1" applyAlignment="1">
      <alignment horizontal="center" vertical="center"/>
    </xf>
    <xf numFmtId="168" fontId="7" fillId="3" borderId="8" xfId="0" applyNumberFormat="1" applyFont="1" applyFill="1" applyBorder="1" applyAlignment="1">
      <alignment horizontal="center" vertical="center"/>
    </xf>
    <xf numFmtId="4" fontId="8" fillId="3" borderId="0" xfId="12" applyNumberFormat="1" applyFont="1" applyFill="1" applyAlignment="1">
      <alignment vertical="center"/>
    </xf>
    <xf numFmtId="3" fontId="8" fillId="3" borderId="0" xfId="12" applyNumberFormat="1" applyFont="1" applyFill="1" applyAlignment="1">
      <alignment vertical="center"/>
    </xf>
    <xf numFmtId="4" fontId="8" fillId="3" borderId="5" xfId="3" applyNumberFormat="1" applyFont="1" applyFill="1" applyBorder="1" applyAlignment="1">
      <alignment vertical="center"/>
    </xf>
    <xf numFmtId="0" fontId="4" fillId="3" borderId="6" xfId="0" applyFont="1" applyFill="1" applyBorder="1"/>
    <xf numFmtId="0" fontId="8" fillId="3" borderId="5" xfId="3" applyFont="1" applyFill="1" applyBorder="1" applyAlignment="1">
      <alignment horizontal="left" vertical="center"/>
    </xf>
    <xf numFmtId="4" fontId="8" fillId="3" borderId="6" xfId="12" applyNumberFormat="1" applyFont="1" applyFill="1" applyBorder="1" applyAlignment="1">
      <alignment vertical="center"/>
    </xf>
    <xf numFmtId="0" fontId="7" fillId="3" borderId="7" xfId="3" applyFont="1" applyFill="1" applyBorder="1" applyAlignment="1">
      <alignment vertical="center"/>
    </xf>
    <xf numFmtId="4" fontId="7" fillId="3" borderId="14" xfId="12" applyNumberFormat="1" applyFont="1" applyFill="1" applyBorder="1" applyAlignment="1">
      <alignment vertical="center"/>
    </xf>
    <xf numFmtId="4" fontId="7" fillId="3" borderId="8" xfId="12" applyNumberFormat="1" applyFont="1" applyFill="1" applyBorder="1" applyAlignment="1">
      <alignment vertical="center"/>
    </xf>
    <xf numFmtId="0" fontId="7" fillId="3" borderId="13" xfId="3" applyFont="1" applyFill="1" applyBorder="1" applyAlignment="1">
      <alignment vertical="center"/>
    </xf>
    <xf numFmtId="0" fontId="7" fillId="3" borderId="15" xfId="3" applyFont="1" applyFill="1" applyBorder="1" applyAlignment="1">
      <alignment horizontal="center" vertical="center"/>
    </xf>
    <xf numFmtId="0" fontId="7" fillId="3" borderId="12" xfId="3" applyFont="1" applyFill="1" applyBorder="1" applyAlignment="1">
      <alignment horizontal="center" vertical="center"/>
    </xf>
    <xf numFmtId="4" fontId="8" fillId="3" borderId="2" xfId="3" applyNumberFormat="1" applyFont="1" applyFill="1" applyBorder="1" applyAlignment="1">
      <alignment vertical="center"/>
    </xf>
    <xf numFmtId="4" fontId="8" fillId="3" borderId="3" xfId="12" applyNumberFormat="1" applyFont="1" applyFill="1" applyBorder="1" applyAlignment="1">
      <alignment vertical="center"/>
    </xf>
    <xf numFmtId="0" fontId="4" fillId="3" borderId="4" xfId="0" applyFont="1" applyFill="1" applyBorder="1"/>
    <xf numFmtId="3" fontId="7" fillId="3" borderId="14" xfId="12" applyNumberFormat="1" applyFont="1" applyFill="1" applyBorder="1" applyAlignment="1">
      <alignment vertical="center"/>
    </xf>
    <xf numFmtId="0" fontId="4" fillId="3" borderId="8" xfId="0" applyFont="1" applyFill="1" applyBorder="1"/>
    <xf numFmtId="4" fontId="8" fillId="3" borderId="2" xfId="12" applyNumberFormat="1" applyFont="1" applyFill="1" applyBorder="1" applyAlignment="1">
      <alignment vertical="center"/>
    </xf>
    <xf numFmtId="4" fontId="8" fillId="3" borderId="5" xfId="12" applyNumberFormat="1" applyFont="1" applyFill="1" applyBorder="1" applyAlignment="1">
      <alignment vertical="center"/>
    </xf>
    <xf numFmtId="4" fontId="7" fillId="3" borderId="7" xfId="12" applyNumberFormat="1" applyFont="1" applyFill="1" applyBorder="1" applyAlignment="1">
      <alignment vertical="center"/>
    </xf>
    <xf numFmtId="1" fontId="7" fillId="3" borderId="7" xfId="12" applyNumberFormat="1" applyFont="1" applyFill="1" applyBorder="1" applyAlignment="1">
      <alignment vertical="center"/>
    </xf>
    <xf numFmtId="4" fontId="8" fillId="3" borderId="9" xfId="12" applyNumberFormat="1" applyFont="1" applyFill="1" applyBorder="1" applyAlignment="1">
      <alignment vertical="center"/>
    </xf>
    <xf numFmtId="4" fontId="8" fillId="3" borderId="10" xfId="12" applyNumberFormat="1" applyFont="1" applyFill="1" applyBorder="1" applyAlignment="1">
      <alignment vertical="center"/>
    </xf>
    <xf numFmtId="4" fontId="7" fillId="3" borderId="11" xfId="12" applyNumberFormat="1" applyFont="1" applyFill="1" applyBorder="1" applyAlignment="1">
      <alignment vertical="center"/>
    </xf>
    <xf numFmtId="3" fontId="8" fillId="3" borderId="10" xfId="12" applyNumberFormat="1" applyFont="1" applyFill="1" applyBorder="1" applyAlignment="1">
      <alignment vertical="center"/>
    </xf>
    <xf numFmtId="3" fontId="7" fillId="3" borderId="11" xfId="12" applyNumberFormat="1" applyFont="1" applyFill="1" applyBorder="1" applyAlignment="1">
      <alignment vertical="center"/>
    </xf>
    <xf numFmtId="4" fontId="4" fillId="3" borderId="0" xfId="0" applyNumberFormat="1" applyFont="1" applyFill="1"/>
    <xf numFmtId="0" fontId="4" fillId="0" borderId="0" xfId="0" applyFont="1" applyAlignment="1">
      <alignment wrapText="1"/>
    </xf>
    <xf numFmtId="167" fontId="1" fillId="0" borderId="6" xfId="2" applyNumberFormat="1" applyFont="1" applyBorder="1" applyAlignment="1">
      <alignment horizontal="center" vertical="center"/>
    </xf>
    <xf numFmtId="167" fontId="2" fillId="0" borderId="6" xfId="2" applyNumberFormat="1" applyFont="1" applyBorder="1" applyAlignment="1">
      <alignment horizontal="center" vertical="center"/>
    </xf>
    <xf numFmtId="0" fontId="24" fillId="0" borderId="5" xfId="0" applyFont="1" applyBorder="1" applyAlignment="1">
      <alignment horizontal="justify" vertical="center"/>
    </xf>
    <xf numFmtId="167" fontId="24" fillId="0" borderId="6" xfId="2" applyNumberFormat="1" applyFont="1" applyBorder="1" applyAlignment="1">
      <alignment horizontal="center" vertical="center"/>
    </xf>
    <xf numFmtId="0" fontId="23" fillId="3" borderId="5" xfId="0" applyFont="1" applyFill="1" applyBorder="1" applyAlignment="1">
      <alignment horizontal="left" vertical="center" indent="2"/>
    </xf>
    <xf numFmtId="0" fontId="4" fillId="3" borderId="9" xfId="0" applyFont="1" applyFill="1" applyBorder="1"/>
    <xf numFmtId="3" fontId="8" fillId="3" borderId="5" xfId="0" applyNumberFormat="1" applyFont="1" applyFill="1" applyBorder="1" applyAlignment="1">
      <alignment horizontal="right" vertical="center" wrapText="1"/>
    </xf>
    <xf numFmtId="3" fontId="7" fillId="3" borderId="5" xfId="0" applyNumberFormat="1" applyFont="1" applyFill="1" applyBorder="1" applyAlignment="1">
      <alignment horizontal="right" vertical="center" wrapText="1"/>
    </xf>
    <xf numFmtId="3" fontId="7" fillId="3" borderId="7" xfId="0" applyNumberFormat="1" applyFont="1" applyFill="1" applyBorder="1" applyAlignment="1">
      <alignment horizontal="right" vertical="center" wrapText="1"/>
    </xf>
    <xf numFmtId="168" fontId="8" fillId="3" borderId="4" xfId="0" applyNumberFormat="1" applyFont="1" applyFill="1" applyBorder="1" applyAlignment="1">
      <alignment horizontal="center" vertical="center" wrapText="1"/>
    </xf>
    <xf numFmtId="168" fontId="8" fillId="3" borderId="6" xfId="0" applyNumberFormat="1" applyFont="1" applyFill="1" applyBorder="1" applyAlignment="1">
      <alignment horizontal="center" vertical="center" wrapText="1"/>
    </xf>
    <xf numFmtId="168" fontId="7" fillId="3" borderId="6" xfId="0" applyNumberFormat="1" applyFont="1" applyFill="1" applyBorder="1" applyAlignment="1">
      <alignment horizontal="center" vertical="center" wrapText="1"/>
    </xf>
    <xf numFmtId="168" fontId="7" fillId="3" borderId="8" xfId="0" applyNumberFormat="1" applyFont="1" applyFill="1" applyBorder="1" applyAlignment="1">
      <alignment horizontal="center" vertical="center" wrapText="1"/>
    </xf>
    <xf numFmtId="0" fontId="4" fillId="0" borderId="0" xfId="0" applyFont="1" applyAlignment="1">
      <alignment horizontal="justify"/>
    </xf>
    <xf numFmtId="0" fontId="1" fillId="0" borderId="7" xfId="0" applyFont="1" applyBorder="1" applyAlignment="1">
      <alignment horizontal="justify" vertical="center"/>
    </xf>
    <xf numFmtId="41" fontId="4" fillId="0" borderId="0" xfId="0" applyNumberFormat="1" applyFont="1" applyAlignment="1">
      <alignment horizontal="justify"/>
    </xf>
    <xf numFmtId="0" fontId="8" fillId="3" borderId="0" xfId="0" applyFont="1" applyFill="1" applyAlignment="1">
      <alignment horizontal="justify"/>
    </xf>
    <xf numFmtId="0" fontId="3" fillId="3" borderId="5" xfId="0" applyFont="1" applyFill="1" applyBorder="1"/>
    <xf numFmtId="0" fontId="14" fillId="3" borderId="0" xfId="5" applyFont="1" applyFill="1"/>
    <xf numFmtId="0" fontId="2" fillId="3" borderId="5" xfId="0" applyFont="1" applyFill="1" applyBorder="1" applyAlignment="1">
      <alignment horizontal="center" vertical="center" wrapText="1"/>
    </xf>
    <xf numFmtId="3" fontId="3" fillId="3" borderId="9" xfId="1" applyNumberFormat="1" applyFont="1" applyFill="1" applyBorder="1" applyAlignment="1">
      <alignment vertical="center" wrapText="1"/>
    </xf>
    <xf numFmtId="3" fontId="4" fillId="3" borderId="10" xfId="1" applyNumberFormat="1" applyFont="1" applyFill="1" applyBorder="1" applyAlignment="1">
      <alignment vertical="center" wrapText="1"/>
    </xf>
    <xf numFmtId="1" fontId="8" fillId="3" borderId="10" xfId="0" applyNumberFormat="1" applyFont="1" applyFill="1" applyBorder="1" applyAlignment="1">
      <alignment horizontal="center" vertical="center" wrapText="1"/>
    </xf>
    <xf numFmtId="3" fontId="4" fillId="3" borderId="5" xfId="0" applyNumberFormat="1" applyFont="1" applyFill="1" applyBorder="1" applyAlignment="1">
      <alignment horizontal="right"/>
    </xf>
    <xf numFmtId="3" fontId="27" fillId="3" borderId="5" xfId="0" applyNumberFormat="1" applyFont="1" applyFill="1" applyBorder="1" applyAlignment="1">
      <alignment horizontal="right"/>
    </xf>
    <xf numFmtId="3" fontId="4" fillId="3" borderId="7" xfId="0" applyNumberFormat="1" applyFont="1" applyFill="1" applyBorder="1" applyAlignment="1">
      <alignment horizontal="right"/>
    </xf>
    <xf numFmtId="0" fontId="8" fillId="3" borderId="0" xfId="0" applyFont="1" applyFill="1" applyAlignment="1">
      <alignment vertical="center" wrapText="1"/>
    </xf>
    <xf numFmtId="3" fontId="3" fillId="3" borderId="1" xfId="0" applyNumberFormat="1" applyFont="1" applyFill="1" applyBorder="1"/>
    <xf numFmtId="3" fontId="2" fillId="3" borderId="10" xfId="0" applyNumberFormat="1" applyFont="1" applyFill="1" applyBorder="1" applyAlignment="1">
      <alignment horizontal="right" vertical="center"/>
    </xf>
    <xf numFmtId="166" fontId="4" fillId="3" borderId="0" xfId="1" applyNumberFormat="1" applyFont="1" applyFill="1"/>
    <xf numFmtId="0" fontId="27" fillId="0" borderId="5" xfId="0" applyFont="1" applyBorder="1" applyAlignment="1">
      <alignment vertical="center" wrapText="1"/>
    </xf>
    <xf numFmtId="3" fontId="27" fillId="3" borderId="10" xfId="1" applyNumberFormat="1" applyFont="1" applyFill="1" applyBorder="1" applyAlignment="1">
      <alignment vertical="center" wrapText="1"/>
    </xf>
    <xf numFmtId="0" fontId="4" fillId="0" borderId="0" xfId="0" applyFont="1" applyAlignment="1">
      <alignment horizontal="center" vertical="center" wrapText="1"/>
    </xf>
    <xf numFmtId="0" fontId="14" fillId="0" borderId="0" xfId="0" applyFont="1" applyAlignment="1">
      <alignment horizontal="justify"/>
    </xf>
    <xf numFmtId="41" fontId="3" fillId="0" borderId="9" xfId="1" applyFont="1" applyBorder="1"/>
    <xf numFmtId="3" fontId="4" fillId="3" borderId="0" xfId="0" applyNumberFormat="1" applyFont="1" applyFill="1" applyAlignment="1">
      <alignment horizontal="right" vertical="center"/>
    </xf>
    <xf numFmtId="177" fontId="4" fillId="0" borderId="0" xfId="0" applyNumberFormat="1" applyFont="1"/>
    <xf numFmtId="3" fontId="4" fillId="3" borderId="0" xfId="1" applyNumberFormat="1" applyFont="1" applyFill="1" applyBorder="1" applyAlignment="1">
      <alignment horizontal="right" vertical="center" wrapText="1"/>
    </xf>
    <xf numFmtId="3" fontId="27" fillId="3" borderId="0" xfId="1" applyNumberFormat="1" applyFont="1" applyFill="1" applyBorder="1" applyAlignment="1">
      <alignment horizontal="right" vertical="center" wrapText="1"/>
    </xf>
    <xf numFmtId="167" fontId="1" fillId="0" borderId="15" xfId="0" applyNumberFormat="1" applyFont="1" applyBorder="1" applyAlignment="1">
      <alignment horizontal="center" vertical="center"/>
    </xf>
    <xf numFmtId="167" fontId="1" fillId="0" borderId="12" xfId="0" applyNumberFormat="1" applyFont="1" applyBorder="1" applyAlignment="1">
      <alignment horizontal="center" vertical="center"/>
    </xf>
    <xf numFmtId="167" fontId="2" fillId="0" borderId="6" xfId="0" quotePrefix="1" applyNumberFormat="1" applyFont="1" applyBorder="1" applyAlignment="1">
      <alignment horizontal="center" vertical="center"/>
    </xf>
    <xf numFmtId="167" fontId="1" fillId="0" borderId="1" xfId="0" applyNumberFormat="1" applyFont="1" applyBorder="1" applyAlignment="1">
      <alignment horizontal="center" vertical="center"/>
    </xf>
    <xf numFmtId="0" fontId="7" fillId="3" borderId="13" xfId="0" applyFont="1" applyFill="1" applyBorder="1" applyAlignment="1">
      <alignment horizontal="center" vertical="center" wrapText="1"/>
    </xf>
    <xf numFmtId="171" fontId="7" fillId="3" borderId="2" xfId="0" applyNumberFormat="1" applyFont="1" applyFill="1" applyBorder="1" applyAlignment="1">
      <alignment horizontal="right"/>
    </xf>
    <xf numFmtId="172" fontId="8" fillId="3" borderId="38" xfId="6" applyNumberFormat="1" applyFont="1" applyFill="1" applyBorder="1"/>
    <xf numFmtId="172" fontId="8" fillId="3" borderId="5" xfId="6" applyNumberFormat="1" applyFont="1" applyFill="1" applyBorder="1"/>
    <xf numFmtId="172" fontId="8" fillId="3" borderId="7" xfId="6" applyNumberFormat="1" applyFont="1" applyFill="1" applyBorder="1"/>
    <xf numFmtId="3" fontId="27" fillId="3" borderId="10" xfId="0" applyNumberFormat="1" applyFont="1" applyFill="1" applyBorder="1"/>
    <xf numFmtId="0" fontId="26" fillId="3" borderId="0" xfId="0" applyFont="1" applyFill="1"/>
    <xf numFmtId="0" fontId="28" fillId="3" borderId="5" xfId="0" applyFont="1" applyFill="1" applyBorder="1" applyAlignment="1">
      <alignment wrapText="1"/>
    </xf>
    <xf numFmtId="37" fontId="28" fillId="3" borderId="10" xfId="0" applyNumberFormat="1" applyFont="1" applyFill="1" applyBorder="1" applyAlignment="1">
      <alignment horizontal="right" wrapText="1"/>
    </xf>
    <xf numFmtId="0" fontId="7" fillId="3" borderId="0" xfId="0" applyFont="1" applyFill="1" applyAlignment="1">
      <alignment wrapText="1"/>
    </xf>
    <xf numFmtId="3" fontId="3" fillId="3" borderId="10" xfId="0" applyNumberFormat="1" applyFont="1" applyFill="1" applyBorder="1" applyAlignment="1">
      <alignment horizontal="right" vertical="center" wrapText="1"/>
    </xf>
    <xf numFmtId="0" fontId="23" fillId="3" borderId="5" xfId="0" applyFont="1" applyFill="1" applyBorder="1" applyAlignment="1">
      <alignment horizontal="left" vertical="center" wrapText="1"/>
    </xf>
    <xf numFmtId="3" fontId="8" fillId="3" borderId="4" xfId="0" applyNumberFormat="1" applyFont="1" applyFill="1" applyBorder="1" applyAlignment="1">
      <alignment horizontal="center" vertical="center" wrapText="1"/>
    </xf>
    <xf numFmtId="0" fontId="8" fillId="3" borderId="0" xfId="0" applyFont="1" applyFill="1" applyAlignment="1">
      <alignment horizontal="left" vertical="center" wrapText="1"/>
    </xf>
    <xf numFmtId="0" fontId="2" fillId="3" borderId="0" xfId="0" applyFont="1" applyFill="1" applyAlignment="1">
      <alignment horizontal="justify" vertical="center"/>
    </xf>
    <xf numFmtId="171" fontId="8" fillId="3" borderId="9" xfId="1" applyNumberFormat="1" applyFont="1" applyFill="1" applyBorder="1" applyAlignment="1">
      <alignment horizontal="right" vertical="center" wrapText="1"/>
    </xf>
    <xf numFmtId="171" fontId="8" fillId="3" borderId="10" xfId="1" applyNumberFormat="1" applyFont="1" applyFill="1" applyBorder="1" applyAlignment="1">
      <alignment horizontal="right" vertical="center" wrapText="1"/>
    </xf>
    <xf numFmtId="3" fontId="8" fillId="3" borderId="11" xfId="1" applyNumberFormat="1" applyFont="1" applyFill="1" applyBorder="1" applyAlignment="1">
      <alignment horizontal="center" vertical="center" wrapText="1"/>
    </xf>
    <xf numFmtId="3" fontId="8" fillId="3" borderId="10" xfId="1" applyNumberFormat="1" applyFont="1" applyFill="1" applyBorder="1" applyAlignment="1">
      <alignment horizontal="center" vertical="center" wrapText="1"/>
    </xf>
    <xf numFmtId="3" fontId="3" fillId="3" borderId="9" xfId="0" applyNumberFormat="1" applyFont="1" applyFill="1" applyBorder="1" applyAlignment="1">
      <alignment horizontal="right" vertical="center" wrapText="1"/>
    </xf>
    <xf numFmtId="3" fontId="4" fillId="3" borderId="10" xfId="0" applyNumberFormat="1" applyFont="1" applyFill="1" applyBorder="1" applyAlignment="1">
      <alignment horizontal="right" vertical="center"/>
    </xf>
    <xf numFmtId="3" fontId="3" fillId="3" borderId="11" xfId="0" applyNumberFormat="1" applyFont="1" applyFill="1" applyBorder="1" applyAlignment="1">
      <alignment horizontal="right" vertical="center"/>
    </xf>
    <xf numFmtId="169" fontId="4" fillId="3" borderId="1" xfId="2" applyNumberFormat="1" applyFont="1" applyFill="1" applyBorder="1" applyAlignment="1">
      <alignment horizontal="center" vertical="center"/>
    </xf>
    <xf numFmtId="3" fontId="1" fillId="2" borderId="10" xfId="1" applyNumberFormat="1" applyFont="1" applyFill="1" applyBorder="1" applyAlignment="1">
      <alignment horizontal="right" vertical="center"/>
    </xf>
    <xf numFmtId="3" fontId="1" fillId="3" borderId="10" xfId="1" applyNumberFormat="1" applyFont="1" applyFill="1" applyBorder="1" applyAlignment="1">
      <alignment horizontal="right" vertical="center"/>
    </xf>
    <xf numFmtId="3" fontId="2" fillId="2" borderId="10" xfId="1" applyNumberFormat="1" applyFont="1" applyFill="1" applyBorder="1" applyAlignment="1">
      <alignment horizontal="right" vertical="center"/>
    </xf>
    <xf numFmtId="3" fontId="2" fillId="3" borderId="10" xfId="1" applyNumberFormat="1" applyFont="1" applyFill="1" applyBorder="1" applyAlignment="1">
      <alignment horizontal="right" vertical="center"/>
    </xf>
    <xf numFmtId="3" fontId="1" fillId="2" borderId="11" xfId="1" applyNumberFormat="1" applyFont="1" applyFill="1" applyBorder="1" applyAlignment="1">
      <alignment horizontal="right" vertical="center"/>
    </xf>
    <xf numFmtId="3" fontId="1" fillId="3" borderId="11" xfId="1" applyNumberFormat="1" applyFont="1" applyFill="1" applyBorder="1" applyAlignment="1">
      <alignment horizontal="right" vertical="center"/>
    </xf>
    <xf numFmtId="0" fontId="31" fillId="3" borderId="0" xfId="21" applyFont="1" applyFill="1"/>
    <xf numFmtId="3" fontId="3" fillId="3" borderId="0" xfId="0" applyNumberFormat="1" applyFont="1" applyFill="1"/>
    <xf numFmtId="178" fontId="4" fillId="0" borderId="0" xfId="1" applyNumberFormat="1" applyFont="1"/>
    <xf numFmtId="179" fontId="4" fillId="0" borderId="0" xfId="0" applyNumberFormat="1" applyFont="1"/>
    <xf numFmtId="172" fontId="8" fillId="3" borderId="39" xfId="6" applyNumberFormat="1" applyFont="1" applyFill="1" applyBorder="1"/>
    <xf numFmtId="180" fontId="4" fillId="0" borderId="0" xfId="1" applyNumberFormat="1" applyFont="1"/>
    <xf numFmtId="167" fontId="3" fillId="0" borderId="11" xfId="1" applyNumberFormat="1" applyFont="1" applyBorder="1" applyAlignment="1">
      <alignment horizontal="center" vertical="center"/>
    </xf>
    <xf numFmtId="0" fontId="4" fillId="0" borderId="1" xfId="0" applyFont="1" applyBorder="1" applyAlignment="1">
      <alignment vertical="center" wrapText="1"/>
    </xf>
    <xf numFmtId="0" fontId="1" fillId="2" borderId="3" xfId="0" applyFont="1" applyFill="1" applyBorder="1" applyAlignment="1">
      <alignment horizontal="center" vertical="center" wrapText="1"/>
    </xf>
    <xf numFmtId="168" fontId="3" fillId="3" borderId="7" xfId="0" applyNumberFormat="1" applyFont="1" applyFill="1" applyBorder="1" applyAlignment="1">
      <alignment horizontal="right" vertical="center"/>
    </xf>
    <xf numFmtId="167" fontId="8" fillId="3" borderId="10" xfId="0" applyNumberFormat="1" applyFont="1" applyFill="1" applyBorder="1" applyAlignment="1">
      <alignment horizontal="center" vertical="center" wrapText="1"/>
    </xf>
    <xf numFmtId="41" fontId="8" fillId="3" borderId="6" xfId="1" applyFont="1" applyFill="1" applyBorder="1" applyAlignment="1">
      <alignment horizontal="right"/>
    </xf>
    <xf numFmtId="41" fontId="8" fillId="3" borderId="8" xfId="1" applyFont="1" applyFill="1" applyBorder="1" applyAlignment="1">
      <alignment horizontal="right"/>
    </xf>
    <xf numFmtId="175" fontId="4" fillId="3" borderId="0" xfId="1" applyNumberFormat="1" applyFont="1" applyFill="1"/>
    <xf numFmtId="0" fontId="7" fillId="5" borderId="0" xfId="0" applyFont="1" applyFill="1"/>
    <xf numFmtId="0" fontId="3" fillId="3" borderId="0" xfId="0" applyFont="1" applyFill="1" applyAlignment="1">
      <alignment horizontal="justify" vertical="center"/>
    </xf>
    <xf numFmtId="0" fontId="3" fillId="3" borderId="6" xfId="5" applyFont="1" applyFill="1" applyBorder="1" applyAlignment="1">
      <alignment horizontal="center"/>
    </xf>
    <xf numFmtId="3" fontId="4" fillId="3" borderId="5" xfId="0" applyNumberFormat="1" applyFont="1" applyFill="1" applyBorder="1" applyAlignment="1">
      <alignment horizontal="right" vertical="center"/>
    </xf>
    <xf numFmtId="3" fontId="22" fillId="3" borderId="0" xfId="0" applyNumberFormat="1" applyFont="1" applyFill="1"/>
    <xf numFmtId="3" fontId="4" fillId="3" borderId="5" xfId="0" applyNumberFormat="1" applyFont="1" applyFill="1" applyBorder="1"/>
    <xf numFmtId="0" fontId="2" fillId="0" borderId="8" xfId="0" applyFont="1" applyBorder="1" applyAlignment="1">
      <alignment horizontal="center" vertical="center"/>
    </xf>
    <xf numFmtId="0" fontId="2" fillId="3" borderId="2" xfId="0" applyFont="1" applyFill="1" applyBorder="1" applyAlignment="1">
      <alignment horizontal="center" vertical="center" wrapText="1"/>
    </xf>
    <xf numFmtId="3" fontId="7" fillId="3" borderId="9" xfId="0" applyNumberFormat="1" applyFont="1" applyFill="1" applyBorder="1" applyAlignment="1">
      <alignment horizontal="right"/>
    </xf>
    <xf numFmtId="3" fontId="7" fillId="3" borderId="10" xfId="0" applyNumberFormat="1" applyFont="1" applyFill="1" applyBorder="1" applyAlignment="1">
      <alignment horizontal="right"/>
    </xf>
    <xf numFmtId="3" fontId="8" fillId="3" borderId="10" xfId="0" applyNumberFormat="1" applyFont="1" applyFill="1" applyBorder="1" applyAlignment="1">
      <alignment horizontal="right"/>
    </xf>
    <xf numFmtId="3" fontId="8" fillId="3" borderId="0" xfId="0" applyNumberFormat="1" applyFont="1" applyFill="1" applyAlignment="1">
      <alignment horizontal="right"/>
    </xf>
    <xf numFmtId="3" fontId="8" fillId="3" borderId="6" xfId="0" applyNumberFormat="1" applyFont="1" applyFill="1" applyBorder="1" applyAlignment="1">
      <alignment horizontal="right"/>
    </xf>
    <xf numFmtId="3" fontId="23" fillId="3" borderId="10" xfId="0" applyNumberFormat="1" applyFont="1" applyFill="1" applyBorder="1" applyAlignment="1">
      <alignment horizontal="right"/>
    </xf>
    <xf numFmtId="3" fontId="23" fillId="3" borderId="0" xfId="0" applyNumberFormat="1" applyFont="1" applyFill="1" applyAlignment="1">
      <alignment horizontal="right"/>
    </xf>
    <xf numFmtId="3" fontId="23" fillId="3" borderId="6" xfId="0" applyNumberFormat="1" applyFont="1" applyFill="1" applyBorder="1" applyAlignment="1">
      <alignment horizontal="right"/>
    </xf>
    <xf numFmtId="37" fontId="7" fillId="3" borderId="10" xfId="0" applyNumberFormat="1" applyFont="1" applyFill="1" applyBorder="1"/>
    <xf numFmtId="37" fontId="7" fillId="3" borderId="0" xfId="0" applyNumberFormat="1" applyFont="1" applyFill="1"/>
    <xf numFmtId="37" fontId="7" fillId="3" borderId="6" xfId="0" applyNumberFormat="1" applyFont="1" applyFill="1" applyBorder="1"/>
    <xf numFmtId="37" fontId="8" fillId="3" borderId="11" xfId="0" applyNumberFormat="1" applyFont="1" applyFill="1" applyBorder="1"/>
    <xf numFmtId="37" fontId="8" fillId="3" borderId="14" xfId="0" applyNumberFormat="1" applyFont="1" applyFill="1" applyBorder="1"/>
    <xf numFmtId="37" fontId="8" fillId="3" borderId="8" xfId="0" applyNumberFormat="1" applyFont="1" applyFill="1" applyBorder="1"/>
    <xf numFmtId="168" fontId="8" fillId="3" borderId="10" xfId="0" applyNumberFormat="1" applyFont="1" applyFill="1" applyBorder="1" applyAlignment="1" applyProtection="1">
      <alignment horizontal="left" indent="1"/>
      <protection locked="0"/>
    </xf>
    <xf numFmtId="0" fontId="8" fillId="3" borderId="5" xfId="0" applyFont="1" applyFill="1" applyBorder="1" applyAlignment="1">
      <alignment horizontal="left" indent="1"/>
    </xf>
    <xf numFmtId="168" fontId="8" fillId="3" borderId="5" xfId="0" applyNumberFormat="1" applyFont="1" applyFill="1" applyBorder="1" applyAlignment="1" applyProtection="1">
      <alignment horizontal="left" indent="1"/>
      <protection locked="0"/>
    </xf>
    <xf numFmtId="0" fontId="2" fillId="0" borderId="0" xfId="0" applyFont="1" applyAlignment="1">
      <alignment horizontal="center" vertical="center"/>
    </xf>
    <xf numFmtId="0" fontId="8" fillId="3" borderId="14" xfId="0" applyFont="1" applyFill="1" applyBorder="1" applyAlignment="1">
      <alignment horizontal="left"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3" fillId="3" borderId="30" xfId="0" applyFont="1" applyFill="1" applyBorder="1" applyAlignment="1">
      <alignment horizontal="left" vertical="center" wrapText="1"/>
    </xf>
    <xf numFmtId="167" fontId="23" fillId="3" borderId="10" xfId="0" applyNumberFormat="1" applyFont="1" applyFill="1" applyBorder="1" applyAlignment="1">
      <alignment horizontal="center" vertical="center" wrapText="1"/>
    </xf>
    <xf numFmtId="4" fontId="8" fillId="3" borderId="10" xfId="0" applyNumberFormat="1" applyFont="1" applyFill="1" applyBorder="1" applyAlignment="1">
      <alignment horizontal="center" vertical="center" wrapText="1"/>
    </xf>
    <xf numFmtId="167" fontId="2" fillId="0" borderId="8" xfId="2" applyNumberFormat="1" applyFont="1" applyBorder="1" applyAlignment="1">
      <alignment horizontal="center" vertical="center"/>
    </xf>
    <xf numFmtId="0" fontId="11" fillId="3" borderId="7" xfId="0" applyFont="1" applyFill="1" applyBorder="1" applyAlignment="1">
      <alignment vertical="center"/>
    </xf>
    <xf numFmtId="3" fontId="8" fillId="3" borderId="5" xfId="4" applyNumberFormat="1" applyFont="1" applyFill="1" applyBorder="1" applyAlignment="1">
      <alignment vertical="center"/>
    </xf>
    <xf numFmtId="3" fontId="7" fillId="3" borderId="7" xfId="4" applyNumberFormat="1" applyFont="1" applyFill="1" applyBorder="1" applyAlignment="1">
      <alignment vertical="center"/>
    </xf>
    <xf numFmtId="0" fontId="3" fillId="3" borderId="7" xfId="0" applyFont="1" applyFill="1" applyBorder="1" applyAlignment="1">
      <alignment horizontal="center"/>
    </xf>
    <xf numFmtId="0" fontId="3" fillId="3" borderId="8" xfId="0" applyFont="1" applyFill="1" applyBorder="1" applyAlignment="1">
      <alignment horizontal="center"/>
    </xf>
    <xf numFmtId="0" fontId="2" fillId="3" borderId="5" xfId="0" applyFont="1" applyFill="1" applyBorder="1" applyAlignment="1">
      <alignment horizontal="left" vertical="center" indent="1"/>
    </xf>
    <xf numFmtId="167" fontId="2" fillId="3" borderId="6" xfId="0" applyNumberFormat="1" applyFont="1" applyFill="1" applyBorder="1" applyAlignment="1">
      <alignment horizontal="center" vertical="center" wrapText="1"/>
    </xf>
    <xf numFmtId="2" fontId="4" fillId="3" borderId="5" xfId="0" applyNumberFormat="1" applyFont="1" applyFill="1" applyBorder="1" applyAlignment="1">
      <alignment horizontal="center" vertical="center" wrapText="1"/>
    </xf>
    <xf numFmtId="2" fontId="2" fillId="3" borderId="5"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4" xfId="0" applyFont="1" applyFill="1" applyBorder="1" applyAlignment="1">
      <alignment horizontal="center" vertical="center" wrapText="1"/>
    </xf>
    <xf numFmtId="2" fontId="2" fillId="3" borderId="6" xfId="0" applyNumberFormat="1" applyFont="1" applyFill="1" applyBorder="1" applyAlignment="1">
      <alignment horizontal="center" vertical="center" wrapText="1"/>
    </xf>
    <xf numFmtId="167" fontId="2" fillId="3" borderId="8" xfId="0" applyNumberFormat="1" applyFont="1" applyFill="1" applyBorder="1" applyAlignment="1">
      <alignment horizontal="center" vertical="center" wrapText="1"/>
    </xf>
    <xf numFmtId="167" fontId="2" fillId="3" borderId="5" xfId="0" applyNumberFormat="1" applyFont="1" applyFill="1" applyBorder="1" applyAlignment="1">
      <alignment horizontal="center" vertical="center" wrapText="1"/>
    </xf>
    <xf numFmtId="167" fontId="2" fillId="3" borderId="7" xfId="0" applyNumberFormat="1" applyFont="1" applyFill="1" applyBorder="1" applyAlignment="1">
      <alignment horizontal="center" vertical="center" wrapText="1"/>
    </xf>
    <xf numFmtId="0" fontId="4" fillId="3" borderId="0" xfId="0" applyFont="1" applyFill="1" applyAlignment="1">
      <alignment vertical="center" wrapText="1"/>
    </xf>
    <xf numFmtId="0" fontId="8" fillId="3" borderId="13" xfId="0" applyFont="1" applyFill="1" applyBorder="1" applyAlignment="1">
      <alignment vertical="center" wrapText="1"/>
    </xf>
    <xf numFmtId="167" fontId="7" fillId="3" borderId="9" xfId="0" applyNumberFormat="1" applyFont="1" applyFill="1" applyBorder="1" applyAlignment="1">
      <alignment horizontal="center" vertical="center" wrapText="1"/>
    </xf>
    <xf numFmtId="167" fontId="7" fillId="3" borderId="10" xfId="0" applyNumberFormat="1" applyFont="1" applyFill="1" applyBorder="1" applyAlignment="1">
      <alignment horizontal="center" vertical="center" wrapText="1"/>
    </xf>
    <xf numFmtId="1" fontId="10" fillId="3" borderId="15" xfId="20" applyNumberFormat="1" applyFont="1" applyFill="1" applyBorder="1" applyAlignment="1">
      <alignment horizontal="center" vertical="center"/>
    </xf>
    <xf numFmtId="1" fontId="10" fillId="3" borderId="12" xfId="20" applyNumberFormat="1" applyFont="1" applyFill="1" applyBorder="1" applyAlignment="1">
      <alignment horizontal="center" vertical="center"/>
    </xf>
    <xf numFmtId="181" fontId="11" fillId="3" borderId="0" xfId="20" applyNumberFormat="1" applyFont="1" applyFill="1" applyAlignment="1">
      <alignment horizontal="left" vertical="center"/>
    </xf>
    <xf numFmtId="167" fontId="11" fillId="3" borderId="0" xfId="20" applyNumberFormat="1" applyFont="1" applyFill="1" applyAlignment="1">
      <alignment horizontal="right"/>
    </xf>
    <xf numFmtId="167" fontId="11" fillId="3" borderId="6" xfId="20" applyNumberFormat="1" applyFont="1" applyFill="1" applyBorder="1" applyAlignment="1">
      <alignment horizontal="right"/>
    </xf>
    <xf numFmtId="3" fontId="32" fillId="3" borderId="0" xfId="20" applyNumberFormat="1" applyFont="1" applyFill="1" applyAlignment="1">
      <alignment horizontal="center"/>
    </xf>
    <xf numFmtId="3" fontId="32" fillId="3" borderId="6" xfId="20" applyNumberFormat="1" applyFont="1" applyFill="1" applyBorder="1" applyAlignment="1">
      <alignment horizontal="center"/>
    </xf>
    <xf numFmtId="0" fontId="11" fillId="3" borderId="0" xfId="20" applyFont="1" applyFill="1"/>
    <xf numFmtId="168" fontId="32" fillId="3" borderId="0" xfId="20" applyNumberFormat="1" applyFont="1" applyFill="1" applyAlignment="1">
      <alignment horizontal="center"/>
    </xf>
    <xf numFmtId="168" fontId="32" fillId="3" borderId="6" xfId="20" applyNumberFormat="1" applyFont="1" applyFill="1" applyBorder="1" applyAlignment="1">
      <alignment horizontal="center"/>
    </xf>
    <xf numFmtId="181" fontId="11" fillId="3" borderId="3" xfId="20" applyNumberFormat="1" applyFont="1" applyFill="1" applyBorder="1" applyAlignment="1">
      <alignment horizontal="left" vertical="center"/>
    </xf>
    <xf numFmtId="167" fontId="11" fillId="3" borderId="3" xfId="20" applyNumberFormat="1" applyFont="1" applyFill="1" applyBorder="1" applyAlignment="1">
      <alignment horizontal="right"/>
    </xf>
    <xf numFmtId="167" fontId="11" fillId="3" borderId="4" xfId="20" applyNumberFormat="1" applyFont="1" applyFill="1" applyBorder="1" applyAlignment="1">
      <alignment horizontal="right"/>
    </xf>
    <xf numFmtId="0" fontId="11" fillId="3" borderId="14" xfId="20" applyFont="1" applyFill="1" applyBorder="1"/>
    <xf numFmtId="168" fontId="32" fillId="3" borderId="14" xfId="20" applyNumberFormat="1" applyFont="1" applyFill="1" applyBorder="1" applyAlignment="1">
      <alignment horizontal="center"/>
    </xf>
    <xf numFmtId="168" fontId="32" fillId="3" borderId="8" xfId="20" applyNumberFormat="1" applyFont="1" applyFill="1" applyBorder="1" applyAlignment="1">
      <alignment horizontal="center"/>
    </xf>
    <xf numFmtId="0" fontId="1" fillId="4" borderId="0" xfId="0" applyFont="1" applyFill="1"/>
    <xf numFmtId="0" fontId="3" fillId="3" borderId="0" xfId="0" applyFont="1" applyFill="1" applyAlignment="1">
      <alignment horizontal="left"/>
    </xf>
    <xf numFmtId="167" fontId="3" fillId="3" borderId="0" xfId="0" applyNumberFormat="1" applyFont="1" applyFill="1" applyAlignment="1">
      <alignment horizontal="center"/>
    </xf>
    <xf numFmtId="0" fontId="3" fillId="0" borderId="0" xfId="0" applyFont="1" applyAlignment="1">
      <alignment horizontal="center"/>
    </xf>
    <xf numFmtId="0" fontId="26" fillId="3" borderId="0" xfId="0" applyFont="1" applyFill="1" applyAlignment="1">
      <alignment horizontal="center"/>
    </xf>
    <xf numFmtId="3" fontId="3" fillId="3" borderId="0" xfId="0" applyNumberFormat="1" applyFont="1" applyFill="1" applyAlignment="1">
      <alignment horizontal="center"/>
    </xf>
    <xf numFmtId="0" fontId="3" fillId="3" borderId="0" xfId="0" applyFont="1" applyFill="1" applyAlignment="1">
      <alignment horizontal="center" vertical="center" wrapText="1"/>
    </xf>
    <xf numFmtId="0" fontId="3" fillId="0" borderId="0" xfId="0" applyFont="1" applyAlignment="1">
      <alignment horizontal="center" wrapText="1"/>
    </xf>
    <xf numFmtId="1" fontId="3" fillId="3" borderId="0" xfId="0" applyNumberFormat="1" applyFont="1" applyFill="1" applyAlignment="1">
      <alignment horizontal="center"/>
    </xf>
    <xf numFmtId="3" fontId="2" fillId="0" borderId="5" xfId="0" applyNumberFormat="1" applyFont="1" applyBorder="1" applyAlignment="1">
      <alignment horizontal="center" vertical="center"/>
    </xf>
    <xf numFmtId="3" fontId="2" fillId="0" borderId="0" xfId="0" applyNumberFormat="1" applyFont="1" applyAlignment="1">
      <alignment horizontal="center" vertical="center"/>
    </xf>
    <xf numFmtId="3" fontId="2" fillId="0" borderId="7" xfId="0" applyNumberFormat="1" applyFont="1" applyBorder="1" applyAlignment="1">
      <alignment horizontal="center" vertical="center"/>
    </xf>
    <xf numFmtId="3" fontId="2" fillId="0" borderId="14" xfId="0" applyNumberFormat="1" applyFont="1" applyBorder="1" applyAlignment="1">
      <alignment horizontal="center" vertical="center"/>
    </xf>
    <xf numFmtId="3" fontId="2" fillId="0" borderId="8" xfId="0" applyNumberFormat="1" applyFont="1" applyBorder="1" applyAlignment="1">
      <alignment horizontal="center" vertical="center"/>
    </xf>
    <xf numFmtId="2" fontId="2" fillId="0" borderId="7" xfId="0" applyNumberFormat="1" applyFont="1" applyBorder="1" applyAlignment="1">
      <alignment horizontal="center" vertical="center"/>
    </xf>
    <xf numFmtId="2" fontId="8" fillId="3" borderId="0" xfId="0" applyNumberFormat="1" applyFont="1" applyFill="1"/>
    <xf numFmtId="167" fontId="2" fillId="3" borderId="0" xfId="0" applyNumberFormat="1" applyFont="1" applyFill="1" applyAlignment="1">
      <alignment horizontal="center" vertical="center"/>
    </xf>
    <xf numFmtId="0" fontId="7" fillId="3" borderId="9"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3" borderId="11" xfId="0" applyFont="1" applyFill="1" applyBorder="1" applyAlignment="1">
      <alignment horizontal="left" vertical="center" wrapText="1"/>
    </xf>
    <xf numFmtId="166" fontId="4" fillId="0" borderId="0" xfId="1" applyNumberFormat="1" applyFont="1" applyAlignment="1">
      <alignment horizontal="justify"/>
    </xf>
    <xf numFmtId="0" fontId="7" fillId="3" borderId="0" xfId="29" applyFont="1" applyFill="1" applyBorder="1" applyAlignment="1">
      <alignment wrapText="1"/>
    </xf>
    <xf numFmtId="0" fontId="8" fillId="3" borderId="0" xfId="29" applyFont="1" applyFill="1" applyBorder="1"/>
    <xf numFmtId="0" fontId="7" fillId="3" borderId="0" xfId="29" applyFont="1" applyFill="1" applyBorder="1"/>
    <xf numFmtId="3" fontId="3" fillId="0" borderId="11" xfId="0" applyNumberFormat="1" applyFont="1" applyBorder="1" applyAlignment="1">
      <alignment horizontal="right" vertical="center"/>
    </xf>
    <xf numFmtId="3" fontId="4" fillId="0" borderId="0" xfId="0" applyNumberFormat="1" applyFont="1" applyAlignment="1">
      <alignment horizontal="right" vertical="center"/>
    </xf>
    <xf numFmtId="0" fontId="4" fillId="3" borderId="4" xfId="0" applyFont="1" applyFill="1" applyBorder="1" applyAlignment="1">
      <alignment horizontal="center" vertical="center"/>
    </xf>
    <xf numFmtId="0" fontId="1" fillId="0" borderId="1" xfId="0" applyFont="1" applyBorder="1" applyAlignment="1">
      <alignment horizontal="center" vertical="center"/>
    </xf>
    <xf numFmtId="3" fontId="2" fillId="3" borderId="6" xfId="0" applyNumberFormat="1" applyFont="1" applyFill="1" applyBorder="1" applyAlignment="1">
      <alignment horizontal="center" vertical="center"/>
    </xf>
    <xf numFmtId="167" fontId="2" fillId="3" borderId="10" xfId="0" applyNumberFormat="1" applyFont="1" applyFill="1" applyBorder="1" applyAlignment="1">
      <alignment horizontal="center" vertical="center"/>
    </xf>
    <xf numFmtId="167" fontId="24" fillId="3" borderId="10" xfId="0" applyNumberFormat="1" applyFont="1" applyFill="1" applyBorder="1" applyAlignment="1">
      <alignment horizontal="center" vertical="center"/>
    </xf>
    <xf numFmtId="167" fontId="2" fillId="3" borderId="11" xfId="0" applyNumberFormat="1" applyFont="1" applyFill="1" applyBorder="1" applyAlignment="1">
      <alignment horizontal="center" vertical="center"/>
    </xf>
    <xf numFmtId="3" fontId="3" fillId="0" borderId="10" xfId="1" applyNumberFormat="1" applyFont="1" applyBorder="1" applyAlignment="1">
      <alignment horizontal="right" vertical="center"/>
    </xf>
    <xf numFmtId="3" fontId="4" fillId="0" borderId="10" xfId="1" applyNumberFormat="1" applyFont="1" applyBorder="1" applyAlignment="1">
      <alignment horizontal="right" vertical="center"/>
    </xf>
    <xf numFmtId="3" fontId="3" fillId="0" borderId="11" xfId="1" applyNumberFormat="1" applyFont="1" applyBorder="1" applyAlignment="1">
      <alignment horizontal="right" vertical="center"/>
    </xf>
    <xf numFmtId="167" fontId="3" fillId="3" borderId="11" xfId="1" applyNumberFormat="1" applyFont="1" applyFill="1" applyBorder="1" applyAlignment="1">
      <alignment horizontal="center" vertical="center"/>
    </xf>
    <xf numFmtId="3" fontId="3" fillId="3" borderId="3" xfId="0" applyNumberFormat="1" applyFont="1" applyFill="1" applyBorder="1" applyAlignment="1">
      <alignment horizontal="right" vertical="center" wrapText="1"/>
    </xf>
    <xf numFmtId="3" fontId="4" fillId="3" borderId="0" xfId="0" applyNumberFormat="1" applyFont="1" applyFill="1" applyAlignment="1">
      <alignment horizontal="right" vertical="center" wrapText="1"/>
    </xf>
    <xf numFmtId="3" fontId="3" fillId="3" borderId="0" xfId="0" applyNumberFormat="1" applyFont="1" applyFill="1" applyAlignment="1">
      <alignment horizontal="right" vertical="center" wrapText="1"/>
    </xf>
    <xf numFmtId="4" fontId="8" fillId="3" borderId="6" xfId="0" applyNumberFormat="1" applyFont="1" applyFill="1" applyBorder="1" applyAlignment="1">
      <alignment horizontal="center" vertical="center" wrapText="1"/>
    </xf>
    <xf numFmtId="171" fontId="14" fillId="0" borderId="0" xfId="0" applyNumberFormat="1" applyFont="1" applyAlignment="1">
      <alignment horizontal="justify"/>
    </xf>
    <xf numFmtId="167" fontId="2" fillId="3" borderId="6" xfId="2" applyNumberFormat="1" applyFont="1" applyFill="1" applyBorder="1" applyAlignment="1">
      <alignment horizontal="center" vertical="center"/>
    </xf>
    <xf numFmtId="167" fontId="2" fillId="3" borderId="5" xfId="0" applyNumberFormat="1" applyFont="1" applyFill="1" applyBorder="1" applyAlignment="1">
      <alignment horizontal="center" vertical="center"/>
    </xf>
    <xf numFmtId="167" fontId="2" fillId="3" borderId="6" xfId="0" applyNumberFormat="1"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168" fontId="2" fillId="3" borderId="5" xfId="0" applyNumberFormat="1" applyFont="1" applyFill="1" applyBorder="1" applyAlignment="1">
      <alignment horizontal="center" vertical="center"/>
    </xf>
    <xf numFmtId="4" fontId="4" fillId="0" borderId="0" xfId="0" applyNumberFormat="1" applyFont="1"/>
    <xf numFmtId="182" fontId="4" fillId="0" borderId="0" xfId="0" applyNumberFormat="1" applyFont="1"/>
    <xf numFmtId="0" fontId="26" fillId="3" borderId="0" xfId="5" applyFont="1" applyFill="1"/>
    <xf numFmtId="3" fontId="4" fillId="3" borderId="11" xfId="0" applyNumberFormat="1" applyFont="1" applyFill="1" applyBorder="1"/>
    <xf numFmtId="167" fontId="4" fillId="3" borderId="6" xfId="2" applyNumberFormat="1" applyFont="1" applyFill="1" applyBorder="1" applyAlignment="1">
      <alignment horizontal="center"/>
    </xf>
    <xf numFmtId="167" fontId="3" fillId="3" borderId="8" xfId="2" applyNumberFormat="1" applyFont="1" applyFill="1" applyBorder="1" applyAlignment="1">
      <alignment horizontal="center"/>
    </xf>
    <xf numFmtId="0" fontId="4" fillId="0" borderId="5" xfId="0" applyFont="1" applyBorder="1"/>
    <xf numFmtId="0" fontId="4" fillId="0" borderId="0" xfId="0" applyFont="1" applyAlignment="1">
      <alignment horizontal="left" vertical="top"/>
    </xf>
    <xf numFmtId="3" fontId="3" fillId="0" borderId="7" xfId="0" applyNumberFormat="1" applyFont="1" applyBorder="1" applyAlignment="1">
      <alignment vertical="center" wrapText="1"/>
    </xf>
    <xf numFmtId="3" fontId="3" fillId="3" borderId="10" xfId="0" applyNumberFormat="1" applyFont="1" applyFill="1" applyBorder="1" applyAlignment="1">
      <alignment horizontal="right" vertical="center"/>
    </xf>
    <xf numFmtId="3" fontId="3" fillId="3" borderId="9" xfId="0" applyNumberFormat="1" applyFont="1" applyFill="1" applyBorder="1" applyAlignment="1">
      <alignment horizontal="right" vertical="center"/>
    </xf>
    <xf numFmtId="0" fontId="23" fillId="3" borderId="5" xfId="0" applyFont="1" applyFill="1" applyBorder="1" applyAlignment="1">
      <alignment vertical="center"/>
    </xf>
    <xf numFmtId="183" fontId="4" fillId="0" borderId="0" xfId="0" applyNumberFormat="1" applyFont="1"/>
    <xf numFmtId="168" fontId="3" fillId="3" borderId="0" xfId="2" applyNumberFormat="1" applyFont="1" applyFill="1" applyBorder="1" applyAlignment="1">
      <alignment horizontal="center" vertical="center" wrapText="1"/>
    </xf>
    <xf numFmtId="168" fontId="4" fillId="3" borderId="0" xfId="2" applyNumberFormat="1" applyFont="1" applyFill="1" applyBorder="1" applyAlignment="1">
      <alignment horizontal="center" vertical="center" wrapText="1"/>
    </xf>
    <xf numFmtId="168" fontId="27" fillId="3" borderId="0" xfId="2" applyNumberFormat="1" applyFont="1" applyFill="1" applyBorder="1" applyAlignment="1">
      <alignment horizontal="center" vertical="center" wrapText="1"/>
    </xf>
    <xf numFmtId="3" fontId="3" fillId="3" borderId="5" xfId="0" applyNumberFormat="1" applyFont="1" applyFill="1" applyBorder="1" applyAlignment="1">
      <alignment vertical="center" wrapText="1"/>
    </xf>
    <xf numFmtId="3" fontId="3" fillId="3" borderId="7" xfId="0" applyNumberFormat="1" applyFont="1" applyFill="1" applyBorder="1" applyAlignment="1">
      <alignment vertical="center" wrapText="1"/>
    </xf>
    <xf numFmtId="3" fontId="4" fillId="3" borderId="5" xfId="0" applyNumberFormat="1" applyFont="1" applyFill="1" applyBorder="1" applyAlignment="1">
      <alignment vertical="center" wrapText="1"/>
    </xf>
    <xf numFmtId="0" fontId="4" fillId="3" borderId="0" xfId="0" applyFont="1" applyFill="1" applyAlignment="1">
      <alignment horizontal="center" vertical="center" wrapText="1"/>
    </xf>
    <xf numFmtId="0" fontId="7" fillId="3" borderId="0" xfId="0" applyFont="1" applyFill="1" applyAlignment="1">
      <alignment horizontal="center" vertical="center" wrapText="1"/>
    </xf>
    <xf numFmtId="168" fontId="7" fillId="3" borderId="4" xfId="14" applyNumberFormat="1" applyFont="1" applyFill="1" applyBorder="1" applyAlignment="1">
      <alignment horizontal="center" vertical="center"/>
    </xf>
    <xf numFmtId="168" fontId="7" fillId="3" borderId="6" xfId="14" applyNumberFormat="1" applyFont="1" applyFill="1" applyBorder="1" applyAlignment="1">
      <alignment horizontal="center" vertical="center"/>
    </xf>
    <xf numFmtId="0" fontId="26" fillId="3" borderId="0" xfId="3" applyFont="1" applyFill="1" applyAlignment="1"/>
    <xf numFmtId="3" fontId="4" fillId="3" borderId="0" xfId="6" applyNumberFormat="1" applyFont="1" applyFill="1" applyBorder="1" applyAlignment="1">
      <alignment horizontal="right" vertical="top"/>
    </xf>
    <xf numFmtId="184" fontId="4" fillId="3" borderId="0" xfId="0" applyNumberFormat="1" applyFont="1" applyFill="1"/>
    <xf numFmtId="0" fontId="4" fillId="3" borderId="2" xfId="0" applyFont="1" applyFill="1" applyBorder="1" applyAlignment="1">
      <alignment horizontal="center" vertical="center"/>
    </xf>
    <xf numFmtId="0" fontId="3" fillId="3" borderId="4" xfId="0" applyFont="1" applyFill="1" applyBorder="1" applyAlignment="1">
      <alignment horizontal="center"/>
    </xf>
    <xf numFmtId="0" fontId="8" fillId="3" borderId="0" xfId="0" applyFont="1" applyFill="1" applyAlignment="1">
      <alignment wrapText="1"/>
    </xf>
    <xf numFmtId="0" fontId="26" fillId="3" borderId="0" xfId="0" applyFont="1" applyFill="1" applyAlignment="1">
      <alignment horizontal="centerContinuous"/>
    </xf>
    <xf numFmtId="0" fontId="3" fillId="3" borderId="9" xfId="0" applyFont="1" applyFill="1" applyBorder="1" applyAlignment="1">
      <alignment horizontal="center"/>
    </xf>
    <xf numFmtId="0" fontId="3" fillId="3" borderId="13" xfId="0" applyFont="1" applyFill="1" applyBorder="1"/>
    <xf numFmtId="0" fontId="27" fillId="3" borderId="5" xfId="0" applyFont="1" applyFill="1" applyBorder="1"/>
    <xf numFmtId="0" fontId="3" fillId="3" borderId="2" xfId="0" applyFont="1" applyFill="1" applyBorder="1"/>
    <xf numFmtId="3" fontId="3" fillId="3" borderId="9" xfId="0" applyNumberFormat="1" applyFont="1" applyFill="1" applyBorder="1"/>
    <xf numFmtId="0" fontId="4" fillId="3" borderId="2" xfId="0" applyFont="1" applyFill="1" applyBorder="1"/>
    <xf numFmtId="3" fontId="4" fillId="3" borderId="9" xfId="0" applyNumberFormat="1" applyFont="1" applyFill="1" applyBorder="1" applyAlignment="1">
      <alignment horizontal="right"/>
    </xf>
    <xf numFmtId="0" fontId="32" fillId="3" borderId="7" xfId="0" applyFont="1" applyFill="1" applyBorder="1"/>
    <xf numFmtId="0" fontId="24" fillId="3" borderId="5" xfId="0" applyFont="1" applyFill="1" applyBorder="1" applyAlignment="1">
      <alignment vertical="center"/>
    </xf>
    <xf numFmtId="3" fontId="4" fillId="3" borderId="0" xfId="1" applyNumberFormat="1" applyFont="1" applyFill="1" applyAlignment="1">
      <alignment horizontal="right" vertical="center" wrapText="1"/>
    </xf>
    <xf numFmtId="167" fontId="8" fillId="3" borderId="11" xfId="2" applyNumberFormat="1" applyFont="1" applyFill="1" applyBorder="1" applyAlignment="1">
      <alignment horizontal="center" vertical="center" wrapText="1"/>
    </xf>
    <xf numFmtId="0" fontId="8" fillId="3" borderId="10" xfId="0" applyFont="1" applyFill="1" applyBorder="1" applyAlignment="1">
      <alignment horizontal="center" vertical="center" wrapText="1"/>
    </xf>
    <xf numFmtId="3" fontId="8" fillId="3" borderId="11" xfId="0" quotePrefix="1" applyNumberFormat="1" applyFont="1" applyFill="1" applyBorder="1" applyAlignment="1">
      <alignment horizontal="center" vertical="center" wrapText="1"/>
    </xf>
    <xf numFmtId="0" fontId="7" fillId="3" borderId="0" xfId="12" applyFont="1" applyFill="1"/>
    <xf numFmtId="3" fontId="8" fillId="3" borderId="0" xfId="4" applyNumberFormat="1" applyFont="1" applyFill="1" applyAlignment="1">
      <alignment vertical="center"/>
    </xf>
    <xf numFmtId="168" fontId="8" fillId="3" borderId="4" xfId="4" applyNumberFormat="1" applyFont="1" applyFill="1" applyBorder="1" applyAlignment="1">
      <alignment horizontal="center" vertical="center"/>
    </xf>
    <xf numFmtId="3" fontId="7" fillId="3" borderId="14" xfId="4" applyNumberFormat="1" applyFont="1" applyFill="1" applyBorder="1" applyAlignment="1">
      <alignment vertical="center"/>
    </xf>
    <xf numFmtId="0" fontId="8" fillId="0" borderId="9" xfId="4" applyFont="1" applyBorder="1"/>
    <xf numFmtId="0" fontId="8" fillId="0" borderId="10" xfId="4" applyFont="1" applyBorder="1"/>
    <xf numFmtId="0" fontId="7" fillId="0" borderId="11" xfId="4" applyFont="1" applyBorder="1"/>
    <xf numFmtId="3" fontId="4" fillId="3" borderId="10" xfId="0" applyNumberFormat="1" applyFont="1" applyFill="1" applyBorder="1" applyAlignment="1">
      <alignment vertical="center" wrapText="1"/>
    </xf>
    <xf numFmtId="3" fontId="3" fillId="3" borderId="10" xfId="0" applyNumberFormat="1" applyFont="1" applyFill="1" applyBorder="1" applyAlignment="1">
      <alignment vertical="center" wrapText="1"/>
    </xf>
    <xf numFmtId="0" fontId="3" fillId="3" borderId="5" xfId="0" applyFont="1" applyFill="1" applyBorder="1" applyAlignment="1">
      <alignment horizontal="center"/>
    </xf>
    <xf numFmtId="0" fontId="3" fillId="3" borderId="6" xfId="0" applyFont="1" applyFill="1" applyBorder="1" applyAlignment="1">
      <alignment horizontal="center"/>
    </xf>
    <xf numFmtId="0" fontId="3" fillId="3" borderId="13" xfId="0" applyFont="1" applyFill="1" applyBorder="1" applyAlignment="1">
      <alignment horizontal="center"/>
    </xf>
    <xf numFmtId="0" fontId="3" fillId="3" borderId="3" xfId="0" applyFont="1" applyFill="1" applyBorder="1" applyAlignment="1">
      <alignment horizontal="center"/>
    </xf>
    <xf numFmtId="0" fontId="4" fillId="3" borderId="10" xfId="0" applyFont="1" applyFill="1" applyBorder="1" applyAlignment="1">
      <alignment horizontal="justify" vertical="center"/>
    </xf>
    <xf numFmtId="0" fontId="4" fillId="3" borderId="5" xfId="0" applyFont="1" applyFill="1" applyBorder="1" applyAlignment="1">
      <alignment horizontal="justify" vertical="center"/>
    </xf>
    <xf numFmtId="3" fontId="3" fillId="0" borderId="11" xfId="0" applyNumberFormat="1" applyFont="1" applyBorder="1" applyAlignment="1">
      <alignment vertical="center" wrapText="1"/>
    </xf>
    <xf numFmtId="168" fontId="3" fillId="3" borderId="9" xfId="1" applyNumberFormat="1" applyFont="1" applyFill="1" applyBorder="1" applyAlignment="1">
      <alignment horizontal="center" vertical="center" wrapText="1"/>
    </xf>
    <xf numFmtId="168" fontId="4" fillId="3" borderId="10" xfId="0" applyNumberFormat="1" applyFont="1" applyFill="1" applyBorder="1" applyAlignment="1">
      <alignment horizontal="center" vertical="center" wrapText="1"/>
    </xf>
    <xf numFmtId="168" fontId="27" fillId="3" borderId="10" xfId="1" applyNumberFormat="1" applyFont="1" applyFill="1" applyBorder="1" applyAlignment="1">
      <alignment horizontal="center" vertical="center" wrapText="1"/>
    </xf>
    <xf numFmtId="168" fontId="4" fillId="3" borderId="10" xfId="1" applyNumberFormat="1" applyFont="1" applyFill="1" applyBorder="1" applyAlignment="1">
      <alignment horizontal="center" vertical="center" wrapText="1"/>
    </xf>
    <xf numFmtId="168" fontId="3" fillId="3" borderId="10" xfId="0" applyNumberFormat="1" applyFont="1" applyFill="1" applyBorder="1" applyAlignment="1">
      <alignment horizontal="center" vertical="center" wrapText="1"/>
    </xf>
    <xf numFmtId="168" fontId="3" fillId="3" borderId="11" xfId="0" applyNumberFormat="1" applyFont="1" applyFill="1" applyBorder="1" applyAlignment="1">
      <alignment horizontal="center" vertical="center" wrapText="1"/>
    </xf>
    <xf numFmtId="0" fontId="8" fillId="3" borderId="9" xfId="0" applyFont="1" applyFill="1" applyBorder="1" applyAlignment="1">
      <alignment horizontal="left" vertical="center" wrapText="1"/>
    </xf>
    <xf numFmtId="168" fontId="8" fillId="3" borderId="14" xfId="0" applyNumberFormat="1" applyFont="1" applyFill="1" applyBorder="1" applyAlignment="1">
      <alignment horizontal="center" vertical="center" wrapText="1"/>
    </xf>
    <xf numFmtId="3" fontId="1" fillId="0" borderId="10" xfId="1" applyNumberFormat="1" applyFont="1" applyBorder="1" applyAlignment="1">
      <alignment horizontal="right" vertical="center"/>
    </xf>
    <xf numFmtId="3" fontId="2" fillId="0" borderId="10" xfId="1" applyNumberFormat="1" applyFont="1" applyBorder="1" applyAlignment="1">
      <alignment horizontal="right" vertical="center"/>
    </xf>
    <xf numFmtId="3" fontId="24" fillId="0" borderId="10" xfId="1" applyNumberFormat="1" applyFont="1" applyBorder="1" applyAlignment="1">
      <alignment horizontal="right" vertical="center"/>
    </xf>
    <xf numFmtId="3" fontId="2" fillId="0" borderId="11" xfId="1" applyNumberFormat="1" applyFont="1" applyBorder="1" applyAlignment="1">
      <alignment horizontal="right" vertical="center"/>
    </xf>
    <xf numFmtId="3" fontId="1" fillId="3" borderId="10" xfId="1" applyNumberFormat="1" applyFont="1" applyFill="1" applyBorder="1" applyAlignment="1">
      <alignment vertical="center"/>
    </xf>
    <xf numFmtId="3" fontId="1" fillId="3" borderId="10" xfId="0" applyNumberFormat="1" applyFont="1" applyFill="1" applyBorder="1" applyAlignment="1">
      <alignment vertical="center"/>
    </xf>
    <xf numFmtId="3" fontId="1" fillId="0" borderId="6" xfId="0" applyNumberFormat="1" applyFont="1" applyBorder="1" applyAlignment="1">
      <alignment horizontal="right" vertical="center"/>
    </xf>
    <xf numFmtId="3" fontId="2" fillId="3" borderId="10" xfId="1" applyNumberFormat="1" applyFont="1" applyFill="1" applyBorder="1" applyAlignment="1">
      <alignment vertical="center"/>
    </xf>
    <xf numFmtId="3" fontId="2" fillId="0" borderId="6" xfId="1" applyNumberFormat="1" applyFont="1" applyBorder="1" applyAlignment="1">
      <alignment horizontal="right" vertical="center"/>
    </xf>
    <xf numFmtId="3" fontId="24" fillId="3" borderId="10" xfId="1" applyNumberFormat="1" applyFont="1" applyFill="1" applyBorder="1" applyAlignment="1">
      <alignment vertical="center"/>
    </xf>
    <xf numFmtId="3" fontId="24" fillId="0" borderId="6" xfId="1" applyNumberFormat="1" applyFont="1" applyBorder="1" applyAlignment="1">
      <alignment horizontal="right" vertical="center"/>
    </xf>
    <xf numFmtId="3" fontId="24" fillId="3" borderId="10" xfId="1" quotePrefix="1" applyNumberFormat="1" applyFont="1" applyFill="1" applyBorder="1" applyAlignment="1">
      <alignment horizontal="right" vertical="center"/>
    </xf>
    <xf numFmtId="3" fontId="1" fillId="0" borderId="6" xfId="1" applyNumberFormat="1" applyFont="1" applyBorder="1" applyAlignment="1">
      <alignment horizontal="right" vertical="center"/>
    </xf>
    <xf numFmtId="3" fontId="7" fillId="3" borderId="11" xfId="0" applyNumberFormat="1" applyFont="1" applyFill="1" applyBorder="1" applyAlignment="1">
      <alignment vertical="center"/>
    </xf>
    <xf numFmtId="3" fontId="1" fillId="3" borderId="11" xfId="0" applyNumberFormat="1" applyFont="1" applyFill="1" applyBorder="1" applyAlignment="1">
      <alignment vertical="center"/>
    </xf>
    <xf numFmtId="168" fontId="3" fillId="0" borderId="9" xfId="2" applyNumberFormat="1" applyFont="1" applyBorder="1" applyAlignment="1">
      <alignment horizontal="center"/>
    </xf>
    <xf numFmtId="168" fontId="4" fillId="0" borderId="10" xfId="2" applyNumberFormat="1" applyFont="1" applyBorder="1" applyAlignment="1">
      <alignment horizontal="center"/>
    </xf>
    <xf numFmtId="168" fontId="27" fillId="0" borderId="10" xfId="2" applyNumberFormat="1" applyFont="1" applyBorder="1" applyAlignment="1">
      <alignment horizontal="center"/>
    </xf>
    <xf numFmtId="168" fontId="3" fillId="0" borderId="10" xfId="2" applyNumberFormat="1" applyFont="1" applyBorder="1" applyAlignment="1">
      <alignment horizontal="center"/>
    </xf>
    <xf numFmtId="168" fontId="3" fillId="0" borderId="11" xfId="2" applyNumberFormat="1" applyFont="1" applyBorder="1" applyAlignment="1">
      <alignment horizontal="center"/>
    </xf>
    <xf numFmtId="174" fontId="3" fillId="0" borderId="10" xfId="0" applyNumberFormat="1" applyFont="1" applyBorder="1" applyAlignment="1">
      <alignment horizontal="center" vertical="center"/>
    </xf>
    <xf numFmtId="174" fontId="4" fillId="0" borderId="10" xfId="0" applyNumberFormat="1" applyFont="1" applyBorder="1" applyAlignment="1">
      <alignment horizontal="center"/>
    </xf>
    <xf numFmtId="174" fontId="4" fillId="0" borderId="6" xfId="0" applyNumberFormat="1" applyFont="1" applyBorder="1" applyAlignment="1">
      <alignment horizontal="center"/>
    </xf>
    <xf numFmtId="174" fontId="3" fillId="0" borderId="10" xfId="1" applyNumberFormat="1" applyFont="1" applyBorder="1" applyAlignment="1">
      <alignment horizontal="center" vertical="center"/>
    </xf>
    <xf numFmtId="174" fontId="4" fillId="0" borderId="10" xfId="1" applyNumberFormat="1" applyFont="1" applyBorder="1" applyAlignment="1">
      <alignment horizontal="center" vertical="center"/>
    </xf>
    <xf numFmtId="174" fontId="4" fillId="0" borderId="6" xfId="1" applyNumberFormat="1" applyFont="1" applyBorder="1" applyAlignment="1">
      <alignment horizontal="center"/>
    </xf>
    <xf numFmtId="174" fontId="3" fillId="0" borderId="11" xfId="0" applyNumberFormat="1" applyFont="1" applyBorder="1" applyAlignment="1">
      <alignment horizontal="center" vertical="center"/>
    </xf>
    <xf numFmtId="174" fontId="3" fillId="0" borderId="11" xfId="1" applyNumberFormat="1" applyFont="1" applyBorder="1" applyAlignment="1">
      <alignment horizontal="center" vertical="center"/>
    </xf>
    <xf numFmtId="174" fontId="4" fillId="3" borderId="10" xfId="1" applyNumberFormat="1" applyFont="1" applyFill="1" applyBorder="1" applyAlignment="1">
      <alignment horizontal="center" vertical="center"/>
    </xf>
    <xf numFmtId="3" fontId="1" fillId="0" borderId="8" xfId="1" applyNumberFormat="1" applyFont="1" applyBorder="1" applyAlignment="1">
      <alignment horizontal="right" vertical="center"/>
    </xf>
    <xf numFmtId="169" fontId="4" fillId="0" borderId="0" xfId="2" applyNumberFormat="1" applyFont="1" applyAlignment="1">
      <alignment horizontal="justify"/>
    </xf>
    <xf numFmtId="168" fontId="8" fillId="3" borderId="5" xfId="0" applyNumberFormat="1" applyFont="1" applyFill="1" applyBorder="1" applyAlignment="1">
      <alignment horizontal="center" vertical="center"/>
    </xf>
    <xf numFmtId="168" fontId="8" fillId="3" borderId="0" xfId="0" applyNumberFormat="1" applyFont="1" applyFill="1" applyAlignment="1">
      <alignment horizontal="center" vertical="center"/>
    </xf>
    <xf numFmtId="3" fontId="24" fillId="0" borderId="10" xfId="1" applyNumberFormat="1" applyFont="1" applyFill="1" applyBorder="1" applyAlignment="1">
      <alignment vertical="center"/>
    </xf>
    <xf numFmtId="3" fontId="2" fillId="9" borderId="10" xfId="0" applyNumberFormat="1" applyFont="1" applyFill="1" applyBorder="1" applyAlignment="1">
      <alignment horizontal="right" vertical="center"/>
    </xf>
    <xf numFmtId="167" fontId="7" fillId="3" borderId="11" xfId="1" applyNumberFormat="1" applyFont="1" applyFill="1" applyBorder="1" applyAlignment="1">
      <alignment horizontal="center" vertical="center"/>
    </xf>
    <xf numFmtId="174" fontId="3" fillId="0" borderId="10" xfId="1" applyNumberFormat="1" applyFont="1" applyBorder="1" applyAlignment="1">
      <alignment horizontal="center" vertical="center" wrapText="1"/>
    </xf>
    <xf numFmtId="174" fontId="4" fillId="0" borderId="10" xfId="1" applyNumberFormat="1" applyFont="1" applyBorder="1" applyAlignment="1">
      <alignment horizontal="center" vertical="center" wrapText="1"/>
    </xf>
    <xf numFmtId="168" fontId="7" fillId="0" borderId="10" xfId="1" applyNumberFormat="1" applyFont="1" applyBorder="1" applyAlignment="1">
      <alignment horizontal="center" vertical="center" wrapText="1"/>
    </xf>
    <xf numFmtId="168" fontId="1" fillId="0" borderId="6" xfId="0" applyNumberFormat="1" applyFont="1" applyBorder="1" applyAlignment="1">
      <alignment horizontal="center" vertical="center" wrapText="1"/>
    </xf>
    <xf numFmtId="168" fontId="8" fillId="0" borderId="10" xfId="1" applyNumberFormat="1" applyFont="1" applyBorder="1" applyAlignment="1">
      <alignment horizontal="center" vertical="center" wrapText="1"/>
    </xf>
    <xf numFmtId="168" fontId="2" fillId="0" borderId="6" xfId="0" applyNumberFormat="1" applyFont="1" applyBorder="1" applyAlignment="1">
      <alignment horizontal="center" vertical="center" wrapText="1"/>
    </xf>
    <xf numFmtId="0" fontId="1" fillId="2" borderId="11" xfId="0" applyFont="1" applyFill="1" applyBorder="1" applyAlignment="1">
      <alignment horizontal="center" vertical="center" wrapText="1"/>
    </xf>
    <xf numFmtId="0" fontId="8" fillId="3" borderId="0" xfId="0" applyFont="1" applyFill="1" applyAlignment="1">
      <alignment horizontal="justify" wrapText="1"/>
    </xf>
    <xf numFmtId="0" fontId="8" fillId="3" borderId="0" xfId="0" applyFont="1" applyFill="1" applyAlignment="1">
      <alignment horizontal="justify" vertical="center" wrapText="1"/>
    </xf>
    <xf numFmtId="0" fontId="37" fillId="3" borderId="0" xfId="0" applyFont="1" applyFill="1" applyAlignment="1">
      <alignment horizontal="justify" vertical="center" wrapText="1"/>
    </xf>
    <xf numFmtId="0" fontId="11" fillId="3" borderId="0" xfId="0" applyFont="1" applyFill="1" applyAlignment="1">
      <alignment horizontal="justify" wrapText="1"/>
    </xf>
    <xf numFmtId="0" fontId="1" fillId="0" borderId="1" xfId="0" applyFont="1" applyBorder="1" applyAlignment="1">
      <alignment horizontal="center" vertical="center" wrapText="1"/>
    </xf>
    <xf numFmtId="0" fontId="7" fillId="3" borderId="13" xfId="0" applyFont="1" applyFill="1" applyBorder="1" applyAlignment="1">
      <alignment horizontal="left" vertical="center"/>
    </xf>
    <xf numFmtId="3" fontId="7" fillId="3" borderId="12" xfId="0" applyNumberFormat="1" applyFont="1" applyFill="1" applyBorder="1" applyAlignment="1">
      <alignment horizontal="right" vertical="center"/>
    </xf>
    <xf numFmtId="167" fontId="8" fillId="3" borderId="6" xfId="0" applyNumberFormat="1" applyFont="1" applyFill="1" applyBorder="1" applyAlignment="1">
      <alignment horizontal="center" vertical="center"/>
    </xf>
    <xf numFmtId="167" fontId="7" fillId="3" borderId="8" xfId="0" applyNumberFormat="1" applyFont="1" applyFill="1" applyBorder="1" applyAlignment="1">
      <alignment horizontal="center" vertical="center"/>
    </xf>
    <xf numFmtId="3" fontId="2" fillId="3" borderId="10" xfId="0" applyNumberFormat="1" applyFont="1" applyFill="1" applyBorder="1" applyAlignment="1">
      <alignment vertical="center"/>
    </xf>
    <xf numFmtId="3" fontId="24" fillId="3" borderId="10" xfId="1" applyNumberFormat="1" applyFont="1" applyFill="1" applyBorder="1" applyAlignment="1">
      <alignment horizontal="right" vertical="center"/>
    </xf>
    <xf numFmtId="2" fontId="4" fillId="0" borderId="0" xfId="0" applyNumberFormat="1" applyFont="1"/>
    <xf numFmtId="167" fontId="4" fillId="3" borderId="0" xfId="0" applyNumberFormat="1" applyFont="1" applyFill="1" applyAlignment="1">
      <alignment horizontal="center" vertical="center"/>
    </xf>
    <xf numFmtId="0" fontId="3" fillId="3" borderId="14" xfId="5" applyFont="1" applyFill="1" applyBorder="1" applyAlignment="1">
      <alignment horizontal="center"/>
    </xf>
    <xf numFmtId="0" fontId="3" fillId="3" borderId="0" xfId="5" applyFont="1" applyFill="1" applyAlignment="1">
      <alignment horizontal="center"/>
    </xf>
    <xf numFmtId="167" fontId="3" fillId="3" borderId="0" xfId="0" applyNumberFormat="1" applyFont="1" applyFill="1" applyAlignment="1">
      <alignment horizontal="center" vertical="center"/>
    </xf>
    <xf numFmtId="0" fontId="2" fillId="0" borderId="37" xfId="0" applyFont="1" applyBorder="1" applyAlignment="1">
      <alignment vertical="center"/>
    </xf>
    <xf numFmtId="3" fontId="4" fillId="0" borderId="9" xfId="0" applyNumberFormat="1" applyFont="1" applyBorder="1" applyAlignment="1">
      <alignment horizontal="right" vertical="center"/>
    </xf>
    <xf numFmtId="0" fontId="2" fillId="0" borderId="0" xfId="0" applyFont="1" applyAlignment="1">
      <alignment vertical="center"/>
    </xf>
    <xf numFmtId="168" fontId="4" fillId="0" borderId="11" xfId="0" applyNumberFormat="1" applyFont="1" applyBorder="1" applyAlignment="1">
      <alignment horizontal="right" vertical="center"/>
    </xf>
    <xf numFmtId="0" fontId="1" fillId="0" borderId="1" xfId="0" applyFont="1" applyBorder="1" applyAlignment="1">
      <alignment vertical="center"/>
    </xf>
    <xf numFmtId="3" fontId="3" fillId="0" borderId="12" xfId="0" applyNumberFormat="1" applyFont="1" applyBorder="1" applyAlignment="1">
      <alignment horizontal="right" vertical="center"/>
    </xf>
    <xf numFmtId="3" fontId="3" fillId="0" borderId="1" xfId="0" applyNumberFormat="1" applyFont="1" applyBorder="1" applyAlignment="1">
      <alignment horizontal="right" vertical="center"/>
    </xf>
    <xf numFmtId="3" fontId="4" fillId="0" borderId="11" xfId="0" applyNumberFormat="1" applyFont="1" applyBorder="1" applyAlignment="1">
      <alignment horizontal="right" vertical="center"/>
    </xf>
    <xf numFmtId="168" fontId="3" fillId="3" borderId="9" xfId="0" applyNumberFormat="1" applyFont="1" applyFill="1" applyBorder="1" applyAlignment="1">
      <alignment horizontal="center" vertical="center"/>
    </xf>
    <xf numFmtId="168" fontId="4" fillId="3" borderId="10" xfId="0" applyNumberFormat="1" applyFont="1" applyFill="1" applyBorder="1" applyAlignment="1">
      <alignment horizontal="center" vertical="center"/>
    </xf>
    <xf numFmtId="168" fontId="3" fillId="3" borderId="10" xfId="0" applyNumberFormat="1" applyFont="1" applyFill="1" applyBorder="1" applyAlignment="1">
      <alignment horizontal="center" vertical="center"/>
    </xf>
    <xf numFmtId="168" fontId="3" fillId="2" borderId="11" xfId="0" applyNumberFormat="1" applyFont="1" applyFill="1" applyBorder="1" applyAlignment="1">
      <alignment horizontal="center" vertical="center"/>
    </xf>
    <xf numFmtId="0" fontId="3" fillId="2" borderId="1" xfId="0" applyFont="1" applyFill="1" applyBorder="1" applyAlignment="1">
      <alignment vertical="center" wrapText="1"/>
    </xf>
    <xf numFmtId="0" fontId="24" fillId="2" borderId="5" xfId="0" applyFont="1" applyFill="1" applyBorder="1" applyAlignment="1">
      <alignment horizontal="left" vertical="center" indent="1"/>
    </xf>
    <xf numFmtId="3" fontId="27" fillId="3" borderId="10" xfId="0" applyNumberFormat="1" applyFont="1" applyFill="1" applyBorder="1" applyAlignment="1">
      <alignment horizontal="right" vertical="center"/>
    </xf>
    <xf numFmtId="168" fontId="27" fillId="3" borderId="10" xfId="0" applyNumberFormat="1" applyFont="1" applyFill="1" applyBorder="1" applyAlignment="1">
      <alignment horizontal="center" vertical="center"/>
    </xf>
    <xf numFmtId="0" fontId="24" fillId="2" borderId="5" xfId="0" applyFont="1" applyFill="1" applyBorder="1" applyAlignment="1">
      <alignment horizontal="left" vertical="center" indent="2"/>
    </xf>
    <xf numFmtId="168" fontId="23" fillId="3" borderId="10" xfId="0" applyNumberFormat="1" applyFont="1" applyFill="1" applyBorder="1" applyAlignment="1">
      <alignment horizontal="left" indent="1"/>
    </xf>
    <xf numFmtId="3" fontId="24" fillId="2" borderId="10" xfId="1" applyNumberFormat="1" applyFont="1" applyFill="1" applyBorder="1" applyAlignment="1">
      <alignment horizontal="right" vertical="center"/>
    </xf>
    <xf numFmtId="3" fontId="24" fillId="3" borderId="10" xfId="0" applyNumberFormat="1" applyFont="1" applyFill="1" applyBorder="1" applyAlignment="1">
      <alignment vertical="center"/>
    </xf>
    <xf numFmtId="167" fontId="24" fillId="2" borderId="6" xfId="2" applyNumberFormat="1" applyFont="1" applyFill="1" applyBorder="1" applyAlignment="1">
      <alignment horizontal="center" vertical="center"/>
    </xf>
    <xf numFmtId="168" fontId="23" fillId="3" borderId="10" xfId="0" applyNumberFormat="1" applyFont="1" applyFill="1" applyBorder="1" applyAlignment="1">
      <alignment horizontal="left" indent="2"/>
    </xf>
    <xf numFmtId="0" fontId="4" fillId="2" borderId="13" xfId="0" applyFont="1" applyFill="1" applyBorder="1" applyAlignment="1">
      <alignment horizontal="center" vertical="center"/>
    </xf>
    <xf numFmtId="0" fontId="4" fillId="2" borderId="13" xfId="0" applyFont="1" applyFill="1" applyBorder="1" applyAlignment="1">
      <alignment vertical="center"/>
    </xf>
    <xf numFmtId="168" fontId="4" fillId="0" borderId="9" xfId="0" applyNumberFormat="1" applyFont="1" applyBorder="1" applyAlignment="1">
      <alignment horizontal="center" vertical="center"/>
    </xf>
    <xf numFmtId="168" fontId="4" fillId="0" borderId="2" xfId="0" applyNumberFormat="1" applyFont="1" applyBorder="1" applyAlignment="1">
      <alignment horizontal="center" vertical="center"/>
    </xf>
    <xf numFmtId="168" fontId="4" fillId="0" borderId="10" xfId="0" applyNumberFormat="1" applyFont="1" applyBorder="1" applyAlignment="1">
      <alignment horizontal="center" vertical="center"/>
    </xf>
    <xf numFmtId="168" fontId="4" fillId="0" borderId="5" xfId="0" applyNumberFormat="1" applyFont="1" applyBorder="1" applyAlignment="1">
      <alignment horizontal="center" vertical="center"/>
    </xf>
    <xf numFmtId="168" fontId="3" fillId="0" borderId="1" xfId="0" applyNumberFormat="1" applyFont="1" applyBorder="1" applyAlignment="1">
      <alignment horizontal="center" vertical="center"/>
    </xf>
    <xf numFmtId="0" fontId="4" fillId="3" borderId="0" xfId="0" quotePrefix="1" applyFont="1" applyFill="1"/>
    <xf numFmtId="3" fontId="8" fillId="0" borderId="0" xfId="0" applyNumberFormat="1" applyFont="1" applyAlignment="1">
      <alignment horizontal="right"/>
    </xf>
    <xf numFmtId="167" fontId="7" fillId="3" borderId="0" xfId="0" applyNumberFormat="1" applyFont="1" applyFill="1" applyAlignment="1">
      <alignment horizontal="center" vertical="center" wrapText="1"/>
    </xf>
    <xf numFmtId="3" fontId="3" fillId="3" borderId="5" xfId="0" applyNumberFormat="1" applyFont="1" applyFill="1" applyBorder="1" applyAlignment="1">
      <alignment horizontal="right"/>
    </xf>
    <xf numFmtId="3" fontId="8" fillId="0" borderId="5" xfId="0" applyNumberFormat="1" applyFont="1" applyBorder="1" applyAlignment="1">
      <alignment horizontal="right" vertical="center" wrapText="1"/>
    </xf>
    <xf numFmtId="3" fontId="7" fillId="0" borderId="5" xfId="0" applyNumberFormat="1" applyFont="1" applyBorder="1" applyAlignment="1">
      <alignment horizontal="right" vertical="center" wrapText="1"/>
    </xf>
    <xf numFmtId="3" fontId="7" fillId="0" borderId="7" xfId="0" applyNumberFormat="1" applyFont="1" applyBorder="1" applyAlignment="1">
      <alignment horizontal="right" vertical="center" wrapText="1"/>
    </xf>
    <xf numFmtId="174" fontId="2" fillId="3" borderId="0" xfId="1" applyNumberFormat="1" applyFont="1" applyFill="1" applyBorder="1" applyAlignment="1">
      <alignment horizontal="center" vertical="center" wrapText="1"/>
    </xf>
    <xf numFmtId="0" fontId="14" fillId="3" borderId="0" xfId="0" applyFont="1" applyFill="1" applyAlignment="1">
      <alignment horizontal="justify" vertical="center" wrapText="1"/>
    </xf>
    <xf numFmtId="0" fontId="32" fillId="3" borderId="0" xfId="0" applyFont="1" applyFill="1" applyAlignment="1">
      <alignment horizontal="justify" vertical="center" wrapText="1"/>
    </xf>
    <xf numFmtId="0" fontId="7" fillId="3" borderId="14" xfId="0" applyFont="1" applyFill="1" applyBorder="1" applyAlignment="1">
      <alignment horizontal="left" vertical="center" wrapText="1"/>
    </xf>
    <xf numFmtId="0" fontId="8" fillId="3" borderId="2" xfId="0" quotePrefix="1" applyFont="1" applyFill="1" applyBorder="1" applyAlignment="1">
      <alignment horizontal="center"/>
    </xf>
    <xf numFmtId="0" fontId="8" fillId="3" borderId="5" xfId="0" quotePrefix="1" applyFont="1" applyFill="1" applyBorder="1" applyAlignment="1">
      <alignment horizontal="center"/>
    </xf>
    <xf numFmtId="0" fontId="7" fillId="3" borderId="5" xfId="0" quotePrefix="1" applyFont="1" applyFill="1" applyBorder="1" applyAlignment="1">
      <alignment horizontal="center"/>
    </xf>
    <xf numFmtId="0" fontId="7" fillId="3" borderId="7" xfId="0" quotePrefix="1" applyFont="1" applyFill="1" applyBorder="1" applyAlignment="1">
      <alignment horizontal="center"/>
    </xf>
    <xf numFmtId="41" fontId="4" fillId="3" borderId="0" xfId="1" applyFont="1" applyFill="1" applyAlignment="1">
      <alignment vertical="center"/>
    </xf>
    <xf numFmtId="0" fontId="10" fillId="3" borderId="0" xfId="29" applyFont="1" applyFill="1" applyAlignment="1">
      <alignment wrapText="1"/>
    </xf>
    <xf numFmtId="0" fontId="11" fillId="3" borderId="0" xfId="29" applyFont="1" applyFill="1"/>
    <xf numFmtId="0" fontId="10" fillId="3" borderId="0" xfId="29" applyFont="1" applyFill="1" applyBorder="1"/>
    <xf numFmtId="0" fontId="11" fillId="3" borderId="0" xfId="29" applyFont="1" applyFill="1" applyBorder="1" applyAlignment="1">
      <alignment horizontal="left"/>
    </xf>
    <xf numFmtId="0" fontId="11" fillId="3" borderId="0" xfId="0" applyFont="1" applyFill="1" applyAlignment="1">
      <alignment horizontal="center" vertical="center" wrapText="1"/>
    </xf>
    <xf numFmtId="0" fontId="10" fillId="3" borderId="2" xfId="0" applyFont="1" applyFill="1" applyBorder="1" applyAlignment="1">
      <alignment vertical="center" wrapText="1"/>
    </xf>
    <xf numFmtId="0" fontId="10" fillId="3" borderId="5" xfId="0" applyFont="1" applyFill="1" applyBorder="1" applyAlignment="1">
      <alignment vertical="center" wrapText="1"/>
    </xf>
    <xf numFmtId="0" fontId="11" fillId="3" borderId="5" xfId="0" applyFont="1" applyFill="1" applyBorder="1" applyAlignment="1">
      <alignment vertical="center" wrapText="1"/>
    </xf>
    <xf numFmtId="0" fontId="11" fillId="3" borderId="6"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13" xfId="0" applyFont="1" applyFill="1" applyBorder="1" applyAlignment="1">
      <alignment vertical="center" wrapText="1"/>
    </xf>
    <xf numFmtId="0" fontId="10" fillId="3" borderId="15"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7" fillId="3" borderId="0" xfId="29" applyFont="1" applyFill="1" applyBorder="1" applyAlignment="1">
      <alignment horizontal="center"/>
    </xf>
    <xf numFmtId="0" fontId="8" fillId="3" borderId="5" xfId="0" applyFont="1" applyFill="1" applyBorder="1" applyAlignment="1">
      <alignment vertical="center" wrapText="1"/>
    </xf>
    <xf numFmtId="0" fontId="8" fillId="3" borderId="6" xfId="0" applyFont="1" applyFill="1" applyBorder="1" applyAlignment="1">
      <alignment vertical="center" wrapText="1"/>
    </xf>
    <xf numFmtId="0" fontId="8" fillId="3" borderId="7" xfId="0" applyFont="1" applyFill="1" applyBorder="1" applyAlignment="1">
      <alignment vertical="center" wrapText="1"/>
    </xf>
    <xf numFmtId="0" fontId="8" fillId="3" borderId="8" xfId="0" applyFont="1" applyFill="1" applyBorder="1" applyAlignment="1">
      <alignment vertical="center" wrapText="1"/>
    </xf>
    <xf numFmtId="0" fontId="7" fillId="3" borderId="15"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8" fillId="3" borderId="12" xfId="0" applyFont="1" applyFill="1" applyBorder="1" applyAlignment="1">
      <alignment vertical="center" wrapText="1"/>
    </xf>
    <xf numFmtId="0" fontId="8" fillId="3" borderId="10" xfId="0" applyFont="1" applyFill="1" applyBorder="1" applyAlignment="1">
      <alignment vertical="center" wrapText="1"/>
    </xf>
    <xf numFmtId="0" fontId="8" fillId="3" borderId="1" xfId="0" applyFont="1" applyFill="1" applyBorder="1" applyAlignment="1">
      <alignment vertical="center" wrapText="1"/>
    </xf>
    <xf numFmtId="0" fontId="8" fillId="3" borderId="11" xfId="0" applyFont="1" applyFill="1" applyBorder="1" applyAlignment="1">
      <alignment vertical="center" wrapText="1"/>
    </xf>
    <xf numFmtId="0" fontId="11" fillId="3" borderId="7" xfId="0" applyFont="1" applyFill="1" applyBorder="1" applyAlignment="1">
      <alignment vertical="center" wrapText="1"/>
    </xf>
    <xf numFmtId="0" fontId="11" fillId="3" borderId="1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7" fillId="3" borderId="0" xfId="29" applyFont="1" applyFill="1"/>
    <xf numFmtId="0" fontId="8" fillId="3" borderId="0" xfId="29" applyFont="1" applyFill="1"/>
    <xf numFmtId="0" fontId="8" fillId="3" borderId="6" xfId="0" applyFont="1" applyFill="1" applyBorder="1" applyAlignment="1">
      <alignment horizontal="justify" vertical="center"/>
    </xf>
    <xf numFmtId="0" fontId="8" fillId="3" borderId="8" xfId="0" applyFont="1" applyFill="1" applyBorder="1" applyAlignment="1">
      <alignment horizontal="justify" vertical="center"/>
    </xf>
    <xf numFmtId="0" fontId="8" fillId="3" borderId="4" xfId="0" applyFont="1" applyFill="1" applyBorder="1" applyAlignment="1">
      <alignment horizontal="justify" vertical="center"/>
    </xf>
    <xf numFmtId="0" fontId="4" fillId="0" borderId="10" xfId="0" applyFont="1" applyBorder="1" applyAlignment="1">
      <alignment horizontal="center"/>
    </xf>
    <xf numFmtId="0" fontId="3" fillId="0" borderId="13" xfId="0" applyFont="1" applyBorder="1"/>
    <xf numFmtId="0" fontId="3" fillId="0" borderId="1" xfId="0" applyFont="1" applyBorder="1" applyAlignment="1">
      <alignment horizontal="center"/>
    </xf>
    <xf numFmtId="167" fontId="7" fillId="3" borderId="0" xfId="2" applyNumberFormat="1" applyFont="1" applyFill="1" applyAlignment="1">
      <alignment horizontal="center" vertical="center"/>
    </xf>
    <xf numFmtId="41" fontId="7" fillId="3" borderId="5" xfId="1" applyFont="1" applyFill="1" applyBorder="1" applyAlignment="1">
      <alignment vertical="center"/>
    </xf>
    <xf numFmtId="41" fontId="7" fillId="3" borderId="10" xfId="1" applyFont="1" applyFill="1" applyBorder="1" applyAlignment="1">
      <alignment vertical="center"/>
    </xf>
    <xf numFmtId="167" fontId="8" fillId="3" borderId="8" xfId="0" applyNumberFormat="1" applyFont="1" applyFill="1" applyBorder="1" applyAlignment="1">
      <alignment horizontal="center" vertical="center" wrapText="1"/>
    </xf>
    <xf numFmtId="2" fontId="4" fillId="3" borderId="6" xfId="0" applyNumberFormat="1" applyFont="1" applyFill="1" applyBorder="1" applyAlignment="1">
      <alignment horizontal="center" vertical="center" wrapText="1"/>
    </xf>
    <xf numFmtId="37" fontId="41" fillId="3" borderId="6" xfId="0" applyNumberFormat="1" applyFont="1" applyFill="1" applyBorder="1" applyAlignment="1">
      <alignment horizontal="right" wrapText="1"/>
    </xf>
    <xf numFmtId="37" fontId="41" fillId="3" borderId="0" xfId="0" applyNumberFormat="1" applyFont="1" applyFill="1" applyAlignment="1">
      <alignment horizontal="right" wrapText="1"/>
    </xf>
    <xf numFmtId="37" fontId="40" fillId="3" borderId="6" xfId="0" applyNumberFormat="1" applyFont="1" applyFill="1" applyBorder="1" applyAlignment="1">
      <alignment horizontal="right" wrapText="1"/>
    </xf>
    <xf numFmtId="37" fontId="40" fillId="3" borderId="0" xfId="0" applyNumberFormat="1" applyFont="1" applyFill="1" applyAlignment="1">
      <alignment horizontal="right" wrapText="1"/>
    </xf>
    <xf numFmtId="0" fontId="4" fillId="0" borderId="14" xfId="0" applyFont="1" applyBorder="1" applyAlignment="1">
      <alignment horizontal="center"/>
    </xf>
    <xf numFmtId="0" fontId="4" fillId="0" borderId="3" xfId="0" applyFont="1" applyBorder="1" applyAlignment="1">
      <alignment horizontal="justify"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5" xfId="0" applyFont="1" applyBorder="1" applyAlignment="1">
      <alignment horizontal="center" wrapText="1"/>
    </xf>
    <xf numFmtId="0" fontId="3" fillId="0" borderId="6" xfId="0" applyFont="1" applyBorder="1" applyAlignment="1">
      <alignment horizontal="center" wrapText="1"/>
    </xf>
    <xf numFmtId="0" fontId="4" fillId="0" borderId="6" xfId="0" applyFont="1" applyBorder="1"/>
    <xf numFmtId="0" fontId="4" fillId="0" borderId="14" xfId="0" applyFont="1" applyBorder="1"/>
    <xf numFmtId="0" fontId="4" fillId="0" borderId="8" xfId="0" applyFont="1" applyBorder="1"/>
    <xf numFmtId="0" fontId="4" fillId="0" borderId="5" xfId="0" applyFont="1" applyBorder="1" applyAlignment="1">
      <alignment horizontal="center"/>
    </xf>
    <xf numFmtId="0" fontId="4" fillId="0" borderId="6" xfId="0" applyFont="1" applyBorder="1" applyAlignment="1">
      <alignment horizontal="center"/>
    </xf>
    <xf numFmtId="0" fontId="3" fillId="0" borderId="14" xfId="0" applyFont="1" applyBorder="1"/>
    <xf numFmtId="0" fontId="3" fillId="0" borderId="7" xfId="0" applyFont="1" applyBorder="1"/>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4" fillId="0" borderId="8" xfId="0" applyFont="1" applyBorder="1" applyAlignment="1">
      <alignment horizontal="center"/>
    </xf>
    <xf numFmtId="0" fontId="3" fillId="0" borderId="14" xfId="0" applyFont="1" applyBorder="1" applyAlignment="1">
      <alignment horizontal="center"/>
    </xf>
    <xf numFmtId="3" fontId="3" fillId="0" borderId="8" xfId="0" applyNumberFormat="1" applyFont="1" applyBorder="1" applyAlignment="1">
      <alignment horizontal="center"/>
    </xf>
    <xf numFmtId="0" fontId="4" fillId="0" borderId="7" xfId="0" applyFont="1" applyBorder="1" applyAlignment="1">
      <alignment horizontal="center"/>
    </xf>
    <xf numFmtId="0" fontId="3" fillId="0" borderId="13" xfId="0" applyFont="1" applyBorder="1" applyAlignment="1">
      <alignment horizontal="center"/>
    </xf>
    <xf numFmtId="0" fontId="3" fillId="0" borderId="15" xfId="0" applyFont="1" applyBorder="1"/>
    <xf numFmtId="0" fontId="3" fillId="0" borderId="12" xfId="0" applyFont="1" applyBorder="1"/>
    <xf numFmtId="0" fontId="7" fillId="3" borderId="0" xfId="0" applyFont="1" applyFill="1" applyAlignment="1">
      <alignment horizontal="left" vertical="center" wrapText="1"/>
    </xf>
    <xf numFmtId="0" fontId="4" fillId="0" borderId="0" xfId="0" applyFont="1" applyAlignment="1">
      <alignment horizontal="justify" wrapText="1"/>
    </xf>
    <xf numFmtId="0" fontId="8" fillId="3" borderId="5" xfId="0" applyFont="1" applyFill="1" applyBorder="1" applyAlignment="1">
      <alignment horizontal="center" vertical="center"/>
    </xf>
    <xf numFmtId="3" fontId="4" fillId="3" borderId="9" xfId="0" applyNumberFormat="1" applyFont="1" applyFill="1" applyBorder="1" applyAlignment="1">
      <alignment horizontal="right" vertical="center" wrapText="1"/>
    </xf>
    <xf numFmtId="0" fontId="33" fillId="3" borderId="9" xfId="0" applyFont="1" applyFill="1" applyBorder="1" applyAlignment="1">
      <alignment vertical="center"/>
    </xf>
    <xf numFmtId="0" fontId="33" fillId="3" borderId="10" xfId="0" applyFont="1" applyFill="1" applyBorder="1" applyAlignment="1">
      <alignment vertical="center"/>
    </xf>
    <xf numFmtId="0" fontId="33" fillId="3" borderId="11" xfId="0" applyFont="1" applyFill="1" applyBorder="1" applyAlignment="1">
      <alignment vertical="center"/>
    </xf>
    <xf numFmtId="0" fontId="8" fillId="3" borderId="0" xfId="0" quotePrefix="1" applyFont="1" applyFill="1"/>
    <xf numFmtId="0" fontId="4" fillId="3" borderId="2" xfId="0" applyFont="1" applyFill="1" applyBorder="1" applyAlignment="1">
      <alignment horizontal="justify" vertical="center"/>
    </xf>
    <xf numFmtId="0" fontId="4" fillId="3" borderId="7" xfId="0" applyFont="1" applyFill="1" applyBorder="1" applyAlignment="1">
      <alignment horizontal="justify" vertical="center"/>
    </xf>
    <xf numFmtId="0" fontId="2" fillId="2" borderId="2" xfId="0" applyFont="1" applyFill="1" applyBorder="1" applyAlignment="1">
      <alignment horizontal="justify" vertical="center"/>
    </xf>
    <xf numFmtId="0" fontId="8" fillId="3" borderId="7" xfId="0" applyFont="1" applyFill="1" applyBorder="1" applyAlignment="1">
      <alignment horizontal="justify" vertical="center"/>
    </xf>
    <xf numFmtId="0" fontId="4" fillId="3" borderId="13" xfId="0" applyFont="1" applyFill="1" applyBorder="1" applyAlignment="1">
      <alignment horizontal="justify" vertical="center"/>
    </xf>
    <xf numFmtId="0" fontId="8" fillId="3" borderId="13" xfId="0" applyFont="1" applyFill="1" applyBorder="1" applyAlignment="1">
      <alignment horizontal="justify" vertical="center"/>
    </xf>
    <xf numFmtId="3" fontId="8" fillId="3" borderId="4" xfId="1" applyNumberFormat="1" applyFont="1" applyFill="1" applyBorder="1" applyAlignment="1">
      <alignment horizontal="center" vertical="center"/>
    </xf>
    <xf numFmtId="3" fontId="8" fillId="3" borderId="8" xfId="1" applyNumberFormat="1" applyFont="1" applyFill="1" applyBorder="1" applyAlignment="1">
      <alignment horizontal="center" vertical="center"/>
    </xf>
    <xf numFmtId="3" fontId="8" fillId="3" borderId="6" xfId="1" applyNumberFormat="1" applyFont="1" applyFill="1" applyBorder="1" applyAlignment="1">
      <alignment horizontal="center" vertical="center"/>
    </xf>
    <xf numFmtId="169" fontId="38" fillId="3" borderId="4" xfId="0" applyNumberFormat="1" applyFont="1" applyFill="1" applyBorder="1" applyAlignment="1">
      <alignment horizontal="center" vertical="center" wrapText="1"/>
    </xf>
    <xf numFmtId="167" fontId="8" fillId="3" borderId="4" xfId="0" applyNumberFormat="1" applyFont="1" applyFill="1" applyBorder="1" applyAlignment="1">
      <alignment horizontal="center" vertical="center"/>
    </xf>
    <xf numFmtId="167" fontId="8" fillId="3" borderId="8" xfId="0" applyNumberFormat="1" applyFont="1" applyFill="1" applyBorder="1" applyAlignment="1">
      <alignment horizontal="center" vertical="center"/>
    </xf>
    <xf numFmtId="3" fontId="8" fillId="3" borderId="4" xfId="0" applyNumberFormat="1" applyFont="1" applyFill="1" applyBorder="1" applyAlignment="1">
      <alignment horizontal="center" vertical="center"/>
    </xf>
    <xf numFmtId="168" fontId="8" fillId="3" borderId="8" xfId="0" applyNumberFormat="1" applyFont="1" applyFill="1" applyBorder="1" applyAlignment="1">
      <alignment horizontal="center" vertical="center"/>
    </xf>
    <xf numFmtId="3" fontId="8" fillId="0" borderId="6" xfId="0" applyNumberFormat="1" applyFont="1" applyBorder="1" applyAlignment="1">
      <alignment horizontal="center" vertical="center"/>
    </xf>
    <xf numFmtId="3" fontId="8" fillId="3" borderId="6" xfId="0" applyNumberFormat="1" applyFont="1" applyFill="1" applyBorder="1" applyAlignment="1">
      <alignment horizontal="center" vertical="center"/>
    </xf>
    <xf numFmtId="168" fontId="8" fillId="0" borderId="8" xfId="0" applyNumberFormat="1" applyFont="1" applyBorder="1" applyAlignment="1">
      <alignment horizontal="center" vertical="center"/>
    </xf>
    <xf numFmtId="169" fontId="8" fillId="3" borderId="8" xfId="0" applyNumberFormat="1" applyFont="1" applyFill="1" applyBorder="1" applyAlignment="1">
      <alignment horizontal="center" vertical="center"/>
    </xf>
    <xf numFmtId="10" fontId="8" fillId="3" borderId="12" xfId="0" applyNumberFormat="1" applyFont="1" applyFill="1" applyBorder="1" applyAlignment="1">
      <alignment horizontal="center" vertical="center"/>
    </xf>
    <xf numFmtId="169" fontId="8" fillId="3" borderId="12" xfId="0" applyNumberFormat="1" applyFont="1" applyFill="1" applyBorder="1" applyAlignment="1">
      <alignment horizontal="center" vertical="center"/>
    </xf>
    <xf numFmtId="3" fontId="8" fillId="3" borderId="8" xfId="0" applyNumberFormat="1" applyFont="1" applyFill="1" applyBorder="1" applyAlignment="1">
      <alignment horizontal="center" vertical="center"/>
    </xf>
    <xf numFmtId="0" fontId="33" fillId="2" borderId="9" xfId="0" applyFont="1" applyFill="1" applyBorder="1" applyAlignment="1">
      <alignment vertical="center"/>
    </xf>
    <xf numFmtId="0" fontId="33" fillId="2" borderId="10" xfId="0" applyFont="1" applyFill="1" applyBorder="1" applyAlignment="1">
      <alignment vertical="center"/>
    </xf>
    <xf numFmtId="0" fontId="33" fillId="2" borderId="11" xfId="0" applyFont="1" applyFill="1" applyBorder="1" applyAlignment="1">
      <alignment vertical="center"/>
    </xf>
    <xf numFmtId="0" fontId="33" fillId="2" borderId="1" xfId="0" applyFont="1" applyFill="1" applyBorder="1" applyAlignment="1">
      <alignment vertical="center"/>
    </xf>
    <xf numFmtId="0" fontId="34" fillId="2" borderId="9" xfId="0" applyFont="1" applyFill="1" applyBorder="1" applyAlignment="1">
      <alignment vertical="center"/>
    </xf>
    <xf numFmtId="0" fontId="33" fillId="2" borderId="10" xfId="0" applyFont="1" applyFill="1" applyBorder="1" applyAlignment="1">
      <alignment horizontal="left" vertical="center" wrapText="1" indent="1"/>
    </xf>
    <xf numFmtId="0" fontId="34" fillId="2" borderId="10" xfId="0" applyFont="1" applyFill="1" applyBorder="1" applyAlignment="1">
      <alignment vertical="center"/>
    </xf>
    <xf numFmtId="0" fontId="33" fillId="2" borderId="10" xfId="0" applyFont="1" applyFill="1" applyBorder="1" applyAlignment="1">
      <alignment horizontal="left" vertical="center" indent="1"/>
    </xf>
    <xf numFmtId="0" fontId="33" fillId="2" borderId="10" xfId="0" applyFont="1" applyFill="1" applyBorder="1" applyAlignment="1">
      <alignment horizontal="left" vertical="center" wrapText="1" indent="2"/>
    </xf>
    <xf numFmtId="0" fontId="34" fillId="2" borderId="11" xfId="0" applyFont="1" applyFill="1" applyBorder="1" applyAlignment="1">
      <alignment vertical="center"/>
    </xf>
    <xf numFmtId="0" fontId="8" fillId="3" borderId="2" xfId="0" applyFont="1" applyFill="1" applyBorder="1" applyAlignment="1">
      <alignment vertical="center" wrapText="1"/>
    </xf>
    <xf numFmtId="0" fontId="34" fillId="2" borderId="9" xfId="0" applyFont="1" applyFill="1" applyBorder="1" applyAlignment="1">
      <alignment vertical="center" wrapText="1"/>
    </xf>
    <xf numFmtId="0" fontId="34" fillId="2" borderId="10" xfId="0" applyFont="1" applyFill="1" applyBorder="1" applyAlignment="1">
      <alignment vertical="center" wrapText="1"/>
    </xf>
    <xf numFmtId="3" fontId="8" fillId="3" borderId="4" xfId="1" applyNumberFormat="1" applyFont="1" applyFill="1" applyBorder="1" applyAlignment="1">
      <alignment horizontal="center" vertical="center" wrapText="1"/>
    </xf>
    <xf numFmtId="3" fontId="8" fillId="3" borderId="8" xfId="1" applyNumberFormat="1" applyFont="1" applyFill="1" applyBorder="1" applyAlignment="1">
      <alignment horizontal="center" vertical="center" wrapText="1"/>
    </xf>
    <xf numFmtId="0" fontId="33" fillId="2" borderId="9" xfId="0" applyFont="1" applyFill="1" applyBorder="1" applyAlignment="1">
      <alignment vertical="center" wrapText="1"/>
    </xf>
    <xf numFmtId="0" fontId="33" fillId="2" borderId="11" xfId="0" applyFont="1" applyFill="1" applyBorder="1" applyAlignment="1">
      <alignment vertical="center" wrapText="1"/>
    </xf>
    <xf numFmtId="169" fontId="8" fillId="3" borderId="8" xfId="2" applyNumberFormat="1" applyFont="1" applyFill="1" applyBorder="1" applyAlignment="1">
      <alignment horizontal="center" vertical="center" wrapText="1"/>
    </xf>
    <xf numFmtId="0" fontId="33" fillId="2" borderId="10" xfId="0" applyFont="1" applyFill="1" applyBorder="1" applyAlignment="1">
      <alignment vertical="center" wrapText="1"/>
    </xf>
    <xf numFmtId="167" fontId="8" fillId="3" borderId="4" xfId="0" applyNumberFormat="1" applyFont="1" applyFill="1" applyBorder="1" applyAlignment="1">
      <alignment horizontal="center" vertical="center" wrapText="1"/>
    </xf>
    <xf numFmtId="167" fontId="8" fillId="3" borderId="6" xfId="0" applyNumberFormat="1" applyFont="1" applyFill="1" applyBorder="1" applyAlignment="1">
      <alignment horizontal="center" vertical="center" wrapText="1"/>
    </xf>
    <xf numFmtId="168" fontId="8" fillId="3" borderId="8" xfId="0" applyNumberFormat="1" applyFont="1" applyFill="1" applyBorder="1" applyAlignment="1">
      <alignment horizontal="center" vertical="center" wrapText="1"/>
    </xf>
    <xf numFmtId="3" fontId="8" fillId="3" borderId="6" xfId="0" applyNumberFormat="1" applyFont="1" applyFill="1" applyBorder="1" applyAlignment="1">
      <alignment horizontal="center" vertical="center" wrapText="1"/>
    </xf>
    <xf numFmtId="10" fontId="8" fillId="3" borderId="8" xfId="0" applyNumberFormat="1" applyFont="1" applyFill="1" applyBorder="1" applyAlignment="1">
      <alignment horizontal="center" vertical="center" wrapText="1"/>
    </xf>
    <xf numFmtId="10" fontId="8" fillId="3" borderId="12" xfId="0" applyNumberFormat="1" applyFont="1" applyFill="1" applyBorder="1" applyAlignment="1">
      <alignment horizontal="center" vertical="center" wrapText="1"/>
    </xf>
    <xf numFmtId="0" fontId="33" fillId="0" borderId="9" xfId="0" applyFont="1" applyBorder="1" applyAlignment="1">
      <alignment vertical="center" wrapText="1"/>
    </xf>
    <xf numFmtId="169" fontId="8" fillId="3" borderId="12" xfId="0" applyNumberFormat="1" applyFont="1" applyFill="1" applyBorder="1" applyAlignment="1">
      <alignment horizontal="center" vertical="center" wrapText="1"/>
    </xf>
    <xf numFmtId="3" fontId="8" fillId="3" borderId="8" xfId="0" applyNumberFormat="1" applyFont="1" applyFill="1" applyBorder="1" applyAlignment="1">
      <alignment horizontal="center" vertical="center" wrapText="1"/>
    </xf>
    <xf numFmtId="168" fontId="8" fillId="0" borderId="3" xfId="0" applyNumberFormat="1" applyFont="1" applyBorder="1" applyAlignment="1">
      <alignment horizontal="center" vertical="center" wrapText="1"/>
    </xf>
    <xf numFmtId="168" fontId="8" fillId="0" borderId="0" xfId="0" applyNumberFormat="1" applyFont="1" applyAlignment="1">
      <alignment horizontal="center" vertical="center" wrapText="1"/>
    </xf>
    <xf numFmtId="168" fontId="7" fillId="0" borderId="0" xfId="0" applyNumberFormat="1" applyFont="1" applyAlignment="1">
      <alignment horizontal="center" vertical="center" wrapText="1"/>
    </xf>
    <xf numFmtId="168" fontId="7" fillId="0" borderId="14" xfId="0" applyNumberFormat="1" applyFont="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3" fontId="8" fillId="3" borderId="2" xfId="0" applyNumberFormat="1" applyFont="1" applyFill="1" applyBorder="1" applyAlignment="1">
      <alignment horizontal="right" vertical="center" wrapText="1"/>
    </xf>
    <xf numFmtId="0" fontId="3" fillId="0" borderId="2" xfId="0" applyFont="1" applyBorder="1" applyAlignment="1">
      <alignment horizontal="center"/>
    </xf>
    <xf numFmtId="3" fontId="3" fillId="0" borderId="7" xfId="0" applyNumberFormat="1" applyFont="1" applyBorder="1" applyAlignment="1">
      <alignment horizontal="center"/>
    </xf>
    <xf numFmtId="0" fontId="3" fillId="0" borderId="8" xfId="0" applyFont="1" applyBorder="1" applyAlignment="1">
      <alignment horizontal="center"/>
    </xf>
    <xf numFmtId="0" fontId="3" fillId="0" borderId="7" xfId="0" applyFont="1" applyBorder="1" applyAlignment="1">
      <alignment horizontal="center"/>
    </xf>
    <xf numFmtId="0" fontId="4" fillId="0" borderId="14" xfId="0" applyFont="1" applyBorder="1" applyAlignment="1">
      <alignment horizontal="justify" wrapText="1"/>
    </xf>
    <xf numFmtId="0" fontId="4" fillId="0" borderId="15" xfId="0" applyFont="1" applyBorder="1" applyAlignment="1">
      <alignment horizontal="justify" wrapText="1"/>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4" fillId="0" borderId="13"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4"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15" xfId="0" applyFont="1" applyBorder="1" applyAlignment="1">
      <alignment horizontal="center" vertical="center"/>
    </xf>
    <xf numFmtId="0" fontId="4" fillId="0" borderId="12" xfId="0" applyFont="1" applyBorder="1" applyAlignment="1">
      <alignment horizontal="center" vertical="center"/>
    </xf>
    <xf numFmtId="3" fontId="8" fillId="4" borderId="5" xfId="0" applyNumberFormat="1" applyFont="1" applyFill="1" applyBorder="1"/>
    <xf numFmtId="41" fontId="3" fillId="0" borderId="5" xfId="1" applyFont="1" applyBorder="1" applyAlignment="1">
      <alignment horizontal="right" vertical="center"/>
    </xf>
    <xf numFmtId="41" fontId="8" fillId="4" borderId="9" xfId="1" applyFont="1" applyFill="1" applyBorder="1"/>
    <xf numFmtId="41" fontId="8" fillId="4" borderId="3" xfId="1" applyFont="1" applyFill="1" applyBorder="1"/>
    <xf numFmtId="168" fontId="7" fillId="3" borderId="8" xfId="14" applyNumberFormat="1" applyFont="1" applyFill="1" applyBorder="1" applyAlignment="1">
      <alignment horizontal="center" vertical="center"/>
    </xf>
    <xf numFmtId="168" fontId="7" fillId="3" borderId="9" xfId="14" applyNumberFormat="1" applyFont="1" applyFill="1" applyBorder="1" applyAlignment="1">
      <alignment horizontal="center" vertical="center"/>
    </xf>
    <xf numFmtId="168" fontId="7" fillId="3" borderId="10" xfId="14" applyNumberFormat="1" applyFont="1" applyFill="1" applyBorder="1" applyAlignment="1">
      <alignment horizontal="center" vertical="center"/>
    </xf>
    <xf numFmtId="168" fontId="7" fillId="3" borderId="11" xfId="14" applyNumberFormat="1" applyFont="1" applyFill="1" applyBorder="1" applyAlignment="1">
      <alignment horizontal="center" vertical="center"/>
    </xf>
    <xf numFmtId="0" fontId="3" fillId="3" borderId="11" xfId="0" applyFont="1" applyFill="1" applyBorder="1"/>
    <xf numFmtId="0" fontId="32" fillId="0" borderId="1" xfId="0" applyFont="1" applyBorder="1" applyAlignment="1">
      <alignment horizontal="center" vertical="center"/>
    </xf>
    <xf numFmtId="0" fontId="32" fillId="0" borderId="1" xfId="0" applyFont="1" applyBorder="1" applyAlignment="1">
      <alignment horizontal="justify" vertical="center" wrapText="1"/>
    </xf>
    <xf numFmtId="0" fontId="23" fillId="3" borderId="0" xfId="0" applyFont="1" applyFill="1" applyAlignment="1">
      <alignment horizontal="left" vertical="center"/>
    </xf>
    <xf numFmtId="0" fontId="33" fillId="0" borderId="1" xfId="0" applyFont="1" applyBorder="1" applyAlignment="1">
      <alignment horizontal="center" vertical="center" wrapText="1"/>
    </xf>
    <xf numFmtId="0" fontId="8" fillId="3" borderId="7" xfId="0" applyFont="1" applyFill="1" applyBorder="1" applyAlignment="1">
      <alignment horizontal="center" vertical="center"/>
    </xf>
    <xf numFmtId="0" fontId="8" fillId="3" borderId="14" xfId="0" applyFont="1" applyFill="1" applyBorder="1" applyAlignment="1">
      <alignment horizontal="left" vertical="center"/>
    </xf>
    <xf numFmtId="171" fontId="8" fillId="3" borderId="11" xfId="1" applyNumberFormat="1" applyFont="1" applyFill="1" applyBorder="1" applyAlignment="1">
      <alignment horizontal="right" vertical="center" wrapText="1"/>
    </xf>
    <xf numFmtId="0" fontId="33" fillId="0" borderId="1" xfId="0" applyFont="1" applyBorder="1" applyAlignment="1">
      <alignment horizontal="justify" vertical="center" wrapText="1"/>
    </xf>
    <xf numFmtId="171" fontId="23" fillId="3" borderId="10" xfId="1" applyNumberFormat="1" applyFont="1" applyFill="1" applyBorder="1" applyAlignment="1">
      <alignment horizontal="right" vertical="center" wrapText="1"/>
    </xf>
    <xf numFmtId="168" fontId="7" fillId="3" borderId="11" xfId="0" applyNumberFormat="1" applyFont="1" applyFill="1" applyBorder="1" applyAlignment="1">
      <alignment horizontal="center" vertical="center" wrapText="1"/>
    </xf>
    <xf numFmtId="0" fontId="23" fillId="3" borderId="5" xfId="0" applyFont="1" applyFill="1" applyBorder="1" applyAlignment="1">
      <alignment horizontal="center" vertical="center"/>
    </xf>
    <xf numFmtId="167" fontId="33" fillId="3" borderId="6" xfId="0" applyNumberFormat="1" applyFont="1" applyFill="1" applyBorder="1" applyAlignment="1">
      <alignment horizontal="center" vertical="center"/>
    </xf>
    <xf numFmtId="1" fontId="33" fillId="3" borderId="6" xfId="0" applyNumberFormat="1" applyFont="1" applyFill="1" applyBorder="1" applyAlignment="1">
      <alignment horizontal="center" vertical="center"/>
    </xf>
    <xf numFmtId="1" fontId="33" fillId="3" borderId="8" xfId="0" applyNumberFormat="1" applyFont="1" applyFill="1" applyBorder="1" applyAlignment="1">
      <alignment horizontal="center" vertical="center"/>
    </xf>
    <xf numFmtId="167" fontId="33" fillId="3" borderId="5" xfId="0" applyNumberFormat="1" applyFont="1" applyFill="1" applyBorder="1" applyAlignment="1">
      <alignment horizontal="center" vertical="center"/>
    </xf>
    <xf numFmtId="1" fontId="33" fillId="3" borderId="5" xfId="0" applyNumberFormat="1" applyFont="1" applyFill="1" applyBorder="1" applyAlignment="1">
      <alignment horizontal="center" vertical="center"/>
    </xf>
    <xf numFmtId="1" fontId="33" fillId="3" borderId="7" xfId="0" applyNumberFormat="1" applyFont="1" applyFill="1" applyBorder="1" applyAlignment="1">
      <alignment horizontal="center" vertical="center"/>
    </xf>
    <xf numFmtId="167" fontId="33" fillId="3" borderId="10" xfId="0" applyNumberFormat="1" applyFont="1" applyFill="1" applyBorder="1" applyAlignment="1">
      <alignment horizontal="center" vertical="center"/>
    </xf>
    <xf numFmtId="1" fontId="33" fillId="3" borderId="10" xfId="0" applyNumberFormat="1" applyFont="1" applyFill="1" applyBorder="1" applyAlignment="1">
      <alignment horizontal="center" vertical="center"/>
    </xf>
    <xf numFmtId="1" fontId="33" fillId="3" borderId="11" xfId="0" applyNumberFormat="1" applyFont="1" applyFill="1" applyBorder="1" applyAlignment="1">
      <alignment horizontal="center" vertical="center"/>
    </xf>
    <xf numFmtId="167" fontId="33" fillId="3" borderId="0" xfId="0" applyNumberFormat="1" applyFont="1" applyFill="1" applyAlignment="1">
      <alignment horizontal="center" vertical="center"/>
    </xf>
    <xf numFmtId="1" fontId="33" fillId="3" borderId="0" xfId="0" applyNumberFormat="1" applyFont="1" applyFill="1" applyAlignment="1">
      <alignment horizontal="center" vertical="center"/>
    </xf>
    <xf numFmtId="1" fontId="33" fillId="3" borderId="14" xfId="0" applyNumberFormat="1" applyFont="1" applyFill="1" applyBorder="1" applyAlignment="1">
      <alignment horizontal="center" vertical="center"/>
    </xf>
    <xf numFmtId="167" fontId="33" fillId="3" borderId="2" xfId="0" applyNumberFormat="1" applyFont="1" applyFill="1" applyBorder="1" applyAlignment="1">
      <alignment horizontal="center" vertical="center"/>
    </xf>
    <xf numFmtId="167" fontId="33" fillId="3" borderId="9" xfId="0" applyNumberFormat="1" applyFont="1" applyFill="1" applyBorder="1" applyAlignment="1">
      <alignment horizontal="center" vertical="center"/>
    </xf>
    <xf numFmtId="167" fontId="33" fillId="3" borderId="3" xfId="0" applyNumberFormat="1" applyFont="1" applyFill="1" applyBorder="1" applyAlignment="1">
      <alignment horizontal="center" vertical="center"/>
    </xf>
    <xf numFmtId="167" fontId="33" fillId="3" borderId="4" xfId="0" applyNumberFormat="1" applyFont="1" applyFill="1" applyBorder="1" applyAlignment="1">
      <alignment horizontal="center" vertical="center"/>
    </xf>
    <xf numFmtId="3" fontId="4" fillId="0" borderId="7" xfId="0" applyNumberFormat="1" applyFont="1" applyBorder="1"/>
    <xf numFmtId="168" fontId="3" fillId="3" borderId="14" xfId="0" applyNumberFormat="1" applyFont="1" applyFill="1" applyBorder="1" applyAlignment="1">
      <alignment horizontal="center" vertical="center" wrapText="1"/>
    </xf>
    <xf numFmtId="167" fontId="4" fillId="3" borderId="10" xfId="1" applyNumberFormat="1" applyFont="1" applyFill="1" applyBorder="1" applyAlignment="1">
      <alignment horizontal="center" vertical="top"/>
    </xf>
    <xf numFmtId="167" fontId="3" fillId="3" borderId="10" xfId="6" applyNumberFormat="1" applyFont="1" applyFill="1" applyBorder="1" applyAlignment="1">
      <alignment horizontal="center" vertical="top"/>
    </xf>
    <xf numFmtId="41" fontId="3" fillId="3" borderId="6" xfId="1" applyFont="1" applyFill="1" applyBorder="1" applyAlignment="1">
      <alignment horizontal="right" vertical="top"/>
    </xf>
    <xf numFmtId="167" fontId="4" fillId="3" borderId="10" xfId="6" applyNumberFormat="1" applyFont="1" applyFill="1" applyBorder="1" applyAlignment="1">
      <alignment horizontal="center" vertical="top"/>
    </xf>
    <xf numFmtId="167" fontId="4" fillId="3" borderId="6" xfId="6" applyNumberFormat="1" applyFont="1" applyFill="1" applyBorder="1" applyAlignment="1">
      <alignment horizontal="center" vertical="top"/>
    </xf>
    <xf numFmtId="167" fontId="3" fillId="3" borderId="6" xfId="6" applyNumberFormat="1" applyFont="1" applyFill="1" applyBorder="1" applyAlignment="1">
      <alignment horizontal="center" vertical="top"/>
    </xf>
    <xf numFmtId="167" fontId="3" fillId="3" borderId="6" xfId="1" applyNumberFormat="1" applyFont="1" applyFill="1" applyBorder="1" applyAlignment="1">
      <alignment horizontal="center" vertical="top"/>
    </xf>
    <xf numFmtId="167" fontId="4" fillId="3" borderId="11" xfId="6" applyNumberFormat="1" applyFont="1" applyFill="1" applyBorder="1" applyAlignment="1">
      <alignment horizontal="center" vertical="top"/>
    </xf>
    <xf numFmtId="167" fontId="4" fillId="3" borderId="4" xfId="6" applyNumberFormat="1" applyFont="1" applyFill="1" applyBorder="1" applyAlignment="1">
      <alignment horizontal="center" vertical="top"/>
    </xf>
    <xf numFmtId="167" fontId="3" fillId="3" borderId="8" xfId="6" applyNumberFormat="1" applyFont="1" applyFill="1" applyBorder="1" applyAlignment="1">
      <alignment horizontal="center" vertical="top"/>
    </xf>
    <xf numFmtId="3" fontId="3" fillId="0" borderId="13" xfId="0" applyNumberFormat="1" applyFont="1" applyBorder="1"/>
    <xf numFmtId="3" fontId="3" fillId="0" borderId="15" xfId="0" applyNumberFormat="1" applyFont="1" applyBorder="1"/>
    <xf numFmtId="3" fontId="3" fillId="0" borderId="12" xfId="0" applyNumberFormat="1" applyFont="1" applyBorder="1"/>
    <xf numFmtId="3" fontId="4" fillId="0" borderId="5" xfId="0" applyNumberFormat="1" applyFont="1" applyBorder="1"/>
    <xf numFmtId="3" fontId="4" fillId="0" borderId="6" xfId="0" applyNumberFormat="1" applyFont="1" applyBorder="1"/>
    <xf numFmtId="0" fontId="4" fillId="0" borderId="7" xfId="0" applyFont="1" applyBorder="1"/>
    <xf numFmtId="3" fontId="4" fillId="0" borderId="14" xfId="0" applyNumberFormat="1" applyFont="1" applyBorder="1"/>
    <xf numFmtId="3" fontId="4" fillId="0" borderId="8" xfId="0" applyNumberFormat="1" applyFont="1" applyBorder="1"/>
    <xf numFmtId="0" fontId="4" fillId="3" borderId="0" xfId="0" applyFont="1" applyFill="1" applyAlignment="1">
      <alignment horizontal="justify" vertical="center" wrapText="1"/>
    </xf>
    <xf numFmtId="0" fontId="3" fillId="3" borderId="13" xfId="0" applyFont="1" applyFill="1" applyBorder="1" applyAlignment="1">
      <alignment horizontal="center" vertical="center"/>
    </xf>
    <xf numFmtId="0" fontId="3" fillId="3" borderId="12" xfId="0" applyFont="1" applyFill="1" applyBorder="1" applyAlignment="1">
      <alignment horizontal="center" vertical="center" wrapText="1"/>
    </xf>
    <xf numFmtId="167" fontId="4" fillId="3" borderId="6" xfId="0" applyNumberFormat="1" applyFont="1" applyFill="1" applyBorder="1" applyAlignment="1">
      <alignment horizontal="center"/>
    </xf>
    <xf numFmtId="167" fontId="4" fillId="3" borderId="8" xfId="0" applyNumberFormat="1" applyFont="1" applyFill="1" applyBorder="1" applyAlignment="1">
      <alignment horizontal="center"/>
    </xf>
    <xf numFmtId="0" fontId="34" fillId="3" borderId="10" xfId="0" applyFont="1" applyFill="1" applyBorder="1" applyAlignment="1">
      <alignment vertical="center"/>
    </xf>
    <xf numFmtId="0" fontId="34" fillId="3" borderId="11" xfId="0" applyFont="1" applyFill="1" applyBorder="1" applyAlignment="1">
      <alignment vertical="center"/>
    </xf>
    <xf numFmtId="3" fontId="2" fillId="0" borderId="0" xfId="0" applyNumberFormat="1" applyFont="1"/>
    <xf numFmtId="0" fontId="7" fillId="3" borderId="3" xfId="0" applyFont="1" applyFill="1" applyBorder="1" applyAlignment="1">
      <alignment horizontal="left" vertical="center"/>
    </xf>
    <xf numFmtId="3" fontId="3" fillId="0" borderId="2" xfId="0" applyNumberFormat="1" applyFont="1" applyBorder="1" applyAlignment="1">
      <alignment horizontal="right" vertical="center" wrapText="1"/>
    </xf>
    <xf numFmtId="3" fontId="3" fillId="3" borderId="4" xfId="0" applyNumberFormat="1" applyFont="1" applyFill="1" applyBorder="1" applyAlignment="1">
      <alignment horizontal="right" vertical="center" wrapText="1"/>
    </xf>
    <xf numFmtId="3" fontId="4" fillId="3" borderId="3" xfId="0" applyNumberFormat="1" applyFont="1" applyFill="1" applyBorder="1" applyAlignment="1">
      <alignment horizontal="right" vertical="center" wrapText="1"/>
    </xf>
    <xf numFmtId="3" fontId="2" fillId="3" borderId="0" xfId="0" applyNumberFormat="1" applyFont="1" applyFill="1" applyAlignment="1">
      <alignment horizontal="right" vertical="center" wrapText="1"/>
    </xf>
    <xf numFmtId="3" fontId="2" fillId="3" borderId="10" xfId="0" applyNumberFormat="1" applyFont="1" applyFill="1" applyBorder="1" applyAlignment="1">
      <alignment horizontal="right" vertical="center" wrapText="1"/>
    </xf>
    <xf numFmtId="3" fontId="4" fillId="3" borderId="4" xfId="0" applyNumberFormat="1" applyFont="1" applyFill="1" applyBorder="1" applyAlignment="1">
      <alignment horizontal="right" vertical="center" wrapText="1"/>
    </xf>
    <xf numFmtId="3" fontId="2" fillId="3" borderId="6" xfId="0" applyNumberFormat="1" applyFont="1" applyFill="1" applyBorder="1" applyAlignment="1">
      <alignment horizontal="right" vertical="center"/>
    </xf>
    <xf numFmtId="3" fontId="3" fillId="3" borderId="4" xfId="0" applyNumberFormat="1" applyFont="1" applyFill="1" applyBorder="1" applyAlignment="1">
      <alignment horizontal="right" vertical="center"/>
    </xf>
    <xf numFmtId="168" fontId="3" fillId="3" borderId="0" xfId="0" applyNumberFormat="1" applyFont="1" applyFill="1" applyAlignment="1">
      <alignment horizontal="center" vertical="center" wrapText="1"/>
    </xf>
    <xf numFmtId="168" fontId="3" fillId="3" borderId="6" xfId="0" applyNumberFormat="1" applyFont="1" applyFill="1" applyBorder="1" applyAlignment="1">
      <alignment horizontal="center" vertical="center"/>
    </xf>
    <xf numFmtId="168" fontId="3" fillId="3" borderId="11" xfId="0" applyNumberFormat="1" applyFont="1" applyFill="1" applyBorder="1" applyAlignment="1">
      <alignment horizontal="center" vertical="center"/>
    </xf>
    <xf numFmtId="168" fontId="3" fillId="3" borderId="8" xfId="0" applyNumberFormat="1" applyFont="1" applyFill="1" applyBorder="1" applyAlignment="1">
      <alignment horizontal="center" vertical="center"/>
    </xf>
    <xf numFmtId="167" fontId="3" fillId="3" borderId="0" xfId="6" applyNumberFormat="1" applyFont="1" applyFill="1" applyBorder="1" applyAlignment="1">
      <alignment horizontal="center" vertical="top"/>
    </xf>
    <xf numFmtId="167" fontId="4" fillId="3" borderId="0" xfId="6" applyNumberFormat="1" applyFont="1" applyFill="1" applyBorder="1" applyAlignment="1">
      <alignment horizontal="center" vertical="top"/>
    </xf>
    <xf numFmtId="167" fontId="3" fillId="3" borderId="0" xfId="1" applyNumberFormat="1" applyFont="1" applyFill="1" applyBorder="1" applyAlignment="1">
      <alignment horizontal="center" vertical="top"/>
    </xf>
    <xf numFmtId="41" fontId="4" fillId="3" borderId="0" xfId="1" applyFont="1" applyFill="1" applyBorder="1" applyAlignment="1">
      <alignment horizontal="center" vertical="top"/>
    </xf>
    <xf numFmtId="41" fontId="4" fillId="3" borderId="0" xfId="1" applyFont="1" applyFill="1" applyAlignment="1">
      <alignment horizontal="center" vertical="top"/>
    </xf>
    <xf numFmtId="41" fontId="4" fillId="3" borderId="10" xfId="6" applyNumberFormat="1" applyFont="1" applyFill="1" applyBorder="1" applyAlignment="1">
      <alignment horizontal="right" vertical="top"/>
    </xf>
    <xf numFmtId="41" fontId="4" fillId="3" borderId="10" xfId="1" applyFont="1" applyFill="1" applyBorder="1" applyAlignment="1">
      <alignment horizontal="right" vertical="top"/>
    </xf>
    <xf numFmtId="0" fontId="2" fillId="3" borderId="3" xfId="0" applyFont="1" applyFill="1" applyBorder="1" applyAlignment="1">
      <alignment vertical="center" wrapText="1"/>
    </xf>
    <xf numFmtId="0" fontId="2" fillId="3" borderId="0" xfId="0" applyFont="1" applyFill="1" applyAlignment="1">
      <alignment vertical="center" wrapText="1"/>
    </xf>
    <xf numFmtId="0" fontId="3" fillId="3" borderId="4" xfId="0" applyFont="1" applyFill="1" applyBorder="1" applyAlignment="1">
      <alignment horizontal="center" vertical="center"/>
    </xf>
    <xf numFmtId="0" fontId="4" fillId="3" borderId="9" xfId="0" applyFont="1" applyFill="1" applyBorder="1" applyAlignment="1">
      <alignment horizontal="justify" vertical="center" wrapText="1"/>
    </xf>
    <xf numFmtId="168" fontId="8" fillId="3" borderId="3" xfId="0" applyNumberFormat="1" applyFont="1" applyFill="1" applyBorder="1" applyAlignment="1">
      <alignment horizontal="center" vertical="center" wrapText="1"/>
    </xf>
    <xf numFmtId="168" fontId="8" fillId="3" borderId="0" xfId="0" applyNumberFormat="1" applyFont="1" applyFill="1" applyAlignment="1">
      <alignment horizontal="center" vertical="center" wrapText="1"/>
    </xf>
    <xf numFmtId="168" fontId="7" fillId="3" borderId="0" xfId="0" applyNumberFormat="1" applyFont="1" applyFill="1" applyAlignment="1">
      <alignment horizontal="center" vertical="center" wrapText="1"/>
    </xf>
    <xf numFmtId="168" fontId="7" fillId="3" borderId="14" xfId="0" applyNumberFormat="1" applyFont="1" applyFill="1" applyBorder="1" applyAlignment="1">
      <alignment horizontal="center" vertical="center" wrapText="1"/>
    </xf>
    <xf numFmtId="0" fontId="4" fillId="3" borderId="1" xfId="0" applyFont="1" applyFill="1" applyBorder="1" applyAlignment="1">
      <alignment horizontal="justify" vertical="center" wrapText="1"/>
    </xf>
    <xf numFmtId="3" fontId="4" fillId="3" borderId="1" xfId="0" applyNumberFormat="1" applyFont="1" applyFill="1" applyBorder="1" applyAlignment="1">
      <alignment horizontal="right" vertical="center" wrapText="1"/>
    </xf>
    <xf numFmtId="3" fontId="2" fillId="3" borderId="1" xfId="0" applyNumberFormat="1" applyFont="1" applyFill="1" applyBorder="1" applyAlignment="1">
      <alignment horizontal="right" vertical="center" wrapText="1"/>
    </xf>
    <xf numFmtId="168" fontId="4" fillId="3" borderId="0" xfId="0" applyNumberFormat="1" applyFont="1" applyFill="1"/>
    <xf numFmtId="0" fontId="4" fillId="3" borderId="4" xfId="0" applyFont="1" applyFill="1" applyBorder="1" applyAlignment="1">
      <alignment horizontal="justify" vertical="center" wrapText="1"/>
    </xf>
    <xf numFmtId="0" fontId="4" fillId="3" borderId="5" xfId="0" applyFont="1" applyFill="1" applyBorder="1" applyAlignment="1">
      <alignment horizontal="center" vertical="center"/>
    </xf>
    <xf numFmtId="0" fontId="4" fillId="3" borderId="12" xfId="0" applyFont="1" applyFill="1" applyBorder="1" applyAlignment="1">
      <alignment horizontal="justify" vertical="center" wrapText="1"/>
    </xf>
    <xf numFmtId="0" fontId="4" fillId="3" borderId="10" xfId="0" applyFont="1" applyFill="1" applyBorder="1" applyAlignment="1">
      <alignment horizontal="justify" vertical="center" wrapText="1"/>
    </xf>
    <xf numFmtId="0" fontId="4" fillId="3" borderId="6" xfId="0" applyFont="1" applyFill="1" applyBorder="1" applyAlignment="1">
      <alignment horizontal="justify" vertical="center" wrapText="1"/>
    </xf>
    <xf numFmtId="0" fontId="4" fillId="3" borderId="13" xfId="0" applyFont="1" applyFill="1" applyBorder="1" applyAlignment="1">
      <alignment horizontal="center" vertical="center"/>
    </xf>
    <xf numFmtId="0" fontId="31" fillId="0" borderId="0" xfId="21" applyFont="1"/>
    <xf numFmtId="3" fontId="4" fillId="3" borderId="9" xfId="0" applyNumberFormat="1" applyFont="1" applyFill="1" applyBorder="1"/>
    <xf numFmtId="3" fontId="22" fillId="3" borderId="0" xfId="0" applyNumberFormat="1" applyFont="1" applyFill="1" applyAlignment="1">
      <alignment horizontal="right" vertical="center"/>
    </xf>
    <xf numFmtId="167" fontId="22" fillId="3" borderId="0" xfId="0" applyNumberFormat="1" applyFont="1" applyFill="1" applyAlignment="1">
      <alignment horizontal="center" vertical="center"/>
    </xf>
    <xf numFmtId="174" fontId="3" fillId="3" borderId="10" xfId="1" applyNumberFormat="1" applyFont="1" applyFill="1" applyBorder="1" applyAlignment="1">
      <alignment horizontal="center" vertical="center"/>
    </xf>
    <xf numFmtId="41" fontId="8" fillId="5" borderId="5" xfId="1" applyFont="1" applyFill="1" applyBorder="1"/>
    <xf numFmtId="41" fontId="8" fillId="5" borderId="10" xfId="1" applyFont="1" applyFill="1" applyBorder="1"/>
    <xf numFmtId="41" fontId="8" fillId="5" borderId="0" xfId="1" applyFont="1" applyFill="1" applyBorder="1"/>
    <xf numFmtId="171" fontId="8" fillId="3" borderId="0" xfId="0" applyNumberFormat="1" applyFont="1" applyFill="1"/>
    <xf numFmtId="3" fontId="14" fillId="3" borderId="0" xfId="0" applyNumberFormat="1" applyFont="1" applyFill="1"/>
    <xf numFmtId="0" fontId="21" fillId="3" borderId="0" xfId="0" applyFont="1" applyFill="1"/>
    <xf numFmtId="3" fontId="7" fillId="3" borderId="3" xfId="14" applyNumberFormat="1" applyFont="1" applyFill="1" applyBorder="1" applyAlignment="1">
      <alignment horizontal="right" vertical="center"/>
    </xf>
    <xf numFmtId="3" fontId="8" fillId="3" borderId="0" xfId="14" applyNumberFormat="1" applyFont="1" applyFill="1" applyBorder="1" applyAlignment="1">
      <alignment horizontal="right" vertical="center"/>
    </xf>
    <xf numFmtId="3" fontId="8" fillId="3" borderId="14" xfId="14" applyNumberFormat="1" applyFont="1" applyFill="1" applyBorder="1" applyAlignment="1">
      <alignment horizontal="right" vertical="center"/>
    </xf>
    <xf numFmtId="3" fontId="7" fillId="3" borderId="14" xfId="14" applyNumberFormat="1" applyFont="1" applyFill="1" applyBorder="1" applyAlignment="1">
      <alignment horizontal="right" vertical="center"/>
    </xf>
    <xf numFmtId="0" fontId="1" fillId="3" borderId="3" xfId="0" applyFont="1" applyFill="1" applyBorder="1" applyAlignment="1">
      <alignment horizontal="center" vertical="center" wrapText="1"/>
    </xf>
    <xf numFmtId="0" fontId="1" fillId="3" borderId="9" xfId="0" applyFont="1" applyFill="1" applyBorder="1" applyAlignment="1">
      <alignment vertical="center" wrapText="1"/>
    </xf>
    <xf numFmtId="0" fontId="1" fillId="0" borderId="4" xfId="0" applyFont="1" applyBorder="1" applyAlignment="1">
      <alignment horizontal="center" vertical="center" wrapText="1"/>
    </xf>
    <xf numFmtId="0" fontId="2" fillId="3" borderId="10" xfId="0" applyFont="1" applyFill="1" applyBorder="1" applyAlignment="1">
      <alignment vertical="center" wrapText="1"/>
    </xf>
    <xf numFmtId="0" fontId="2" fillId="3" borderId="11" xfId="0" applyFont="1" applyFill="1" applyBorder="1" applyAlignment="1">
      <alignment vertical="center" wrapText="1"/>
    </xf>
    <xf numFmtId="0" fontId="1" fillId="3" borderId="11" xfId="0" applyFont="1" applyFill="1" applyBorder="1" applyAlignment="1">
      <alignment vertical="center" wrapText="1"/>
    </xf>
    <xf numFmtId="3" fontId="33" fillId="0" borderId="1" xfId="0" applyNumberFormat="1" applyFont="1" applyBorder="1" applyAlignment="1">
      <alignment horizontal="right" vertical="center"/>
    </xf>
    <xf numFmtId="3" fontId="32" fillId="0" borderId="1" xfId="0" applyNumberFormat="1" applyFont="1" applyBorder="1" applyAlignment="1">
      <alignment horizontal="right" vertical="center"/>
    </xf>
    <xf numFmtId="0" fontId="7" fillId="3" borderId="14" xfId="0" applyFont="1" applyFill="1" applyBorder="1" applyAlignment="1">
      <alignment horizontal="center" vertical="center" wrapText="1"/>
    </xf>
    <xf numFmtId="3" fontId="4" fillId="3" borderId="4" xfId="0" applyNumberFormat="1" applyFont="1" applyFill="1" applyBorder="1" applyAlignment="1">
      <alignment horizontal="right"/>
    </xf>
    <xf numFmtId="3" fontId="4" fillId="3" borderId="6" xfId="0" applyNumberFormat="1" applyFont="1" applyFill="1" applyBorder="1"/>
    <xf numFmtId="3" fontId="4" fillId="3" borderId="8" xfId="0" applyNumberFormat="1" applyFont="1" applyFill="1" applyBorder="1"/>
    <xf numFmtId="0" fontId="3" fillId="3" borderId="12" xfId="0" applyFont="1" applyFill="1" applyBorder="1"/>
    <xf numFmtId="0" fontId="3" fillId="3" borderId="4" xfId="0" applyFont="1" applyFill="1" applyBorder="1"/>
    <xf numFmtId="0" fontId="43" fillId="2" borderId="4" xfId="0" applyFont="1" applyFill="1" applyBorder="1" applyAlignment="1">
      <alignment vertical="center"/>
    </xf>
    <xf numFmtId="0" fontId="43" fillId="2" borderId="6" xfId="0" applyFont="1" applyFill="1" applyBorder="1" applyAlignment="1">
      <alignment vertical="center"/>
    </xf>
    <xf numFmtId="0" fontId="43" fillId="2" borderId="8" xfId="0" applyFont="1" applyFill="1" applyBorder="1" applyAlignment="1">
      <alignment vertical="center"/>
    </xf>
    <xf numFmtId="3" fontId="4" fillId="3" borderId="0" xfId="0" applyNumberFormat="1" applyFont="1" applyFill="1" applyAlignment="1">
      <alignment horizontal="justify" vertical="center"/>
    </xf>
    <xf numFmtId="0" fontId="4" fillId="3" borderId="14" xfId="0" applyFont="1" applyFill="1" applyBorder="1"/>
    <xf numFmtId="169" fontId="4" fillId="3" borderId="14" xfId="46" applyNumberFormat="1" applyFont="1" applyFill="1" applyBorder="1" applyAlignment="1">
      <alignment horizontal="center"/>
    </xf>
    <xf numFmtId="169" fontId="4" fillId="3" borderId="8" xfId="46" applyNumberFormat="1" applyFont="1" applyFill="1" applyBorder="1" applyAlignment="1">
      <alignment horizontal="center"/>
    </xf>
    <xf numFmtId="0" fontId="3" fillId="3" borderId="15" xfId="0" applyFont="1" applyFill="1" applyBorder="1"/>
    <xf numFmtId="0" fontId="3" fillId="3" borderId="15" xfId="0" applyFont="1" applyFill="1" applyBorder="1" applyAlignment="1">
      <alignment horizontal="center"/>
    </xf>
    <xf numFmtId="0" fontId="3" fillId="3" borderId="12" xfId="0" applyFont="1" applyFill="1" applyBorder="1" applyAlignment="1">
      <alignment horizontal="center"/>
    </xf>
    <xf numFmtId="0" fontId="7" fillId="3" borderId="2"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6"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4" fillId="3" borderId="3" xfId="0" applyFont="1" applyFill="1" applyBorder="1" applyAlignment="1">
      <alignment horizontal="justify" vertical="top" wrapText="1"/>
    </xf>
    <xf numFmtId="0" fontId="4" fillId="3" borderId="0" xfId="0" applyFont="1" applyFill="1" applyAlignment="1">
      <alignment horizontal="justify" vertical="top" wrapText="1"/>
    </xf>
    <xf numFmtId="0" fontId="8" fillId="3" borderId="3" xfId="0" applyFont="1" applyFill="1" applyBorder="1" applyAlignment="1">
      <alignment horizontal="justify" vertical="center" wrapText="1"/>
    </xf>
    <xf numFmtId="0" fontId="8" fillId="3" borderId="0" xfId="0" applyFont="1" applyFill="1" applyAlignment="1">
      <alignment horizontal="justify" vertical="center" wrapText="1"/>
    </xf>
    <xf numFmtId="167" fontId="39" fillId="3" borderId="10" xfId="0" applyNumberFormat="1" applyFont="1" applyFill="1" applyBorder="1" applyAlignment="1">
      <alignment horizontal="center" vertical="center"/>
    </xf>
    <xf numFmtId="167" fontId="32" fillId="3" borderId="10" xfId="0" applyNumberFormat="1" applyFont="1" applyFill="1" applyBorder="1" applyAlignment="1">
      <alignment horizontal="center" vertical="center"/>
    </xf>
    <xf numFmtId="1" fontId="32" fillId="3" borderId="10" xfId="0" applyNumberFormat="1" applyFont="1" applyFill="1" applyBorder="1" applyAlignment="1">
      <alignment horizontal="center" vertical="center"/>
    </xf>
    <xf numFmtId="1" fontId="39" fillId="3" borderId="10" xfId="0" applyNumberFormat="1" applyFont="1" applyFill="1" applyBorder="1" applyAlignment="1">
      <alignment horizontal="center" vertical="center"/>
    </xf>
    <xf numFmtId="1" fontId="39" fillId="3" borderId="11" xfId="0" applyNumberFormat="1" applyFont="1" applyFill="1" applyBorder="1" applyAlignment="1">
      <alignment horizontal="center" vertical="center"/>
    </xf>
    <xf numFmtId="1" fontId="32" fillId="3" borderId="11" xfId="0" applyNumberFormat="1" applyFont="1" applyFill="1" applyBorder="1" applyAlignment="1">
      <alignment horizontal="center" vertical="center"/>
    </xf>
    <xf numFmtId="167" fontId="32" fillId="3" borderId="9" xfId="0" applyNumberFormat="1" applyFont="1" applyFill="1" applyBorder="1" applyAlignment="1">
      <alignment horizontal="center" vertical="center"/>
    </xf>
    <xf numFmtId="167" fontId="39" fillId="3" borderId="9" xfId="0" applyNumberFormat="1" applyFont="1" applyFill="1" applyBorder="1" applyAlignment="1">
      <alignment horizontal="center" vertical="center"/>
    </xf>
    <xf numFmtId="0" fontId="8" fillId="3" borderId="3" xfId="0" applyFont="1" applyFill="1" applyBorder="1" applyAlignment="1">
      <alignment horizontal="justify"/>
    </xf>
    <xf numFmtId="167" fontId="32" fillId="0" borderId="10" xfId="0" applyNumberFormat="1" applyFont="1" applyBorder="1" applyAlignment="1">
      <alignment horizontal="center" vertical="center"/>
    </xf>
    <xf numFmtId="167" fontId="11" fillId="0" borderId="10" xfId="0" applyNumberFormat="1" applyFont="1" applyBorder="1" applyAlignment="1">
      <alignment horizontal="center" vertical="center"/>
    </xf>
    <xf numFmtId="167" fontId="39" fillId="0" borderId="10" xfId="0" applyNumberFormat="1" applyFont="1" applyBorder="1" applyAlignment="1">
      <alignment horizontal="center" vertical="center"/>
    </xf>
    <xf numFmtId="167" fontId="10" fillId="0" borderId="10" xfId="0" applyNumberFormat="1" applyFont="1" applyBorder="1" applyAlignment="1">
      <alignment horizontal="center" vertical="center"/>
    </xf>
    <xf numFmtId="167" fontId="32" fillId="0" borderId="11" xfId="0" applyNumberFormat="1" applyFont="1" applyBorder="1" applyAlignment="1">
      <alignment horizontal="center" vertical="center"/>
    </xf>
    <xf numFmtId="167" fontId="32" fillId="0" borderId="9" xfId="0" applyNumberFormat="1" applyFont="1" applyBorder="1" applyAlignment="1">
      <alignment horizontal="center" vertical="center"/>
    </xf>
    <xf numFmtId="167" fontId="39" fillId="0" borderId="11" xfId="0" applyNumberFormat="1" applyFont="1" applyBorder="1" applyAlignment="1">
      <alignment horizontal="center" vertical="center"/>
    </xf>
    <xf numFmtId="167" fontId="39" fillId="0" borderId="9" xfId="0" applyNumberFormat="1" applyFont="1" applyBorder="1" applyAlignment="1">
      <alignment horizontal="center" vertical="center"/>
    </xf>
    <xf numFmtId="0" fontId="2" fillId="2" borderId="9" xfId="0" applyFont="1" applyFill="1" applyBorder="1" applyAlignment="1">
      <alignment vertical="center"/>
    </xf>
    <xf numFmtId="0" fontId="2" fillId="2" borderId="11" xfId="0" applyFont="1" applyFill="1" applyBorder="1" applyAlignment="1">
      <alignment vertical="center"/>
    </xf>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1" xfId="0" applyFont="1" applyFill="1" applyBorder="1" applyAlignment="1">
      <alignment horizontal="center" vertical="center"/>
    </xf>
    <xf numFmtId="0" fontId="8" fillId="3" borderId="3" xfId="0" applyFont="1" applyFill="1" applyBorder="1" applyAlignment="1">
      <alignment horizontal="justify" vertical="center"/>
    </xf>
    <xf numFmtId="0" fontId="1" fillId="2" borderId="9" xfId="0" applyFont="1" applyFill="1" applyBorder="1" applyAlignment="1">
      <alignment horizontal="center" vertical="center"/>
    </xf>
    <xf numFmtId="0" fontId="8" fillId="3" borderId="0" xfId="0" applyFont="1" applyFill="1" applyAlignment="1">
      <alignment horizontal="justify" wrapText="1"/>
    </xf>
    <xf numFmtId="0" fontId="8" fillId="3" borderId="0" xfId="0" applyFont="1" applyFill="1" applyAlignment="1">
      <alignment horizontal="justify"/>
    </xf>
    <xf numFmtId="0" fontId="4" fillId="0" borderId="0" xfId="0" applyFont="1" applyAlignment="1">
      <alignment horizontal="left"/>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167" fontId="2" fillId="0" borderId="5" xfId="0" applyNumberFormat="1" applyFont="1" applyBorder="1" applyAlignment="1">
      <alignment horizontal="center" vertical="center"/>
    </xf>
    <xf numFmtId="167" fontId="2" fillId="0" borderId="6" xfId="0" applyNumberFormat="1" applyFont="1" applyBorder="1" applyAlignment="1">
      <alignment horizontal="center" vertical="center"/>
    </xf>
    <xf numFmtId="2" fontId="2" fillId="0" borderId="5" xfId="0" applyNumberFormat="1" applyFont="1" applyBorder="1" applyAlignment="1">
      <alignment horizontal="center" vertical="center"/>
    </xf>
    <xf numFmtId="2" fontId="2" fillId="0" borderId="6" xfId="0" applyNumberFormat="1" applyFont="1" applyBorder="1" applyAlignment="1">
      <alignment horizontal="center" vertical="center"/>
    </xf>
    <xf numFmtId="0" fontId="2" fillId="0" borderId="3" xfId="0" applyFont="1" applyBorder="1" applyAlignment="1">
      <alignment horizontal="justify" vertical="center"/>
    </xf>
    <xf numFmtId="0" fontId="2" fillId="0" borderId="0" xfId="0" applyFont="1" applyAlignment="1">
      <alignment horizontal="justify" vertical="center"/>
    </xf>
    <xf numFmtId="0" fontId="4" fillId="3" borderId="0" xfId="0" applyFont="1" applyFill="1" applyAlignment="1">
      <alignment horizontal="justify" vertical="center"/>
    </xf>
    <xf numFmtId="0" fontId="4" fillId="3" borderId="0" xfId="0" applyFont="1" applyFill="1" applyAlignment="1">
      <alignment horizontal="justify" vertical="center" wrapText="1"/>
    </xf>
    <xf numFmtId="0" fontId="4" fillId="2" borderId="2" xfId="0" applyFont="1" applyFill="1" applyBorder="1" applyAlignment="1">
      <alignment vertical="center"/>
    </xf>
    <xf numFmtId="0" fontId="4" fillId="2" borderId="7" xfId="0" applyFont="1" applyFill="1" applyBorder="1" applyAlignment="1">
      <alignment vertical="center"/>
    </xf>
    <xf numFmtId="0" fontId="4" fillId="3" borderId="3" xfId="0" applyFont="1" applyFill="1" applyBorder="1" applyAlignment="1">
      <alignment horizontal="justify" vertical="center" wrapText="1"/>
    </xf>
    <xf numFmtId="0" fontId="4" fillId="3" borderId="0" xfId="0" applyFont="1" applyFill="1" applyAlignment="1">
      <alignment horizontal="justify" wrapText="1"/>
    </xf>
    <xf numFmtId="0" fontId="4" fillId="0" borderId="3" xfId="0" applyFont="1" applyBorder="1" applyAlignment="1">
      <alignment horizontal="justify" wrapText="1"/>
    </xf>
    <xf numFmtId="0" fontId="4" fillId="0" borderId="3" xfId="0" applyFont="1" applyBorder="1" applyAlignment="1">
      <alignment horizontal="justify" vertical="center" wrapText="1"/>
    </xf>
    <xf numFmtId="0" fontId="4" fillId="0" borderId="0" xfId="0" applyFont="1" applyAlignment="1">
      <alignment horizontal="justify" vertical="center" wrapText="1"/>
    </xf>
    <xf numFmtId="0" fontId="4" fillId="0" borderId="0" xfId="0" applyFont="1" applyAlignment="1">
      <alignment horizontal="justify"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4" fillId="0" borderId="5" xfId="0" applyFont="1" applyBorder="1" applyAlignment="1">
      <alignment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8" fillId="3" borderId="3" xfId="0" applyFont="1" applyFill="1" applyBorder="1" applyAlignment="1">
      <alignment horizontal="justify" vertical="top" wrapText="1"/>
    </xf>
    <xf numFmtId="0" fontId="8" fillId="3" borderId="0" xfId="0" applyFont="1" applyFill="1" applyAlignment="1">
      <alignment horizontal="justify" vertical="top" wrapText="1"/>
    </xf>
    <xf numFmtId="0" fontId="4" fillId="0" borderId="0" xfId="0" applyFont="1" applyAlignment="1">
      <alignment horizontal="justify" vertical="center"/>
    </xf>
    <xf numFmtId="0" fontId="4" fillId="0" borderId="3" xfId="0" applyFont="1" applyBorder="1" applyAlignment="1">
      <alignment horizontal="justify" vertical="center"/>
    </xf>
    <xf numFmtId="0" fontId="3" fillId="0" borderId="11" xfId="0" applyFont="1" applyBorder="1" applyAlignment="1">
      <alignment horizontal="center" vertical="center" wrapText="1"/>
    </xf>
    <xf numFmtId="0" fontId="4" fillId="0" borderId="0" xfId="0" applyFont="1" applyAlignment="1">
      <alignment horizontal="left" vertical="center"/>
    </xf>
    <xf numFmtId="0" fontId="4" fillId="3" borderId="40" xfId="0" applyFont="1" applyFill="1" applyBorder="1" applyAlignment="1">
      <alignment vertical="center"/>
    </xf>
    <xf numFmtId="0" fontId="4" fillId="3" borderId="41" xfId="0" applyFont="1" applyFill="1" applyBorder="1" applyAlignment="1">
      <alignment vertical="center"/>
    </xf>
    <xf numFmtId="0" fontId="3" fillId="3" borderId="5" xfId="0" applyFont="1" applyFill="1" applyBorder="1" applyAlignment="1">
      <alignment vertical="center"/>
    </xf>
    <xf numFmtId="0" fontId="3" fillId="3" borderId="0" xfId="0" applyFont="1" applyFill="1" applyAlignment="1">
      <alignment vertical="center"/>
    </xf>
    <xf numFmtId="0" fontId="4" fillId="3" borderId="5" xfId="0" applyFont="1" applyFill="1" applyBorder="1" applyAlignment="1">
      <alignment vertical="center"/>
    </xf>
    <xf numFmtId="0" fontId="4" fillId="3" borderId="0" xfId="0" applyFont="1" applyFill="1" applyAlignment="1">
      <alignment vertical="center"/>
    </xf>
    <xf numFmtId="0" fontId="27" fillId="3" borderId="5" xfId="0" applyFont="1" applyFill="1" applyBorder="1" applyAlignment="1">
      <alignment vertical="center"/>
    </xf>
    <xf numFmtId="0" fontId="27" fillId="3" borderId="0" xfId="0" applyFont="1" applyFill="1" applyAlignment="1">
      <alignment vertical="center"/>
    </xf>
    <xf numFmtId="0" fontId="8" fillId="3" borderId="5" xfId="0" applyFont="1" applyFill="1" applyBorder="1" applyAlignment="1">
      <alignment vertical="center"/>
    </xf>
    <xf numFmtId="0" fontId="8" fillId="3" borderId="0" xfId="0" applyFont="1" applyFill="1" applyAlignment="1">
      <alignment vertical="center"/>
    </xf>
    <xf numFmtId="0" fontId="4" fillId="3" borderId="7" xfId="0" applyFont="1" applyFill="1" applyBorder="1" applyAlignment="1">
      <alignment vertical="center"/>
    </xf>
    <xf numFmtId="0" fontId="4" fillId="3" borderId="14" xfId="0" applyFont="1" applyFill="1" applyBorder="1" applyAlignment="1">
      <alignment vertical="center"/>
    </xf>
    <xf numFmtId="0" fontId="3" fillId="3" borderId="2"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7"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1" fillId="0" borderId="9"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10" fillId="3" borderId="9"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1" fillId="3" borderId="0" xfId="0" applyFont="1" applyFill="1" applyAlignment="1">
      <alignment horizontal="justify"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0" fillId="3" borderId="2" xfId="0" applyFont="1" applyFill="1" applyBorder="1" applyAlignment="1">
      <alignment vertical="center" wrapText="1"/>
    </xf>
    <xf numFmtId="0" fontId="10" fillId="3" borderId="5" xfId="0" applyFont="1" applyFill="1" applyBorder="1" applyAlignment="1">
      <alignment vertical="center" wrapText="1"/>
    </xf>
    <xf numFmtId="0" fontId="10" fillId="3" borderId="6"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7" fillId="3" borderId="9"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7" fillId="3" borderId="3" xfId="0" applyFont="1" applyFill="1" applyBorder="1" applyAlignment="1">
      <alignment vertical="center"/>
    </xf>
    <xf numFmtId="0" fontId="7" fillId="3" borderId="0" xfId="0" applyFont="1" applyFill="1" applyAlignment="1">
      <alignment vertical="center"/>
    </xf>
    <xf numFmtId="0" fontId="7" fillId="3" borderId="14" xfId="0" applyFont="1" applyFill="1" applyBorder="1" applyAlignment="1">
      <alignment vertical="center"/>
    </xf>
    <xf numFmtId="0" fontId="3" fillId="0" borderId="4" xfId="0" applyFont="1" applyBorder="1" applyAlignment="1">
      <alignment horizontal="center" vertical="center" wrapText="1"/>
    </xf>
    <xf numFmtId="0" fontId="3" fillId="0" borderId="2" xfId="0" applyFont="1" applyBorder="1" applyAlignment="1">
      <alignment horizontal="center" wrapText="1"/>
    </xf>
    <xf numFmtId="0" fontId="3" fillId="0" borderId="4" xfId="0" applyFont="1" applyBorder="1" applyAlignment="1">
      <alignment horizontal="center" wrapText="1"/>
    </xf>
    <xf numFmtId="1" fontId="3" fillId="0" borderId="10" xfId="0" applyNumberFormat="1" applyFont="1" applyBorder="1" applyAlignment="1">
      <alignment horizontal="center" vertical="center"/>
    </xf>
    <xf numFmtId="1" fontId="3" fillId="0" borderId="11" xfId="0" applyNumberFormat="1" applyFont="1" applyBorder="1" applyAlignment="1">
      <alignment horizontal="center" vertical="center"/>
    </xf>
    <xf numFmtId="1" fontId="4" fillId="0" borderId="10" xfId="0" applyNumberFormat="1" applyFont="1" applyBorder="1" applyAlignment="1">
      <alignment horizontal="center" vertical="center"/>
    </xf>
    <xf numFmtId="1" fontId="4" fillId="0" borderId="11" xfId="0" applyNumberFormat="1" applyFont="1" applyBorder="1" applyAlignment="1">
      <alignment horizontal="center" vertical="center"/>
    </xf>
    <xf numFmtId="0" fontId="8" fillId="3" borderId="3" xfId="0" applyFont="1" applyFill="1" applyBorder="1" applyAlignment="1">
      <alignment horizontal="justify" wrapText="1"/>
    </xf>
    <xf numFmtId="167" fontId="4" fillId="0" borderId="9" xfId="0" applyNumberFormat="1" applyFont="1" applyBorder="1" applyAlignment="1">
      <alignment horizontal="center" vertical="center"/>
    </xf>
    <xf numFmtId="167" fontId="4" fillId="0" borderId="10" xfId="0" applyNumberFormat="1" applyFont="1" applyBorder="1" applyAlignment="1">
      <alignment horizontal="center" vertical="center"/>
    </xf>
    <xf numFmtId="167" fontId="3" fillId="0" borderId="10" xfId="0" applyNumberFormat="1" applyFont="1" applyBorder="1" applyAlignment="1">
      <alignment horizontal="center" vertical="center"/>
    </xf>
    <xf numFmtId="167" fontId="3" fillId="0" borderId="9" xfId="0" applyNumberFormat="1" applyFont="1" applyBorder="1" applyAlignment="1">
      <alignment horizontal="center" vertical="center"/>
    </xf>
    <xf numFmtId="167" fontId="8" fillId="3" borderId="10" xfId="0" applyNumberFormat="1" applyFont="1" applyFill="1" applyBorder="1" applyAlignment="1">
      <alignment horizontal="center" vertical="center"/>
    </xf>
    <xf numFmtId="167" fontId="7" fillId="3" borderId="10" xfId="0" applyNumberFormat="1" applyFont="1" applyFill="1" applyBorder="1" applyAlignment="1">
      <alignment horizontal="center" vertical="center"/>
    </xf>
    <xf numFmtId="167" fontId="4" fillId="3" borderId="10" xfId="0" applyNumberFormat="1" applyFont="1" applyFill="1" applyBorder="1" applyAlignment="1">
      <alignment horizontal="center" vertical="center"/>
    </xf>
    <xf numFmtId="167" fontId="4" fillId="3" borderId="11" xfId="0" applyNumberFormat="1" applyFont="1" applyFill="1" applyBorder="1" applyAlignment="1">
      <alignment horizontal="center" vertical="center"/>
    </xf>
    <xf numFmtId="167" fontId="3" fillId="3" borderId="10" xfId="0" applyNumberFormat="1" applyFont="1" applyFill="1" applyBorder="1" applyAlignment="1">
      <alignment horizontal="center" vertical="center"/>
    </xf>
    <xf numFmtId="167" fontId="3" fillId="3" borderId="11" xfId="0" applyNumberFormat="1" applyFont="1" applyFill="1" applyBorder="1" applyAlignment="1">
      <alignment horizontal="center" vertical="center"/>
    </xf>
    <xf numFmtId="167" fontId="4" fillId="3" borderId="9" xfId="0" applyNumberFormat="1" applyFont="1" applyFill="1" applyBorder="1" applyAlignment="1">
      <alignment horizontal="center" vertical="center"/>
    </xf>
    <xf numFmtId="167" fontId="3" fillId="3" borderId="9" xfId="0" applyNumberFormat="1" applyFont="1" applyFill="1" applyBorder="1" applyAlignment="1">
      <alignment horizontal="center" vertical="center"/>
    </xf>
    <xf numFmtId="0" fontId="32" fillId="3" borderId="3" xfId="0" applyFont="1" applyFill="1" applyBorder="1" applyAlignment="1">
      <alignment horizontal="justify" vertical="center" wrapText="1"/>
    </xf>
    <xf numFmtId="0" fontId="37" fillId="3" borderId="3" xfId="0" applyFont="1" applyFill="1" applyBorder="1" applyAlignment="1">
      <alignment horizontal="justify" vertical="center" wrapText="1"/>
    </xf>
    <xf numFmtId="0" fontId="37" fillId="3" borderId="0" xfId="0" applyFont="1" applyFill="1" applyAlignment="1">
      <alignment horizontal="justify" vertical="center" wrapText="1"/>
    </xf>
    <xf numFmtId="0" fontId="4" fillId="0" borderId="0" xfId="0" applyFont="1" applyAlignment="1">
      <alignment horizontal="justify"/>
    </xf>
    <xf numFmtId="0" fontId="8" fillId="3" borderId="3" xfId="0" quotePrefix="1" applyFont="1" applyFill="1" applyBorder="1" applyAlignment="1">
      <alignment horizontal="justify" vertical="center"/>
    </xf>
    <xf numFmtId="0" fontId="4" fillId="3" borderId="0" xfId="0" applyFont="1" applyFill="1" applyAlignment="1">
      <alignment horizontal="justify"/>
    </xf>
    <xf numFmtId="0" fontId="4" fillId="3" borderId="0" xfId="0" quotePrefix="1" applyFont="1" applyFill="1" applyAlignment="1">
      <alignment horizontal="justify"/>
    </xf>
    <xf numFmtId="0" fontId="8" fillId="3" borderId="0" xfId="0" quotePrefix="1" applyFont="1" applyFill="1" applyAlignment="1">
      <alignment horizontal="justify" vertical="center"/>
    </xf>
    <xf numFmtId="0" fontId="8" fillId="3" borderId="0" xfId="0" applyFont="1" applyFill="1" applyAlignment="1">
      <alignment horizontal="justify" vertical="center"/>
    </xf>
    <xf numFmtId="0" fontId="4" fillId="3" borderId="0" xfId="0" quotePrefix="1" applyFont="1" applyFill="1" applyAlignment="1">
      <alignment horizontal="justify" wrapText="1"/>
    </xf>
    <xf numFmtId="0" fontId="44" fillId="0" borderId="0" xfId="0" applyFont="1" applyAlignment="1">
      <alignment horizontal="justify" vertical="center"/>
    </xf>
    <xf numFmtId="0" fontId="1" fillId="0" borderId="2" xfId="4" applyFont="1" applyBorder="1" applyAlignment="1">
      <alignment horizontal="center" vertical="center"/>
    </xf>
    <xf numFmtId="0" fontId="1" fillId="0" borderId="4" xfId="4" applyFont="1" applyBorder="1" applyAlignment="1">
      <alignment horizontal="center" vertical="center"/>
    </xf>
    <xf numFmtId="0" fontId="8" fillId="3" borderId="0" xfId="21" applyFont="1" applyFill="1" applyBorder="1" applyAlignment="1">
      <alignment horizontal="justify"/>
    </xf>
    <xf numFmtId="0" fontId="8" fillId="3" borderId="3" xfId="21" applyFont="1" applyFill="1" applyBorder="1" applyAlignment="1">
      <alignment horizontal="justify"/>
    </xf>
    <xf numFmtId="167" fontId="4" fillId="3" borderId="5" xfId="0" applyNumberFormat="1" applyFont="1" applyFill="1" applyBorder="1" applyAlignment="1">
      <alignment horizontal="center" vertical="center"/>
    </xf>
    <xf numFmtId="167" fontId="3" fillId="3" borderId="6" xfId="0" applyNumberFormat="1" applyFont="1" applyFill="1" applyBorder="1" applyAlignment="1">
      <alignment horizontal="center" vertical="center"/>
    </xf>
    <xf numFmtId="0" fontId="3" fillId="3" borderId="2" xfId="0" applyFont="1" applyFill="1" applyBorder="1" applyAlignment="1">
      <alignment horizontal="center"/>
    </xf>
    <xf numFmtId="0" fontId="3" fillId="3" borderId="4" xfId="0" applyFont="1" applyFill="1" applyBorder="1" applyAlignment="1">
      <alignment horizontal="center"/>
    </xf>
    <xf numFmtId="167" fontId="4" fillId="3" borderId="2" xfId="0" applyNumberFormat="1" applyFont="1" applyFill="1" applyBorder="1" applyAlignment="1">
      <alignment horizontal="center" vertical="center"/>
    </xf>
    <xf numFmtId="167" fontId="3" fillId="3" borderId="4" xfId="0" applyNumberFormat="1" applyFont="1" applyFill="1" applyBorder="1" applyAlignment="1">
      <alignment horizontal="center" vertical="center"/>
    </xf>
    <xf numFmtId="167" fontId="4" fillId="3" borderId="3" xfId="0" applyNumberFormat="1" applyFont="1" applyFill="1" applyBorder="1" applyAlignment="1">
      <alignment horizontal="center" vertical="center"/>
    </xf>
    <xf numFmtId="167" fontId="4" fillId="3" borderId="0" xfId="0" applyNumberFormat="1" applyFont="1" applyFill="1" applyAlignment="1">
      <alignment horizontal="center" vertical="center"/>
    </xf>
    <xf numFmtId="167" fontId="3" fillId="3" borderId="3" xfId="0" applyNumberFormat="1" applyFont="1" applyFill="1" applyBorder="1" applyAlignment="1">
      <alignment horizontal="center" vertical="center"/>
    </xf>
    <xf numFmtId="167" fontId="3" fillId="3" borderId="0" xfId="0" applyNumberFormat="1" applyFont="1" applyFill="1" applyAlignment="1">
      <alignment horizontal="center" vertical="center"/>
    </xf>
    <xf numFmtId="1" fontId="3" fillId="3" borderId="6" xfId="0" applyNumberFormat="1" applyFont="1" applyFill="1" applyBorder="1" applyAlignment="1">
      <alignment horizontal="center" vertical="center"/>
    </xf>
    <xf numFmtId="1" fontId="4" fillId="3" borderId="0" xfId="0" applyNumberFormat="1" applyFont="1" applyFill="1" applyAlignment="1">
      <alignment horizontal="center" vertical="center"/>
    </xf>
    <xf numFmtId="1" fontId="3" fillId="3" borderId="0" xfId="0" applyNumberFormat="1" applyFont="1" applyFill="1" applyAlignment="1">
      <alignment horizontal="center" vertical="center"/>
    </xf>
    <xf numFmtId="1" fontId="4" fillId="3" borderId="5" xfId="0" applyNumberFormat="1" applyFont="1" applyFill="1" applyBorder="1" applyAlignment="1">
      <alignment horizontal="center" vertical="center"/>
    </xf>
    <xf numFmtId="1" fontId="4" fillId="3" borderId="7" xfId="0" applyNumberFormat="1" applyFont="1" applyFill="1" applyBorder="1" applyAlignment="1">
      <alignment horizontal="center" vertical="center"/>
    </xf>
    <xf numFmtId="1" fontId="3" fillId="3" borderId="8" xfId="0" applyNumberFormat="1" applyFont="1" applyFill="1" applyBorder="1" applyAlignment="1">
      <alignment horizontal="center" vertical="center"/>
    </xf>
    <xf numFmtId="1" fontId="4" fillId="3" borderId="14" xfId="0" applyNumberFormat="1" applyFont="1" applyFill="1" applyBorder="1" applyAlignment="1">
      <alignment horizontal="center" vertical="center"/>
    </xf>
    <xf numFmtId="1" fontId="3" fillId="3" borderId="14" xfId="0" applyNumberFormat="1" applyFont="1" applyFill="1" applyBorder="1" applyAlignment="1">
      <alignment horizontal="center" vertical="center"/>
    </xf>
    <xf numFmtId="167" fontId="4" fillId="3" borderId="14" xfId="0" applyNumberFormat="1" applyFont="1" applyFill="1" applyBorder="1" applyAlignment="1">
      <alignment horizontal="center" vertical="center"/>
    </xf>
    <xf numFmtId="167" fontId="3" fillId="3" borderId="8" xfId="0" applyNumberFormat="1" applyFont="1" applyFill="1" applyBorder="1" applyAlignment="1">
      <alignment horizontal="center" vertical="center"/>
    </xf>
    <xf numFmtId="167" fontId="4" fillId="3" borderId="7" xfId="0" applyNumberFormat="1" applyFont="1" applyFill="1" applyBorder="1" applyAlignment="1">
      <alignment horizontal="center" vertical="center"/>
    </xf>
    <xf numFmtId="167" fontId="3" fillId="3" borderId="14" xfId="0" applyNumberFormat="1" applyFont="1" applyFill="1" applyBorder="1" applyAlignment="1">
      <alignment horizontal="center" vertical="center"/>
    </xf>
    <xf numFmtId="167" fontId="7" fillId="3" borderId="6" xfId="0" applyNumberFormat="1" applyFont="1" applyFill="1" applyBorder="1" applyAlignment="1">
      <alignment horizontal="center" vertical="center"/>
    </xf>
    <xf numFmtId="167" fontId="8" fillId="3" borderId="0" xfId="0" applyNumberFormat="1" applyFont="1" applyFill="1" applyAlignment="1">
      <alignment horizontal="center" vertical="center"/>
    </xf>
    <xf numFmtId="167" fontId="8" fillId="3" borderId="5" xfId="0" applyNumberFormat="1" applyFont="1" applyFill="1" applyBorder="1" applyAlignment="1">
      <alignment horizontal="center" vertical="center"/>
    </xf>
    <xf numFmtId="167" fontId="7" fillId="3" borderId="0" xfId="0" applyNumberFormat="1" applyFont="1" applyFill="1" applyAlignment="1">
      <alignment horizontal="center" vertical="center"/>
    </xf>
    <xf numFmtId="0" fontId="4" fillId="3" borderId="2" xfId="0" applyFont="1" applyFill="1" applyBorder="1" applyAlignment="1">
      <alignment horizontal="center" vertical="center"/>
    </xf>
    <xf numFmtId="0" fontId="4" fillId="3" borderId="7" xfId="0" applyFont="1" applyFill="1" applyBorder="1" applyAlignment="1">
      <alignment horizontal="center" vertical="center"/>
    </xf>
    <xf numFmtId="0" fontId="11" fillId="3" borderId="0" xfId="0" applyFont="1" applyFill="1" applyAlignment="1">
      <alignment wrapText="1"/>
    </xf>
    <xf numFmtId="0" fontId="11" fillId="3" borderId="0" xfId="0" applyFont="1" applyFill="1" applyAlignment="1">
      <alignment horizontal="justify" wrapText="1"/>
    </xf>
    <xf numFmtId="0" fontId="11" fillId="3" borderId="3" xfId="0" applyFont="1" applyFill="1" applyBorder="1" applyAlignment="1">
      <alignment horizontal="justify" vertical="center" wrapText="1"/>
    </xf>
    <xf numFmtId="0" fontId="8" fillId="3" borderId="0" xfId="0" applyFont="1" applyFill="1" applyAlignment="1">
      <alignment horizontal="left" vertical="center"/>
    </xf>
    <xf numFmtId="0" fontId="7" fillId="3" borderId="2" xfId="0" applyFont="1" applyFill="1" applyBorder="1" applyAlignment="1">
      <alignment horizontal="center" vertical="center"/>
    </xf>
    <xf numFmtId="0" fontId="7" fillId="3" borderId="7" xfId="0" applyFont="1" applyFill="1" applyBorder="1" applyAlignment="1">
      <alignment horizontal="center" vertical="center"/>
    </xf>
    <xf numFmtId="0" fontId="3" fillId="3" borderId="0" xfId="0" applyFont="1" applyFill="1" applyAlignment="1">
      <alignment horizontal="center"/>
    </xf>
    <xf numFmtId="0" fontId="4" fillId="3" borderId="3" xfId="0" quotePrefix="1" applyFont="1" applyFill="1" applyBorder="1" applyAlignment="1">
      <alignment horizontal="justify" vertical="center"/>
    </xf>
    <xf numFmtId="0" fontId="4" fillId="3" borderId="3" xfId="0" applyFont="1" applyFill="1" applyBorder="1" applyAlignment="1">
      <alignment horizontal="justify" vertical="center"/>
    </xf>
    <xf numFmtId="0" fontId="4" fillId="3" borderId="0" xfId="0" quotePrefix="1" applyFont="1" applyFill="1" applyAlignment="1">
      <alignment horizontal="justify" vertical="center"/>
    </xf>
    <xf numFmtId="0" fontId="1" fillId="3" borderId="2"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3" xfId="0" applyFont="1" applyFill="1" applyBorder="1" applyAlignment="1">
      <alignment horizontal="center" vertical="center"/>
    </xf>
    <xf numFmtId="0" fontId="34" fillId="3" borderId="5" xfId="0" applyFont="1" applyFill="1" applyBorder="1" applyAlignment="1">
      <alignment horizontal="center" vertical="center" wrapText="1"/>
    </xf>
    <xf numFmtId="0" fontId="34" fillId="3" borderId="2" xfId="0" applyFont="1" applyFill="1" applyBorder="1" applyAlignment="1">
      <alignment horizontal="center" vertical="center" wrapText="1"/>
    </xf>
    <xf numFmtId="0" fontId="34" fillId="3" borderId="7" xfId="0" applyFont="1" applyFill="1" applyBorder="1" applyAlignment="1">
      <alignment horizontal="center" vertical="center" wrapText="1"/>
    </xf>
    <xf numFmtId="0" fontId="7" fillId="3" borderId="5"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3" xfId="0" applyFont="1" applyFill="1" applyBorder="1" applyAlignment="1">
      <alignment horizontal="center" vertical="center"/>
    </xf>
    <xf numFmtId="0" fontId="4" fillId="3" borderId="9"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9" xfId="0" applyFont="1" applyFill="1" applyBorder="1" applyAlignment="1">
      <alignment vertical="center" wrapText="1"/>
    </xf>
    <xf numFmtId="0" fontId="4" fillId="3" borderId="11" xfId="0" applyFont="1" applyFill="1" applyBorder="1" applyAlignment="1">
      <alignment vertical="center" wrapText="1"/>
    </xf>
    <xf numFmtId="0" fontId="4" fillId="3" borderId="9" xfId="0" applyFont="1" applyFill="1" applyBorder="1" applyAlignment="1">
      <alignment horizontal="center" vertical="center"/>
    </xf>
    <xf numFmtId="0" fontId="4" fillId="3" borderId="11" xfId="0" applyFont="1" applyFill="1" applyBorder="1" applyAlignment="1">
      <alignment horizontal="center" vertical="center"/>
    </xf>
    <xf numFmtId="10" fontId="4" fillId="3" borderId="9" xfId="2" applyNumberFormat="1" applyFont="1" applyFill="1" applyBorder="1" applyAlignment="1">
      <alignment horizontal="center" vertical="center" wrapText="1"/>
    </xf>
    <xf numFmtId="10" fontId="4" fillId="3" borderId="11" xfId="2" applyNumberFormat="1" applyFont="1" applyFill="1" applyBorder="1" applyAlignment="1">
      <alignment horizontal="center" vertical="center" wrapText="1"/>
    </xf>
    <xf numFmtId="0" fontId="4" fillId="3" borderId="9" xfId="0" applyFont="1" applyFill="1" applyBorder="1" applyAlignment="1">
      <alignment horizontal="justify" vertical="center" wrapText="1"/>
    </xf>
    <xf numFmtId="0" fontId="4" fillId="3" borderId="11" xfId="0" applyFont="1" applyFill="1" applyBorder="1" applyAlignment="1">
      <alignment horizontal="justify" vertical="center" wrapText="1"/>
    </xf>
    <xf numFmtId="0" fontId="4" fillId="3" borderId="2" xfId="0" applyFont="1" applyFill="1" applyBorder="1" applyAlignment="1">
      <alignment horizontal="justify" vertical="center"/>
    </xf>
    <xf numFmtId="0" fontId="4" fillId="3" borderId="7" xfId="0" applyFont="1" applyFill="1" applyBorder="1" applyAlignment="1">
      <alignment horizontal="justify" vertical="center"/>
    </xf>
    <xf numFmtId="0" fontId="4" fillId="3" borderId="5" xfId="0" applyFont="1" applyFill="1" applyBorder="1" applyAlignment="1">
      <alignment horizontal="justify" vertical="center"/>
    </xf>
    <xf numFmtId="0" fontId="4" fillId="0" borderId="9" xfId="0" applyFont="1" applyBorder="1" applyAlignment="1">
      <alignment vertical="center" wrapText="1"/>
    </xf>
    <xf numFmtId="0" fontId="4" fillId="0" borderId="11" xfId="0" applyFont="1" applyBorder="1" applyAlignment="1">
      <alignment vertical="center" wrapText="1"/>
    </xf>
    <xf numFmtId="0" fontId="10" fillId="3" borderId="13" xfId="21" applyFont="1" applyFill="1" applyBorder="1" applyAlignment="1" applyProtection="1">
      <alignment horizontal="center" vertical="center" wrapText="1"/>
    </xf>
    <xf numFmtId="0" fontId="10" fillId="3" borderId="15" xfId="21" applyFont="1" applyFill="1" applyBorder="1" applyAlignment="1" applyProtection="1">
      <alignment horizontal="center" vertical="center" wrapText="1"/>
    </xf>
    <xf numFmtId="181" fontId="7" fillId="3" borderId="5" xfId="20" applyNumberFormat="1" applyFont="1" applyFill="1" applyBorder="1" applyAlignment="1">
      <alignment horizontal="center" vertical="center" wrapText="1"/>
    </xf>
    <xf numFmtId="181" fontId="7" fillId="3" borderId="7" xfId="20" applyNumberFormat="1" applyFont="1" applyFill="1" applyBorder="1" applyAlignment="1">
      <alignment horizontal="center" vertical="center" wrapText="1"/>
    </xf>
    <xf numFmtId="181" fontId="7" fillId="3" borderId="2" xfId="20" applyNumberFormat="1" applyFont="1" applyFill="1" applyBorder="1" applyAlignment="1">
      <alignment horizontal="center" vertical="center" wrapText="1"/>
    </xf>
    <xf numFmtId="0" fontId="26" fillId="3" borderId="0" xfId="0" applyFont="1" applyFill="1" applyAlignment="1">
      <alignment horizontal="center"/>
    </xf>
    <xf numFmtId="0" fontId="8" fillId="3" borderId="0" xfId="0" applyFont="1" applyFill="1" applyAlignment="1">
      <alignment horizontal="center"/>
    </xf>
    <xf numFmtId="0" fontId="8" fillId="3" borderId="0" xfId="0" applyFont="1" applyFill="1" applyAlignment="1">
      <alignment wrapText="1"/>
    </xf>
    <xf numFmtId="0" fontId="8" fillId="3" borderId="5" xfId="0" applyFont="1" applyFill="1" applyBorder="1" applyAlignment="1">
      <alignment wrapText="1"/>
    </xf>
    <xf numFmtId="0" fontId="7" fillId="3" borderId="7" xfId="0" applyFont="1" applyFill="1" applyBorder="1" applyAlignment="1">
      <alignment wrapText="1"/>
    </xf>
    <xf numFmtId="0" fontId="7" fillId="3" borderId="14" xfId="0" applyFont="1" applyFill="1" applyBorder="1" applyAlignment="1">
      <alignment wrapText="1"/>
    </xf>
    <xf numFmtId="0" fontId="10" fillId="6" borderId="13" xfId="0" applyFont="1" applyFill="1" applyBorder="1" applyAlignment="1">
      <alignment horizontal="center"/>
    </xf>
    <xf numFmtId="0" fontId="10" fillId="6" borderId="15" xfId="0" applyFont="1" applyFill="1" applyBorder="1" applyAlignment="1">
      <alignment horizontal="center"/>
    </xf>
    <xf numFmtId="0" fontId="10" fillId="6" borderId="12" xfId="0" applyFont="1" applyFill="1" applyBorder="1" applyAlignment="1">
      <alignment horizontal="center"/>
    </xf>
    <xf numFmtId="0" fontId="10" fillId="6" borderId="23" xfId="0" applyFont="1" applyFill="1" applyBorder="1" applyAlignment="1">
      <alignment horizontal="center"/>
    </xf>
    <xf numFmtId="0" fontId="10" fillId="6" borderId="24" xfId="0" applyFont="1" applyFill="1" applyBorder="1" applyAlignment="1">
      <alignment horizontal="center"/>
    </xf>
    <xf numFmtId="0" fontId="10" fillId="6" borderId="25" xfId="0" applyFont="1" applyFill="1" applyBorder="1" applyAlignment="1">
      <alignment horizontal="center"/>
    </xf>
    <xf numFmtId="0" fontId="10" fillId="6" borderId="22" xfId="0" applyFont="1" applyFill="1" applyBorder="1" applyAlignment="1">
      <alignment horizontal="center"/>
    </xf>
    <xf numFmtId="0" fontId="10" fillId="6" borderId="2" xfId="0" applyFont="1" applyFill="1" applyBorder="1" applyAlignment="1">
      <alignment horizontal="center" vertical="center"/>
    </xf>
    <xf numFmtId="0" fontId="10" fillId="6" borderId="4" xfId="0" applyFont="1" applyFill="1" applyBorder="1" applyAlignment="1">
      <alignment horizontal="center" vertical="center"/>
    </xf>
    <xf numFmtId="0" fontId="10" fillId="6" borderId="21" xfId="0" applyFont="1" applyFill="1" applyBorder="1" applyAlignment="1">
      <alignment horizontal="center" vertical="center"/>
    </xf>
    <xf numFmtId="0" fontId="10" fillId="6" borderId="22" xfId="0" applyFont="1" applyFill="1" applyBorder="1" applyAlignment="1">
      <alignment horizontal="center" vertical="center"/>
    </xf>
    <xf numFmtId="0" fontId="7" fillId="3" borderId="9" xfId="3" applyFont="1" applyFill="1" applyBorder="1" applyAlignment="1">
      <alignment horizontal="center" vertical="center"/>
    </xf>
    <xf numFmtId="0" fontId="7" fillId="3" borderId="10" xfId="3" applyFont="1" applyFill="1" applyBorder="1" applyAlignment="1">
      <alignment horizontal="center" vertical="center"/>
    </xf>
    <xf numFmtId="0" fontId="21" fillId="3" borderId="14" xfId="0" applyFont="1" applyFill="1" applyBorder="1" applyAlignment="1">
      <alignment horizontal="center" wrapText="1"/>
    </xf>
    <xf numFmtId="0" fontId="21" fillId="3" borderId="0" xfId="0" applyFont="1" applyFill="1" applyAlignment="1">
      <alignment horizontal="center" wrapText="1"/>
    </xf>
    <xf numFmtId="0" fontId="21" fillId="3" borderId="33" xfId="0" applyFont="1" applyFill="1" applyBorder="1" applyAlignment="1">
      <alignment horizontal="left" wrapText="1"/>
    </xf>
    <xf numFmtId="0" fontId="8" fillId="3" borderId="0" xfId="0" applyFont="1" applyFill="1" applyAlignment="1">
      <alignment horizontal="left" wrapText="1"/>
    </xf>
    <xf numFmtId="0" fontId="7" fillId="3" borderId="0" xfId="0" applyFont="1" applyFill="1" applyAlignment="1">
      <alignment horizontal="left" wrapText="1"/>
    </xf>
    <xf numFmtId="0" fontId="4" fillId="3" borderId="3" xfId="0" applyFont="1" applyFill="1" applyBorder="1" applyAlignment="1">
      <alignment horizontal="justify" wrapText="1"/>
    </xf>
    <xf numFmtId="0" fontId="4" fillId="3" borderId="3" xfId="0" applyFont="1" applyFill="1" applyBorder="1" applyAlignment="1">
      <alignment horizontal="justify"/>
    </xf>
    <xf numFmtId="0" fontId="4" fillId="3" borderId="0" xfId="0" applyFont="1" applyFill="1" applyAlignment="1">
      <alignment horizontal="left"/>
    </xf>
    <xf numFmtId="0" fontId="3" fillId="3" borderId="9"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0" xfId="0" applyFont="1" applyFill="1" applyAlignment="1">
      <alignment horizontal="left"/>
    </xf>
    <xf numFmtId="0" fontId="7" fillId="3" borderId="1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4" fillId="3" borderId="1" xfId="0" applyFont="1" applyFill="1" applyBorder="1" applyAlignment="1">
      <alignment horizontal="justify" vertical="center" wrapText="1"/>
    </xf>
  </cellXfs>
  <cellStyles count="47">
    <cellStyle name="blp_datetime" xfId="44" xr:uid="{41B8DF79-ADF8-4970-855C-8E3C1DAC00FC}"/>
    <cellStyle name="Comma" xfId="22" xr:uid="{5339560B-547C-4652-810E-C78206B8E178}"/>
    <cellStyle name="Comma 2" xfId="39" xr:uid="{0C57CED1-14BF-4CC5-98A0-4D48F977AF7F}"/>
    <cellStyle name="Hipervínculo" xfId="21" builtinId="8"/>
    <cellStyle name="Millares [0]" xfId="1" builtinId="6"/>
    <cellStyle name="Millares [0] 2" xfId="14" xr:uid="{A70A1670-E580-4731-9F66-B49D5AF2E1FB}"/>
    <cellStyle name="Millares [0] 2 2" xfId="38" xr:uid="{A7410A64-4BBC-4A5E-811B-505F51CB7DB3}"/>
    <cellStyle name="Millares [0] 2 3" xfId="34" xr:uid="{A7416BFB-AA26-4A73-AFE2-BC0C228FBB3C}"/>
    <cellStyle name="Millares [0] 3" xfId="25" xr:uid="{9A78226A-18AA-4E30-8898-5201B2859DA0}"/>
    <cellStyle name="Millares [0] 4" xfId="36" xr:uid="{2949C984-AECC-431B-B649-614BBA8FFEF6}"/>
    <cellStyle name="Millares 10 5" xfId="6" xr:uid="{EA8D6C66-AAEA-4858-A33A-CBCC30EEF9BF}"/>
    <cellStyle name="Millares 2" xfId="16" xr:uid="{290B5D00-18FA-41E5-8C8B-BFB5ABC0E696}"/>
    <cellStyle name="Millares 2 2" xfId="7" xr:uid="{709AD3FB-AC8B-4BA2-ACCC-A62704C5CA2B}"/>
    <cellStyle name="Millares 2 3" xfId="26" xr:uid="{93830369-2FAA-4654-85C4-FF513C798589}"/>
    <cellStyle name="Millares 3" xfId="11" xr:uid="{993E16C9-1547-45C2-AAD0-E1DBE0E16393}"/>
    <cellStyle name="Millares 3 2" xfId="41" xr:uid="{56EBBD29-DBFC-4DE2-9009-003876ED8A36}"/>
    <cellStyle name="Millares 4" xfId="17" xr:uid="{1B5D0E78-78E0-4029-BCBB-271AF931ED47}"/>
    <cellStyle name="Millares 5" xfId="33" xr:uid="{E4DD50D9-86CC-445E-BDBF-3A81B2A531A7}"/>
    <cellStyle name="Moneda [0]" xfId="8" builtinId="7"/>
    <cellStyle name="Moneda [0] 2" xfId="9" xr:uid="{6B1E0C20-E670-4EDD-89FA-7267DF706085}"/>
    <cellStyle name="Moneda [0] 2 2" xfId="27" xr:uid="{C3E7E47F-B3C7-47B5-A29E-3FC2A81B9DF3}"/>
    <cellStyle name="Moneda [0] 2 3" xfId="35" xr:uid="{482C53F2-321F-4293-BD10-3EB8BD8D5F75}"/>
    <cellStyle name="Moneda [0] 3" xfId="28" xr:uid="{F5004C7D-25F4-4290-92F9-677DD9BE2C2E}"/>
    <cellStyle name="Moneda [0] 4" xfId="45" xr:uid="{740D8785-2801-4F29-B6B2-010F6C4C72A9}"/>
    <cellStyle name="Normal" xfId="0" builtinId="0"/>
    <cellStyle name="Normal 10" xfId="4" xr:uid="{4B9BDF7A-5E70-4FA3-8E97-6FEA52E74F52}"/>
    <cellStyle name="Normal 10 2" xfId="20" xr:uid="{99037018-51C7-4954-B6EB-50482200B8BB}"/>
    <cellStyle name="Normal 1119 2" xfId="43" xr:uid="{0B51BA2A-B69B-4457-B02F-709A659E1AE4}"/>
    <cellStyle name="Normal 2" xfId="10" xr:uid="{9BFCC79D-7062-4335-8226-09393BE233BB}"/>
    <cellStyle name="Normal 2 2" xfId="3" xr:uid="{224840E7-408B-410F-BCB9-27DC9D3C945D}"/>
    <cellStyle name="Normal 2 2 2" xfId="12" xr:uid="{E7E6B70C-E068-4DC5-BB5B-DBD185DAEE79}"/>
    <cellStyle name="Normal 2 3" xfId="42" xr:uid="{0E21664A-ADF1-4822-97EB-E6D13ACCEA1D}"/>
    <cellStyle name="Normal 2 5" xfId="24" xr:uid="{DF554C4F-6200-4206-B848-F9EEE7ABE308}"/>
    <cellStyle name="Normal 21" xfId="18" xr:uid="{7CAF0F92-8356-46C2-A67D-3274903BA1F5}"/>
    <cellStyle name="Normal 3" xfId="5" xr:uid="{29C7B6B0-652E-489A-81F0-CAC2C163D6A3}"/>
    <cellStyle name="Normal 3 2" xfId="30" xr:uid="{2440F236-8544-4222-92DF-16C9150ED122}"/>
    <cellStyle name="Normal 4" xfId="13" xr:uid="{1DE040F4-9858-49F1-AC80-80101D5DDF12}"/>
    <cellStyle name="Normal 5" xfId="15" xr:uid="{71232775-5A32-4EE6-91A4-578B141A61E5}"/>
    <cellStyle name="Normal 6" xfId="23" xr:uid="{38B0E1A2-7839-4530-BE02-F20CFAD432B1}"/>
    <cellStyle name="Normal 7" xfId="29" xr:uid="{F65D89BA-9C1B-4A2C-86FE-B32E552D83C6}"/>
    <cellStyle name="Normal 8" xfId="31" xr:uid="{C95A4249-74B0-4FD6-9E17-70BF077CC18E}"/>
    <cellStyle name="Normal 9" xfId="32" xr:uid="{006D5439-153C-4EAB-9E51-558B012A6B14}"/>
    <cellStyle name="Notas 2" xfId="40" xr:uid="{D748D2A1-FF52-4CCA-A254-7F9750B0E290}"/>
    <cellStyle name="Percent" xfId="2" xr:uid="{0018C57F-A874-4CAF-8B3C-F61048B59469}"/>
    <cellStyle name="Porcentaje" xfId="46" builtinId="5"/>
    <cellStyle name="Porcentaje 2 2" xfId="37" xr:uid="{267F9DC5-D619-4BBC-9908-9C7958ACA1FF}"/>
    <cellStyle name="Porcentual 2 4" xfId="19" xr:uid="{9F64284D-7B1F-42B4-B8A6-77C4AA0F4E3B}"/>
  </cellStyles>
  <dxfs count="0"/>
  <tableStyles count="0" defaultTableStyle="TableStyleMedium2" defaultPivotStyle="PivotStyleLight16"/>
  <colors>
    <mruColors>
      <color rgb="FFFF7979"/>
      <color rgb="FF90D4A7"/>
      <color rgb="FFFF9B9B"/>
      <color rgb="FFC0E6CD"/>
      <color rgb="FFE4F4E9"/>
      <color rgb="FFF3F7FB"/>
      <color rgb="FF005C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9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ustomXml" Target="../customXml/item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dipres.cl/598/w3-propertyvalue-15501.html" TargetMode="Externa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305B1-C894-44EA-AEEE-64DD49F15487}">
  <dimension ref="A1:B111"/>
  <sheetViews>
    <sheetView tabSelected="1" topLeftCell="A58" zoomScaleNormal="100" workbookViewId="0">
      <selection activeCell="G71" sqref="G71"/>
    </sheetView>
  </sheetViews>
  <sheetFormatPr baseColWidth="10" defaultColWidth="11.42578125" defaultRowHeight="12.75" x14ac:dyDescent="0.2"/>
  <cols>
    <col min="1" max="1" width="15" style="7" customWidth="1"/>
    <col min="2" max="2" width="121.5703125" style="7" bestFit="1" customWidth="1"/>
    <col min="3" max="16384" width="11.42578125" style="7"/>
  </cols>
  <sheetData>
    <row r="1" spans="1:2" x14ac:dyDescent="0.2">
      <c r="A1" s="6" t="s">
        <v>470</v>
      </c>
    </row>
    <row r="3" spans="1:2" x14ac:dyDescent="0.2">
      <c r="A3" s="6" t="s">
        <v>471</v>
      </c>
    </row>
    <row r="4" spans="1:2" x14ac:dyDescent="0.2">
      <c r="A4" s="588" t="str">
        <f>'C I.1.1'!A1</f>
        <v>Cuadro I.1.1</v>
      </c>
      <c r="B4" s="7" t="str">
        <f>'C I.1.1'!A2</f>
        <v>Escenario macroeconómico 2025</v>
      </c>
    </row>
    <row r="5" spans="1:2" x14ac:dyDescent="0.2">
      <c r="A5" s="588" t="str">
        <f>'C I.1.2'!A1</f>
        <v>Cuadro I.1.2</v>
      </c>
      <c r="B5" s="7" t="str">
        <f>'C I.1.2'!A2</f>
        <v>Detalle escenario de crecimiento económico y cuenta corriente 2025</v>
      </c>
    </row>
    <row r="6" spans="1:2" x14ac:dyDescent="0.2">
      <c r="A6" s="588" t="str">
        <f>'C I.2.1'!A1</f>
        <v>Cuadro I.2.1</v>
      </c>
      <c r="B6" s="7" t="str">
        <f>'C I.2.1'!A2</f>
        <v>Ingresos Gobierno Central total en 2024 y 2025</v>
      </c>
    </row>
    <row r="7" spans="1:2" x14ac:dyDescent="0.2">
      <c r="A7" s="588" t="str">
        <f>'C I.2.2'!A1</f>
        <v>Cuadro I.2.2</v>
      </c>
      <c r="B7" s="7" t="str">
        <f>'C I.2.2'!A2</f>
        <v>Ingresos tributarios 2024 y 2025</v>
      </c>
    </row>
    <row r="8" spans="1:2" x14ac:dyDescent="0.2">
      <c r="A8" s="588" t="str">
        <f>'C I.2.3'!A1</f>
        <v>Cuadro I.2.3</v>
      </c>
      <c r="B8" s="7" t="str">
        <f>'C I.2.3'!A2</f>
        <v>Ingresos Gobierno central total ejecución trimestral 2025</v>
      </c>
    </row>
    <row r="9" spans="1:2" x14ac:dyDescent="0.2">
      <c r="A9" s="588" t="str">
        <f>'C I.4.1'!A1</f>
        <v>Cuadro I.4.1</v>
      </c>
      <c r="B9" s="7" t="str">
        <f>'C I.4.1'!A2</f>
        <v>Parámetros estructurales 2024-2025(1)</v>
      </c>
    </row>
    <row r="10" spans="1:2" x14ac:dyDescent="0.2">
      <c r="A10" s="588" t="str">
        <f>'C I.4.2'!A1</f>
        <v>Cuadro I.4.2</v>
      </c>
      <c r="B10" s="7" t="str">
        <f>'C I.4.2'!A2</f>
        <v>Ingresos Cíclicamente Ajustados del Gobierno Central Total 2024 y 2025</v>
      </c>
    </row>
    <row r="11" spans="1:2" x14ac:dyDescent="0.2">
      <c r="A11" s="588" t="str">
        <f>'C I.5.1'!A1</f>
        <v>Cuadro I.5.1</v>
      </c>
      <c r="B11" s="7" t="str">
        <f>'C I.5.1'!A2</f>
        <v>Gastos Gobierno Central total 2024 y 2025</v>
      </c>
    </row>
    <row r="12" spans="1:2" x14ac:dyDescent="0.2">
      <c r="A12" s="588" t="str">
        <f>'C I.5.2'!A1</f>
        <v>Cuadro I.5.2</v>
      </c>
      <c r="B12" s="7" t="str">
        <f>'C I.5.2'!A2</f>
        <v>Gastos Gobierno Central Total Ejecución Trimestral de Gastos 2025</v>
      </c>
    </row>
    <row r="13" spans="1:2" x14ac:dyDescent="0.2">
      <c r="A13" s="588" t="str">
        <f>'C I.5.3'!A1</f>
        <v>Cuadro I.5.3</v>
      </c>
      <c r="B13" s="7" t="str">
        <f>'C I.5.3'!A2</f>
        <v>Gastos Gobierno Central Presupuestario 2024 y 2025</v>
      </c>
    </row>
    <row r="14" spans="1:2" x14ac:dyDescent="0.2">
      <c r="A14" s="588" t="str">
        <f>'C I.5.4'!A1</f>
        <v>Cuadro I.5.4</v>
      </c>
      <c r="B14" s="7" t="str">
        <f>'C I.5.4'!A2</f>
        <v>Gasto corriente, 5 ministerios con mayor gasto aprobado 2025(1)(2)</v>
      </c>
    </row>
    <row r="15" spans="1:2" x14ac:dyDescent="0.2">
      <c r="A15" s="588" t="str">
        <f>'C I.5.5'!A1</f>
        <v>Cuadro I.5.5</v>
      </c>
      <c r="B15" s="7" t="str">
        <f>'C I.5.5'!A2</f>
        <v>Gasto de capital, 5 ministerios con mayor gasto aprobado 2025(1)(2)</v>
      </c>
    </row>
    <row r="16" spans="1:2" x14ac:dyDescent="0.2">
      <c r="A16" s="588" t="str">
        <f>'C I.6.1'!A1</f>
        <v>Cuadro I.6.1</v>
      </c>
      <c r="B16" s="7" t="str">
        <f>'C I.6.1'!A2</f>
        <v xml:space="preserve">Gasto del Gobierno Central presupuestario por partida 2025(1)(2), sub/sobre ejecución </v>
      </c>
    </row>
    <row r="17" spans="1:2" x14ac:dyDescent="0.2">
      <c r="A17" s="588" t="str">
        <f>'C I.7.1'!A1</f>
        <v>Cuadro I.7.1</v>
      </c>
      <c r="B17" s="7" t="str">
        <f>'C I.7.1'!A2</f>
        <v>Balance del Gobierno Central Total 2024 y 2025(1)</v>
      </c>
    </row>
    <row r="18" spans="1:2" x14ac:dyDescent="0.2">
      <c r="A18" s="588" t="str">
        <f>'C I.7.2'!A1</f>
        <v>Cuadro I.7.2</v>
      </c>
      <c r="B18" s="7" t="str">
        <f>'C I.7.2'!A2</f>
        <v>Balance del Gobierno Central Total efectivo y estructural 2025</v>
      </c>
    </row>
    <row r="19" spans="1:2" x14ac:dyDescent="0.2">
      <c r="A19" s="588" t="str">
        <f>'C I.8.1'!A1</f>
        <v xml:space="preserve">Cuadro I.8.1 </v>
      </c>
      <c r="B19" s="7" t="str">
        <f>'C I.8.1'!A2</f>
        <v>Financiamiento del Gobierno Central Total 2024-2025</v>
      </c>
    </row>
    <row r="20" spans="1:2" x14ac:dyDescent="0.2">
      <c r="A20" s="588" t="str">
        <f>'C I.8.2'!A1</f>
        <v xml:space="preserve">Cuadro I.8.2 </v>
      </c>
      <c r="B20" s="7" t="str">
        <f>'C I.8.2'!A2</f>
        <v>Fuentes y usos de recursos fiscales 2025(1)</v>
      </c>
    </row>
    <row r="21" spans="1:2" x14ac:dyDescent="0.2">
      <c r="A21" s="588" t="str">
        <f>'C I.9.1'!A1</f>
        <v xml:space="preserve">Cuadro I.9.1 </v>
      </c>
      <c r="B21" s="7" t="str">
        <f>'C I.9.1'!A2</f>
        <v>Activos consolidados del tesoro público, cierre efectivo 2022-2025</v>
      </c>
    </row>
    <row r="22" spans="1:2" x14ac:dyDescent="0.2">
      <c r="A22" s="588" t="str">
        <f>'C I.9.2'!A1</f>
        <v>Cuadro I.9.2</v>
      </c>
      <c r="B22" s="7" t="str">
        <f>'C I.9.2'!A2</f>
        <v>Fuentes financiamiento emisión deuda 2025</v>
      </c>
    </row>
    <row r="23" spans="1:2" x14ac:dyDescent="0.2">
      <c r="A23" s="588" t="str">
        <f>'C I.9.3'!A1</f>
        <v>Cuadro I.9.3</v>
      </c>
      <c r="B23" s="7" t="str">
        <f>'C I.9.3'!A2</f>
        <v xml:space="preserve">Stock de deuda del Gobierno Central por acreedor </v>
      </c>
    </row>
    <row r="24" spans="1:2" x14ac:dyDescent="0.2">
      <c r="A24" s="588" t="str">
        <f>'C I.9.4'!A1</f>
        <v>Cuadro I.9.4</v>
      </c>
      <c r="B24" s="7" t="str">
        <f>'C I.9.4'!A2</f>
        <v>Conciliación de flujos y saldos de la Deuda Bruta del Gobierno Central</v>
      </c>
    </row>
    <row r="25" spans="1:2" x14ac:dyDescent="0.2">
      <c r="A25" s="588" t="str">
        <f>'C I.9.5'!A1</f>
        <v>Cuadro I.9.5</v>
      </c>
      <c r="B25" s="7" t="str">
        <f>'C I.9.5'!A2</f>
        <v>Perfil de vencimiento de la Deuda Bruta del Gobierno Central al 31 de diciembre de 2025</v>
      </c>
    </row>
    <row r="26" spans="1:2" x14ac:dyDescent="0.2">
      <c r="A26" s="588" t="str">
        <f>'C I.9.6'!A1</f>
        <v>Cuadro I.9.6</v>
      </c>
      <c r="B26" s="7" t="str">
        <f>'C I.9.6'!A2</f>
        <v>Posición Financiera Neta Gobierno Central Total, cierre efectivo 2022-2025</v>
      </c>
    </row>
    <row r="27" spans="1:2" x14ac:dyDescent="0.2">
      <c r="A27" s="588" t="str">
        <f>'C I.10.1'!A1</f>
        <v xml:space="preserve">Cuadro I.10.1 </v>
      </c>
      <c r="B27" s="7" t="str">
        <f>'C I.10.1'!A2</f>
        <v>Clasificación Funcional de Erogaciones del Gobierno Central Total(1)</v>
      </c>
    </row>
    <row r="28" spans="1:2" x14ac:dyDescent="0.2">
      <c r="A28" s="588" t="str">
        <f>'C I.11.1'!A1</f>
        <v>Cuadro I.11.1</v>
      </c>
      <c r="B28" s="7" t="str">
        <f>'C I.11.1'!A2</f>
        <v>Resumen cumplimiento por Ministerio a diciembre de 2025</v>
      </c>
    </row>
    <row r="29" spans="1:2" x14ac:dyDescent="0.2">
      <c r="A29" s="588" t="str">
        <f>'C I.11.2'!A1</f>
        <v>Cuadro I.11.2</v>
      </c>
      <c r="B29" s="7" t="str">
        <f>'C I.11.2'!A2</f>
        <v>Programas que egresaron del sistema de seguimiento de compromisos en diciembre de 2025</v>
      </c>
    </row>
    <row r="30" spans="1:2" x14ac:dyDescent="0.2">
      <c r="A30" s="588" t="str">
        <f>'C I.11.3'!A1</f>
        <v>Cuadro I.11.3</v>
      </c>
      <c r="B30" s="7" t="str">
        <f>'C I.11.3'!A2</f>
        <v>Programas Calificados Globalmente como No Cumplidos a diciembre de 2025</v>
      </c>
    </row>
    <row r="31" spans="1:2" x14ac:dyDescent="0.2">
      <c r="A31" s="588" t="str">
        <f>'C I.11.4'!A1</f>
        <v>Cuadro I.11.4</v>
      </c>
      <c r="B31" s="7" t="str">
        <f>'C I.11.4'!A2</f>
        <v>Programas evaluados en líneas EPG, EFA, ES y EI, con categoría de desempeño y principales recomendaciones</v>
      </c>
    </row>
    <row r="32" spans="1:2" x14ac:dyDescent="0.2">
      <c r="A32" s="588" t="str">
        <f>'C I.11.5'!A1</f>
        <v>Cuadro I.11.5</v>
      </c>
      <c r="B32" s="7" t="str">
        <f>'C I.11.5'!A2</f>
        <v>Programas monitoreados proceso de monitoreo del desempeño 2025</v>
      </c>
    </row>
    <row r="33" spans="1:2" x14ac:dyDescent="0.2">
      <c r="A33" s="588" t="str">
        <f>'C I.11.6'!A1</f>
        <v>Cuadro I.11.6</v>
      </c>
      <c r="B33" s="7" t="str">
        <f>'C I.11.6'!A2</f>
        <v>Número de instituciones por tipo de compromiso 2026</v>
      </c>
    </row>
    <row r="34" spans="1:2" x14ac:dyDescent="0.2">
      <c r="A34" s="588" t="str">
        <f>'C I.11.7'!A1</f>
        <v>Cuadro I.11.7</v>
      </c>
      <c r="B34" s="7" t="str">
        <f>'C I.11.7'!A2</f>
        <v>Servicios nuevos para 2026</v>
      </c>
    </row>
    <row r="35" spans="1:2" x14ac:dyDescent="0.2">
      <c r="A35" s="588" t="str">
        <f>'C I.11.8'!A1</f>
        <v>Cuadro I.11.8</v>
      </c>
      <c r="B35" s="7" t="str">
        <f>'C I.11.8'!A2</f>
        <v>Servicios con Sistema de Riesgos Psicosociales y Ausentismo Laboral 2026</v>
      </c>
    </row>
    <row r="37" spans="1:2" x14ac:dyDescent="0.2">
      <c r="A37" s="6" t="s">
        <v>472</v>
      </c>
    </row>
    <row r="38" spans="1:2" x14ac:dyDescent="0.2">
      <c r="A38" s="588" t="str">
        <f>'C II.1.1'!A1</f>
        <v>Cuadro II.1.1</v>
      </c>
      <c r="B38" s="7" t="str">
        <f>'C II.1.1'!A2</f>
        <v xml:space="preserve">Supuestos Macroeconómicos 2026 </v>
      </c>
    </row>
    <row r="39" spans="1:2" x14ac:dyDescent="0.2">
      <c r="A39" s="588" t="str">
        <f>'C II.1.2'!A1</f>
        <v>Cuadro II.1.2</v>
      </c>
      <c r="B39" s="7" t="str">
        <f>'C II.1.2'!A2</f>
        <v>Detalle supuestos de crecimiento económico y cuenta corriente 2026 (p)</v>
      </c>
    </row>
    <row r="40" spans="1:2" x14ac:dyDescent="0.2">
      <c r="A40" s="588" t="str">
        <f>'C II.2.1'!A1</f>
        <v xml:space="preserve">Cuadro II.2.1 </v>
      </c>
      <c r="B40" s="7" t="str">
        <f>'C II.2.1'!A2</f>
        <v>Ingresos del Gobierno Central Total 2026 (p)</v>
      </c>
    </row>
    <row r="41" spans="1:2" x14ac:dyDescent="0.2">
      <c r="A41" s="588" t="str">
        <f>'C II.2.2'!A1</f>
        <v>Cuadro II.2.2</v>
      </c>
      <c r="B41" s="7" t="str">
        <f>'C II.2.2'!A2</f>
        <v>Ingresos tributarios netos 2026 (p)</v>
      </c>
    </row>
    <row r="42" spans="1:2" x14ac:dyDescent="0.2">
      <c r="A42" s="588" t="str">
        <f>'C II.3.1'!A1</f>
        <v>Cuadro II.3.1</v>
      </c>
      <c r="B42" s="7" t="str">
        <f>'C II.3.1'!A2</f>
        <v>Parámetros de referencia del balance cíclicamente ajustado 2026 (p)</v>
      </c>
    </row>
    <row r="43" spans="1:2" x14ac:dyDescent="0.2">
      <c r="A43" s="588" t="str">
        <f>'C II.3.2'!A1</f>
        <v>Cuadro II.3.2</v>
      </c>
      <c r="B43" s="7" t="str">
        <f>'C II.3.2'!A2</f>
        <v>Ingresos cíclicamente ajustados del Gobierno Central total 2026 (p)</v>
      </c>
    </row>
    <row r="44" spans="1:2" x14ac:dyDescent="0.2">
      <c r="A44" s="588" t="str">
        <f>'C II.4.1'!A1</f>
        <v>Cuadro II.4.1</v>
      </c>
      <c r="B44" s="7" t="str">
        <f>'C II.4.1'!A2</f>
        <v>Gasto del Gobierno Central Total 2026 (p)</v>
      </c>
    </row>
    <row r="45" spans="1:2" x14ac:dyDescent="0.2">
      <c r="A45" s="588" t="str">
        <f>'C II.4.2'!A1</f>
        <v>Cuadro II.4.2</v>
      </c>
      <c r="B45" s="7" t="str">
        <f>'C II.4.2'!A2</f>
        <v>Balance del Gobierno Central Total 2026 (p)</v>
      </c>
    </row>
    <row r="46" spans="1:2" x14ac:dyDescent="0.2">
      <c r="A46" s="588" t="str">
        <f>'C II.5.1'!A1</f>
        <v>Cuadro II.5.1</v>
      </c>
      <c r="B46" s="7" t="str">
        <f>'C II.5.1'!A2</f>
        <v>Necesidades de financiamiento del Gobierno Central en 2026 (p)</v>
      </c>
    </row>
    <row r="47" spans="1:2" x14ac:dyDescent="0.2">
      <c r="A47" s="588" t="str">
        <f>'C II.6.1'!A1</f>
        <v>Cuadro II.6.1</v>
      </c>
      <c r="B47" s="7" t="str">
        <f>'C II.6.1'!A2</f>
        <v>Posición financiera neta Gobierno Central total, cierre 2026</v>
      </c>
    </row>
    <row r="49" spans="1:2" x14ac:dyDescent="0.2">
      <c r="A49" s="6" t="s">
        <v>473</v>
      </c>
    </row>
    <row r="50" spans="1:2" x14ac:dyDescent="0.2">
      <c r="A50" s="588" t="str">
        <f>'C III.3.1'!A1</f>
        <v>Cuadro III.3.1</v>
      </c>
      <c r="B50" s="7" t="str">
        <f>'C III.3.1'!A2</f>
        <v>Supuestos macroeconómicos 2027-2030</v>
      </c>
    </row>
    <row r="51" spans="1:2" x14ac:dyDescent="0.2">
      <c r="A51" s="588" t="str">
        <f>'C III.3.2'!A1</f>
        <v>Cuadro III.3.2</v>
      </c>
      <c r="B51" s="7" t="str">
        <f>'C III.3.2'!A2</f>
        <v>Detalles supuestos de crecimiento económico y cuenta corriente 2027-2030 (p)</v>
      </c>
    </row>
    <row r="52" spans="1:2" x14ac:dyDescent="0.2">
      <c r="A52" s="588" t="str">
        <f>'C III.4.1'!A1</f>
        <v>Cuadro III.4.1</v>
      </c>
      <c r="B52" s="7" t="str">
        <f>'C III.4.1'!A2</f>
        <v>Ingresos del Gobierno Central Total 2027-2030 (p)</v>
      </c>
    </row>
    <row r="53" spans="1:2" x14ac:dyDescent="0.2">
      <c r="A53" s="588" t="str">
        <f>'C III.4.2'!A1</f>
        <v>Cuadro III.4.2</v>
      </c>
      <c r="B53" s="7" t="str">
        <f>'C III.4.2'!A2</f>
        <v>Parámetros de referencia del Balance Cíclicamente Ajustado 2027-2030 (p)</v>
      </c>
    </row>
    <row r="54" spans="1:2" x14ac:dyDescent="0.2">
      <c r="A54" s="588" t="str">
        <f>'C III.4.3'!A1</f>
        <v>Cuadro III.4.3</v>
      </c>
      <c r="B54" s="7" t="str">
        <f>'C III.4.3'!A2</f>
        <v>Ingresos cíclicamente ajustados del Gobierno Central Total 2027-2030 (p)</v>
      </c>
    </row>
    <row r="55" spans="1:2" x14ac:dyDescent="0.2">
      <c r="A55" s="588" t="str">
        <f>'C III.5.1'!A1</f>
        <v>Cuadro III.5.1</v>
      </c>
      <c r="B55" s="7" t="str">
        <f>'C III.5.1'!A2</f>
        <v>Gastos comprometidos del Gobierno Central Total 2027-2030 (p)</v>
      </c>
    </row>
    <row r="56" spans="1:2" x14ac:dyDescent="0.2">
      <c r="A56" s="588" t="str">
        <f>'C III.5.2'!A1</f>
        <v>Cuadro III.5.2</v>
      </c>
      <c r="B56" s="7" t="str">
        <f>'C III.5.2'!A2</f>
        <v>Gastos Comprometidos 2027-2030 (p)</v>
      </c>
    </row>
    <row r="57" spans="1:2" x14ac:dyDescent="0.2">
      <c r="A57" s="588" t="str">
        <f>'C III.6.1'!A1</f>
        <v>Cuadro III.6.1</v>
      </c>
      <c r="B57" s="7" t="str">
        <f>'C III.6.1'!A2</f>
        <v>Balances del Gobierno Central total 2027-2030 (p)</v>
      </c>
    </row>
    <row r="58" spans="1:2" x14ac:dyDescent="0.2">
      <c r="A58" s="588" t="str">
        <f>'C III.7.1'!A1</f>
        <v>Cuadro III.7.1</v>
      </c>
      <c r="B58" s="7" t="str">
        <f>'C III.7.1'!A2</f>
        <v>Necesidades de financiamiento del Gobierno Central 2027-2030 (p)</v>
      </c>
    </row>
    <row r="59" spans="1:2" x14ac:dyDescent="0.2">
      <c r="A59" s="588" t="str">
        <f>'C III.8.1'!A1</f>
        <v>Cuadro III.8.1</v>
      </c>
      <c r="B59" s="7" t="str">
        <f>'C III.8.1'!A2</f>
        <v>Posición financiera neta Gobierno Central total, cierre 2027-2030 (p)</v>
      </c>
    </row>
    <row r="60" spans="1:2" x14ac:dyDescent="0.2">
      <c r="A60" s="588" t="str">
        <f>'C III.9.1'!A1</f>
        <v>Cuadro III.9.1</v>
      </c>
      <c r="B60" s="7" t="str">
        <f>'C III.9.1'!A2</f>
        <v xml:space="preserve">Escenarios macroeconómicos alternativos </v>
      </c>
    </row>
    <row r="61" spans="1:2" x14ac:dyDescent="0.2">
      <c r="A61" s="588" t="str">
        <f>'C III.9.2'!A1</f>
        <v>Cuadro III.9.2</v>
      </c>
      <c r="B61" s="7" t="str">
        <f>'C III.9.2'!A2</f>
        <v>Balances del Gobierno Central Total 2027-2030, escenario agudización conflicto (p)</v>
      </c>
    </row>
    <row r="62" spans="1:2" x14ac:dyDescent="0.2">
      <c r="A62" s="588" t="str">
        <f>'C III.9.3'!A1</f>
        <v>Cuadro III.9.3</v>
      </c>
      <c r="B62" s="7" t="str">
        <f>'C III.9.3'!A2</f>
        <v>Balances del Gobierno Central Total 2027-2030, escenario expansión inversión (p)</v>
      </c>
    </row>
    <row r="63" spans="1:2" x14ac:dyDescent="0.2">
      <c r="A63" s="588" t="str">
        <f>'C III.9.4'!A1</f>
        <v>Cuadro III.9.4</v>
      </c>
      <c r="B63" s="7" t="str">
        <f>'C III.9.4'!A2</f>
        <v>Posición financiera neta Gobierno Central total 2027-2030 (p)</v>
      </c>
    </row>
    <row r="65" spans="1:2" x14ac:dyDescent="0.2">
      <c r="A65" s="6" t="s">
        <v>475</v>
      </c>
    </row>
    <row r="66" spans="1:2" x14ac:dyDescent="0.2">
      <c r="A66" s="588" t="str">
        <f>'C A.I.1'!A1</f>
        <v>Cuadro A.I.1</v>
      </c>
      <c r="B66" s="7" t="str">
        <f>'C A.I.1'!A2</f>
        <v>Variables estructurales para 2025</v>
      </c>
    </row>
    <row r="67" spans="1:2" x14ac:dyDescent="0.2">
      <c r="A67" s="588" t="str">
        <f>'C A.I.2'!A1</f>
        <v>Cuadro A.I.2</v>
      </c>
      <c r="B67" s="7" t="str">
        <f>'C A.I.2'!A2</f>
        <v>Proyección de variables económicas efectivas 2025</v>
      </c>
    </row>
    <row r="68" spans="1:2" x14ac:dyDescent="0.2">
      <c r="A68" s="588" t="str">
        <f>'C A.I.3'!A1</f>
        <v>Cuadro A.I.3</v>
      </c>
      <c r="B68" s="7" t="str">
        <f>'C A.I.3'!A2</f>
        <v>Ingresos efectivos, componente cíclico e ingresos cíclicamente ajustados 2025</v>
      </c>
    </row>
    <row r="69" spans="1:2" x14ac:dyDescent="0.2">
      <c r="A69" s="588" t="str">
        <f>'C A.I.4'!A1</f>
        <v>Cuadro A.I.4</v>
      </c>
      <c r="B69" s="7" t="str">
        <f>'C A.I.4'!A2</f>
        <v>Balance Cíclicamente Ajustado del Gobierno Central Total 2025</v>
      </c>
    </row>
    <row r="70" spans="1:2" x14ac:dyDescent="0.2">
      <c r="A70" s="588" t="str">
        <f>'C A.I.5'!A1</f>
        <v>Cuadro A.I.5</v>
      </c>
      <c r="B70" s="7" t="str">
        <f>'C A.I.5'!A2</f>
        <v>Variables estructurales para 2026</v>
      </c>
    </row>
    <row r="71" spans="1:2" x14ac:dyDescent="0.2">
      <c r="A71" s="588" t="str">
        <f>'C A.I.6'!A1</f>
        <v>Cuadro A.I.6</v>
      </c>
      <c r="B71" s="7" t="str">
        <f>'C A.I.6'!A2</f>
        <v>Proyección de variables económicas efectivas 2026</v>
      </c>
    </row>
    <row r="72" spans="1:2" x14ac:dyDescent="0.2">
      <c r="A72" s="588" t="str">
        <f>'C A.I.7'!A1</f>
        <v>Cuadro A.I.7</v>
      </c>
      <c r="B72" s="7" t="str">
        <f>'C A.I.7'!A2</f>
        <v>Ingresos efectivos, componente cíclico e ingresos cíclicamente ajustados 2026</v>
      </c>
    </row>
    <row r="73" spans="1:2" x14ac:dyDescent="0.2">
      <c r="A73" s="588" t="str">
        <f>'C A.I.8'!A1</f>
        <v>Cuadro A.I.8</v>
      </c>
      <c r="B73" s="7" t="str">
        <f>'C A.I.8'!A2</f>
        <v>Balance Cíclicamente Ajustado del Gobierno Central Total 2026</v>
      </c>
    </row>
    <row r="75" spans="1:2" x14ac:dyDescent="0.2">
      <c r="A75" s="6" t="s">
        <v>476</v>
      </c>
    </row>
    <row r="76" spans="1:2" x14ac:dyDescent="0.2">
      <c r="A76" s="588" t="str">
        <f>'C A.II.1'!A1</f>
        <v>Cuadro A.II.1</v>
      </c>
      <c r="B76" s="7" t="str">
        <f>'C A.II.1'!A2</f>
        <v>Supuestos macroeconómicos, escenarios alternativos 2026-2030</v>
      </c>
    </row>
    <row r="77" spans="1:2" x14ac:dyDescent="0.2">
      <c r="A77" s="588" t="str">
        <f>'C A.II.2'!A1</f>
        <v>Cuadro A.II.2</v>
      </c>
      <c r="B77" s="7" t="str">
        <f>'C A.II.2'!A2</f>
        <v>Ingresos Traspasos Codelco(1) 2024-2025</v>
      </c>
    </row>
    <row r="78" spans="1:2" x14ac:dyDescent="0.2">
      <c r="A78" s="588" t="str">
        <f>'C A.II.3'!A1</f>
        <v>Cuadro A.II.3</v>
      </c>
      <c r="B78" s="7" t="str">
        <f>'C A.II.3'!A2</f>
        <v>Balance del Gobierno central presupuestario, extrapresupuestario y consolidado 2024-2025(1)</v>
      </c>
    </row>
    <row r="79" spans="1:2" x14ac:dyDescent="0.2">
      <c r="A79" s="588" t="str">
        <f>'C A.II.4'!A1</f>
        <v>Cuadro A.II.4</v>
      </c>
      <c r="B79" s="7" t="str">
        <f>'C A.II.4'!A2</f>
        <v>Estado de operaciones de Gobierno: 2024-2025</v>
      </c>
    </row>
    <row r="80" spans="1:2" x14ac:dyDescent="0.2">
      <c r="A80" s="588" t="str">
        <f>'C A.II.5'!A1</f>
        <v>Cuadro A.II.5</v>
      </c>
      <c r="B80" s="7" t="str">
        <f>'C A.II.5'!A2</f>
        <v>Fondos Especiales 2015-2025</v>
      </c>
    </row>
    <row r="81" spans="1:2" x14ac:dyDescent="0.2">
      <c r="A81" s="588" t="str">
        <f>'C A.II.6'!A1</f>
        <v>Cuadro A.II.6</v>
      </c>
      <c r="B81" s="7" t="str">
        <f>CONCATENATE('C A.II.6'!A2, " - ", 'C A.II.6'!A3, " - ", 'C A.II.6'!A4)</f>
        <v>Ingresos por impuestos 2017-2025 - Ejecución presupuestaria consolidada - (millones de pesos de cada año)</v>
      </c>
    </row>
    <row r="82" spans="1:2" x14ac:dyDescent="0.2">
      <c r="A82" s="588" t="str">
        <f>'C A.II.7'!A1</f>
        <v>Cuadro A.II.7</v>
      </c>
      <c r="B82" s="7" t="str">
        <f>CONCATENATE('C A.II.7'!A2, " - ", 'C A.II.7'!A3, " - ", 'C A.II.7'!A4)</f>
        <v>Ingresos por impuestos 2017-2025 - Ejecución presupuestaria consolidada - (millones de pesos 2025)</v>
      </c>
    </row>
    <row r="83" spans="1:2" x14ac:dyDescent="0.2">
      <c r="A83" s="588" t="str">
        <f>'C A.II.8'!A1</f>
        <v>Cuadro A.II.8</v>
      </c>
      <c r="B83" s="7" t="str">
        <f>CONCATENATE('C A.II.8'!A2, " - ", 'C A.II.8'!A3, " - ", 'C A.II.8'!A4)</f>
        <v>Ingresos por impuestos 2017-2025 - Ejecución presupuestaria sin mineras privadas consolidada - (millones de pesos de cada año)</v>
      </c>
    </row>
    <row r="84" spans="1:2" x14ac:dyDescent="0.2">
      <c r="A84" s="588" t="str">
        <f>'C A.II.9'!A1</f>
        <v>Cuadro A.II.9</v>
      </c>
      <c r="B84" s="7" t="str">
        <f>CONCATENATE('C A.II.9'!A2, " - ", 'C A.II.9'!A3, " - ", 'C A.II.9'!A4)</f>
        <v>Ingresos por impuestos 2017-2025 - Ejecución presupuestaria sin mineras privadas consolidada - (millones de pesos 2025)</v>
      </c>
    </row>
    <row r="85" spans="1:2" x14ac:dyDescent="0.2">
      <c r="A85" s="588" t="str">
        <f>'C A.II.10'!A1</f>
        <v>Cuadro A.II.10</v>
      </c>
      <c r="B85" s="7" t="str">
        <f>CONCATENATE('C A.II.10'!A2, " - ",'C A.II.10'!A3," - ",'C A.II.10'!A4)</f>
        <v>Ingresos por impuestos 2017-2025 - Ejecución presupuestaria mineras privadas consolidada - (millones de pesos de cada año)</v>
      </c>
    </row>
    <row r="86" spans="1:2" x14ac:dyDescent="0.2">
      <c r="A86" s="588" t="str">
        <f>'C A.II.11'!A1</f>
        <v>Cuadro A.II.11</v>
      </c>
      <c r="B86" s="7" t="str">
        <f>CONCATENATE('C A.II.11'!A2, " - ",'C A.II.11'!A3," - ",'C A.II.11'!A4)</f>
        <v>Ingresos por impuestos 2017-2025 - Ejecución presupuestaria mineras privadas consolidada - (millones de pesos 2025)</v>
      </c>
    </row>
    <row r="87" spans="1:2" x14ac:dyDescent="0.2">
      <c r="A87" s="588" t="str">
        <f>'C A.II.12'!A1</f>
        <v>Cuadro A.II.12</v>
      </c>
      <c r="B87" s="7" t="str">
        <f>'C A.II.12'!A2</f>
        <v>Proyección de ingresos traspasos Codelco(1) 2026</v>
      </c>
    </row>
    <row r="88" spans="1:2" x14ac:dyDescent="0.2">
      <c r="A88" s="588" t="str">
        <f>'C A.II.13'!A1</f>
        <v>Cuadro A.II.13</v>
      </c>
      <c r="B88" s="7" t="str">
        <f>'C A.II.13'!A2</f>
        <v>Ingresos tributarios GMP10 moneda nacional y extranjera 1997-2026p</v>
      </c>
    </row>
    <row r="89" spans="1:2" x14ac:dyDescent="0.2">
      <c r="A89" s="588" t="str">
        <f>'C A.II.14'!A1</f>
        <v>Cuadro A.II.14</v>
      </c>
      <c r="B89" s="7" t="str">
        <f>'C A.II.14'!A2</f>
        <v>Estado de operaciones del Gobierno 2026</v>
      </c>
    </row>
    <row r="91" spans="1:2" x14ac:dyDescent="0.2">
      <c r="A91" s="6" t="s">
        <v>477</v>
      </c>
    </row>
    <row r="92" spans="1:2" x14ac:dyDescent="0.2">
      <c r="A92" s="588" t="str">
        <f>'C A.III.1'!A1</f>
        <v>Cuadro A.III.1</v>
      </c>
      <c r="B92" s="7" t="str">
        <f>CONCATENATE('C A.III.1'!A2, " ", 'C A.III.1'!A3)</f>
        <v>Informes financieros de proyectos de ley enviados entre enero y marzo de 2026, con efectos en los gastos fiscales(1)</v>
      </c>
    </row>
    <row r="93" spans="1:2" x14ac:dyDescent="0.2">
      <c r="A93" s="588" t="str">
        <f>'C A.III.2'!A1</f>
        <v>Cuadro A.III.2</v>
      </c>
      <c r="B93" s="7" t="str">
        <f>CONCATENATE('C A.III.2'!A2," ",'C A.III.2'!A3)</f>
        <v>Informes financieros de proyectos de ley enviados entre enero y marzo de 2026, con efectos en los ingresos fiscales</v>
      </c>
    </row>
    <row r="94" spans="1:2" x14ac:dyDescent="0.2">
      <c r="A94" s="588" t="str">
        <f>'C A.III.3'!A1</f>
        <v>Cuadro A.III.3</v>
      </c>
      <c r="B94" s="7" t="str">
        <f>CONCATENATE('C A.III.3'!A2," ",'C A.III.3'!A3)</f>
        <v>Informes financieros de proyectos de ley enviados entre enero y marzo de 2026, sin efecto en gastos o ingresos fiscales(1)</v>
      </c>
    </row>
    <row r="96" spans="1:2" x14ac:dyDescent="0.2">
      <c r="A96" s="52" t="s">
        <v>1264</v>
      </c>
      <c r="B96" s="19"/>
    </row>
    <row r="97" spans="1:2" x14ac:dyDescent="0.2">
      <c r="A97" s="588" t="str">
        <f>'C R.1.1'!A1</f>
        <v>Cuadro R.1.1</v>
      </c>
      <c r="B97" s="19" t="str">
        <f>'C R.1.1'!A2</f>
        <v>Acciones Correctivas implementadas a la fecha</v>
      </c>
    </row>
    <row r="98" spans="1:2" x14ac:dyDescent="0.2">
      <c r="A98" s="588" t="str">
        <f>'C R.1.2'!A1</f>
        <v>Cuadro R.1.2</v>
      </c>
      <c r="B98" s="19" t="str">
        <f>'C R.1.2'!A2</f>
        <v>Balance efectivo y estructural del Gobierno Central total 2026 sin y con acciones correctivas</v>
      </c>
    </row>
    <row r="99" spans="1:2" x14ac:dyDescent="0.2">
      <c r="A99" s="52"/>
      <c r="B99" s="19"/>
    </row>
    <row r="100" spans="1:2" x14ac:dyDescent="0.2">
      <c r="A100" s="52" t="s">
        <v>1265</v>
      </c>
      <c r="B100" s="19"/>
    </row>
    <row r="101" spans="1:2" x14ac:dyDescent="0.2">
      <c r="A101" s="1150" t="str">
        <f>'C R.4.1'!A1</f>
        <v>Cuadro R.4.1</v>
      </c>
      <c r="B101" s="7" t="str">
        <f>'C R.4.1'!A2</f>
        <v>Ajuste fiscal, gasto total por partida</v>
      </c>
    </row>
    <row r="102" spans="1:2" x14ac:dyDescent="0.2">
      <c r="A102" s="588"/>
    </row>
    <row r="103" spans="1:2" x14ac:dyDescent="0.2">
      <c r="A103" s="52" t="s">
        <v>1266</v>
      </c>
      <c r="B103" s="19"/>
    </row>
    <row r="104" spans="1:2" x14ac:dyDescent="0.2">
      <c r="A104" s="1150" t="str">
        <f>'C R.5.1'!A1</f>
        <v>Cuadro R.5.1</v>
      </c>
      <c r="B104" s="7" t="str">
        <f>'C R.5.1'!A2</f>
        <v>Propuestas consideradas en el ejercicio</v>
      </c>
    </row>
    <row r="106" spans="1:2" x14ac:dyDescent="0.2">
      <c r="A106" s="52" t="s">
        <v>1296</v>
      </c>
    </row>
    <row r="107" spans="1:2" x14ac:dyDescent="0.2">
      <c r="A107" s="588" t="str">
        <f>'C R.6.1'!A1</f>
        <v>Cuadro R.6.1</v>
      </c>
      <c r="B107" s="7" t="str">
        <f>'C R.6.1'!A2</f>
        <v>Comparación de proyecciones fiscales entre publicaciones</v>
      </c>
    </row>
    <row r="109" spans="1:2" x14ac:dyDescent="0.2">
      <c r="A109" s="588"/>
    </row>
    <row r="110" spans="1:2" x14ac:dyDescent="0.2">
      <c r="A110" s="588"/>
    </row>
    <row r="111" spans="1:2" x14ac:dyDescent="0.2">
      <c r="A111" s="588"/>
    </row>
  </sheetData>
  <hyperlinks>
    <hyperlink ref="A4" location="'C I.1.1'!A1" display="'C I.1.1'!A1" xr:uid="{CDEFE3BB-7836-4AB7-9CC1-3E8011E478F7}"/>
    <hyperlink ref="A5" location="'C I.1.2'!A1" display="'C I.1.2'!A1" xr:uid="{561F3F91-688F-4A89-B308-3F7B2351A489}"/>
    <hyperlink ref="A6" location="'C I.2.1'!A1" display="'C I.2.1'!A1" xr:uid="{6D384AA1-24B9-4C39-9C8D-728F05DA5081}"/>
    <hyperlink ref="A7" location="'C I.2.2'!A1" display="'C I.2.2'!A1" xr:uid="{9A18EC80-4A6B-43AE-A593-DC29616C5AE6}"/>
    <hyperlink ref="A38" location="'C II.1.1'!A1" display="'C II.1.1'!A1" xr:uid="{CB905B32-7E20-4846-BEF0-A8128C4D24CA}"/>
    <hyperlink ref="A39" location="'C II.1.2'!A1" display="'C II.1.2'!A1" xr:uid="{44BD6FC5-1610-4DA6-8779-5001C64F9B13}"/>
    <hyperlink ref="A40" location="'C II.2.1'!A1" display="'C II.2.1'!A1" xr:uid="{0EF89F4B-0A52-4796-96AE-881F5EC4BE17}"/>
    <hyperlink ref="A41" location="'C II.2.2'!A1" display="'C II.2.2'!A1" xr:uid="{2F346CD2-9DEA-4DAD-AF14-195BBE7E5630}"/>
    <hyperlink ref="A42" location="'C II.3.1'!A1" display="'C II.3.1'!A1" xr:uid="{663C9B92-4F8E-41FB-8B26-67644BC92750}"/>
    <hyperlink ref="A43" location="'C II.3.2'!A1" display="'C II.3.2'!A1" xr:uid="{9E9B048F-7A40-456B-9F85-7A72821FB028}"/>
    <hyperlink ref="A44" location="'C II.4.1'!A1" display="'C II.4.1'!A1" xr:uid="{51EECCFF-EBC7-4056-AB49-0191ACD3A9A9}"/>
    <hyperlink ref="A45" location="'C II.4.2'!A1" display="'C II.4.2'!A1" xr:uid="{25A14802-9726-4342-A952-BF6865C528E6}"/>
    <hyperlink ref="A46" location="'C II.5.1'!A1" display="'C II.5.1'!A1" xr:uid="{ECD4B1CB-E61F-4E0B-9846-7799D070881B}"/>
    <hyperlink ref="A47" location="'C II.6.1'!A1" display="'C II.6.1'!A1" xr:uid="{AD3BD3BA-6D58-4293-AC75-63469FD590CF}"/>
    <hyperlink ref="A50" location="'C III.3.1'!A1" display="'C III.3.1'!A1" xr:uid="{A3C00192-0EE8-4DFC-B6AB-2640635439C7}"/>
    <hyperlink ref="A51" location="'C III.3.2'!A1" display="'C III.3.2'!A1" xr:uid="{B56F0ED6-33B2-4421-BA74-1A8E4CB1C09E}"/>
    <hyperlink ref="A52" location="'C III.4.1'!A1" display="'C III.4.1'!A1" xr:uid="{6921CCD9-B6D1-44D7-8E78-D8C405C4C379}"/>
    <hyperlink ref="A58" location="'C III.7.1'!A1" display="'C III.7.1'!A1" xr:uid="{23FF3DA7-B93A-41B1-8158-269B0ECF153D}"/>
    <hyperlink ref="A59" location="'C III.8.1'!A1" display="'C III.8.1'!A1" xr:uid="{34835FBB-E695-47C5-A060-1D48EB279603}"/>
    <hyperlink ref="A60" location="'C III.9.1'!A1" display="'C III.9.1'!A1" xr:uid="{E6608558-B8AE-47AF-B85C-3A41B2EDA1F2}"/>
    <hyperlink ref="A61" location="'C III.9.2'!A1" display="'C III.9.2'!A1" xr:uid="{0E8367A5-DEA7-49F5-AF8A-C9A7FC9350FF}"/>
    <hyperlink ref="A62" location="'C III.9.3'!A1" display="'C III.9.3'!A1" xr:uid="{09F49B98-B858-41FA-BD16-303D50220974}"/>
    <hyperlink ref="A63" location="'C III.9.4'!A1" display="'C III.9.4'!A1" xr:uid="{E5059CF0-283F-47FB-8E84-F905BF807F7F}"/>
    <hyperlink ref="A66" location="'C A.I.1'!A1" display="'C A.I.1'!A1" xr:uid="{D3A31C73-2BC2-4702-A60D-D088CAACEB89}"/>
    <hyperlink ref="A67" location="'C A.I.2'!A1" display="'C A.I.2'!A1" xr:uid="{1FC2D0F9-3818-441E-BB22-5567264BB194}"/>
    <hyperlink ref="A68" location="'C A.I.3'!A1" display="'C A.I.3'!A1" xr:uid="{80993025-A8FB-42D4-B973-1D0922EB6A2D}"/>
    <hyperlink ref="A69" location="'C A.I.4'!A1" display="'C A.I.4'!A1" xr:uid="{204C5DFA-14EC-44C9-81A9-B4166AAA2181}"/>
    <hyperlink ref="A70" location="'C A.I.5'!A1" display="'C A.I.5'!A1" xr:uid="{D61BCDB0-9AAB-4B9A-905E-834D5D674447}"/>
    <hyperlink ref="A71" location="'C A.I.6'!A1" display="'C A.I.6'!A1" xr:uid="{172B03E2-163F-435E-8704-78D2375C2978}"/>
    <hyperlink ref="A72" location="'C A.I.7'!A1" display="'C A.I.7'!A1" xr:uid="{898B37C6-5100-47B3-8F46-BA10AD928917}"/>
    <hyperlink ref="A73" location="'C A.I.8'!A1" display="'C A.I.8'!A1" xr:uid="{9034CBA0-124C-4AFE-AA1E-BCCE3DF4A45F}"/>
    <hyperlink ref="A92" location="'C A.III.1'!A1" display="'C A.III.1'!A1" xr:uid="{4DEA32DB-B229-42C1-9CD4-99D003FF45C3}"/>
    <hyperlink ref="A93" location="'C A.III.2'!A1" display="'C A.III.2'!A1" xr:uid="{3CBE94C2-4DD2-46D7-B554-0221D63ABF73}"/>
    <hyperlink ref="A94" location="'C A.III.3'!A1" display="'C A.III.3'!A1" xr:uid="{94F4C237-8FDB-4FA4-AF9F-0AE7898D12B5}"/>
    <hyperlink ref="A8" location="'C I.2.3'!A1" display="'C I.2.3'!A1" xr:uid="{F64CBA89-2248-4F04-9D79-6AEC5B193B18}"/>
    <hyperlink ref="A53" location="'C III.4.2'!A1" display="'C III.4.2'!A1" xr:uid="{7BEF0858-C2B5-41F0-893B-93B99A144A14}"/>
    <hyperlink ref="A54" location="'C III.4.3'!A1" display="'C III.4.3'!A1" xr:uid="{23D366C2-DD34-4AC7-AC82-CD91768FD50A}"/>
    <hyperlink ref="A55" location="'C III.5.1'!A1" display="'C III.5.1'!A1" xr:uid="{52EA660A-ADD1-408F-973B-8A6D7602436A}"/>
    <hyperlink ref="A56" location="'C III.5.2'!A1" display="'C III.5.2'!A1" xr:uid="{416F6267-1E9E-4A24-AEE5-01E464C359C7}"/>
    <hyperlink ref="A57" location="'C III.6.1'!A1" display="'C III.6.1'!A1" xr:uid="{79502C0F-8905-4DEF-BE92-23798DE6F52E}"/>
    <hyperlink ref="A76" location="'C A.II.1'!A1" display="'C A.II.1'!A1" xr:uid="{4E2E6B96-2011-4123-9CFF-AB1D61F4B291}"/>
    <hyperlink ref="A77" location="'C A.II.2'!A1" display="'C A.II.2'!A1" xr:uid="{08CF050B-43BA-4CF1-AD4E-358BAFC7311B}"/>
    <hyperlink ref="A78" location="'C A.II.3'!A1" display="'C A.II.3'!A1" xr:uid="{D0184A93-38CA-489D-B74B-0415EF2DB910}"/>
    <hyperlink ref="A79" location="'C A.II.4'!A1" display="'C A.II.4'!A1" xr:uid="{B0620764-00C0-49B4-A084-64ACA60BF129}"/>
    <hyperlink ref="A80" location="'C A.II.5'!A1" display="'C A.II.5'!A1" xr:uid="{C2B984F3-51B7-42AB-A423-B36EC2867A2F}"/>
    <hyperlink ref="A81" location="'C A.II.6'!A1" display="'C A.II.6'!A1" xr:uid="{E450BF09-E2BA-41C4-9F7E-130AA9131190}"/>
    <hyperlink ref="A82" location="'C A.II.7'!A1" display="'C A.II.7'!A1" xr:uid="{5AAE2DB8-8894-4446-8A70-240ECB842909}"/>
    <hyperlink ref="A83" location="'C A.II.8'!A1" display="'C A.II.8'!A1" xr:uid="{69A28AE7-101D-4D1C-A2C2-1E96D1C625B3}"/>
    <hyperlink ref="A32" location="'C I.11.5'!A1" display="'C I.11.5'!A1" xr:uid="{FC2AC231-686B-42B6-A0A3-AC0F98E39013}"/>
    <hyperlink ref="A33" location="'C I.11.6'!A1" display="'C I.11.6'!A1" xr:uid="{E54E46D2-A8F3-4A00-93E7-4B36F146F0A9}"/>
    <hyperlink ref="A34" location="'C I.11.7'!A1" display="'C I.11.7'!A1" xr:uid="{C09377EB-6C7B-4F7A-B542-1F05C366FCE1}"/>
    <hyperlink ref="A35" location="'C I.11.8'!A1" display="'C I.11.8'!A1" xr:uid="{AF603FED-2B01-4946-BAAC-D0043271F221}"/>
    <hyperlink ref="A9" location="'C I.4.1'!A1" display="'C I.4.1'!A1" xr:uid="{B798A9EA-1F02-4587-9AC0-77E2E9EE8564}"/>
    <hyperlink ref="A10" location="'C I.4.2'!A1" display="'C I.4.2'!A1" xr:uid="{54606988-D35C-488D-9BE8-5E43AA4E166E}"/>
    <hyperlink ref="A11" location="'C I.5.1'!A1" display="'C I.5.1'!A1" xr:uid="{BBAEB31B-D41F-48A9-B3C0-E868C85EAA2C}"/>
    <hyperlink ref="A12" location="'C I.5.2'!A1" display="'C I.5.2'!A1" xr:uid="{273195FA-8DD1-4F82-A6A2-6F9D6D8DA102}"/>
    <hyperlink ref="A13" location="'C I.5.3'!A1" display="'C I.5.3'!A1" xr:uid="{FB404E5F-E2AF-4EAA-BB6A-DDBA16D7D07E}"/>
    <hyperlink ref="A14" location="'C I.5.4'!A1" display="'C I.5.4'!A1" xr:uid="{D744E84B-3594-4555-A0FD-8CBBE3116D57}"/>
    <hyperlink ref="A15" location="'C I.5.5'!A1" display="'C I.5.5'!A1" xr:uid="{F3C3D9D4-EFF4-4061-9536-582DE372FF0D}"/>
    <hyperlink ref="A16" location="'C I.6.1'!A1" display="'C I.6.1'!A1" xr:uid="{588CC7D1-08F5-4DF7-9DC8-1EB38D98DC15}"/>
    <hyperlink ref="A17" location="'C I.7.1'!A1" display="'C I.7.1'!A1" xr:uid="{D84A4D27-36A4-4CC7-A194-783D131D2CA7}"/>
    <hyperlink ref="A18" location="'C I.7.2'!A1" display="'C I.7.2'!A1" xr:uid="{BC14E1B1-BAA5-4123-A5D8-6526060079E0}"/>
    <hyperlink ref="A19" location="'C I.8.1'!A1" display="'C I.8.1'!A1" xr:uid="{797BCE56-DF91-4AD7-8F23-1C34A2B9EBAD}"/>
    <hyperlink ref="A20" location="'C I.8.2'!A1" display="'C I.8.2'!A1" xr:uid="{5150A017-AB79-4D44-BAB1-353ACF09E3CB}"/>
    <hyperlink ref="A21" location="'C I.9.1'!A1" display="'C I.9.1'!A1" xr:uid="{B5A24A5C-44B4-41CF-B959-9E4A4FF35DB6}"/>
    <hyperlink ref="A22" location="'C I.9.2'!A1" display="'C I.9.2'!A1" xr:uid="{E1D394ED-44BE-4827-B785-2F14169C6EF3}"/>
    <hyperlink ref="A23" location="'C I.9.3'!A1" display="'C I.9.3'!A1" xr:uid="{18544490-E36F-4614-B693-3EF17294A874}"/>
    <hyperlink ref="A24" location="'C I.9.4'!A1" display="'C I.9.4'!A1" xr:uid="{35D3921A-18FE-46C8-A5BD-7EC577503DEF}"/>
    <hyperlink ref="A25" location="'C I.9.5'!A1" display="'C I.9.5'!A1" xr:uid="{1638DB82-0524-4985-8B3D-F536AFEBA9B8}"/>
    <hyperlink ref="A26" location="'C I.9.6'!A1" display="'C I.9.6'!A1" xr:uid="{81DA6B73-4681-40A3-AFEB-FAB0605FF387}"/>
    <hyperlink ref="A27" location="'C I.10.1'!A1" display="'C I.10.1'!A1" xr:uid="{92D341BA-C9A3-4839-8218-8170FDE142C2}"/>
    <hyperlink ref="A28" location="'C I.11.1'!A1" display="'C I.11.1'!A1" xr:uid="{95EF56D4-580F-415C-8CFE-3F5F64164C3E}"/>
    <hyperlink ref="A29" location="'C I.11.2'!A1" display="'C I.11.2'!A1" xr:uid="{6FFC4FA8-F26C-449A-BECA-A932C8C89CE7}"/>
    <hyperlink ref="A30" location="'C I.11.3'!A1" display="'C I.11.3'!A1" xr:uid="{908AD7EA-0A61-4C46-BCA8-AE9083C4D312}"/>
    <hyperlink ref="A31" location="'C I.11.4'!A1" display="'C I.11.4'!A1" xr:uid="{86E302AB-F1CF-4533-8EB8-AE2D62EAF1EF}"/>
    <hyperlink ref="A84" location="'C A.II.9'!A1" display="'C A.II.9'!A1" xr:uid="{CF2ACF81-5EC8-404A-AC5F-378F07B402E5}"/>
    <hyperlink ref="A85" location="'C A.II.10'!A1" display="'C A.II.10'!A1" xr:uid="{AC58D5FC-7F2B-4AD8-808F-7471E24ECC45}"/>
    <hyperlink ref="A86" location="'C A.II.11'!A1" display="'C A.II.11'!A1" xr:uid="{9D7CEBC5-210A-44CA-91BE-1E56816F1469}"/>
    <hyperlink ref="A87" location="'C A.II.12'!A1" display="'C A.II.12'!A1" xr:uid="{B154886A-7C96-49FA-BABF-87301CED25D5}"/>
    <hyperlink ref="A88" location="'C A.II.13'!A1" display="'C A.II.13'!A1" xr:uid="{98F84BA2-B4EC-44D9-9DF4-F7F864B56607}"/>
    <hyperlink ref="A89" location="'C A.II.14'!A1" display="'C A.II.14'!A1" xr:uid="{37C4B7EB-06C1-4A15-B59F-31954C41FC1F}"/>
    <hyperlink ref="A97" location="'C R.1.1'!A1" display="'C R.1.1'!A1" xr:uid="{19DA99EB-67B1-4381-B687-CDA407189DF2}"/>
    <hyperlink ref="A98" location="'C R.1.2'!A1" display="'C R.1.2'!A1" xr:uid="{B4092397-3717-4068-8CC9-B3A0C37EDF22}"/>
    <hyperlink ref="A101" location="'C R.4.1'!A1" display="'C R.4.1'!A1" xr:uid="{92A73104-65B4-4D90-9903-9883593AF1C5}"/>
    <hyperlink ref="A104" location="'C R.5.1'!A1" display="'C R.5.1'!A1" xr:uid="{767364FA-E6C6-444C-98BD-081FFDBC94DC}"/>
    <hyperlink ref="A107" location="'C R.6.1'!A1" display="'C R.6.1'!A1" xr:uid="{6AE912B7-0D36-4898-A3DD-DEBBA4A667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0AAB8-193A-48DF-89A8-4AD334728E84}">
  <dimension ref="A1:E26"/>
  <sheetViews>
    <sheetView showGridLines="0" zoomScale="70" zoomScaleNormal="70" workbookViewId="0">
      <selection activeCell="A32" sqref="A32"/>
    </sheetView>
  </sheetViews>
  <sheetFormatPr baseColWidth="10" defaultColWidth="10.42578125" defaultRowHeight="12.75" x14ac:dyDescent="0.2"/>
  <cols>
    <col min="1" max="1" width="48.42578125" style="4" customWidth="1"/>
    <col min="2" max="3" width="11.28515625" style="4" bestFit="1" customWidth="1"/>
    <col min="4" max="4" width="10.5703125" style="4" bestFit="1" customWidth="1"/>
    <col min="5" max="16384" width="10.42578125" style="4"/>
  </cols>
  <sheetData>
    <row r="1" spans="1:5" x14ac:dyDescent="0.2">
      <c r="A1" s="108" t="s">
        <v>720</v>
      </c>
    </row>
    <row r="2" spans="1:5" x14ac:dyDescent="0.2">
      <c r="A2" s="108" t="s">
        <v>627</v>
      </c>
    </row>
    <row r="3" spans="1:5" x14ac:dyDescent="0.2">
      <c r="A3" s="4" t="s">
        <v>33</v>
      </c>
    </row>
    <row r="5" spans="1:5" x14ac:dyDescent="0.2">
      <c r="A5" s="1241"/>
      <c r="B5" s="178" t="s">
        <v>34</v>
      </c>
      <c r="C5" s="178" t="s">
        <v>35</v>
      </c>
      <c r="D5" s="178" t="s">
        <v>36</v>
      </c>
      <c r="E5" s="338" t="s">
        <v>37</v>
      </c>
    </row>
    <row r="6" spans="1:5" x14ac:dyDescent="0.2">
      <c r="A6" s="1242"/>
      <c r="B6" s="109" t="s">
        <v>782</v>
      </c>
      <c r="C6" s="109" t="s">
        <v>782</v>
      </c>
      <c r="D6" s="109" t="s">
        <v>782</v>
      </c>
      <c r="E6" s="109" t="s">
        <v>782</v>
      </c>
    </row>
    <row r="7" spans="1:5" x14ac:dyDescent="0.2">
      <c r="A7" s="1" t="s">
        <v>5</v>
      </c>
      <c r="B7" s="1154">
        <v>2.3168592753399082</v>
      </c>
      <c r="C7" s="1154">
        <v>3.1056486106658951</v>
      </c>
      <c r="D7" s="1154">
        <v>4.0180381409158343</v>
      </c>
      <c r="E7" s="1154">
        <v>3.5375332462465963</v>
      </c>
    </row>
    <row r="8" spans="1:5" x14ac:dyDescent="0.2">
      <c r="A8" s="179" t="s">
        <v>48</v>
      </c>
      <c r="B8" s="815">
        <v>9.8757768569630144</v>
      </c>
      <c r="C8" s="815">
        <v>6.2238170695946025</v>
      </c>
      <c r="D8" s="815">
        <v>7.5286833802882285</v>
      </c>
      <c r="E8" s="815">
        <v>10.017291593000351</v>
      </c>
    </row>
    <row r="9" spans="1:5" x14ac:dyDescent="0.2">
      <c r="A9" s="179" t="s">
        <v>49</v>
      </c>
      <c r="B9" s="815">
        <v>19.314738667005741</v>
      </c>
      <c r="C9" s="815">
        <v>2.9195229618248959</v>
      </c>
      <c r="D9" s="815">
        <v>5.6096278378023925</v>
      </c>
      <c r="E9" s="815">
        <v>6.2288079251304111</v>
      </c>
    </row>
    <row r="10" spans="1:5" x14ac:dyDescent="0.2">
      <c r="A10" s="179" t="s">
        <v>50</v>
      </c>
      <c r="B10" s="815">
        <v>-3.5954860524115162</v>
      </c>
      <c r="C10" s="815">
        <v>27.662599962853847</v>
      </c>
      <c r="D10" s="815">
        <v>4.7109203495518557</v>
      </c>
      <c r="E10" s="815">
        <v>14.726318287616678</v>
      </c>
    </row>
    <row r="11" spans="1:5" x14ac:dyDescent="0.2">
      <c r="A11" s="179" t="s">
        <v>51</v>
      </c>
      <c r="B11" s="815">
        <v>-6.5082616822803629</v>
      </c>
      <c r="C11" s="815">
        <v>-0.95789931186597244</v>
      </c>
      <c r="D11" s="815">
        <v>1.9807175092904146</v>
      </c>
      <c r="E11" s="815">
        <v>-2.8980608968927299</v>
      </c>
    </row>
    <row r="12" spans="1:5" ht="15" x14ac:dyDescent="0.2">
      <c r="A12" s="179" t="s">
        <v>52</v>
      </c>
      <c r="B12" s="815">
        <v>4.7948760685904404</v>
      </c>
      <c r="C12" s="815">
        <v>2.9692123804334187</v>
      </c>
      <c r="D12" s="815">
        <v>4.4757235538940563</v>
      </c>
      <c r="E12" s="815">
        <v>5.3268275258317317</v>
      </c>
    </row>
    <row r="13" spans="1:5" x14ac:dyDescent="0.2">
      <c r="A13" s="179" t="s">
        <v>53</v>
      </c>
      <c r="B13" s="815">
        <v>-25.207267012604788</v>
      </c>
      <c r="C13" s="815">
        <v>47.5000468364955</v>
      </c>
      <c r="D13" s="815">
        <v>-42.064325604245688</v>
      </c>
      <c r="E13" s="815">
        <v>35.736564776488819</v>
      </c>
    </row>
    <row r="14" spans="1:5" x14ac:dyDescent="0.2">
      <c r="A14" s="1" t="s">
        <v>14</v>
      </c>
      <c r="B14" s="1154">
        <v>12.979017477842447</v>
      </c>
      <c r="C14" s="1154">
        <v>-2.0514019373591452</v>
      </c>
      <c r="D14" s="1154">
        <v>1.3516335868552432</v>
      </c>
      <c r="E14" s="1154">
        <v>12.657008027797701</v>
      </c>
    </row>
    <row r="15" spans="1:5" x14ac:dyDescent="0.2">
      <c r="A15" s="179" t="s">
        <v>54</v>
      </c>
      <c r="B15" s="815">
        <v>50.852864898966402</v>
      </c>
      <c r="C15" s="815">
        <v>-12.775088557378481</v>
      </c>
      <c r="D15" s="815">
        <v>-1.2201798619427962</v>
      </c>
      <c r="E15" s="815">
        <v>11.836466534680468</v>
      </c>
    </row>
    <row r="16" spans="1:5" x14ac:dyDescent="0.2">
      <c r="A16" s="179" t="s">
        <v>55</v>
      </c>
      <c r="B16" s="815">
        <v>-3.3442766035568496</v>
      </c>
      <c r="C16" s="815">
        <v>7.7914506702857267</v>
      </c>
      <c r="D16" s="815">
        <v>3.0519444664346622</v>
      </c>
      <c r="E16" s="815">
        <v>13.395939222381472</v>
      </c>
    </row>
    <row r="17" spans="1:5" x14ac:dyDescent="0.2">
      <c r="A17" s="2" t="s">
        <v>56</v>
      </c>
      <c r="B17" s="1154">
        <v>3.4867229892667098</v>
      </c>
      <c r="C17" s="1154">
        <v>2.3307410291885589</v>
      </c>
      <c r="D17" s="1154">
        <v>3.6837178407010782</v>
      </c>
      <c r="E17" s="1154">
        <v>4.9551721802364739</v>
      </c>
    </row>
    <row r="18" spans="1:5" x14ac:dyDescent="0.2">
      <c r="A18" s="1243" t="s">
        <v>380</v>
      </c>
      <c r="B18" s="1243"/>
      <c r="C18" s="1243"/>
      <c r="D18" s="1243"/>
      <c r="E18" s="1243"/>
    </row>
    <row r="19" spans="1:5" x14ac:dyDescent="0.2">
      <c r="A19" s="1240"/>
      <c r="B19" s="1240"/>
      <c r="C19" s="1240"/>
      <c r="D19" s="1240"/>
      <c r="E19" s="1240"/>
    </row>
    <row r="20" spans="1:5" x14ac:dyDescent="0.2">
      <c r="A20" s="131" t="s">
        <v>17</v>
      </c>
      <c r="B20" s="529"/>
      <c r="C20" s="529"/>
      <c r="D20" s="529"/>
      <c r="E20" s="529"/>
    </row>
    <row r="22" spans="1:5" x14ac:dyDescent="0.2">
      <c r="A22" s="23"/>
      <c r="B22" s="23"/>
      <c r="C22" s="23"/>
      <c r="D22" s="23"/>
      <c r="E22" s="332"/>
    </row>
    <row r="23" spans="1:5" x14ac:dyDescent="0.2">
      <c r="A23" s="23"/>
      <c r="B23" s="23"/>
      <c r="C23" s="23"/>
      <c r="D23" s="23"/>
      <c r="E23" s="332"/>
    </row>
    <row r="24" spans="1:5" x14ac:dyDescent="0.2">
      <c r="A24" s="23"/>
      <c r="B24" s="23"/>
      <c r="C24" s="23"/>
      <c r="D24" s="23"/>
      <c r="E24" s="332"/>
    </row>
    <row r="25" spans="1:5" x14ac:dyDescent="0.2">
      <c r="A25" s="7"/>
      <c r="B25" s="192"/>
      <c r="C25" s="332"/>
      <c r="D25" s="332"/>
      <c r="E25" s="332"/>
    </row>
    <row r="26" spans="1:5" x14ac:dyDescent="0.2">
      <c r="B26" s="332"/>
      <c r="C26" s="332"/>
      <c r="D26" s="332"/>
      <c r="E26" s="332"/>
    </row>
  </sheetData>
  <mergeCells count="2">
    <mergeCell ref="A5:A6"/>
    <mergeCell ref="A18:E1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0F2D1-35F4-4E8D-9BF3-C552EB36A922}">
  <dimension ref="A1:G20"/>
  <sheetViews>
    <sheetView showGridLines="0" zoomScale="80" zoomScaleNormal="80" workbookViewId="0">
      <selection activeCell="H21" sqref="H21"/>
    </sheetView>
  </sheetViews>
  <sheetFormatPr baseColWidth="10" defaultColWidth="10.42578125" defaultRowHeight="12.75" x14ac:dyDescent="0.2"/>
  <cols>
    <col min="1" max="1" width="46.42578125" style="4" customWidth="1"/>
    <col min="2" max="2" width="14.7109375" style="4" bestFit="1" customWidth="1"/>
    <col min="3" max="3" width="11" style="4" customWidth="1"/>
    <col min="4" max="4" width="11.42578125" style="4" bestFit="1" customWidth="1"/>
    <col min="5" max="5" width="13.28515625" style="4" customWidth="1"/>
    <col min="6" max="6" width="15.42578125" style="4" customWidth="1"/>
    <col min="7" max="16384" width="10.42578125" style="4"/>
  </cols>
  <sheetData>
    <row r="1" spans="1:7" x14ac:dyDescent="0.2">
      <c r="A1" s="108" t="s">
        <v>721</v>
      </c>
    </row>
    <row r="2" spans="1:7" x14ac:dyDescent="0.2">
      <c r="A2" s="108" t="s">
        <v>651</v>
      </c>
      <c r="B2" s="281"/>
      <c r="G2" s="281"/>
    </row>
    <row r="3" spans="1:7" x14ac:dyDescent="0.2">
      <c r="A3" s="4" t="s">
        <v>536</v>
      </c>
      <c r="G3" s="358"/>
    </row>
    <row r="4" spans="1:7" x14ac:dyDescent="0.2">
      <c r="C4" s="281"/>
    </row>
    <row r="5" spans="1:7" ht="25.5" x14ac:dyDescent="0.2">
      <c r="A5" s="869"/>
      <c r="B5" s="383">
        <v>2024</v>
      </c>
      <c r="C5" s="114" t="s">
        <v>622</v>
      </c>
      <c r="D5" s="114">
        <v>2025</v>
      </c>
      <c r="E5" s="114" t="s">
        <v>625</v>
      </c>
      <c r="F5" s="114" t="s">
        <v>626</v>
      </c>
    </row>
    <row r="6" spans="1:7" x14ac:dyDescent="0.2">
      <c r="A6" s="1" t="s">
        <v>5</v>
      </c>
      <c r="B6" s="250">
        <v>69181365.303244278</v>
      </c>
      <c r="C6" s="250">
        <v>70252783.443221003</v>
      </c>
      <c r="D6" s="250">
        <v>71429755.227051005</v>
      </c>
      <c r="E6" s="256">
        <v>3.2499935697298143</v>
      </c>
      <c r="F6" s="250">
        <v>1176971.783830002</v>
      </c>
      <c r="G6" s="50"/>
    </row>
    <row r="7" spans="1:7" x14ac:dyDescent="0.2">
      <c r="A7" s="179" t="s">
        <v>48</v>
      </c>
      <c r="B7" s="252">
        <v>15835515.253185336</v>
      </c>
      <c r="C7" s="252">
        <v>16057028.052999999</v>
      </c>
      <c r="D7" s="252">
        <v>17168267.226989999</v>
      </c>
      <c r="E7" s="257">
        <v>8.4162210859326514</v>
      </c>
      <c r="F7" s="252">
        <v>1111239.17399</v>
      </c>
      <c r="G7" s="50"/>
    </row>
    <row r="8" spans="1:7" x14ac:dyDescent="0.2">
      <c r="A8" s="179" t="s">
        <v>49</v>
      </c>
      <c r="B8" s="252">
        <v>6285934.749138494</v>
      </c>
      <c r="C8" s="252">
        <v>5936464.2249999996</v>
      </c>
      <c r="D8" s="252">
        <v>6826695.7234000005</v>
      </c>
      <c r="E8" s="257">
        <v>8.6027137703842627</v>
      </c>
      <c r="F8" s="252">
        <v>890231.49840000086</v>
      </c>
      <c r="G8" s="50"/>
    </row>
    <row r="9" spans="1:7" x14ac:dyDescent="0.2">
      <c r="A9" s="179" t="s">
        <v>50</v>
      </c>
      <c r="B9" s="252">
        <v>3922700.989126178</v>
      </c>
      <c r="C9" s="252">
        <v>3864212.713</v>
      </c>
      <c r="D9" s="252">
        <v>4202538.47939</v>
      </c>
      <c r="E9" s="257">
        <v>7.13379610221474</v>
      </c>
      <c r="F9" s="252">
        <v>338325.76639</v>
      </c>
      <c r="G9" s="50"/>
    </row>
    <row r="10" spans="1:7" x14ac:dyDescent="0.2">
      <c r="A10" s="179" t="s">
        <v>51</v>
      </c>
      <c r="B10" s="252">
        <v>27154635.486609425</v>
      </c>
      <c r="C10" s="252">
        <v>28789920.824000001</v>
      </c>
      <c r="D10" s="252">
        <v>26578972.564909998</v>
      </c>
      <c r="E10" s="257">
        <v>-2.119943469627128</v>
      </c>
      <c r="F10" s="252">
        <v>-2210948.2590900026</v>
      </c>
      <c r="G10" s="50"/>
    </row>
    <row r="11" spans="1:7" ht="15" x14ac:dyDescent="0.2">
      <c r="A11" s="179" t="s">
        <v>52</v>
      </c>
      <c r="B11" s="252">
        <v>15626335.484003449</v>
      </c>
      <c r="C11" s="252">
        <v>15553543.051221</v>
      </c>
      <c r="D11" s="252">
        <v>16312817.853080999</v>
      </c>
      <c r="E11" s="257">
        <v>4.3931116785525193</v>
      </c>
      <c r="F11" s="252">
        <v>759274.80185999908</v>
      </c>
      <c r="G11" s="50"/>
    </row>
    <row r="12" spans="1:7" x14ac:dyDescent="0.2">
      <c r="A12" s="179" t="s">
        <v>53</v>
      </c>
      <c r="B12" s="252">
        <v>356243.34118140012</v>
      </c>
      <c r="C12" s="252">
        <v>51614.576999999997</v>
      </c>
      <c r="D12" s="252">
        <v>340463.37927999999</v>
      </c>
      <c r="E12" s="257">
        <v>-4.4295457843701591</v>
      </c>
      <c r="F12" s="252">
        <v>288848.80228</v>
      </c>
      <c r="G12" s="50"/>
    </row>
    <row r="13" spans="1:7" x14ac:dyDescent="0.2">
      <c r="A13" s="1" t="s">
        <v>14</v>
      </c>
      <c r="B13" s="250">
        <v>10856569.600313891</v>
      </c>
      <c r="C13" s="250">
        <v>13085754.718</v>
      </c>
      <c r="D13" s="250">
        <v>11508750.43653</v>
      </c>
      <c r="E13" s="256">
        <v>6.007245937033856</v>
      </c>
      <c r="F13" s="250">
        <v>-1577004.2814700007</v>
      </c>
      <c r="G13" s="50"/>
    </row>
    <row r="14" spans="1:7" x14ac:dyDescent="0.2">
      <c r="A14" s="179" t="s">
        <v>54</v>
      </c>
      <c r="B14" s="252">
        <v>4602440.3933777818</v>
      </c>
      <c r="C14" s="252">
        <v>5687236.6490000002</v>
      </c>
      <c r="D14" s="252">
        <v>4911091.4935299996</v>
      </c>
      <c r="E14" s="257">
        <v>6.7062487239665236</v>
      </c>
      <c r="F14" s="252">
        <v>-776145.15547000058</v>
      </c>
    </row>
    <row r="15" spans="1:7" x14ac:dyDescent="0.2">
      <c r="A15" s="179" t="s">
        <v>55</v>
      </c>
      <c r="B15" s="252">
        <v>6254129.2069361079</v>
      </c>
      <c r="C15" s="252">
        <v>7398518.0690000001</v>
      </c>
      <c r="D15" s="252">
        <v>6597658.943</v>
      </c>
      <c r="E15" s="257">
        <v>5.4928468008448306</v>
      </c>
      <c r="F15" s="252">
        <v>-800859.12600000016</v>
      </c>
    </row>
    <row r="16" spans="1:7" x14ac:dyDescent="0.2">
      <c r="A16" s="2" t="s">
        <v>56</v>
      </c>
      <c r="B16" s="254">
        <v>80037934.903558165</v>
      </c>
      <c r="C16" s="254">
        <v>83338538.161220998</v>
      </c>
      <c r="D16" s="254">
        <v>82938505.663580999</v>
      </c>
      <c r="E16" s="366">
        <v>3.623995001267688</v>
      </c>
      <c r="F16" s="254">
        <v>-400032.49763999879</v>
      </c>
      <c r="G16" s="50"/>
    </row>
    <row r="17" spans="1:6" ht="12.75" customHeight="1" x14ac:dyDescent="0.2">
      <c r="A17" s="1201" t="s">
        <v>628</v>
      </c>
      <c r="B17" s="1201"/>
      <c r="C17" s="1201"/>
      <c r="D17" s="1201"/>
      <c r="E17" s="1201"/>
      <c r="F17" s="1201"/>
    </row>
    <row r="18" spans="1:6" x14ac:dyDescent="0.2">
      <c r="A18" s="1201"/>
      <c r="B18" s="1201"/>
      <c r="C18" s="1201"/>
      <c r="D18" s="1201"/>
      <c r="E18" s="1201"/>
      <c r="F18" s="1201"/>
    </row>
    <row r="19" spans="1:6" x14ac:dyDescent="0.2">
      <c r="A19" s="138" t="s">
        <v>17</v>
      </c>
      <c r="B19" s="529"/>
      <c r="C19" s="529"/>
      <c r="D19" s="692"/>
      <c r="E19" s="529"/>
      <c r="F19" s="529"/>
    </row>
    <row r="20" spans="1:6" x14ac:dyDescent="0.2">
      <c r="B20" s="29"/>
      <c r="D20" s="50"/>
    </row>
  </sheetData>
  <mergeCells count="1">
    <mergeCell ref="A17:F1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A1EF4-4DFE-446A-B31A-5CE0C0C5E018}">
  <dimension ref="A1:N18"/>
  <sheetViews>
    <sheetView showGridLines="0" zoomScaleNormal="100" workbookViewId="0">
      <selection activeCell="A3" sqref="A3"/>
    </sheetView>
  </sheetViews>
  <sheetFormatPr baseColWidth="10" defaultColWidth="10.42578125" defaultRowHeight="12.75" x14ac:dyDescent="0.2"/>
  <cols>
    <col min="1" max="1" width="32.140625" style="4" customWidth="1"/>
    <col min="2" max="2" width="15.42578125" style="4" customWidth="1"/>
    <col min="3" max="5" width="15.7109375" style="4" customWidth="1"/>
    <col min="6" max="6" width="18.7109375" style="4" bestFit="1" customWidth="1"/>
    <col min="7" max="16384" width="10.42578125" style="4"/>
  </cols>
  <sheetData>
    <row r="1" spans="1:14" x14ac:dyDescent="0.2">
      <c r="A1" s="108" t="s">
        <v>722</v>
      </c>
    </row>
    <row r="2" spans="1:14" ht="15" x14ac:dyDescent="0.2">
      <c r="A2" s="108" t="s">
        <v>1304</v>
      </c>
    </row>
    <row r="3" spans="1:14" x14ac:dyDescent="0.2">
      <c r="A3" s="266" t="s">
        <v>652</v>
      </c>
    </row>
    <row r="5" spans="1:14" ht="25.5" x14ac:dyDescent="0.2">
      <c r="A5" s="129" t="s">
        <v>57</v>
      </c>
      <c r="B5" s="339" t="s">
        <v>538</v>
      </c>
      <c r="C5" s="339" t="s">
        <v>653</v>
      </c>
      <c r="D5" s="339" t="s">
        <v>675</v>
      </c>
      <c r="E5" s="340" t="s">
        <v>654</v>
      </c>
    </row>
    <row r="6" spans="1:14" x14ac:dyDescent="0.2">
      <c r="A6" s="387" t="s">
        <v>586</v>
      </c>
      <c r="B6" s="388">
        <v>69443067.229000002</v>
      </c>
      <c r="C6" s="388">
        <v>70620039.012829989</v>
      </c>
      <c r="D6" s="825">
        <v>3.0797029891188998</v>
      </c>
      <c r="E6" s="826">
        <v>101.69487298127073</v>
      </c>
      <c r="F6" s="590"/>
      <c r="G6" s="332"/>
      <c r="K6" s="26"/>
      <c r="L6" s="26"/>
      <c r="M6" s="23"/>
      <c r="N6" s="23"/>
    </row>
    <row r="7" spans="1:14" x14ac:dyDescent="0.2">
      <c r="A7" s="389" t="s">
        <v>583</v>
      </c>
      <c r="B7" s="390">
        <v>14877647.663000001</v>
      </c>
      <c r="C7" s="390">
        <v>17057297.469999995</v>
      </c>
      <c r="D7" s="827">
        <v>7.6811080890108627</v>
      </c>
      <c r="E7" s="828">
        <v>114.65050024286218</v>
      </c>
      <c r="F7" s="590"/>
      <c r="G7" s="332"/>
      <c r="K7" s="26"/>
      <c r="L7" s="26"/>
      <c r="M7" s="23"/>
      <c r="N7" s="23"/>
    </row>
    <row r="8" spans="1:14" x14ac:dyDescent="0.2">
      <c r="A8" s="389" t="s">
        <v>584</v>
      </c>
      <c r="B8" s="390">
        <v>15539644.989</v>
      </c>
      <c r="C8" s="390">
        <v>15645610.382999998</v>
      </c>
      <c r="D8" s="827">
        <v>4.2402082056779165</v>
      </c>
      <c r="E8" s="828">
        <v>100.68190357035188</v>
      </c>
      <c r="F8" s="590"/>
      <c r="G8" s="332"/>
      <c r="K8" s="26"/>
      <c r="L8" s="26"/>
      <c r="M8" s="23"/>
      <c r="N8" s="23"/>
    </row>
    <row r="9" spans="1:14" x14ac:dyDescent="0.2">
      <c r="A9" s="389" t="s">
        <v>737</v>
      </c>
      <c r="B9" s="390">
        <v>14999250.005000001</v>
      </c>
      <c r="C9" s="390">
        <v>15390689.072999999</v>
      </c>
      <c r="D9" s="827">
        <v>0.32342928841127616</v>
      </c>
      <c r="E9" s="828">
        <v>102.60972427201034</v>
      </c>
      <c r="F9" s="590"/>
      <c r="G9" s="332"/>
      <c r="K9" s="26"/>
      <c r="L9" s="26"/>
      <c r="M9" s="23"/>
      <c r="N9" s="23"/>
    </row>
    <row r="10" spans="1:14" x14ac:dyDescent="0.2">
      <c r="A10" s="389" t="s">
        <v>585</v>
      </c>
      <c r="B10" s="390">
        <v>2155087.9649999999</v>
      </c>
      <c r="C10" s="390">
        <v>2210383.7272600001</v>
      </c>
      <c r="D10" s="827">
        <v>0.73413912192476971</v>
      </c>
      <c r="E10" s="828">
        <v>102.56582390872384</v>
      </c>
      <c r="F10" s="590"/>
      <c r="G10" s="332"/>
      <c r="K10" s="26"/>
      <c r="L10" s="26"/>
      <c r="M10" s="23"/>
      <c r="N10" s="23"/>
    </row>
    <row r="11" spans="1:14" x14ac:dyDescent="0.2">
      <c r="A11" s="391" t="s">
        <v>738</v>
      </c>
      <c r="B11" s="392">
        <v>2618682.3870000001</v>
      </c>
      <c r="C11" s="392">
        <v>1041548.77</v>
      </c>
      <c r="D11" s="827">
        <v>-61.33750389681817</v>
      </c>
      <c r="E11" s="828">
        <v>39.77377230513293</v>
      </c>
      <c r="F11" s="590"/>
      <c r="G11" s="332"/>
      <c r="K11" s="26"/>
      <c r="L11" s="26"/>
      <c r="M11" s="23"/>
      <c r="N11" s="23"/>
    </row>
    <row r="12" spans="1:14" x14ac:dyDescent="0.2">
      <c r="A12" s="1245" t="s">
        <v>741</v>
      </c>
      <c r="B12" s="1245"/>
      <c r="C12" s="1245"/>
      <c r="D12" s="1245"/>
      <c r="E12" s="1245"/>
    </row>
    <row r="13" spans="1:14" x14ac:dyDescent="0.2">
      <c r="A13" s="1245"/>
      <c r="B13" s="1245"/>
      <c r="C13" s="1245"/>
      <c r="D13" s="1245"/>
      <c r="E13" s="1245"/>
    </row>
    <row r="14" spans="1:14" x14ac:dyDescent="0.2">
      <c r="A14" s="1245"/>
      <c r="B14" s="1245"/>
      <c r="C14" s="1245"/>
      <c r="D14" s="1245"/>
      <c r="E14" s="1245"/>
    </row>
    <row r="15" spans="1:14" ht="12.6" customHeight="1" x14ac:dyDescent="0.2">
      <c r="A15" s="1244" t="s">
        <v>492</v>
      </c>
      <c r="B15" s="1244"/>
      <c r="C15" s="1244"/>
      <c r="D15" s="1244"/>
      <c r="E15" s="1244"/>
    </row>
    <row r="16" spans="1:14" x14ac:dyDescent="0.2">
      <c r="A16" s="529" t="s">
        <v>17</v>
      </c>
      <c r="B16" s="529"/>
      <c r="C16" s="529"/>
      <c r="D16" s="529"/>
      <c r="E16" s="529"/>
    </row>
    <row r="18" spans="2:5" x14ac:dyDescent="0.2">
      <c r="B18" s="721"/>
      <c r="D18" s="721"/>
      <c r="E18" s="720"/>
    </row>
  </sheetData>
  <mergeCells count="2">
    <mergeCell ref="A15:E15"/>
    <mergeCell ref="A12:E14"/>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E14B2-3A59-4A37-BBCF-27D7190FDD1C}">
  <dimension ref="A1:J17"/>
  <sheetViews>
    <sheetView showGridLines="0" zoomScaleNormal="100" workbookViewId="0">
      <selection activeCell="A3" sqref="A3"/>
    </sheetView>
  </sheetViews>
  <sheetFormatPr baseColWidth="10" defaultColWidth="10.42578125" defaultRowHeight="12.75" x14ac:dyDescent="0.2"/>
  <cols>
    <col min="1" max="1" width="32.28515625" style="4" customWidth="1"/>
    <col min="2" max="2" width="15.42578125" style="4" customWidth="1"/>
    <col min="3" max="5" width="15.7109375" style="4" customWidth="1"/>
    <col min="6" max="16384" width="10.42578125" style="4"/>
  </cols>
  <sheetData>
    <row r="1" spans="1:10" x14ac:dyDescent="0.2">
      <c r="A1" s="108" t="s">
        <v>723</v>
      </c>
    </row>
    <row r="2" spans="1:10" ht="15" x14ac:dyDescent="0.2">
      <c r="A2" s="108" t="s">
        <v>1305</v>
      </c>
    </row>
    <row r="3" spans="1:10" x14ac:dyDescent="0.2">
      <c r="A3" s="4" t="s">
        <v>652</v>
      </c>
    </row>
    <row r="5" spans="1:10" ht="25.5" x14ac:dyDescent="0.2">
      <c r="A5" s="129" t="s">
        <v>57</v>
      </c>
      <c r="B5" s="339" t="s">
        <v>538</v>
      </c>
      <c r="C5" s="339" t="s">
        <v>653</v>
      </c>
      <c r="D5" s="339" t="s">
        <v>675</v>
      </c>
      <c r="E5" s="340" t="s">
        <v>654</v>
      </c>
    </row>
    <row r="6" spans="1:10" x14ac:dyDescent="0.2">
      <c r="A6" s="387" t="s">
        <v>279</v>
      </c>
      <c r="B6" s="550">
        <v>13085754.718</v>
      </c>
      <c r="C6" s="388">
        <v>11508750.436529994</v>
      </c>
      <c r="D6" s="823">
        <v>6.0072459370337441</v>
      </c>
      <c r="E6" s="823">
        <v>87.948694473840533</v>
      </c>
      <c r="F6" s="591"/>
    </row>
    <row r="7" spans="1:10" x14ac:dyDescent="0.2">
      <c r="A7" s="4" t="s">
        <v>739</v>
      </c>
      <c r="B7" s="390">
        <v>4634228.477</v>
      </c>
      <c r="C7" s="390">
        <v>4066943.3679999998</v>
      </c>
      <c r="D7" s="824">
        <v>10.400170109308419</v>
      </c>
      <c r="E7" s="824">
        <v>87.758801452809763</v>
      </c>
      <c r="F7" s="591"/>
    </row>
    <row r="8" spans="1:10" ht="13.35" customHeight="1" x14ac:dyDescent="0.2">
      <c r="A8" s="4" t="s">
        <v>61</v>
      </c>
      <c r="B8" s="390">
        <v>3720328.648</v>
      </c>
      <c r="C8" s="390">
        <v>3692487.3629999999</v>
      </c>
      <c r="D8" s="824">
        <v>6.9585203556994628</v>
      </c>
      <c r="E8" s="824">
        <v>99.251644474609321</v>
      </c>
      <c r="F8" s="591"/>
    </row>
    <row r="9" spans="1:10" x14ac:dyDescent="0.2">
      <c r="A9" s="4" t="s">
        <v>740</v>
      </c>
      <c r="B9" s="390">
        <v>1821932.7879999999</v>
      </c>
      <c r="C9" s="390">
        <v>1370578.5359999998</v>
      </c>
      <c r="D9" s="824">
        <v>9.4623581995350463</v>
      </c>
      <c r="E9" s="824">
        <v>75.226624441208529</v>
      </c>
      <c r="F9" s="591"/>
    </row>
    <row r="10" spans="1:10" x14ac:dyDescent="0.2">
      <c r="A10" s="4" t="s">
        <v>58</v>
      </c>
      <c r="B10" s="390">
        <v>961908.74399999995</v>
      </c>
      <c r="C10" s="390">
        <v>812819.63699999999</v>
      </c>
      <c r="D10" s="824">
        <v>-1.6188777710090534</v>
      </c>
      <c r="E10" s="824">
        <v>84.500701555115512</v>
      </c>
      <c r="F10" s="591"/>
    </row>
    <row r="11" spans="1:10" x14ac:dyDescent="0.2">
      <c r="A11" s="4" t="s">
        <v>738</v>
      </c>
      <c r="B11" s="392">
        <v>508286.02600000001</v>
      </c>
      <c r="C11" s="392">
        <v>272280.68199999997</v>
      </c>
      <c r="D11" s="824">
        <v>-34.340342269842111</v>
      </c>
      <c r="E11" s="824">
        <v>53.568398120785631</v>
      </c>
      <c r="F11" s="591"/>
    </row>
    <row r="12" spans="1:10" ht="15.6" customHeight="1" x14ac:dyDescent="0.2">
      <c r="A12" s="1246" t="s">
        <v>742</v>
      </c>
      <c r="B12" s="1246"/>
      <c r="C12" s="1246"/>
      <c r="D12" s="1246"/>
      <c r="E12" s="1246"/>
    </row>
    <row r="13" spans="1:10" ht="13.15" customHeight="1" x14ac:dyDescent="0.2">
      <c r="A13" s="1247"/>
      <c r="B13" s="1247"/>
      <c r="C13" s="1247"/>
      <c r="D13" s="1247"/>
      <c r="E13" s="1247"/>
    </row>
    <row r="14" spans="1:10" ht="13.5" customHeight="1" x14ac:dyDescent="0.2">
      <c r="A14" s="1247"/>
      <c r="B14" s="1247"/>
      <c r="C14" s="1247"/>
      <c r="D14" s="1247"/>
      <c r="E14" s="1247"/>
      <c r="H14" s="23"/>
      <c r="J14" s="23"/>
    </row>
    <row r="15" spans="1:10" ht="12.6" customHeight="1" x14ac:dyDescent="0.2">
      <c r="A15" s="1248" t="s">
        <v>491</v>
      </c>
      <c r="B15" s="1248"/>
      <c r="C15" s="1248"/>
      <c r="D15" s="1248"/>
      <c r="E15" s="1248"/>
      <c r="H15" s="23"/>
      <c r="J15" s="23"/>
    </row>
    <row r="16" spans="1:10" x14ac:dyDescent="0.2">
      <c r="A16" s="529" t="s">
        <v>17</v>
      </c>
      <c r="B16" s="529"/>
      <c r="C16" s="529"/>
      <c r="D16" s="529"/>
      <c r="E16" s="529"/>
    </row>
    <row r="17" spans="2:2" x14ac:dyDescent="0.2">
      <c r="B17" s="552"/>
    </row>
  </sheetData>
  <mergeCells count="2">
    <mergeCell ref="A12:E14"/>
    <mergeCell ref="A15:E15"/>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336BA-BB9A-4FBD-A824-4658720AED84}">
  <dimension ref="A1:T50"/>
  <sheetViews>
    <sheetView showGridLines="0" zoomScale="90" zoomScaleNormal="90" workbookViewId="0">
      <selection activeCell="A3" sqref="A3"/>
    </sheetView>
  </sheetViews>
  <sheetFormatPr baseColWidth="10" defaultColWidth="10.42578125" defaultRowHeight="12.75" x14ac:dyDescent="0.2"/>
  <cols>
    <col min="1" max="1" width="59.7109375" style="4" customWidth="1"/>
    <col min="2" max="8" width="14.5703125" style="4" customWidth="1"/>
    <col min="9" max="16384" width="10.42578125" style="4"/>
  </cols>
  <sheetData>
    <row r="1" spans="1:20" x14ac:dyDescent="0.2">
      <c r="A1" s="132" t="s">
        <v>63</v>
      </c>
    </row>
    <row r="2" spans="1:20" ht="15" x14ac:dyDescent="0.2">
      <c r="A2" s="132" t="s">
        <v>1306</v>
      </c>
    </row>
    <row r="3" spans="1:20" x14ac:dyDescent="0.2">
      <c r="A3" s="133" t="s">
        <v>656</v>
      </c>
    </row>
    <row r="4" spans="1:20" x14ac:dyDescent="0.2">
      <c r="A4" s="316"/>
    </row>
    <row r="5" spans="1:20" ht="12.75" customHeight="1" x14ac:dyDescent="0.2">
      <c r="A5" s="1249" t="s">
        <v>64</v>
      </c>
      <c r="B5" s="1255" t="s">
        <v>791</v>
      </c>
      <c r="C5" s="1257" t="s">
        <v>792</v>
      </c>
      <c r="D5" s="1255" t="s">
        <v>623</v>
      </c>
      <c r="E5" s="1257" t="s">
        <v>795</v>
      </c>
      <c r="F5" s="1255" t="s">
        <v>796</v>
      </c>
      <c r="G5" s="1257" t="s">
        <v>793</v>
      </c>
      <c r="H5" s="1252" t="s">
        <v>794</v>
      </c>
      <c r="I5" s="1254"/>
    </row>
    <row r="6" spans="1:20" x14ac:dyDescent="0.2">
      <c r="A6" s="1250"/>
      <c r="B6" s="1256"/>
      <c r="C6" s="1258"/>
      <c r="D6" s="1256"/>
      <c r="E6" s="1258"/>
      <c r="F6" s="1256"/>
      <c r="G6" s="1258"/>
      <c r="H6" s="1253"/>
      <c r="I6" s="1254"/>
    </row>
    <row r="7" spans="1:20" x14ac:dyDescent="0.2">
      <c r="A7" s="1250"/>
      <c r="B7" s="1256"/>
      <c r="C7" s="1258"/>
      <c r="D7" s="1256"/>
      <c r="E7" s="1258"/>
      <c r="F7" s="1256"/>
      <c r="G7" s="1258"/>
      <c r="H7" s="1253"/>
      <c r="I7" s="1254"/>
    </row>
    <row r="8" spans="1:20" x14ac:dyDescent="0.2">
      <c r="A8" s="1251"/>
      <c r="B8" s="1256"/>
      <c r="C8" s="1258"/>
      <c r="D8" s="1256"/>
      <c r="E8" s="1258"/>
      <c r="F8" s="1256"/>
      <c r="G8" s="1258"/>
      <c r="H8" s="1253"/>
      <c r="I8" s="1254"/>
    </row>
    <row r="9" spans="1:20" x14ac:dyDescent="0.2">
      <c r="A9" s="846" t="s">
        <v>498</v>
      </c>
      <c r="B9" s="847">
        <v>23044.556</v>
      </c>
      <c r="C9" s="847">
        <v>23695.522000000001</v>
      </c>
      <c r="D9" s="847">
        <v>23673.884999999998</v>
      </c>
      <c r="E9" s="870">
        <v>102.73092265262129</v>
      </c>
      <c r="F9" s="871">
        <v>99.908687388275297</v>
      </c>
      <c r="G9" s="847">
        <v>629.3289999999979</v>
      </c>
      <c r="H9" s="847">
        <v>-21.637000000002445</v>
      </c>
      <c r="I9" s="697"/>
      <c r="J9" s="23"/>
      <c r="K9" s="23"/>
      <c r="L9" s="23"/>
      <c r="M9" s="23"/>
      <c r="N9" s="23"/>
      <c r="O9" s="23"/>
      <c r="P9" s="23"/>
      <c r="Q9" s="23"/>
      <c r="R9" s="23"/>
      <c r="S9" s="23"/>
      <c r="T9" s="23"/>
    </row>
    <row r="10" spans="1:20" x14ac:dyDescent="0.2">
      <c r="A10" s="846" t="s">
        <v>499</v>
      </c>
      <c r="B10" s="436">
        <v>173520.03599999999</v>
      </c>
      <c r="C10" s="436">
        <v>174064.25399999999</v>
      </c>
      <c r="D10" s="436">
        <v>171767.14199999999</v>
      </c>
      <c r="E10" s="872">
        <v>98.989803114148728</v>
      </c>
      <c r="F10" s="873">
        <v>98.680308020048741</v>
      </c>
      <c r="G10" s="436">
        <v>-1752.8940000000002</v>
      </c>
      <c r="H10" s="436">
        <v>-2297.1119999999937</v>
      </c>
      <c r="I10" s="697"/>
      <c r="J10" s="23"/>
      <c r="K10" s="23"/>
      <c r="L10" s="23"/>
      <c r="M10" s="23"/>
      <c r="N10" s="23"/>
      <c r="O10" s="23"/>
      <c r="P10" s="23"/>
      <c r="Q10" s="23"/>
      <c r="R10" s="23"/>
      <c r="S10" s="23"/>
      <c r="T10" s="23"/>
    </row>
    <row r="11" spans="1:20" x14ac:dyDescent="0.2">
      <c r="A11" s="846" t="s">
        <v>500</v>
      </c>
      <c r="B11" s="436">
        <v>738291.93</v>
      </c>
      <c r="C11" s="436">
        <v>790704.03500000003</v>
      </c>
      <c r="D11" s="436">
        <v>787494.26100000006</v>
      </c>
      <c r="E11" s="872">
        <v>106.66434631081503</v>
      </c>
      <c r="F11" s="873">
        <v>99.59406125959633</v>
      </c>
      <c r="G11" s="436">
        <v>49202.331000000006</v>
      </c>
      <c r="H11" s="436">
        <v>-3209.7739999999758</v>
      </c>
      <c r="I11" s="697"/>
      <c r="J11" s="23"/>
      <c r="K11" s="23"/>
      <c r="L11" s="23"/>
      <c r="M11" s="23"/>
      <c r="N11" s="23"/>
      <c r="O11" s="23"/>
      <c r="P11" s="23"/>
      <c r="Q11" s="23"/>
      <c r="R11" s="23"/>
      <c r="S11" s="23"/>
      <c r="T11" s="23"/>
    </row>
    <row r="12" spans="1:20" x14ac:dyDescent="0.2">
      <c r="A12" s="846" t="s">
        <v>501</v>
      </c>
      <c r="B12" s="436">
        <v>112726.64599999999</v>
      </c>
      <c r="C12" s="436">
        <v>128851.723</v>
      </c>
      <c r="D12" s="436">
        <v>128739.06200000001</v>
      </c>
      <c r="E12" s="872">
        <v>114.20464155387006</v>
      </c>
      <c r="F12" s="873">
        <v>99.912565391151205</v>
      </c>
      <c r="G12" s="436">
        <v>16012.416000000012</v>
      </c>
      <c r="H12" s="436">
        <v>-112.66099999999278</v>
      </c>
      <c r="I12" s="697"/>
      <c r="J12" s="23"/>
      <c r="K12" s="23"/>
      <c r="L12" s="23"/>
      <c r="M12" s="23"/>
      <c r="N12" s="23"/>
      <c r="O12" s="23"/>
      <c r="P12" s="23"/>
      <c r="Q12" s="23"/>
      <c r="R12" s="23"/>
      <c r="S12" s="23"/>
      <c r="T12" s="23"/>
    </row>
    <row r="13" spans="1:20" x14ac:dyDescent="0.2">
      <c r="A13" s="846" t="s">
        <v>502</v>
      </c>
      <c r="B13" s="436">
        <v>3126968.4130000002</v>
      </c>
      <c r="C13" s="436">
        <v>1322347.547</v>
      </c>
      <c r="D13" s="436">
        <v>1313829.452</v>
      </c>
      <c r="E13" s="872">
        <v>42.016076866587774</v>
      </c>
      <c r="F13" s="873">
        <v>99.355835383872801</v>
      </c>
      <c r="G13" s="436">
        <v>-1813138.9610000001</v>
      </c>
      <c r="H13" s="436">
        <v>-8518.0949999999721</v>
      </c>
      <c r="I13" s="697"/>
      <c r="J13" s="23"/>
      <c r="K13" s="23"/>
      <c r="L13" s="23"/>
      <c r="M13" s="23"/>
      <c r="N13" s="23"/>
      <c r="O13" s="23"/>
      <c r="P13" s="23"/>
      <c r="Q13" s="23"/>
      <c r="R13" s="23"/>
      <c r="S13" s="23"/>
      <c r="T13" s="23"/>
    </row>
    <row r="14" spans="1:20" x14ac:dyDescent="0.2">
      <c r="A14" s="846" t="s">
        <v>503</v>
      </c>
      <c r="B14" s="436">
        <v>297915.054</v>
      </c>
      <c r="C14" s="436">
        <v>311955.69799999997</v>
      </c>
      <c r="D14" s="436">
        <v>305644.12</v>
      </c>
      <c r="E14" s="872">
        <v>102.5943858479874</v>
      </c>
      <c r="F14" s="873">
        <v>97.976771047791544</v>
      </c>
      <c r="G14" s="436">
        <v>7729.0659999999916</v>
      </c>
      <c r="H14" s="436">
        <v>-6311.5779999999795</v>
      </c>
      <c r="I14" s="697"/>
      <c r="J14" s="23"/>
      <c r="K14" s="23"/>
      <c r="L14" s="23"/>
      <c r="M14" s="23"/>
      <c r="N14" s="23"/>
      <c r="O14" s="23"/>
      <c r="P14" s="23"/>
      <c r="Q14" s="23"/>
      <c r="R14" s="23"/>
      <c r="S14" s="23"/>
      <c r="T14" s="23"/>
    </row>
    <row r="15" spans="1:20" x14ac:dyDescent="0.2">
      <c r="A15" s="846" t="s">
        <v>504</v>
      </c>
      <c r="B15" s="436">
        <v>645362.05000000005</v>
      </c>
      <c r="C15" s="436">
        <v>634175.71799999999</v>
      </c>
      <c r="D15" s="436">
        <v>611246.28700000001</v>
      </c>
      <c r="E15" s="872">
        <v>94.713701712085481</v>
      </c>
      <c r="F15" s="873">
        <v>96.384372603808842</v>
      </c>
      <c r="G15" s="436">
        <v>-34115.763000000035</v>
      </c>
      <c r="H15" s="436">
        <v>-22929.430999999982</v>
      </c>
      <c r="I15" s="697"/>
      <c r="J15" s="23"/>
      <c r="K15" s="23"/>
      <c r="L15" s="23"/>
      <c r="M15" s="23"/>
      <c r="N15" s="23"/>
      <c r="O15" s="23"/>
      <c r="P15" s="23"/>
      <c r="Q15" s="23"/>
      <c r="R15" s="23"/>
      <c r="S15" s="23"/>
      <c r="T15" s="23"/>
    </row>
    <row r="16" spans="1:20" x14ac:dyDescent="0.2">
      <c r="A16" s="846" t="s">
        <v>505</v>
      </c>
      <c r="B16" s="436">
        <v>643152.08100000001</v>
      </c>
      <c r="C16" s="436">
        <v>784838.98600000003</v>
      </c>
      <c r="D16" s="436">
        <v>777902.76800000004</v>
      </c>
      <c r="E16" s="872">
        <v>120.95160553480353</v>
      </c>
      <c r="F16" s="873">
        <v>99.116224076055261</v>
      </c>
      <c r="G16" s="436">
        <v>134750.68700000003</v>
      </c>
      <c r="H16" s="436">
        <v>-6936.2179999999935</v>
      </c>
      <c r="I16" s="697"/>
      <c r="J16" s="23"/>
      <c r="K16" s="23"/>
      <c r="L16" s="23"/>
      <c r="M16" s="23"/>
      <c r="N16" s="23"/>
      <c r="O16" s="23"/>
      <c r="P16" s="23"/>
      <c r="Q16" s="23"/>
      <c r="R16" s="23"/>
      <c r="S16" s="23"/>
      <c r="T16" s="23"/>
    </row>
    <row r="17" spans="1:20" x14ac:dyDescent="0.2">
      <c r="A17" s="846" t="s">
        <v>506</v>
      </c>
      <c r="B17" s="436">
        <v>15928483.954</v>
      </c>
      <c r="C17" s="436">
        <v>16061752.944</v>
      </c>
      <c r="D17" s="436">
        <v>15922078.322000001</v>
      </c>
      <c r="E17" s="872">
        <v>99.959785049107637</v>
      </c>
      <c r="F17" s="873">
        <v>99.13038992389572</v>
      </c>
      <c r="G17" s="436">
        <v>-6405.6319999992847</v>
      </c>
      <c r="H17" s="436">
        <v>-139674.62199999951</v>
      </c>
      <c r="I17" s="697"/>
      <c r="J17" s="23"/>
      <c r="K17" s="23"/>
      <c r="L17" s="23"/>
      <c r="M17" s="23"/>
      <c r="N17" s="23"/>
      <c r="O17" s="23"/>
      <c r="P17" s="23"/>
      <c r="Q17" s="23"/>
      <c r="R17" s="23"/>
      <c r="S17" s="23"/>
      <c r="T17" s="23"/>
    </row>
    <row r="18" spans="1:20" x14ac:dyDescent="0.2">
      <c r="A18" s="846" t="s">
        <v>507</v>
      </c>
      <c r="B18" s="436">
        <v>1490866.6950000001</v>
      </c>
      <c r="C18" s="436">
        <v>1570380.4809999999</v>
      </c>
      <c r="D18" s="436">
        <v>1561201.797</v>
      </c>
      <c r="E18" s="872">
        <v>104.71773245964154</v>
      </c>
      <c r="F18" s="873">
        <v>99.415512093339629</v>
      </c>
      <c r="G18" s="436">
        <v>70335.101999999955</v>
      </c>
      <c r="H18" s="436">
        <v>-9178.683999999892</v>
      </c>
      <c r="I18" s="697"/>
      <c r="J18" s="23"/>
      <c r="K18" s="23"/>
      <c r="L18" s="23"/>
      <c r="M18" s="23"/>
      <c r="N18" s="23"/>
      <c r="O18" s="23"/>
      <c r="P18" s="23"/>
      <c r="Q18" s="23"/>
      <c r="R18" s="23"/>
      <c r="S18" s="23"/>
      <c r="T18" s="23"/>
    </row>
    <row r="19" spans="1:20" x14ac:dyDescent="0.2">
      <c r="A19" s="846" t="s">
        <v>508</v>
      </c>
      <c r="B19" s="436">
        <v>2231001.3969999999</v>
      </c>
      <c r="C19" s="436">
        <v>2287830.5729999999</v>
      </c>
      <c r="D19" s="436">
        <v>2280653.2239999999</v>
      </c>
      <c r="E19" s="872">
        <v>102.22553993317827</v>
      </c>
      <c r="F19" s="873">
        <v>99.686281445632204</v>
      </c>
      <c r="G19" s="436">
        <v>49651.827000000048</v>
      </c>
      <c r="H19" s="436">
        <v>-7177.3489999999292</v>
      </c>
      <c r="I19" s="697"/>
      <c r="J19" s="23"/>
      <c r="K19" s="23"/>
      <c r="L19" s="23"/>
      <c r="M19" s="23"/>
      <c r="N19" s="23"/>
      <c r="O19" s="23"/>
      <c r="P19" s="23"/>
      <c r="Q19" s="23"/>
      <c r="R19" s="23"/>
      <c r="S19" s="23"/>
      <c r="T19" s="23"/>
    </row>
    <row r="20" spans="1:20" x14ac:dyDescent="0.2">
      <c r="A20" s="846" t="s">
        <v>509</v>
      </c>
      <c r="B20" s="436">
        <v>5093881.6689999998</v>
      </c>
      <c r="C20" s="436">
        <v>4593417.9079999998</v>
      </c>
      <c r="D20" s="436">
        <v>4526037.7249999996</v>
      </c>
      <c r="E20" s="872">
        <v>88.852431585606979</v>
      </c>
      <c r="F20" s="873">
        <v>98.533114461833549</v>
      </c>
      <c r="G20" s="436">
        <v>-567843.94400000013</v>
      </c>
      <c r="H20" s="436">
        <v>-67380.183000000194</v>
      </c>
      <c r="I20" s="697"/>
      <c r="J20" s="23"/>
      <c r="K20" s="23"/>
      <c r="L20" s="23"/>
      <c r="M20" s="23"/>
      <c r="N20" s="23"/>
      <c r="O20" s="23"/>
      <c r="P20" s="23"/>
      <c r="Q20" s="23"/>
      <c r="R20" s="23"/>
      <c r="S20" s="23"/>
      <c r="T20" s="23"/>
    </row>
    <row r="21" spans="1:20" x14ac:dyDescent="0.2">
      <c r="A21" s="846" t="s">
        <v>510</v>
      </c>
      <c r="B21" s="436">
        <v>740806.78200000001</v>
      </c>
      <c r="C21" s="436">
        <v>859628.97</v>
      </c>
      <c r="D21" s="436">
        <v>849817.10900000005</v>
      </c>
      <c r="E21" s="872">
        <v>114.71508221154487</v>
      </c>
      <c r="F21" s="873">
        <v>98.858593492957795</v>
      </c>
      <c r="G21" s="436">
        <v>109010.32700000005</v>
      </c>
      <c r="H21" s="436">
        <v>-9811.8609999999171</v>
      </c>
      <c r="I21" s="697"/>
      <c r="J21" s="23"/>
      <c r="K21" s="23"/>
      <c r="L21" s="23"/>
      <c r="M21" s="23"/>
      <c r="N21" s="23"/>
      <c r="O21" s="23"/>
      <c r="P21" s="23"/>
      <c r="Q21" s="23"/>
      <c r="R21" s="23"/>
      <c r="S21" s="23"/>
      <c r="T21" s="23"/>
    </row>
    <row r="22" spans="1:20" x14ac:dyDescent="0.2">
      <c r="A22" s="846" t="s">
        <v>511</v>
      </c>
      <c r="B22" s="436">
        <v>32960.811999999998</v>
      </c>
      <c r="C22" s="436">
        <v>34123.692000000003</v>
      </c>
      <c r="D22" s="436">
        <v>33389.627</v>
      </c>
      <c r="E22" s="872">
        <v>101.30098433254618</v>
      </c>
      <c r="F22" s="873">
        <v>97.848811318540783</v>
      </c>
      <c r="G22" s="436">
        <v>428.81500000000233</v>
      </c>
      <c r="H22" s="436">
        <v>-734.06500000000233</v>
      </c>
      <c r="I22" s="697"/>
      <c r="J22" s="23"/>
      <c r="K22" s="23"/>
      <c r="L22" s="23"/>
      <c r="M22" s="23"/>
      <c r="N22" s="23"/>
      <c r="O22" s="23"/>
      <c r="P22" s="23"/>
      <c r="Q22" s="23"/>
      <c r="R22" s="23"/>
      <c r="S22" s="23"/>
      <c r="T22" s="23"/>
    </row>
    <row r="23" spans="1:20" x14ac:dyDescent="0.2">
      <c r="A23" s="846" t="s">
        <v>512</v>
      </c>
      <c r="B23" s="436">
        <v>15009712.483999999</v>
      </c>
      <c r="C23" s="436">
        <v>15458715.968</v>
      </c>
      <c r="D23" s="436">
        <v>15399810.093</v>
      </c>
      <c r="E23" s="872">
        <v>102.59896789772513</v>
      </c>
      <c r="F23" s="873">
        <v>99.618947167915266</v>
      </c>
      <c r="G23" s="436">
        <v>390097.6090000011</v>
      </c>
      <c r="H23" s="436">
        <v>-58905.875</v>
      </c>
      <c r="I23" s="697"/>
      <c r="J23" s="23"/>
      <c r="K23" s="23"/>
      <c r="L23" s="23"/>
      <c r="M23" s="23"/>
      <c r="N23" s="23"/>
      <c r="O23" s="23"/>
      <c r="P23" s="23"/>
      <c r="Q23" s="23"/>
      <c r="R23" s="23"/>
      <c r="S23" s="23"/>
      <c r="T23" s="23"/>
    </row>
    <row r="24" spans="1:20" x14ac:dyDescent="0.2">
      <c r="A24" s="846" t="s">
        <v>513</v>
      </c>
      <c r="B24" s="436">
        <v>15839556.407</v>
      </c>
      <c r="C24" s="436">
        <v>17918814.250999998</v>
      </c>
      <c r="D24" s="436">
        <v>17870117.107000001</v>
      </c>
      <c r="E24" s="872">
        <v>112.81955534501353</v>
      </c>
      <c r="F24" s="873">
        <v>99.728234562187737</v>
      </c>
      <c r="G24" s="436">
        <v>2030560.7000000011</v>
      </c>
      <c r="H24" s="436">
        <v>-48697.143999997526</v>
      </c>
      <c r="I24" s="697"/>
      <c r="J24" s="23"/>
      <c r="K24" s="23"/>
      <c r="L24" s="23"/>
      <c r="M24" s="23"/>
      <c r="N24" s="23"/>
      <c r="O24" s="23"/>
      <c r="P24" s="23"/>
      <c r="Q24" s="23"/>
      <c r="R24" s="23"/>
      <c r="S24" s="23"/>
      <c r="T24" s="23"/>
    </row>
    <row r="25" spans="1:20" x14ac:dyDescent="0.2">
      <c r="A25" s="846" t="s">
        <v>514</v>
      </c>
      <c r="B25" s="436">
        <v>53784.874000000003</v>
      </c>
      <c r="C25" s="436">
        <v>54963.3</v>
      </c>
      <c r="D25" s="436">
        <v>54010.985000000001</v>
      </c>
      <c r="E25" s="872">
        <v>100.42039886530179</v>
      </c>
      <c r="F25" s="873">
        <v>98.267362039761082</v>
      </c>
      <c r="G25" s="436">
        <v>226.11099999999715</v>
      </c>
      <c r="H25" s="436">
        <v>-952.31500000000233</v>
      </c>
      <c r="I25" s="697"/>
      <c r="J25" s="23"/>
      <c r="K25" s="23"/>
      <c r="L25" s="23"/>
      <c r="M25" s="23"/>
      <c r="N25" s="23"/>
      <c r="O25" s="23"/>
      <c r="P25" s="23"/>
      <c r="Q25" s="23"/>
      <c r="R25" s="23"/>
      <c r="S25" s="23"/>
      <c r="T25" s="23"/>
    </row>
    <row r="26" spans="1:20" x14ac:dyDescent="0.2">
      <c r="A26" s="846" t="s">
        <v>515</v>
      </c>
      <c r="B26" s="436">
        <v>3980305.2030000002</v>
      </c>
      <c r="C26" s="436">
        <v>4003712.4029999999</v>
      </c>
      <c r="D26" s="436">
        <v>3954029.2549999999</v>
      </c>
      <c r="E26" s="872">
        <v>99.339850924492026</v>
      </c>
      <c r="F26" s="873">
        <v>98.759073005274502</v>
      </c>
      <c r="G26" s="436">
        <v>-26275.948000000324</v>
      </c>
      <c r="H26" s="436">
        <v>-49683.148000000045</v>
      </c>
      <c r="I26" s="697"/>
      <c r="J26" s="23"/>
      <c r="K26" s="23"/>
      <c r="L26" s="23"/>
      <c r="M26" s="23"/>
      <c r="N26" s="23"/>
      <c r="O26" s="23"/>
      <c r="P26" s="23"/>
      <c r="Q26" s="23"/>
      <c r="R26" s="23"/>
      <c r="S26" s="23"/>
      <c r="T26" s="23"/>
    </row>
    <row r="27" spans="1:20" x14ac:dyDescent="0.2">
      <c r="A27" s="846" t="s">
        <v>516</v>
      </c>
      <c r="B27" s="436">
        <v>1763756.2609999999</v>
      </c>
      <c r="C27" s="436">
        <v>1800697.41</v>
      </c>
      <c r="D27" s="436">
        <v>1788275.635</v>
      </c>
      <c r="E27" s="872">
        <v>101.39017927489019</v>
      </c>
      <c r="F27" s="873">
        <v>99.310168664040006</v>
      </c>
      <c r="G27" s="436">
        <v>24519.374000000069</v>
      </c>
      <c r="H27" s="436">
        <v>-12421.774999999907</v>
      </c>
      <c r="I27" s="697"/>
      <c r="J27" s="23"/>
      <c r="K27" s="23"/>
      <c r="L27" s="23"/>
      <c r="M27" s="23"/>
      <c r="N27" s="23"/>
      <c r="O27" s="23"/>
      <c r="P27" s="23"/>
      <c r="Q27" s="23"/>
      <c r="R27" s="23"/>
      <c r="S27" s="23"/>
      <c r="T27" s="23"/>
    </row>
    <row r="28" spans="1:20" x14ac:dyDescent="0.2">
      <c r="A28" s="846" t="s">
        <v>517</v>
      </c>
      <c r="B28" s="436">
        <v>39088.712</v>
      </c>
      <c r="C28" s="436">
        <v>39853.542999999998</v>
      </c>
      <c r="D28" s="436">
        <v>38719.413</v>
      </c>
      <c r="E28" s="872">
        <v>99.055228527355936</v>
      </c>
      <c r="F28" s="873">
        <v>97.154255520017387</v>
      </c>
      <c r="G28" s="436">
        <v>-369.29899999999907</v>
      </c>
      <c r="H28" s="436">
        <v>-1134.1299999999974</v>
      </c>
      <c r="I28" s="697"/>
      <c r="J28" s="23"/>
      <c r="K28" s="23"/>
      <c r="L28" s="23"/>
      <c r="M28" s="23"/>
      <c r="N28" s="23"/>
      <c r="O28" s="23"/>
      <c r="P28" s="23"/>
      <c r="Q28" s="23"/>
      <c r="R28" s="23"/>
      <c r="S28" s="23"/>
      <c r="T28" s="23"/>
    </row>
    <row r="29" spans="1:20" x14ac:dyDescent="0.2">
      <c r="A29" s="846" t="s">
        <v>518</v>
      </c>
      <c r="B29" s="436">
        <v>1342086.4580000001</v>
      </c>
      <c r="C29" s="436">
        <v>1300067.8870000001</v>
      </c>
      <c r="D29" s="436">
        <v>1270407.048</v>
      </c>
      <c r="E29" s="872">
        <v>94.659106380760448</v>
      </c>
      <c r="F29" s="873">
        <v>97.718516140842098</v>
      </c>
      <c r="G29" s="436">
        <v>-71679.410000000149</v>
      </c>
      <c r="H29" s="436">
        <v>-29660.839000000153</v>
      </c>
      <c r="I29" s="697"/>
      <c r="J29" s="23"/>
      <c r="K29" s="23"/>
      <c r="L29" s="23"/>
      <c r="M29" s="23"/>
      <c r="N29" s="23"/>
      <c r="O29" s="23"/>
      <c r="P29" s="23"/>
      <c r="Q29" s="23"/>
      <c r="R29" s="23"/>
      <c r="S29" s="23"/>
      <c r="T29" s="23"/>
    </row>
    <row r="30" spans="1:20" x14ac:dyDescent="0.2">
      <c r="A30" s="846" t="s">
        <v>519</v>
      </c>
      <c r="B30" s="436">
        <v>15701.752</v>
      </c>
      <c r="C30" s="436">
        <v>13365.477000000001</v>
      </c>
      <c r="D30" s="436">
        <v>12673.585999999999</v>
      </c>
      <c r="E30" s="872">
        <v>80.714470589014525</v>
      </c>
      <c r="F30" s="873">
        <v>94.823297365294167</v>
      </c>
      <c r="G30" s="436">
        <v>-3028.1660000000011</v>
      </c>
      <c r="H30" s="436">
        <v>-691.89100000000144</v>
      </c>
      <c r="I30" s="697"/>
      <c r="J30" s="23"/>
      <c r="K30" s="23"/>
      <c r="L30" s="23"/>
      <c r="M30" s="23"/>
      <c r="N30" s="23"/>
      <c r="O30" s="23"/>
      <c r="P30" s="23"/>
      <c r="Q30" s="23"/>
      <c r="R30" s="23"/>
      <c r="S30" s="23"/>
      <c r="T30" s="23"/>
    </row>
    <row r="31" spans="1:20" x14ac:dyDescent="0.2">
      <c r="A31" s="846" t="s">
        <v>520</v>
      </c>
      <c r="B31" s="436">
        <v>286625.68599999999</v>
      </c>
      <c r="C31" s="436">
        <v>307983.71100000001</v>
      </c>
      <c r="D31" s="436">
        <v>301755.55900000001</v>
      </c>
      <c r="E31" s="872">
        <v>105.27861728344891</v>
      </c>
      <c r="F31" s="873">
        <v>97.977765778658338</v>
      </c>
      <c r="G31" s="436">
        <v>15129.873000000021</v>
      </c>
      <c r="H31" s="436">
        <v>-6228.1520000000019</v>
      </c>
      <c r="I31" s="697"/>
      <c r="J31" s="23"/>
      <c r="K31" s="23"/>
      <c r="L31" s="23"/>
      <c r="M31" s="23"/>
      <c r="N31" s="23"/>
      <c r="O31" s="23"/>
      <c r="P31" s="23"/>
      <c r="Q31" s="23"/>
      <c r="R31" s="23"/>
      <c r="S31" s="23"/>
      <c r="T31" s="23"/>
    </row>
    <row r="32" spans="1:20" x14ac:dyDescent="0.2">
      <c r="A32" s="846" t="s">
        <v>521</v>
      </c>
      <c r="B32" s="436">
        <v>148568.21599999999</v>
      </c>
      <c r="C32" s="436">
        <v>145025.402</v>
      </c>
      <c r="D32" s="436">
        <v>139769.66200000001</v>
      </c>
      <c r="E32" s="872">
        <v>94.077768289282034</v>
      </c>
      <c r="F32" s="873">
        <v>96.375986601299005</v>
      </c>
      <c r="G32" s="436">
        <v>-8798.5539999999746</v>
      </c>
      <c r="H32" s="436">
        <v>-5255.7399999999907</v>
      </c>
      <c r="I32" s="697"/>
      <c r="J32" s="23"/>
      <c r="K32" s="23"/>
      <c r="L32" s="23"/>
      <c r="M32" s="23"/>
      <c r="N32" s="23"/>
      <c r="O32" s="23"/>
      <c r="P32" s="23"/>
      <c r="Q32" s="23"/>
      <c r="R32" s="23"/>
      <c r="S32" s="23"/>
      <c r="T32" s="23"/>
    </row>
    <row r="33" spans="1:20" x14ac:dyDescent="0.2">
      <c r="A33" s="846" t="s">
        <v>522</v>
      </c>
      <c r="B33" s="436">
        <v>94627.091</v>
      </c>
      <c r="C33" s="436">
        <v>91589.838000000003</v>
      </c>
      <c r="D33" s="436">
        <v>88303.751000000004</v>
      </c>
      <c r="E33" s="872">
        <v>93.317621905971933</v>
      </c>
      <c r="F33" s="873">
        <v>96.412170747588831</v>
      </c>
      <c r="G33" s="436">
        <v>-6323.3399999999965</v>
      </c>
      <c r="H33" s="436">
        <v>-3286.0869999999995</v>
      </c>
      <c r="I33" s="697"/>
      <c r="J33" s="23"/>
      <c r="K33" s="23"/>
      <c r="L33" s="23"/>
      <c r="M33" s="23"/>
      <c r="N33" s="23"/>
      <c r="O33" s="23"/>
      <c r="P33" s="23"/>
      <c r="Q33" s="23"/>
      <c r="R33" s="23"/>
      <c r="S33" s="23"/>
      <c r="T33" s="23"/>
    </row>
    <row r="34" spans="1:20" x14ac:dyDescent="0.2">
      <c r="A34" s="846" t="s">
        <v>523</v>
      </c>
      <c r="B34" s="436">
        <v>194633.31</v>
      </c>
      <c r="C34" s="436">
        <v>197022.32699999999</v>
      </c>
      <c r="D34" s="436">
        <v>195347.011</v>
      </c>
      <c r="E34" s="872">
        <v>100.36669005937371</v>
      </c>
      <c r="F34" s="873">
        <v>99.149682157596288</v>
      </c>
      <c r="G34" s="436">
        <v>713.70100000000093</v>
      </c>
      <c r="H34" s="436">
        <v>-1675.3159999999916</v>
      </c>
      <c r="I34" s="697"/>
      <c r="J34" s="23"/>
      <c r="K34" s="23"/>
      <c r="L34" s="23"/>
      <c r="M34" s="23"/>
      <c r="N34" s="23"/>
      <c r="O34" s="23"/>
      <c r="P34" s="23"/>
      <c r="Q34" s="23"/>
      <c r="R34" s="23"/>
      <c r="S34" s="23"/>
      <c r="T34" s="23"/>
    </row>
    <row r="35" spans="1:20" x14ac:dyDescent="0.2">
      <c r="A35" s="846" t="s">
        <v>524</v>
      </c>
      <c r="B35" s="436">
        <v>85721.513000000006</v>
      </c>
      <c r="C35" s="436">
        <v>86034.192999999999</v>
      </c>
      <c r="D35" s="436">
        <v>85394.680999999997</v>
      </c>
      <c r="E35" s="872">
        <v>99.618728148207083</v>
      </c>
      <c r="F35" s="873">
        <v>99.256676935413338</v>
      </c>
      <c r="G35" s="436">
        <v>-326.83200000000943</v>
      </c>
      <c r="H35" s="436">
        <v>-639.51200000000244</v>
      </c>
      <c r="I35" s="697"/>
      <c r="J35" s="23"/>
      <c r="K35" s="23"/>
      <c r="L35" s="23"/>
      <c r="M35" s="23"/>
      <c r="N35" s="23"/>
      <c r="O35" s="23"/>
      <c r="P35" s="23"/>
      <c r="Q35" s="23"/>
      <c r="R35" s="23"/>
      <c r="S35" s="23"/>
      <c r="T35" s="23"/>
    </row>
    <row r="36" spans="1:20" x14ac:dyDescent="0.2">
      <c r="A36" s="846" t="s">
        <v>525</v>
      </c>
      <c r="B36" s="436">
        <v>120760.454</v>
      </c>
      <c r="C36" s="436">
        <v>120140.13</v>
      </c>
      <c r="D36" s="436">
        <v>90450.687999999995</v>
      </c>
      <c r="E36" s="872">
        <v>74.900917480817014</v>
      </c>
      <c r="F36" s="873">
        <v>75.287656172837487</v>
      </c>
      <c r="G36" s="436">
        <v>-30309.766000000003</v>
      </c>
      <c r="H36" s="436">
        <v>-29689.44200000001</v>
      </c>
      <c r="I36" s="697"/>
      <c r="J36" s="23"/>
      <c r="K36" s="23"/>
      <c r="L36" s="23"/>
      <c r="M36" s="23"/>
      <c r="N36" s="23"/>
      <c r="O36" s="23"/>
      <c r="P36" s="23"/>
      <c r="Q36" s="23"/>
      <c r="R36" s="23"/>
      <c r="S36" s="23"/>
      <c r="T36" s="23"/>
    </row>
    <row r="37" spans="1:20" x14ac:dyDescent="0.2">
      <c r="A37" s="846" t="s">
        <v>526</v>
      </c>
      <c r="B37" s="436">
        <v>395116.092</v>
      </c>
      <c r="C37" s="436">
        <v>351264.46299999999</v>
      </c>
      <c r="D37" s="436">
        <v>338180.78399999999</v>
      </c>
      <c r="E37" s="872">
        <v>85.590233059907874</v>
      </c>
      <c r="F37" s="873">
        <v>96.275262550541584</v>
      </c>
      <c r="G37" s="436">
        <v>-56935.308000000019</v>
      </c>
      <c r="H37" s="436">
        <v>-13083.679000000004</v>
      </c>
      <c r="I37" s="697"/>
      <c r="J37" s="23"/>
      <c r="K37" s="23"/>
      <c r="L37" s="23"/>
      <c r="M37" s="23"/>
      <c r="N37" s="23"/>
      <c r="O37" s="23"/>
      <c r="P37" s="23"/>
      <c r="Q37" s="23"/>
      <c r="R37" s="23"/>
      <c r="S37" s="23"/>
      <c r="T37" s="23"/>
    </row>
    <row r="38" spans="1:20" x14ac:dyDescent="0.2">
      <c r="A38" s="846" t="s">
        <v>433</v>
      </c>
      <c r="B38" s="436">
        <v>557686.07799999998</v>
      </c>
      <c r="C38" s="436">
        <v>534891.20900000003</v>
      </c>
      <c r="D38" s="436">
        <v>530039.52800000005</v>
      </c>
      <c r="E38" s="872">
        <v>95.042632210015483</v>
      </c>
      <c r="F38" s="873">
        <v>99.092959293709399</v>
      </c>
      <c r="G38" s="436">
        <v>-27646.54999999993</v>
      </c>
      <c r="H38" s="436">
        <v>-4851.6809999999823</v>
      </c>
      <c r="I38" s="697"/>
      <c r="J38" s="23"/>
      <c r="K38" s="23"/>
      <c r="L38" s="23"/>
      <c r="M38" s="23"/>
      <c r="N38" s="23"/>
      <c r="O38" s="23"/>
      <c r="P38" s="23"/>
      <c r="Q38" s="23"/>
      <c r="R38" s="23"/>
      <c r="S38" s="23"/>
      <c r="T38" s="23"/>
    </row>
    <row r="39" spans="1:20" x14ac:dyDescent="0.2">
      <c r="A39" s="846" t="s">
        <v>587</v>
      </c>
      <c r="B39" s="436">
        <v>1949445.38</v>
      </c>
      <c r="C39" s="436">
        <v>1715890.67</v>
      </c>
      <c r="D39" s="436">
        <v>1506550.077</v>
      </c>
      <c r="E39" s="872">
        <v>77.280958597567889</v>
      </c>
      <c r="F39" s="873">
        <v>87.799887448540076</v>
      </c>
      <c r="G39" s="436">
        <v>-442895.30299999984</v>
      </c>
      <c r="H39" s="436">
        <v>-209340.59299999988</v>
      </c>
      <c r="I39" s="697"/>
      <c r="J39" s="23"/>
      <c r="K39" s="23"/>
      <c r="L39" s="23"/>
      <c r="M39" s="23"/>
      <c r="N39" s="23"/>
      <c r="O39" s="23"/>
      <c r="P39" s="23"/>
      <c r="Q39" s="23"/>
      <c r="R39" s="23"/>
      <c r="S39" s="23"/>
      <c r="T39" s="23"/>
    </row>
    <row r="40" spans="1:20" x14ac:dyDescent="0.2">
      <c r="A40" s="846" t="s">
        <v>767</v>
      </c>
      <c r="B40" s="436">
        <v>0</v>
      </c>
      <c r="C40" s="436">
        <v>1828248.507</v>
      </c>
      <c r="D40" s="436">
        <v>1746132.06</v>
      </c>
      <c r="E40" s="872" t="s">
        <v>768</v>
      </c>
      <c r="F40" s="873">
        <v>95.508463609537088</v>
      </c>
      <c r="G40" s="436">
        <v>1746132.06</v>
      </c>
      <c r="H40" s="436">
        <v>-82116.446999999927</v>
      </c>
      <c r="I40" s="437"/>
      <c r="J40" s="23"/>
      <c r="K40" s="23"/>
      <c r="L40" s="23"/>
      <c r="M40" s="23"/>
      <c r="N40" s="23"/>
      <c r="O40" s="23"/>
      <c r="P40" s="23"/>
      <c r="Q40" s="23"/>
      <c r="R40" s="23"/>
      <c r="S40" s="23"/>
      <c r="T40" s="23"/>
    </row>
    <row r="41" spans="1:20" x14ac:dyDescent="0.2">
      <c r="A41" s="848" t="s">
        <v>527</v>
      </c>
      <c r="B41" s="853">
        <v>9372663.8910000008</v>
      </c>
      <c r="C41" s="436">
        <v>7492242.9890000001</v>
      </c>
      <c r="D41" s="436">
        <v>7425347.7450000001</v>
      </c>
      <c r="E41" s="872">
        <v>79.223450572361926</v>
      </c>
      <c r="F41" s="872">
        <v>99.107139956642968</v>
      </c>
      <c r="G41" s="849">
        <v>-1947316.1460000006</v>
      </c>
      <c r="H41" s="849">
        <v>-66895.243999999948</v>
      </c>
      <c r="I41" s="437"/>
      <c r="J41" s="23"/>
      <c r="K41" s="23"/>
      <c r="L41" s="23"/>
      <c r="M41" s="23"/>
      <c r="N41" s="23"/>
      <c r="O41" s="23"/>
      <c r="P41" s="23"/>
      <c r="Q41" s="23"/>
      <c r="R41" s="23"/>
      <c r="S41" s="23"/>
      <c r="T41" s="23"/>
    </row>
    <row r="42" spans="1:20" ht="12.75" customHeight="1" x14ac:dyDescent="0.2">
      <c r="A42" s="850" t="s">
        <v>528</v>
      </c>
      <c r="B42" s="851">
        <v>82528821.936999992</v>
      </c>
      <c r="C42" s="852">
        <v>83038291.728999972</v>
      </c>
      <c r="D42" s="852">
        <v>82128789.449000001</v>
      </c>
      <c r="E42" s="874">
        <v>99.515281475476087</v>
      </c>
      <c r="F42" s="874">
        <v>98.904719423939753</v>
      </c>
      <c r="G42" s="696">
        <v>-400032.48799999058</v>
      </c>
      <c r="H42" s="696">
        <v>-909502.27999997139</v>
      </c>
      <c r="I42" s="437"/>
      <c r="J42" s="23"/>
      <c r="K42" s="23"/>
      <c r="L42" s="23"/>
      <c r="M42" s="23"/>
      <c r="N42" s="23"/>
      <c r="O42" s="23"/>
      <c r="P42" s="23"/>
      <c r="Q42" s="23"/>
      <c r="R42" s="23"/>
      <c r="S42" s="23"/>
      <c r="T42" s="23"/>
    </row>
    <row r="43" spans="1:20" ht="12.75" customHeight="1" x14ac:dyDescent="0.2">
      <c r="A43" s="1259" t="s">
        <v>655</v>
      </c>
      <c r="B43" s="1259"/>
      <c r="C43" s="1259"/>
      <c r="D43" s="1259"/>
      <c r="E43" s="1259"/>
      <c r="F43" s="1259"/>
      <c r="G43" s="1259"/>
      <c r="H43" s="1259"/>
    </row>
    <row r="44" spans="1:20" customFormat="1" ht="15" x14ac:dyDescent="0.25">
      <c r="A44" s="1260"/>
      <c r="B44" s="1260"/>
      <c r="C44" s="1260"/>
      <c r="D44" s="1260"/>
      <c r="E44" s="1260"/>
      <c r="F44" s="1260"/>
      <c r="G44" s="1260"/>
      <c r="H44" s="1260"/>
    </row>
    <row r="45" spans="1:20" ht="12.75" customHeight="1" x14ac:dyDescent="0.2">
      <c r="A45" s="1260"/>
      <c r="B45" s="1260"/>
      <c r="C45" s="1260"/>
      <c r="D45" s="1260"/>
      <c r="E45" s="1260"/>
      <c r="F45" s="1260"/>
      <c r="G45" s="1260"/>
      <c r="H45" s="1260"/>
    </row>
    <row r="46" spans="1:20" x14ac:dyDescent="0.2">
      <c r="A46" s="1260"/>
      <c r="B46" s="1260"/>
      <c r="C46" s="1260"/>
      <c r="D46" s="1260"/>
      <c r="E46" s="1260"/>
      <c r="F46" s="1260"/>
      <c r="G46" s="1260"/>
      <c r="H46" s="1260"/>
    </row>
    <row r="47" spans="1:20" x14ac:dyDescent="0.2">
      <c r="A47" s="1244" t="s">
        <v>491</v>
      </c>
      <c r="B47" s="1244"/>
      <c r="C47" s="1244"/>
      <c r="D47" s="1244"/>
      <c r="E47" s="1244"/>
      <c r="F47" s="1244"/>
      <c r="G47" s="1244"/>
      <c r="H47" s="1244"/>
    </row>
    <row r="48" spans="1:20" x14ac:dyDescent="0.2">
      <c r="A48" s="5" t="s">
        <v>17</v>
      </c>
    </row>
    <row r="50" spans="2:4" x14ac:dyDescent="0.2">
      <c r="B50" s="552"/>
      <c r="C50" s="552"/>
      <c r="D50" s="552"/>
    </row>
  </sheetData>
  <mergeCells count="11">
    <mergeCell ref="A47:H47"/>
    <mergeCell ref="A5:A8"/>
    <mergeCell ref="H5:H8"/>
    <mergeCell ref="I5:I8"/>
    <mergeCell ref="B5:B8"/>
    <mergeCell ref="C5:C8"/>
    <mergeCell ref="D5:D8"/>
    <mergeCell ref="E5:E8"/>
    <mergeCell ref="F5:F8"/>
    <mergeCell ref="G5:G8"/>
    <mergeCell ref="A43:H46"/>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3C066-A4CB-452A-80BD-34A00BB27679}">
  <dimension ref="A1:F22"/>
  <sheetViews>
    <sheetView showGridLines="0" zoomScaleNormal="100" workbookViewId="0">
      <selection activeCell="A21" sqref="A21"/>
    </sheetView>
  </sheetViews>
  <sheetFormatPr baseColWidth="10" defaultColWidth="10.42578125" defaultRowHeight="12.75" x14ac:dyDescent="0.2"/>
  <cols>
    <col min="1" max="1" width="47.28515625" style="4" customWidth="1"/>
    <col min="2" max="4" width="11.42578125" style="4" customWidth="1"/>
    <col min="5" max="5" width="13.28515625" style="4" customWidth="1"/>
    <col min="6" max="6" width="12.7109375" style="4" customWidth="1"/>
    <col min="7" max="16384" width="10.42578125" style="4"/>
  </cols>
  <sheetData>
    <row r="1" spans="1:6" x14ac:dyDescent="0.2">
      <c r="A1" s="124" t="s">
        <v>724</v>
      </c>
    </row>
    <row r="2" spans="1:6" ht="13.35" customHeight="1" x14ac:dyDescent="0.2">
      <c r="A2" s="124" t="s">
        <v>680</v>
      </c>
      <c r="C2" s="316"/>
      <c r="D2" s="7"/>
    </row>
    <row r="3" spans="1:6" x14ac:dyDescent="0.2">
      <c r="A3" s="341" t="s">
        <v>798</v>
      </c>
      <c r="B3" s="316"/>
      <c r="C3" s="316"/>
      <c r="D3" s="316"/>
      <c r="E3" s="316"/>
    </row>
    <row r="5" spans="1:6" ht="25.5" x14ac:dyDescent="0.2">
      <c r="A5" s="134"/>
      <c r="B5" s="1255">
        <v>2024</v>
      </c>
      <c r="C5" s="1255" t="s">
        <v>622</v>
      </c>
      <c r="D5" s="1255">
        <v>2025</v>
      </c>
      <c r="E5" s="128" t="s">
        <v>797</v>
      </c>
    </row>
    <row r="6" spans="1:6" x14ac:dyDescent="0.2">
      <c r="A6" s="249"/>
      <c r="B6" s="1263">
        <v>2022</v>
      </c>
      <c r="C6" s="1263">
        <v>2023</v>
      </c>
      <c r="D6" s="1263"/>
      <c r="E6" s="139" t="s">
        <v>493</v>
      </c>
    </row>
    <row r="7" spans="1:6" ht="13.35" customHeight="1" x14ac:dyDescent="0.2">
      <c r="A7" s="135" t="s">
        <v>16</v>
      </c>
      <c r="B7" s="264">
        <v>70789057.889667511</v>
      </c>
      <c r="C7" s="264">
        <v>80096441.689889446</v>
      </c>
      <c r="D7" s="264">
        <v>73416241.185737297</v>
      </c>
      <c r="E7" s="385">
        <v>3.711284447611285</v>
      </c>
      <c r="F7" s="394"/>
    </row>
    <row r="8" spans="1:6" ht="13.35" customHeight="1" x14ac:dyDescent="0.2">
      <c r="A8" s="136" t="s">
        <v>65</v>
      </c>
      <c r="B8" s="261">
        <v>70770679.406156421</v>
      </c>
      <c r="C8" s="261">
        <v>80083418.773889452</v>
      </c>
      <c r="D8" s="261">
        <v>73404205.215737298</v>
      </c>
      <c r="E8" s="386">
        <v>3.7212102973703809</v>
      </c>
      <c r="F8" s="394"/>
    </row>
    <row r="9" spans="1:6" ht="12.6" customHeight="1" x14ac:dyDescent="0.2">
      <c r="A9" s="130" t="s">
        <v>66</v>
      </c>
      <c r="B9" s="261">
        <v>18378.483511077568</v>
      </c>
      <c r="C9" s="261">
        <v>13022.916000000001</v>
      </c>
      <c r="D9" s="261">
        <v>12035.970000000001</v>
      </c>
      <c r="E9" s="386">
        <v>-34.510537864860488</v>
      </c>
      <c r="F9" s="394"/>
    </row>
    <row r="10" spans="1:6" ht="13.35" customHeight="1" x14ac:dyDescent="0.2">
      <c r="A10" s="135" t="s">
        <v>756</v>
      </c>
      <c r="B10" s="264">
        <v>80043842.723715767</v>
      </c>
      <c r="C10" s="264">
        <v>83341383.161220998</v>
      </c>
      <c r="D10" s="264">
        <v>82941750.844746992</v>
      </c>
      <c r="E10" s="385">
        <v>3.620401048252786</v>
      </c>
      <c r="F10" s="394"/>
    </row>
    <row r="11" spans="1:6" ht="13.35" customHeight="1" x14ac:dyDescent="0.2">
      <c r="A11" s="136" t="s">
        <v>65</v>
      </c>
      <c r="B11" s="261">
        <v>69187273.12340188</v>
      </c>
      <c r="C11" s="261">
        <v>70255628.443221003</v>
      </c>
      <c r="D11" s="261">
        <v>71433000.408216998</v>
      </c>
      <c r="E11" s="386">
        <v>3.245867604594932</v>
      </c>
      <c r="F11" s="394"/>
    </row>
    <row r="12" spans="1:6" ht="13.35" customHeight="1" x14ac:dyDescent="0.2">
      <c r="A12" s="130" t="s">
        <v>66</v>
      </c>
      <c r="B12" s="261">
        <v>10856569.600313891</v>
      </c>
      <c r="C12" s="261">
        <v>13085754.718</v>
      </c>
      <c r="D12" s="261">
        <v>11508750.43653</v>
      </c>
      <c r="E12" s="386">
        <v>6.007245937033856</v>
      </c>
      <c r="F12" s="394"/>
    </row>
    <row r="13" spans="1:6" ht="13.35" customHeight="1" x14ac:dyDescent="0.2">
      <c r="A13" s="127" t="s">
        <v>67</v>
      </c>
      <c r="B13" s="264">
        <v>-9254784.8340482563</v>
      </c>
      <c r="C13" s="264">
        <v>-3244941.4713315517</v>
      </c>
      <c r="D13" s="264">
        <v>-9525509.6590096951</v>
      </c>
      <c r="E13" s="386"/>
      <c r="F13" s="394"/>
    </row>
    <row r="14" spans="1:6" ht="13.35" customHeight="1" x14ac:dyDescent="0.2">
      <c r="A14" s="137" t="s">
        <v>757</v>
      </c>
      <c r="B14" s="707">
        <v>-2.8584443745030073</v>
      </c>
      <c r="C14" s="822">
        <v>-0.99306233014514589</v>
      </c>
      <c r="D14" s="594">
        <v>-2.8018041699923066</v>
      </c>
      <c r="E14" s="386"/>
      <c r="F14" s="394"/>
    </row>
    <row r="15" spans="1:6" ht="13.35" customHeight="1" x14ac:dyDescent="0.2">
      <c r="A15" s="1262" t="s">
        <v>389</v>
      </c>
      <c r="B15" s="1262"/>
      <c r="C15" s="1262"/>
      <c r="D15" s="1262"/>
      <c r="E15" s="1262"/>
    </row>
    <row r="16" spans="1:6" ht="13.35" customHeight="1" x14ac:dyDescent="0.2">
      <c r="A16" s="1261" t="s">
        <v>758</v>
      </c>
      <c r="B16" s="1261"/>
      <c r="C16" s="1261"/>
      <c r="D16" s="1261"/>
      <c r="E16" s="1261"/>
    </row>
    <row r="17" spans="1:5" ht="13.35" customHeight="1" x14ac:dyDescent="0.2">
      <c r="A17" s="1261"/>
      <c r="B17" s="1261"/>
      <c r="C17" s="1261"/>
      <c r="D17" s="1261"/>
      <c r="E17" s="1261"/>
    </row>
    <row r="18" spans="1:5" ht="12.75" customHeight="1" x14ac:dyDescent="0.2">
      <c r="A18" s="1227" t="s">
        <v>1320</v>
      </c>
      <c r="B18" s="1227"/>
      <c r="C18" s="1227"/>
      <c r="D18" s="1227"/>
      <c r="E18" s="1227"/>
    </row>
    <row r="19" spans="1:5" x14ac:dyDescent="0.2">
      <c r="A19" s="1227"/>
      <c r="B19" s="1227"/>
      <c r="C19" s="1227"/>
      <c r="D19" s="1227"/>
      <c r="E19" s="1227"/>
    </row>
    <row r="20" spans="1:5" x14ac:dyDescent="0.2">
      <c r="A20" s="1227"/>
      <c r="B20" s="1227"/>
      <c r="C20" s="1227"/>
      <c r="D20" s="1227"/>
      <c r="E20" s="1227"/>
    </row>
    <row r="21" spans="1:5" x14ac:dyDescent="0.2">
      <c r="A21" s="138" t="s">
        <v>17</v>
      </c>
    </row>
    <row r="22" spans="1:5" x14ac:dyDescent="0.2">
      <c r="A22" s="138"/>
      <c r="D22" s="368"/>
      <c r="E22" s="368"/>
    </row>
  </sheetData>
  <mergeCells count="6">
    <mergeCell ref="A16:E17"/>
    <mergeCell ref="A18:E20"/>
    <mergeCell ref="A15:E15"/>
    <mergeCell ref="D5:D6"/>
    <mergeCell ref="C5:C6"/>
    <mergeCell ref="B5:B6"/>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CAB19-8302-4044-905C-28C4ADB517DE}">
  <sheetPr>
    <pageSetUpPr autoPageBreaks="0"/>
  </sheetPr>
  <dimension ref="A1:H15"/>
  <sheetViews>
    <sheetView showGridLines="0" zoomScaleNormal="100" workbookViewId="0">
      <selection activeCell="F9" sqref="F9"/>
    </sheetView>
  </sheetViews>
  <sheetFormatPr baseColWidth="10" defaultColWidth="10.42578125" defaultRowHeight="12.75" x14ac:dyDescent="0.2"/>
  <cols>
    <col min="1" max="1" width="44.42578125" style="4" customWidth="1"/>
    <col min="2" max="2" width="12.42578125" style="4" customWidth="1"/>
    <col min="3" max="16384" width="10.42578125" style="4"/>
  </cols>
  <sheetData>
    <row r="1" spans="1:8" x14ac:dyDescent="0.2">
      <c r="A1" s="124" t="s">
        <v>725</v>
      </c>
    </row>
    <row r="2" spans="1:8" x14ac:dyDescent="0.2">
      <c r="A2" s="124" t="s">
        <v>657</v>
      </c>
    </row>
    <row r="3" spans="1:8" x14ac:dyDescent="0.2">
      <c r="A3" s="341" t="s">
        <v>539</v>
      </c>
    </row>
    <row r="5" spans="1:8" x14ac:dyDescent="0.2">
      <c r="A5" s="140"/>
      <c r="B5" s="339" t="s">
        <v>537</v>
      </c>
      <c r="C5" s="340" t="s">
        <v>97</v>
      </c>
    </row>
    <row r="6" spans="1:8" ht="13.35" customHeight="1" x14ac:dyDescent="0.2">
      <c r="A6" s="141" t="s">
        <v>70</v>
      </c>
      <c r="B6" s="704">
        <v>-9525509.6590096951</v>
      </c>
      <c r="C6" s="428">
        <v>-2.8018041699923066</v>
      </c>
      <c r="E6" s="23"/>
      <c r="F6" s="50"/>
      <c r="G6" s="26"/>
      <c r="H6" s="26"/>
    </row>
    <row r="7" spans="1:8" ht="13.35" customHeight="1" x14ac:dyDescent="0.2">
      <c r="A7" s="141" t="s">
        <v>71</v>
      </c>
      <c r="B7" s="704">
        <v>2968521.7881188532</v>
      </c>
      <c r="C7" s="428">
        <v>0.87315188608281868</v>
      </c>
      <c r="E7" s="23"/>
      <c r="F7" s="50"/>
      <c r="G7" s="26"/>
      <c r="H7" s="26"/>
    </row>
    <row r="8" spans="1:8" ht="13.35" customHeight="1" x14ac:dyDescent="0.2">
      <c r="A8" s="142" t="s">
        <v>72</v>
      </c>
      <c r="B8" s="705">
        <v>535485.96509992331</v>
      </c>
      <c r="C8" s="429">
        <v>0.15750619795658255</v>
      </c>
      <c r="E8" s="23"/>
      <c r="F8" s="50"/>
      <c r="G8" s="26"/>
      <c r="H8" s="26"/>
    </row>
    <row r="9" spans="1:8" ht="13.35" customHeight="1" x14ac:dyDescent="0.2">
      <c r="A9" s="142" t="s">
        <v>73</v>
      </c>
      <c r="B9" s="705">
        <v>27204.529270492494</v>
      </c>
      <c r="C9" s="429">
        <v>8.0018567280176287E-3</v>
      </c>
      <c r="E9" s="23"/>
      <c r="F9" s="50"/>
      <c r="G9" s="26"/>
      <c r="H9" s="26"/>
    </row>
    <row r="10" spans="1:8" ht="13.35" customHeight="1" x14ac:dyDescent="0.2">
      <c r="A10" s="776" t="s">
        <v>735</v>
      </c>
      <c r="B10" s="705">
        <v>1680447.6102143109</v>
      </c>
      <c r="C10" s="429">
        <v>0.49428170148341988</v>
      </c>
      <c r="E10" s="23"/>
      <c r="F10" s="50"/>
      <c r="G10" s="26"/>
      <c r="H10" s="26"/>
    </row>
    <row r="11" spans="1:8" ht="13.35" customHeight="1" x14ac:dyDescent="0.2">
      <c r="A11" s="142" t="s">
        <v>74</v>
      </c>
      <c r="B11" s="705">
        <v>725383.68353412685</v>
      </c>
      <c r="C11" s="429">
        <v>0.21336212991479869</v>
      </c>
      <c r="E11" s="23"/>
      <c r="F11" s="50"/>
      <c r="G11" s="26"/>
      <c r="H11" s="26"/>
    </row>
    <row r="12" spans="1:8" ht="13.35" customHeight="1" x14ac:dyDescent="0.2">
      <c r="A12" s="142" t="s">
        <v>564</v>
      </c>
      <c r="B12" s="705">
        <v>0</v>
      </c>
      <c r="C12" s="429">
        <v>0</v>
      </c>
      <c r="E12" s="23"/>
      <c r="F12" s="50"/>
      <c r="G12" s="26"/>
      <c r="H12" s="26"/>
    </row>
    <row r="13" spans="1:8" ht="13.35" customHeight="1" x14ac:dyDescent="0.2">
      <c r="A13" s="143" t="s">
        <v>75</v>
      </c>
      <c r="B13" s="706">
        <v>-12494031.447128549</v>
      </c>
      <c r="C13" s="430">
        <v>-3.6749560560751258</v>
      </c>
      <c r="E13" s="23"/>
      <c r="F13" s="50"/>
      <c r="G13" s="26"/>
      <c r="H13" s="26"/>
    </row>
    <row r="14" spans="1:8" x14ac:dyDescent="0.2">
      <c r="A14" s="138" t="s">
        <v>17</v>
      </c>
      <c r="B14" s="26"/>
    </row>
    <row r="15" spans="1:8" x14ac:dyDescent="0.2">
      <c r="A15" s="145"/>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CCB0B-E57E-4685-8F11-D973481A10A8}">
  <dimension ref="A1:G27"/>
  <sheetViews>
    <sheetView showGridLines="0" workbookViewId="0">
      <selection activeCell="F1" sqref="F1:I1048576"/>
    </sheetView>
  </sheetViews>
  <sheetFormatPr baseColWidth="10" defaultColWidth="10.42578125" defaultRowHeight="12.75" x14ac:dyDescent="0.2"/>
  <cols>
    <col min="1" max="1" width="10.42578125" style="4"/>
    <col min="2" max="2" width="26.42578125" style="4" customWidth="1"/>
    <col min="3" max="4" width="13.42578125" style="4" customWidth="1"/>
    <col min="5" max="16384" width="10.42578125" style="4"/>
  </cols>
  <sheetData>
    <row r="1" spans="1:7" x14ac:dyDescent="0.2">
      <c r="A1" s="124" t="s">
        <v>76</v>
      </c>
    </row>
    <row r="2" spans="1:7" x14ac:dyDescent="0.2">
      <c r="A2" s="124" t="s">
        <v>676</v>
      </c>
    </row>
    <row r="3" spans="1:7" x14ac:dyDescent="0.2">
      <c r="A3" s="341" t="s">
        <v>541</v>
      </c>
      <c r="C3" s="281"/>
    </row>
    <row r="4" spans="1:7" x14ac:dyDescent="0.2">
      <c r="A4" s="146"/>
      <c r="B4" s="122"/>
      <c r="C4" s="122"/>
      <c r="D4" s="122"/>
      <c r="G4" s="368"/>
    </row>
    <row r="5" spans="1:7" x14ac:dyDescent="0.2">
      <c r="A5" s="1265"/>
      <c r="B5" s="1266"/>
      <c r="C5" s="92">
        <v>2024</v>
      </c>
      <c r="D5" s="274">
        <v>2025</v>
      </c>
    </row>
    <row r="6" spans="1:7" x14ac:dyDescent="0.2">
      <c r="A6" s="1267" t="s">
        <v>77</v>
      </c>
      <c r="B6" s="1268"/>
      <c r="C6" s="378">
        <v>-9254784.7423210163</v>
      </c>
      <c r="D6" s="378">
        <v>-9525509.6603560038</v>
      </c>
      <c r="E6" s="29"/>
    </row>
    <row r="7" spans="1:7" x14ac:dyDescent="0.2">
      <c r="A7" s="1267" t="s">
        <v>78</v>
      </c>
      <c r="B7" s="1268"/>
      <c r="C7" s="378">
        <v>-928553.40980420017</v>
      </c>
      <c r="D7" s="378">
        <v>-860077.03252000036</v>
      </c>
      <c r="E7" s="29"/>
    </row>
    <row r="8" spans="1:7" x14ac:dyDescent="0.2">
      <c r="A8" s="1269" t="s">
        <v>79</v>
      </c>
      <c r="B8" s="1270"/>
      <c r="C8" s="379">
        <v>-1082559.7914149715</v>
      </c>
      <c r="D8" s="379">
        <v>-878804.15995999984</v>
      </c>
      <c r="E8" s="29"/>
    </row>
    <row r="9" spans="1:7" x14ac:dyDescent="0.2">
      <c r="A9" s="1271" t="s">
        <v>80</v>
      </c>
      <c r="B9" s="1272"/>
      <c r="C9" s="564">
        <v>1983232.9885113188</v>
      </c>
      <c r="D9" s="564">
        <v>2284352.8308899999</v>
      </c>
      <c r="E9" s="29"/>
    </row>
    <row r="10" spans="1:7" x14ac:dyDescent="0.2">
      <c r="A10" s="1271" t="s">
        <v>81</v>
      </c>
      <c r="B10" s="1272"/>
      <c r="C10" s="564">
        <v>3065792.7799262903</v>
      </c>
      <c r="D10" s="564">
        <v>3163156.9908499997</v>
      </c>
      <c r="E10" s="29"/>
    </row>
    <row r="11" spans="1:7" x14ac:dyDescent="0.2">
      <c r="A11" s="1269" t="s">
        <v>82</v>
      </c>
      <c r="B11" s="1270"/>
      <c r="C11" s="379">
        <v>-547913.10383083206</v>
      </c>
      <c r="D11" s="379">
        <v>1326651.3943600003</v>
      </c>
      <c r="E11" s="29"/>
    </row>
    <row r="12" spans="1:7" x14ac:dyDescent="0.2">
      <c r="A12" s="1271" t="s">
        <v>83</v>
      </c>
      <c r="B12" s="1272"/>
      <c r="C12" s="564">
        <v>3961699.6227651285</v>
      </c>
      <c r="D12" s="564">
        <v>4331565.2953000003</v>
      </c>
      <c r="E12" s="29"/>
    </row>
    <row r="13" spans="1:7" x14ac:dyDescent="0.2">
      <c r="A13" s="1271" t="s">
        <v>84</v>
      </c>
      <c r="B13" s="1272"/>
      <c r="C13" s="564">
        <v>4509612.7265959606</v>
      </c>
      <c r="D13" s="564">
        <v>3004913.9009400001</v>
      </c>
      <c r="E13" s="29"/>
    </row>
    <row r="14" spans="1:7" x14ac:dyDescent="0.2">
      <c r="A14" s="342" t="s">
        <v>455</v>
      </c>
      <c r="B14" s="343"/>
      <c r="C14" s="564">
        <v>28418.341017443559</v>
      </c>
      <c r="D14" s="564">
        <v>-101449.31017000043</v>
      </c>
      <c r="E14" s="29"/>
    </row>
    <row r="15" spans="1:7" ht="15" x14ac:dyDescent="0.2">
      <c r="A15" s="1273" t="s">
        <v>460</v>
      </c>
      <c r="B15" s="1274"/>
      <c r="C15" s="379">
        <v>0</v>
      </c>
      <c r="D15" s="379">
        <v>0</v>
      </c>
      <c r="E15" s="29"/>
    </row>
    <row r="16" spans="1:7" x14ac:dyDescent="0.2">
      <c r="A16" s="1269" t="s">
        <v>85</v>
      </c>
      <c r="B16" s="1270"/>
      <c r="C16" s="379">
        <v>673501.14442415989</v>
      </c>
      <c r="D16" s="379">
        <v>-1206474.9567500004</v>
      </c>
      <c r="E16" s="29"/>
    </row>
    <row r="17" spans="1:5" x14ac:dyDescent="0.2">
      <c r="A17" s="1267" t="s">
        <v>86</v>
      </c>
      <c r="B17" s="1268"/>
      <c r="C17" s="378">
        <v>8326231.3325168164</v>
      </c>
      <c r="D17" s="378">
        <v>8665432.6278360039</v>
      </c>
      <c r="E17" s="29"/>
    </row>
    <row r="18" spans="1:5" x14ac:dyDescent="0.2">
      <c r="A18" s="1269" t="s">
        <v>87</v>
      </c>
      <c r="B18" s="1270"/>
      <c r="C18" s="379">
        <v>3395294.6294946908</v>
      </c>
      <c r="D18" s="379">
        <v>3051626.5524900006</v>
      </c>
      <c r="E18" s="29"/>
    </row>
    <row r="19" spans="1:5" x14ac:dyDescent="0.2">
      <c r="A19" s="1271" t="s">
        <v>88</v>
      </c>
      <c r="B19" s="1272"/>
      <c r="C19" s="564">
        <v>3444280.2736222642</v>
      </c>
      <c r="D19" s="564">
        <v>5244123.9523700001</v>
      </c>
      <c r="E19" s="29"/>
    </row>
    <row r="20" spans="1:5" x14ac:dyDescent="0.2">
      <c r="A20" s="1271" t="s">
        <v>89</v>
      </c>
      <c r="B20" s="1272"/>
      <c r="C20" s="564">
        <v>48985.64412757336</v>
      </c>
      <c r="D20" s="564">
        <v>2192497.3998799995</v>
      </c>
      <c r="E20" s="29"/>
    </row>
    <row r="21" spans="1:5" x14ac:dyDescent="0.2">
      <c r="A21" s="1269" t="s">
        <v>90</v>
      </c>
      <c r="B21" s="1270"/>
      <c r="C21" s="379">
        <v>5134933.7921083421</v>
      </c>
      <c r="D21" s="379">
        <v>5741733.6771800015</v>
      </c>
      <c r="E21" s="29"/>
    </row>
    <row r="22" spans="1:5" x14ac:dyDescent="0.2">
      <c r="A22" s="1271" t="s">
        <v>88</v>
      </c>
      <c r="B22" s="1272"/>
      <c r="C22" s="564">
        <v>25312491.848683041</v>
      </c>
      <c r="D22" s="564">
        <v>20007035.576000001</v>
      </c>
      <c r="E22" s="29"/>
    </row>
    <row r="23" spans="1:5" x14ac:dyDescent="0.2">
      <c r="A23" s="1271" t="s">
        <v>89</v>
      </c>
      <c r="B23" s="1272"/>
      <c r="C23" s="564">
        <v>20177558.056574699</v>
      </c>
      <c r="D23" s="564">
        <v>14265301.89882</v>
      </c>
      <c r="E23" s="29"/>
    </row>
    <row r="24" spans="1:5" x14ac:dyDescent="0.2">
      <c r="A24" s="1275" t="s">
        <v>91</v>
      </c>
      <c r="B24" s="1276"/>
      <c r="C24" s="379">
        <v>-203997.08908621667</v>
      </c>
      <c r="D24" s="379">
        <v>-127927.601834</v>
      </c>
      <c r="E24" s="29"/>
    </row>
    <row r="25" spans="1:5" ht="13.35" customHeight="1" x14ac:dyDescent="0.2">
      <c r="A25" s="1200" t="s">
        <v>469</v>
      </c>
      <c r="B25" s="1200"/>
      <c r="C25" s="1200"/>
      <c r="D25" s="1200"/>
      <c r="E25" s="281"/>
    </row>
    <row r="26" spans="1:5" ht="13.5" customHeight="1" x14ac:dyDescent="0.2">
      <c r="A26" s="1201"/>
      <c r="B26" s="1201"/>
      <c r="C26" s="1201"/>
      <c r="D26" s="1201"/>
    </row>
    <row r="27" spans="1:5" x14ac:dyDescent="0.2">
      <c r="A27" s="1264" t="s">
        <v>17</v>
      </c>
      <c r="B27" s="1264"/>
      <c r="C27" s="1264"/>
      <c r="D27" s="1264"/>
    </row>
  </sheetData>
  <mergeCells count="21">
    <mergeCell ref="A16:B16"/>
    <mergeCell ref="A17:B17"/>
    <mergeCell ref="A18:B18"/>
    <mergeCell ref="A19:B19"/>
    <mergeCell ref="A20:B20"/>
    <mergeCell ref="A27:D27"/>
    <mergeCell ref="A5:B5"/>
    <mergeCell ref="A6:B6"/>
    <mergeCell ref="A7:B7"/>
    <mergeCell ref="A8:B8"/>
    <mergeCell ref="A9:B9"/>
    <mergeCell ref="A10:B10"/>
    <mergeCell ref="A11:B11"/>
    <mergeCell ref="A12:B12"/>
    <mergeCell ref="A13:B13"/>
    <mergeCell ref="A15:B15"/>
    <mergeCell ref="A25:D26"/>
    <mergeCell ref="A21:B21"/>
    <mergeCell ref="A22:B22"/>
    <mergeCell ref="A23:B23"/>
    <mergeCell ref="A24:B24"/>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B4ABC-024D-40BB-BA15-6FE087106FA2}">
  <dimension ref="A1:D15"/>
  <sheetViews>
    <sheetView showGridLines="0" workbookViewId="0">
      <selection activeCell="D9" sqref="D9"/>
    </sheetView>
  </sheetViews>
  <sheetFormatPr baseColWidth="10" defaultColWidth="10.42578125" defaultRowHeight="12.75" x14ac:dyDescent="0.2"/>
  <cols>
    <col min="1" max="1" width="36.28515625" style="19" customWidth="1"/>
    <col min="2" max="2" width="16.7109375" style="19" customWidth="1"/>
    <col min="3" max="16384" width="10.42578125" style="19"/>
  </cols>
  <sheetData>
    <row r="1" spans="1:4" x14ac:dyDescent="0.2">
      <c r="A1" s="183" t="s">
        <v>726</v>
      </c>
    </row>
    <row r="2" spans="1:4" ht="13.35" customHeight="1" x14ac:dyDescent="0.2">
      <c r="A2" s="347" t="s">
        <v>681</v>
      </c>
    </row>
    <row r="3" spans="1:4" x14ac:dyDescent="0.2">
      <c r="A3" s="345" t="s">
        <v>541</v>
      </c>
    </row>
    <row r="5" spans="1:4" x14ac:dyDescent="0.2">
      <c r="A5" s="835" t="s">
        <v>92</v>
      </c>
      <c r="B5" s="836">
        <v>26111236.56089</v>
      </c>
    </row>
    <row r="6" spans="1:4" x14ac:dyDescent="0.2">
      <c r="A6" s="418" t="s">
        <v>93</v>
      </c>
      <c r="B6" s="411">
        <v>25251159.52837</v>
      </c>
    </row>
    <row r="7" spans="1:4" x14ac:dyDescent="0.2">
      <c r="A7" s="418" t="s">
        <v>496</v>
      </c>
      <c r="B7" s="411">
        <v>860077.03252000106</v>
      </c>
    </row>
    <row r="8" spans="1:4" x14ac:dyDescent="0.2">
      <c r="A8" s="835" t="s">
        <v>94</v>
      </c>
      <c r="B8" s="836">
        <v>26111236.560889997</v>
      </c>
    </row>
    <row r="9" spans="1:4" x14ac:dyDescent="0.2">
      <c r="A9" s="418" t="s">
        <v>658</v>
      </c>
      <c r="B9" s="411">
        <v>9525509.6603560001</v>
      </c>
      <c r="D9" s="101"/>
    </row>
    <row r="10" spans="1:4" x14ac:dyDescent="0.2">
      <c r="A10" s="418" t="s">
        <v>95</v>
      </c>
      <c r="B10" s="411">
        <v>16457799.298699999</v>
      </c>
    </row>
    <row r="11" spans="1:4" x14ac:dyDescent="0.2">
      <c r="A11" s="420" t="s">
        <v>497</v>
      </c>
      <c r="B11" s="415">
        <v>127927.601834</v>
      </c>
    </row>
    <row r="12" spans="1:4" ht="13.35" customHeight="1" x14ac:dyDescent="0.2">
      <c r="A12" s="1200" t="s">
        <v>381</v>
      </c>
      <c r="B12" s="1200"/>
      <c r="C12" s="542"/>
    </row>
    <row r="13" spans="1:4" ht="13.35" customHeight="1" x14ac:dyDescent="0.2">
      <c r="A13" s="1201"/>
      <c r="B13" s="1201"/>
      <c r="C13" s="542"/>
    </row>
    <row r="14" spans="1:4" ht="14.85" customHeight="1" x14ac:dyDescent="0.2">
      <c r="A14" s="1201"/>
      <c r="B14" s="1201"/>
      <c r="C14" s="542"/>
    </row>
    <row r="15" spans="1:4" x14ac:dyDescent="0.2">
      <c r="A15" s="345" t="s">
        <v>17</v>
      </c>
      <c r="B15" s="76"/>
      <c r="C15" s="76"/>
    </row>
  </sheetData>
  <mergeCells count="1">
    <mergeCell ref="A12:B1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9A949-B0AA-457C-9420-7BDB5795C620}">
  <dimension ref="A1:I23"/>
  <sheetViews>
    <sheetView workbookViewId="0">
      <selection activeCell="A3" sqref="A3"/>
    </sheetView>
  </sheetViews>
  <sheetFormatPr baseColWidth="10" defaultColWidth="10.42578125" defaultRowHeight="12.75" x14ac:dyDescent="0.2"/>
  <cols>
    <col min="1" max="1" width="25.42578125" style="7" customWidth="1"/>
    <col min="2" max="16384" width="10.42578125" style="7"/>
  </cols>
  <sheetData>
    <row r="1" spans="1:9" x14ac:dyDescent="0.2">
      <c r="A1" s="27" t="s">
        <v>96</v>
      </c>
    </row>
    <row r="2" spans="1:9" x14ac:dyDescent="0.2">
      <c r="A2" s="27" t="s">
        <v>1307</v>
      </c>
      <c r="C2" s="316"/>
    </row>
    <row r="3" spans="1:9" x14ac:dyDescent="0.2">
      <c r="A3" s="28" t="s">
        <v>392</v>
      </c>
    </row>
    <row r="4" spans="1:9" x14ac:dyDescent="0.2">
      <c r="A4" s="275"/>
    </row>
    <row r="5" spans="1:9" x14ac:dyDescent="0.2">
      <c r="A5" s="100"/>
      <c r="B5" s="1277">
        <v>2022</v>
      </c>
      <c r="C5" s="1278"/>
      <c r="D5" s="1277">
        <v>2023</v>
      </c>
      <c r="E5" s="1278"/>
      <c r="F5" s="1277">
        <v>2024</v>
      </c>
      <c r="G5" s="1278"/>
      <c r="H5" s="1279">
        <v>2025</v>
      </c>
      <c r="I5" s="1278"/>
    </row>
    <row r="6" spans="1:9" x14ac:dyDescent="0.2">
      <c r="A6" s="103"/>
      <c r="B6" s="276" t="s">
        <v>62</v>
      </c>
      <c r="C6" s="277" t="s">
        <v>97</v>
      </c>
      <c r="D6" s="278" t="s">
        <v>62</v>
      </c>
      <c r="E6" s="277" t="s">
        <v>97</v>
      </c>
      <c r="F6" s="276" t="s">
        <v>62</v>
      </c>
      <c r="G6" s="277" t="s">
        <v>97</v>
      </c>
      <c r="H6" s="278" t="s">
        <v>62</v>
      </c>
      <c r="I6" s="277" t="s">
        <v>97</v>
      </c>
    </row>
    <row r="7" spans="1:9" x14ac:dyDescent="0.2">
      <c r="A7" s="342" t="s">
        <v>98</v>
      </c>
      <c r="B7" s="280">
        <v>7514.1825330499996</v>
      </c>
      <c r="C7" s="724">
        <v>2.4561364624543773</v>
      </c>
      <c r="D7" s="280">
        <v>6030.1116362700004</v>
      </c>
      <c r="E7" s="724">
        <v>1.8909038894598995</v>
      </c>
      <c r="F7" s="280">
        <v>3618.19922662</v>
      </c>
      <c r="G7" s="724">
        <v>1.1554249717786225</v>
      </c>
      <c r="H7" s="280">
        <v>3889.0565123900001</v>
      </c>
      <c r="I7" s="724">
        <v>1.0423126009568466</v>
      </c>
    </row>
    <row r="8" spans="1:9" x14ac:dyDescent="0.2">
      <c r="A8" s="342" t="s">
        <v>99</v>
      </c>
      <c r="B8" s="280">
        <v>6475.2755505200003</v>
      </c>
      <c r="C8" s="724">
        <v>2.1165523081345792</v>
      </c>
      <c r="D8" s="280">
        <v>8638.5564438700003</v>
      </c>
      <c r="E8" s="724">
        <v>2.7088520021391638</v>
      </c>
      <c r="F8" s="280">
        <v>9378.2933143999999</v>
      </c>
      <c r="G8" s="724">
        <v>2.9948362733593332</v>
      </c>
      <c r="H8" s="280">
        <v>10313.18583611</v>
      </c>
      <c r="I8" s="724">
        <v>2.7640543455052637</v>
      </c>
    </row>
    <row r="9" spans="1:9" x14ac:dyDescent="0.2">
      <c r="A9" s="342" t="s">
        <v>100</v>
      </c>
      <c r="B9" s="280">
        <v>3925.4504077735055</v>
      </c>
      <c r="C9" s="724">
        <v>1.2830992374330117</v>
      </c>
      <c r="D9" s="280">
        <v>525.87870225045003</v>
      </c>
      <c r="E9" s="724">
        <v>0.16490342856813012</v>
      </c>
      <c r="F9" s="280">
        <v>419.25664687544474</v>
      </c>
      <c r="G9" s="724">
        <v>0.13388416973285053</v>
      </c>
      <c r="H9" s="280">
        <v>46.282363750727512</v>
      </c>
      <c r="I9" s="724">
        <v>1.2404214437554059E-2</v>
      </c>
    </row>
    <row r="10" spans="1:9" x14ac:dyDescent="0.2">
      <c r="A10" s="342" t="s">
        <v>101</v>
      </c>
      <c r="B10" s="280">
        <v>205.27413281</v>
      </c>
      <c r="C10" s="724">
        <v>6.7097289715252195E-2</v>
      </c>
      <c r="D10" s="280">
        <v>0</v>
      </c>
      <c r="E10" s="724">
        <v>0</v>
      </c>
      <c r="F10" s="280">
        <v>0</v>
      </c>
      <c r="G10" s="724">
        <v>0</v>
      </c>
      <c r="H10" s="280">
        <v>0</v>
      </c>
      <c r="I10" s="724">
        <v>0</v>
      </c>
    </row>
    <row r="11" spans="1:9" x14ac:dyDescent="0.2">
      <c r="A11" s="342" t="s">
        <v>102</v>
      </c>
      <c r="B11" s="280">
        <v>379.21820106400003</v>
      </c>
      <c r="C11" s="724">
        <v>0.12395382288931257</v>
      </c>
      <c r="D11" s="280">
        <v>553.92022631999998</v>
      </c>
      <c r="E11" s="724">
        <v>0.17369660357513447</v>
      </c>
      <c r="F11" s="280">
        <v>576.12239446841113</v>
      </c>
      <c r="G11" s="724">
        <v>0.18397721067215506</v>
      </c>
      <c r="H11" s="280">
        <v>656.4308830299999</v>
      </c>
      <c r="I11" s="724">
        <v>0.17593114907423224</v>
      </c>
    </row>
    <row r="12" spans="1:9" ht="13.35" customHeight="1" x14ac:dyDescent="0.2">
      <c r="A12" s="279" t="s">
        <v>103</v>
      </c>
      <c r="B12" s="280">
        <v>184.5183021</v>
      </c>
      <c r="C12" s="724">
        <v>6.0312898679881786E-2</v>
      </c>
      <c r="D12" s="280">
        <v>157.10158899000001</v>
      </c>
      <c r="E12" s="724">
        <v>4.9263433843369786E-2</v>
      </c>
      <c r="F12" s="280">
        <v>110.81895929000001</v>
      </c>
      <c r="G12" s="724">
        <v>3.5388596616830859E-2</v>
      </c>
      <c r="H12" s="280">
        <v>42.062415770000001</v>
      </c>
      <c r="I12" s="724">
        <v>1.1273219055594023E-2</v>
      </c>
    </row>
    <row r="13" spans="1:9" ht="13.35" customHeight="1" x14ac:dyDescent="0.2">
      <c r="A13" s="726" t="s">
        <v>683</v>
      </c>
      <c r="B13" s="280">
        <v>0</v>
      </c>
      <c r="C13" s="724">
        <v>0</v>
      </c>
      <c r="D13" s="280">
        <v>0</v>
      </c>
      <c r="E13" s="724">
        <v>0</v>
      </c>
      <c r="F13" s="280">
        <v>0</v>
      </c>
      <c r="G13" s="724">
        <v>0</v>
      </c>
      <c r="H13" s="280">
        <v>248.89236165</v>
      </c>
      <c r="I13" s="724">
        <v>6.6706061998126162E-2</v>
      </c>
    </row>
    <row r="14" spans="1:9" x14ac:dyDescent="0.2">
      <c r="A14" s="103" t="s">
        <v>104</v>
      </c>
      <c r="B14" s="597">
        <v>18683.919127317506</v>
      </c>
      <c r="C14" s="725">
        <v>6.1071520193064153</v>
      </c>
      <c r="D14" s="597">
        <v>15905.56859770045</v>
      </c>
      <c r="E14" s="725">
        <v>4.9876193575856975</v>
      </c>
      <c r="F14" s="597">
        <v>14102.690541653856</v>
      </c>
      <c r="G14" s="725">
        <v>4.5035112221597915</v>
      </c>
      <c r="H14" s="597">
        <v>15195.910372700728</v>
      </c>
      <c r="I14" s="725">
        <v>4.0726815910276173</v>
      </c>
    </row>
    <row r="15" spans="1:9" x14ac:dyDescent="0.2">
      <c r="A15" s="343" t="s">
        <v>17</v>
      </c>
    </row>
    <row r="18" spans="3:9" x14ac:dyDescent="0.2">
      <c r="C18" s="441"/>
      <c r="D18" s="441"/>
      <c r="E18" s="441"/>
      <c r="F18" s="441"/>
      <c r="G18" s="441"/>
      <c r="H18" s="441"/>
      <c r="I18" s="441"/>
    </row>
    <row r="19" spans="3:9" x14ac:dyDescent="0.2">
      <c r="C19" s="441"/>
      <c r="D19" s="441"/>
      <c r="E19" s="441"/>
      <c r="F19" s="441"/>
      <c r="G19" s="441"/>
      <c r="H19" s="441"/>
      <c r="I19" s="441"/>
    </row>
    <row r="20" spans="3:9" x14ac:dyDescent="0.2">
      <c r="C20" s="441"/>
      <c r="D20" s="441"/>
      <c r="E20" s="441"/>
      <c r="F20" s="441"/>
      <c r="G20" s="441"/>
      <c r="H20" s="441"/>
      <c r="I20" s="441"/>
    </row>
    <row r="21" spans="3:9" x14ac:dyDescent="0.2">
      <c r="C21" s="441"/>
      <c r="D21" s="441"/>
      <c r="E21" s="441"/>
      <c r="F21" s="441"/>
      <c r="G21" s="441"/>
      <c r="H21" s="441"/>
      <c r="I21" s="441"/>
    </row>
    <row r="22" spans="3:9" x14ac:dyDescent="0.2">
      <c r="C22" s="441"/>
      <c r="D22" s="441"/>
      <c r="E22" s="441"/>
      <c r="F22" s="441"/>
      <c r="G22" s="441"/>
      <c r="H22" s="441"/>
      <c r="I22" s="441"/>
    </row>
    <row r="23" spans="3:9" x14ac:dyDescent="0.2">
      <c r="C23" s="441"/>
      <c r="D23" s="441"/>
      <c r="E23" s="441"/>
      <c r="F23" s="441"/>
      <c r="G23" s="441"/>
      <c r="H23" s="441"/>
      <c r="I23" s="441"/>
    </row>
  </sheetData>
  <mergeCells count="4">
    <mergeCell ref="F5:G5"/>
    <mergeCell ref="H5:I5"/>
    <mergeCell ref="B5:C5"/>
    <mergeCell ref="D5:E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FD7C1-8611-40D5-AAA8-88DEBC7390D1}">
  <dimension ref="A1:E24"/>
  <sheetViews>
    <sheetView zoomScale="90" zoomScaleNormal="90" workbookViewId="0">
      <selection activeCell="A23" sqref="A23"/>
    </sheetView>
  </sheetViews>
  <sheetFormatPr baseColWidth="10" defaultColWidth="11.42578125" defaultRowHeight="12.75" x14ac:dyDescent="0.2"/>
  <cols>
    <col min="1" max="1" width="33.28515625" style="7" customWidth="1"/>
    <col min="2" max="16384" width="11.42578125" style="7"/>
  </cols>
  <sheetData>
    <row r="1" spans="1:5" x14ac:dyDescent="0.2">
      <c r="A1" s="603" t="s">
        <v>0</v>
      </c>
    </row>
    <row r="2" spans="1:5" x14ac:dyDescent="0.2">
      <c r="A2" s="409" t="s">
        <v>1238</v>
      </c>
    </row>
    <row r="4" spans="1:5" ht="15" customHeight="1" x14ac:dyDescent="0.2">
      <c r="A4" s="424"/>
      <c r="B4" s="182" t="s">
        <v>620</v>
      </c>
      <c r="C4" s="65" t="s">
        <v>621</v>
      </c>
    </row>
    <row r="5" spans="1:5" x14ac:dyDescent="0.2">
      <c r="A5" s="66" t="s">
        <v>1</v>
      </c>
      <c r="B5" s="1208">
        <v>2.3208547476208707</v>
      </c>
      <c r="C5" s="1209">
        <v>2.4592547478085902</v>
      </c>
      <c r="D5" s="28"/>
      <c r="E5" s="28"/>
    </row>
    <row r="6" spans="1:5" x14ac:dyDescent="0.2">
      <c r="A6" s="67" t="s">
        <v>428</v>
      </c>
      <c r="B6" s="1203"/>
      <c r="C6" s="1202"/>
    </row>
    <row r="7" spans="1:5" x14ac:dyDescent="0.2">
      <c r="A7" s="66" t="s">
        <v>533</v>
      </c>
      <c r="B7" s="1203">
        <v>-1.08260180724955</v>
      </c>
      <c r="C7" s="1202">
        <v>-1.26854069616653</v>
      </c>
    </row>
    <row r="8" spans="1:5" x14ac:dyDescent="0.2">
      <c r="A8" s="67" t="s">
        <v>428</v>
      </c>
      <c r="B8" s="1203"/>
      <c r="C8" s="1202"/>
    </row>
    <row r="9" spans="1:5" ht="13.15" customHeight="1" x14ac:dyDescent="0.2">
      <c r="A9" s="66" t="s">
        <v>534</v>
      </c>
      <c r="B9" s="1203">
        <v>2.7737724858983199</v>
      </c>
      <c r="C9" s="1202">
        <v>2.9622386373350502</v>
      </c>
    </row>
    <row r="10" spans="1:5" x14ac:dyDescent="0.2">
      <c r="A10" s="67" t="s">
        <v>428</v>
      </c>
      <c r="B10" s="1203"/>
      <c r="C10" s="1202"/>
    </row>
    <row r="11" spans="1:5" x14ac:dyDescent="0.2">
      <c r="A11" s="66" t="s">
        <v>535</v>
      </c>
      <c r="B11" s="1203">
        <v>4.3066453333658501</v>
      </c>
      <c r="C11" s="1202">
        <v>4.2370307351322003</v>
      </c>
    </row>
    <row r="12" spans="1:5" x14ac:dyDescent="0.2">
      <c r="A12" s="67" t="s">
        <v>428</v>
      </c>
      <c r="B12" s="1203"/>
      <c r="C12" s="1202"/>
    </row>
    <row r="13" spans="1:5" x14ac:dyDescent="0.2">
      <c r="A13" s="66" t="s">
        <v>212</v>
      </c>
      <c r="B13" s="1203">
        <v>4.2129403180152698</v>
      </c>
      <c r="C13" s="1202">
        <v>4.2129403180152698</v>
      </c>
    </row>
    <row r="14" spans="1:5" x14ac:dyDescent="0.2">
      <c r="A14" s="67" t="s">
        <v>213</v>
      </c>
      <c r="B14" s="1203"/>
      <c r="C14" s="1202"/>
    </row>
    <row r="15" spans="1:5" x14ac:dyDescent="0.2">
      <c r="A15" s="66" t="s">
        <v>214</v>
      </c>
      <c r="B15" s="1204">
        <v>951.64120967741906</v>
      </c>
      <c r="C15" s="1205">
        <v>951.64120967741906</v>
      </c>
    </row>
    <row r="16" spans="1:5" x14ac:dyDescent="0.2">
      <c r="A16" s="67" t="s">
        <v>215</v>
      </c>
      <c r="B16" s="1204"/>
      <c r="C16" s="1205"/>
    </row>
    <row r="17" spans="1:3" x14ac:dyDescent="0.2">
      <c r="A17" s="66" t="s">
        <v>216</v>
      </c>
      <c r="B17" s="1204">
        <v>451.09505031419798</v>
      </c>
      <c r="C17" s="1205">
        <v>451.09505031419798</v>
      </c>
    </row>
    <row r="18" spans="1:3" x14ac:dyDescent="0.2">
      <c r="A18" s="67" t="s">
        <v>217</v>
      </c>
      <c r="B18" s="1204"/>
      <c r="C18" s="1205"/>
    </row>
    <row r="19" spans="1:3" x14ac:dyDescent="0.2">
      <c r="A19" s="66" t="s">
        <v>378</v>
      </c>
      <c r="B19" s="1204">
        <v>65.459999999999994</v>
      </c>
      <c r="C19" s="1205">
        <v>65.46000000000025</v>
      </c>
    </row>
    <row r="20" spans="1:3" x14ac:dyDescent="0.2">
      <c r="A20" s="68" t="s">
        <v>379</v>
      </c>
      <c r="B20" s="1207"/>
      <c r="C20" s="1206"/>
    </row>
    <row r="21" spans="1:3" ht="12.75" customHeight="1" x14ac:dyDescent="0.2">
      <c r="A21" s="1200" t="s">
        <v>1316</v>
      </c>
      <c r="B21" s="1200"/>
      <c r="C21" s="1200"/>
    </row>
    <row r="22" spans="1:3" ht="12" customHeight="1" x14ac:dyDescent="0.2">
      <c r="A22" s="1201"/>
      <c r="B22" s="1201"/>
      <c r="C22" s="1201"/>
    </row>
    <row r="23" spans="1:3" x14ac:dyDescent="0.2">
      <c r="A23" s="442" t="s">
        <v>2</v>
      </c>
    </row>
    <row r="24" spans="1:3" x14ac:dyDescent="0.2">
      <c r="A24" s="565"/>
    </row>
  </sheetData>
  <mergeCells count="17">
    <mergeCell ref="B5:B6"/>
    <mergeCell ref="B7:B8"/>
    <mergeCell ref="C5:C6"/>
    <mergeCell ref="C7:C8"/>
    <mergeCell ref="C9:C10"/>
    <mergeCell ref="A21:C22"/>
    <mergeCell ref="C11:C12"/>
    <mergeCell ref="C13:C14"/>
    <mergeCell ref="B9:B10"/>
    <mergeCell ref="B11:B12"/>
    <mergeCell ref="B13:B14"/>
    <mergeCell ref="B15:B16"/>
    <mergeCell ref="C15:C16"/>
    <mergeCell ref="C17:C18"/>
    <mergeCell ref="C19:C20"/>
    <mergeCell ref="B17:B18"/>
    <mergeCell ref="B19:B20"/>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3B14E-EA5C-4135-A4CE-CD68BF748B61}">
  <dimension ref="A1:D31"/>
  <sheetViews>
    <sheetView topLeftCell="A2" zoomScale="108" zoomScaleNormal="108" workbookViewId="0">
      <selection activeCell="D2" sqref="D2"/>
    </sheetView>
  </sheetViews>
  <sheetFormatPr baseColWidth="10" defaultColWidth="10.7109375" defaultRowHeight="12.75" x14ac:dyDescent="0.2"/>
  <cols>
    <col min="1" max="1" width="11.28515625" style="7" customWidth="1"/>
    <col min="2" max="2" width="52.28515625" style="7" bestFit="1" customWidth="1"/>
    <col min="3" max="3" width="10.7109375" style="7"/>
    <col min="4" max="4" width="13" style="7" customWidth="1"/>
    <col min="5" max="16384" width="10.7109375" style="7"/>
  </cols>
  <sheetData>
    <row r="1" spans="1:4" x14ac:dyDescent="0.2">
      <c r="A1" s="6" t="s">
        <v>727</v>
      </c>
    </row>
    <row r="2" spans="1:4" x14ac:dyDescent="0.2">
      <c r="A2" s="763" t="s">
        <v>1242</v>
      </c>
      <c r="C2" s="316"/>
      <c r="D2" s="316"/>
    </row>
    <row r="3" spans="1:4" x14ac:dyDescent="0.2">
      <c r="A3" s="7" t="s">
        <v>540</v>
      </c>
    </row>
    <row r="4" spans="1:4" ht="15" x14ac:dyDescent="0.2">
      <c r="C4" s="750" t="s">
        <v>691</v>
      </c>
    </row>
    <row r="5" spans="1:4" x14ac:dyDescent="0.2">
      <c r="A5" s="1280" t="s">
        <v>94</v>
      </c>
      <c r="B5" s="751" t="s">
        <v>602</v>
      </c>
      <c r="C5" s="543">
        <v>28651200.387153603</v>
      </c>
    </row>
    <row r="6" spans="1:4" x14ac:dyDescent="0.2">
      <c r="A6" s="1281"/>
      <c r="B6" s="248" t="s">
        <v>603</v>
      </c>
      <c r="C6" s="379">
        <v>9525509.6603560001</v>
      </c>
    </row>
    <row r="7" spans="1:4" x14ac:dyDescent="0.2">
      <c r="A7" s="1281"/>
      <c r="B7" s="248" t="s">
        <v>618</v>
      </c>
      <c r="C7" s="379">
        <v>1452883.3310914156</v>
      </c>
    </row>
    <row r="8" spans="1:4" ht="15" x14ac:dyDescent="0.2">
      <c r="A8" s="1281"/>
      <c r="B8" s="248" t="s">
        <v>695</v>
      </c>
      <c r="C8" s="379">
        <v>13722883.619115131</v>
      </c>
    </row>
    <row r="9" spans="1:4" x14ac:dyDescent="0.2">
      <c r="A9" s="1281"/>
      <c r="B9" s="752" t="s">
        <v>684</v>
      </c>
      <c r="C9" s="564">
        <v>5132568.8397652339</v>
      </c>
    </row>
    <row r="10" spans="1:4" x14ac:dyDescent="0.2">
      <c r="A10" s="1281"/>
      <c r="B10" s="752" t="s">
        <v>685</v>
      </c>
      <c r="C10" s="564">
        <v>5575000</v>
      </c>
    </row>
    <row r="11" spans="1:4" x14ac:dyDescent="0.2">
      <c r="A11" s="1281"/>
      <c r="B11" s="752" t="s">
        <v>686</v>
      </c>
      <c r="C11" s="564">
        <v>3015314.7793498975</v>
      </c>
    </row>
    <row r="12" spans="1:4" x14ac:dyDescent="0.2">
      <c r="A12" s="1281"/>
      <c r="B12" s="248" t="s">
        <v>605</v>
      </c>
      <c r="C12" s="379">
        <v>127928</v>
      </c>
    </row>
    <row r="13" spans="1:4" x14ac:dyDescent="0.2">
      <c r="A13" s="1281"/>
      <c r="B13" s="248" t="s">
        <v>606</v>
      </c>
      <c r="C13" s="379">
        <v>575214.30831846758</v>
      </c>
    </row>
    <row r="14" spans="1:4" x14ac:dyDescent="0.2">
      <c r="A14" s="1281"/>
      <c r="B14" s="248" t="s">
        <v>607</v>
      </c>
      <c r="C14" s="379">
        <v>515659.66700000002</v>
      </c>
    </row>
    <row r="15" spans="1:4" x14ac:dyDescent="0.2">
      <c r="A15" s="1281"/>
      <c r="B15" s="248" t="s">
        <v>608</v>
      </c>
      <c r="C15" s="379">
        <v>134814.35736307767</v>
      </c>
    </row>
    <row r="16" spans="1:4" x14ac:dyDescent="0.2">
      <c r="A16" s="1281"/>
      <c r="B16" s="248" t="s">
        <v>687</v>
      </c>
      <c r="C16" s="379">
        <v>2284352.8308899999</v>
      </c>
    </row>
    <row r="17" spans="1:3" x14ac:dyDescent="0.2">
      <c r="A17" s="1282"/>
      <c r="B17" s="248" t="s">
        <v>688</v>
      </c>
      <c r="C17" s="379">
        <v>311954.61301951297</v>
      </c>
    </row>
    <row r="18" spans="1:3" x14ac:dyDescent="0.2">
      <c r="A18" s="1280" t="s">
        <v>92</v>
      </c>
      <c r="B18" s="753" t="s">
        <v>609</v>
      </c>
      <c r="C18" s="754">
        <v>28651200.387153603</v>
      </c>
    </row>
    <row r="19" spans="1:3" x14ac:dyDescent="0.2">
      <c r="A19" s="1283"/>
      <c r="B19" s="755" t="s">
        <v>610</v>
      </c>
      <c r="C19" s="756">
        <v>0</v>
      </c>
    </row>
    <row r="20" spans="1:3" x14ac:dyDescent="0.2">
      <c r="A20" s="1283"/>
      <c r="B20" s="248" t="s">
        <v>611</v>
      </c>
      <c r="C20" s="379">
        <v>24772743.484670673</v>
      </c>
    </row>
    <row r="21" spans="1:3" x14ac:dyDescent="0.2">
      <c r="A21" s="1283"/>
      <c r="B21" s="752" t="s">
        <v>689</v>
      </c>
      <c r="C21" s="564">
        <v>16394851.600724267</v>
      </c>
    </row>
    <row r="22" spans="1:3" x14ac:dyDescent="0.2">
      <c r="A22" s="1283"/>
      <c r="B22" s="752" t="s">
        <v>685</v>
      </c>
      <c r="C22" s="564">
        <v>5359368.585608691</v>
      </c>
    </row>
    <row r="23" spans="1:3" x14ac:dyDescent="0.2">
      <c r="A23" s="1283"/>
      <c r="B23" s="752" t="s">
        <v>686</v>
      </c>
      <c r="C23" s="564">
        <v>3018523.2983377152</v>
      </c>
    </row>
    <row r="24" spans="1:3" ht="15" x14ac:dyDescent="0.2">
      <c r="A24" s="1283"/>
      <c r="B24" s="248" t="s">
        <v>696</v>
      </c>
      <c r="C24" s="379">
        <v>715299.91163292725</v>
      </c>
    </row>
    <row r="25" spans="1:3" x14ac:dyDescent="0.2">
      <c r="A25" s="1284"/>
      <c r="B25" s="757" t="s">
        <v>690</v>
      </c>
      <c r="C25" s="723">
        <v>3163156.9908499997</v>
      </c>
    </row>
    <row r="26" spans="1:3" x14ac:dyDescent="0.2">
      <c r="A26" s="1260" t="s">
        <v>692</v>
      </c>
      <c r="B26" s="1260"/>
      <c r="C26" s="1260"/>
    </row>
    <row r="27" spans="1:3" x14ac:dyDescent="0.2">
      <c r="A27" s="1260" t="s">
        <v>694</v>
      </c>
      <c r="B27" s="1260"/>
      <c r="C27" s="1260"/>
    </row>
    <row r="28" spans="1:3" x14ac:dyDescent="0.2">
      <c r="A28" s="1260"/>
      <c r="B28" s="1260"/>
      <c r="C28" s="1260"/>
    </row>
    <row r="29" spans="1:3" x14ac:dyDescent="0.2">
      <c r="A29" s="1226" t="s">
        <v>762</v>
      </c>
      <c r="B29" s="1226"/>
      <c r="C29" s="1226"/>
    </row>
    <row r="30" spans="1:3" x14ac:dyDescent="0.2">
      <c r="A30" s="1226"/>
      <c r="B30" s="1226"/>
      <c r="C30" s="1226"/>
    </row>
    <row r="31" spans="1:3" x14ac:dyDescent="0.2">
      <c r="A31" s="7" t="s">
        <v>17</v>
      </c>
    </row>
  </sheetData>
  <mergeCells count="5">
    <mergeCell ref="A26:C26"/>
    <mergeCell ref="A27:C28"/>
    <mergeCell ref="A29:C30"/>
    <mergeCell ref="A5:A17"/>
    <mergeCell ref="A18:A25"/>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84382-221B-4BD5-8664-CC9D21621CBC}">
  <dimension ref="A1:E21"/>
  <sheetViews>
    <sheetView workbookViewId="0">
      <selection activeCell="G1" sqref="G1:P1048576"/>
    </sheetView>
  </sheetViews>
  <sheetFormatPr baseColWidth="10" defaultColWidth="10.42578125" defaultRowHeight="12.75" x14ac:dyDescent="0.2"/>
  <cols>
    <col min="1" max="1" width="14.42578125" style="19" customWidth="1"/>
    <col min="2" max="16384" width="10.42578125" style="19"/>
  </cols>
  <sheetData>
    <row r="1" spans="1:5" x14ac:dyDescent="0.2">
      <c r="A1" s="201" t="s">
        <v>728</v>
      </c>
    </row>
    <row r="2" spans="1:5" x14ac:dyDescent="0.2">
      <c r="A2" s="201" t="s">
        <v>427</v>
      </c>
    </row>
    <row r="3" spans="1:5" x14ac:dyDescent="0.2">
      <c r="A3" s="76" t="s">
        <v>391</v>
      </c>
    </row>
    <row r="5" spans="1:5" x14ac:dyDescent="0.2">
      <c r="A5" s="216"/>
      <c r="B5" s="333" t="s">
        <v>552</v>
      </c>
      <c r="C5" s="334" t="s">
        <v>105</v>
      </c>
      <c r="D5" s="335" t="s">
        <v>659</v>
      </c>
      <c r="E5" s="334" t="s">
        <v>105</v>
      </c>
    </row>
    <row r="6" spans="1:5" x14ac:dyDescent="0.2">
      <c r="A6" s="336" t="s">
        <v>106</v>
      </c>
      <c r="B6" s="398">
        <v>130825.17056604078</v>
      </c>
      <c r="C6" s="406">
        <v>99.999999999999986</v>
      </c>
      <c r="D6" s="402">
        <v>154979.50134572005</v>
      </c>
      <c r="E6" s="406">
        <v>99.999999999999986</v>
      </c>
    </row>
    <row r="7" spans="1:5" x14ac:dyDescent="0.2">
      <c r="A7" s="59" t="s">
        <v>107</v>
      </c>
      <c r="B7" s="399">
        <v>127760.11848766953</v>
      </c>
      <c r="C7" s="407">
        <v>97.657138863179242</v>
      </c>
      <c r="D7" s="403">
        <v>151559.74951142003</v>
      </c>
      <c r="E7" s="407">
        <v>97.793416674717889</v>
      </c>
    </row>
    <row r="8" spans="1:5" x14ac:dyDescent="0.2">
      <c r="A8" s="59" t="s">
        <v>108</v>
      </c>
      <c r="B8" s="399">
        <v>2865.3422023441212</v>
      </c>
      <c r="C8" s="407">
        <v>2.1902071214175804</v>
      </c>
      <c r="D8" s="403">
        <v>3174.36828371</v>
      </c>
      <c r="E8" s="407">
        <v>2.0482504177302698</v>
      </c>
    </row>
    <row r="9" spans="1:5" x14ac:dyDescent="0.2">
      <c r="A9" s="59" t="s">
        <v>109</v>
      </c>
      <c r="B9" s="399">
        <v>151.72026600000001</v>
      </c>
      <c r="C9" s="407">
        <v>0.11597177006806299</v>
      </c>
      <c r="D9" s="403">
        <v>205.24464301999998</v>
      </c>
      <c r="E9" s="407">
        <v>0.13243341295966046</v>
      </c>
    </row>
    <row r="10" spans="1:5" x14ac:dyDescent="0.2">
      <c r="A10" s="59" t="s">
        <v>110</v>
      </c>
      <c r="B10" s="399">
        <v>3.8228867847340857</v>
      </c>
      <c r="C10" s="407">
        <v>2.9221339962284135E-3</v>
      </c>
      <c r="D10" s="403">
        <v>2.09143145</v>
      </c>
      <c r="E10" s="407">
        <v>1.3494890820009453E-3</v>
      </c>
    </row>
    <row r="11" spans="1:5" x14ac:dyDescent="0.2">
      <c r="A11" s="59" t="s">
        <v>53</v>
      </c>
      <c r="B11" s="399">
        <v>44.166723242372335</v>
      </c>
      <c r="C11" s="407">
        <v>3.3760111338877935E-2</v>
      </c>
      <c r="D11" s="403">
        <v>38.047476120000006</v>
      </c>
      <c r="E11" s="407">
        <v>2.4550005510164671E-2</v>
      </c>
    </row>
    <row r="12" spans="1:5" x14ac:dyDescent="0.2">
      <c r="A12" s="336" t="s">
        <v>111</v>
      </c>
      <c r="B12" s="398">
        <v>83134.626696112929</v>
      </c>
      <c r="C12" s="406">
        <v>100.00000000000001</v>
      </c>
      <c r="D12" s="402">
        <v>102010.89898847001</v>
      </c>
      <c r="E12" s="406">
        <v>100</v>
      </c>
    </row>
    <row r="13" spans="1:5" x14ac:dyDescent="0.2">
      <c r="A13" s="59" t="s">
        <v>107</v>
      </c>
      <c r="B13" s="400">
        <v>83130.748075293348</v>
      </c>
      <c r="C13" s="407">
        <v>99.995334530298962</v>
      </c>
      <c r="D13" s="404">
        <v>102008.74604366002</v>
      </c>
      <c r="E13" s="407">
        <v>99.997889495307518</v>
      </c>
    </row>
    <row r="14" spans="1:5" x14ac:dyDescent="0.2">
      <c r="A14" s="59" t="s">
        <v>110</v>
      </c>
      <c r="B14" s="400">
        <v>3.8228867847340857</v>
      </c>
      <c r="C14" s="407">
        <v>4.5984290020428158E-3</v>
      </c>
      <c r="D14" s="404">
        <v>2.09143145</v>
      </c>
      <c r="E14" s="407">
        <v>2.0502039201089565E-3</v>
      </c>
    </row>
    <row r="15" spans="1:5" x14ac:dyDescent="0.2">
      <c r="A15" s="59" t="s">
        <v>53</v>
      </c>
      <c r="B15" s="400">
        <v>5.5734034850723702E-2</v>
      </c>
      <c r="C15" s="407">
        <v>6.7040699003138271E-5</v>
      </c>
      <c r="D15" s="404">
        <v>6.1513360000000003E-2</v>
      </c>
      <c r="E15" s="407">
        <v>6.0300772378207035E-5</v>
      </c>
    </row>
    <row r="16" spans="1:5" x14ac:dyDescent="0.2">
      <c r="A16" s="336" t="s">
        <v>112</v>
      </c>
      <c r="B16" s="398">
        <v>47690.543869927824</v>
      </c>
      <c r="C16" s="406">
        <v>100.00000000000001</v>
      </c>
      <c r="D16" s="402">
        <v>52968.602357249998</v>
      </c>
      <c r="E16" s="406">
        <v>100.00000000000001</v>
      </c>
    </row>
    <row r="17" spans="1:5" x14ac:dyDescent="0.2">
      <c r="A17" s="59" t="s">
        <v>107</v>
      </c>
      <c r="B17" s="400">
        <v>44629.370412376185</v>
      </c>
      <c r="C17" s="407">
        <v>93.581173102364389</v>
      </c>
      <c r="D17" s="404">
        <v>49551.003467759998</v>
      </c>
      <c r="E17" s="407">
        <v>93.547877917488194</v>
      </c>
    </row>
    <row r="18" spans="1:5" x14ac:dyDescent="0.2">
      <c r="A18" s="59" t="s">
        <v>108</v>
      </c>
      <c r="B18" s="400">
        <v>2865.3422023441212</v>
      </c>
      <c r="C18" s="407">
        <v>6.0081977889770242</v>
      </c>
      <c r="D18" s="404">
        <v>3174.36828371</v>
      </c>
      <c r="E18" s="407">
        <v>5.9929243786730071</v>
      </c>
    </row>
    <row r="19" spans="1:5" x14ac:dyDescent="0.2">
      <c r="A19" s="59" t="s">
        <v>109</v>
      </c>
      <c r="B19" s="400">
        <v>151.72026600000001</v>
      </c>
      <c r="C19" s="407">
        <v>0.31813490408875394</v>
      </c>
      <c r="D19" s="404">
        <v>205.24464301999998</v>
      </c>
      <c r="E19" s="407">
        <v>0.38748359195078408</v>
      </c>
    </row>
    <row r="20" spans="1:5" x14ac:dyDescent="0.2">
      <c r="A20" s="175" t="s">
        <v>53</v>
      </c>
      <c r="B20" s="401">
        <v>44.110989207521612</v>
      </c>
      <c r="C20" s="408">
        <v>9.2494204569842697E-2</v>
      </c>
      <c r="D20" s="405">
        <v>37.985962760000007</v>
      </c>
      <c r="E20" s="408">
        <v>7.1714111888022541E-2</v>
      </c>
    </row>
    <row r="21" spans="1:5" x14ac:dyDescent="0.2">
      <c r="A21" s="19" t="s">
        <v>17</v>
      </c>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7BDDC-2E32-421A-A8BA-654EC83D5CD0}">
  <dimension ref="A1:B12"/>
  <sheetViews>
    <sheetView workbookViewId="0">
      <selection activeCell="F15" sqref="F15"/>
    </sheetView>
  </sheetViews>
  <sheetFormatPr baseColWidth="10" defaultColWidth="10.7109375" defaultRowHeight="12.75" x14ac:dyDescent="0.2"/>
  <cols>
    <col min="1" max="1" width="29.42578125" style="19" customWidth="1"/>
    <col min="2" max="16384" width="10.7109375" style="19"/>
  </cols>
  <sheetData>
    <row r="1" spans="1:2" x14ac:dyDescent="0.2">
      <c r="A1" s="52" t="s">
        <v>729</v>
      </c>
    </row>
    <row r="2" spans="1:2" x14ac:dyDescent="0.2">
      <c r="A2" s="52" t="s">
        <v>394</v>
      </c>
    </row>
    <row r="3" spans="1:2" x14ac:dyDescent="0.2">
      <c r="A3" s="19" t="s">
        <v>395</v>
      </c>
    </row>
    <row r="5" spans="1:2" x14ac:dyDescent="0.2">
      <c r="A5" s="31" t="s">
        <v>553</v>
      </c>
      <c r="B5" s="412">
        <v>129794268.221981</v>
      </c>
    </row>
    <row r="6" spans="1:2" x14ac:dyDescent="0.2">
      <c r="A6" s="216" t="s">
        <v>398</v>
      </c>
      <c r="B6" s="414">
        <v>-874616.53900737839</v>
      </c>
    </row>
    <row r="7" spans="1:2" x14ac:dyDescent="0.2">
      <c r="A7" s="59" t="s">
        <v>399</v>
      </c>
      <c r="B7" s="411">
        <v>-13670622.540907227</v>
      </c>
    </row>
    <row r="8" spans="1:2" x14ac:dyDescent="0.2">
      <c r="A8" s="175" t="s">
        <v>400</v>
      </c>
      <c r="B8" s="415">
        <v>25965192.894102894</v>
      </c>
    </row>
    <row r="9" spans="1:2" x14ac:dyDescent="0.2">
      <c r="A9" s="61" t="s">
        <v>660</v>
      </c>
      <c r="B9" s="413">
        <v>141214222.03616929</v>
      </c>
    </row>
    <row r="10" spans="1:2" x14ac:dyDescent="0.2">
      <c r="A10" s="19" t="s">
        <v>17</v>
      </c>
    </row>
    <row r="11" spans="1:2" x14ac:dyDescent="0.2">
      <c r="B11" s="101"/>
    </row>
    <row r="12" spans="1:2" x14ac:dyDescent="0.2">
      <c r="B12" s="101"/>
    </row>
  </sheetData>
  <pageMargins left="0.7" right="0.7" top="0.75" bottom="0.75" header="0.3" footer="0.3"/>
  <pageSetup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89FCC-5830-498D-904C-9564E793AD07}">
  <dimension ref="A1:M9"/>
  <sheetViews>
    <sheetView workbookViewId="0">
      <selection activeCell="G18" sqref="G18"/>
    </sheetView>
  </sheetViews>
  <sheetFormatPr baseColWidth="10" defaultColWidth="10.7109375" defaultRowHeight="12.75" x14ac:dyDescent="0.2"/>
  <cols>
    <col min="1" max="1" width="23.28515625" style="19" customWidth="1"/>
    <col min="2" max="13" width="12.5703125" style="19" customWidth="1"/>
    <col min="14" max="16384" width="10.7109375" style="19"/>
  </cols>
  <sheetData>
    <row r="1" spans="1:13" x14ac:dyDescent="0.2">
      <c r="A1" s="52" t="s">
        <v>730</v>
      </c>
    </row>
    <row r="2" spans="1:13" x14ac:dyDescent="0.2">
      <c r="A2" s="52" t="s">
        <v>661</v>
      </c>
    </row>
    <row r="3" spans="1:13" x14ac:dyDescent="0.2">
      <c r="A3" s="7" t="s">
        <v>799</v>
      </c>
      <c r="B3" s="316"/>
      <c r="C3" s="316"/>
    </row>
    <row r="5" spans="1:13" x14ac:dyDescent="0.2">
      <c r="A5" s="421"/>
      <c r="B5" s="416">
        <v>2025</v>
      </c>
      <c r="C5" s="416">
        <v>2026</v>
      </c>
      <c r="D5" s="416">
        <v>2027</v>
      </c>
      <c r="E5" s="416">
        <v>2028</v>
      </c>
      <c r="F5" s="416">
        <v>2029</v>
      </c>
      <c r="G5" s="416">
        <v>2030</v>
      </c>
      <c r="H5" s="416">
        <v>2031</v>
      </c>
      <c r="I5" s="416">
        <v>2032</v>
      </c>
      <c r="J5" s="416">
        <v>2033</v>
      </c>
      <c r="K5" s="416">
        <v>2034</v>
      </c>
      <c r="L5" s="416">
        <v>2035</v>
      </c>
      <c r="M5" s="417">
        <v>2036</v>
      </c>
    </row>
    <row r="6" spans="1:13" x14ac:dyDescent="0.2">
      <c r="A6" s="418" t="s">
        <v>396</v>
      </c>
      <c r="B6" s="422">
        <v>11735637.595889816</v>
      </c>
      <c r="C6" s="422">
        <v>5265519.1000084504</v>
      </c>
      <c r="D6" s="422">
        <v>6683214.2589836214</v>
      </c>
      <c r="E6" s="422">
        <v>9973443.6805155464</v>
      </c>
      <c r="F6" s="422">
        <v>6943801.1753748031</v>
      </c>
      <c r="G6" s="422">
        <v>11244343.91372644</v>
      </c>
      <c r="H6" s="422">
        <v>7.0110006254024892E-3</v>
      </c>
      <c r="I6" s="422">
        <v>8217.0954570116646</v>
      </c>
      <c r="J6" s="422">
        <v>8984655.30004788</v>
      </c>
      <c r="K6" s="422">
        <v>2112988.106694615</v>
      </c>
      <c r="L6" s="422">
        <v>10264233.786231028</v>
      </c>
      <c r="M6" s="599">
        <v>5.216842902699124E-3</v>
      </c>
    </row>
    <row r="7" spans="1:13" x14ac:dyDescent="0.2">
      <c r="A7" s="420" t="s">
        <v>397</v>
      </c>
      <c r="B7" s="423">
        <v>2114702.2259722888</v>
      </c>
      <c r="C7" s="423">
        <v>1631814.4849438174</v>
      </c>
      <c r="D7" s="423">
        <v>2520443.0666761864</v>
      </c>
      <c r="E7" s="423">
        <v>1882442.8310840642</v>
      </c>
      <c r="F7" s="423">
        <v>3309625.7544856006</v>
      </c>
      <c r="G7" s="423">
        <v>1458220.3297153031</v>
      </c>
      <c r="H7" s="423">
        <v>3093297.5183005966</v>
      </c>
      <c r="I7" s="423">
        <v>2816109.8281348301</v>
      </c>
      <c r="J7" s="423">
        <v>1854371.5122270836</v>
      </c>
      <c r="K7" s="423">
        <v>3498695.7163723181</v>
      </c>
      <c r="L7" s="423">
        <v>1203436.8069837654</v>
      </c>
      <c r="M7" s="600">
        <v>1801279.1534214059</v>
      </c>
    </row>
    <row r="8" spans="1:13" x14ac:dyDescent="0.2">
      <c r="A8" s="19" t="s">
        <v>17</v>
      </c>
      <c r="B8" s="419"/>
      <c r="C8" s="419"/>
      <c r="D8" s="419"/>
      <c r="E8" s="419"/>
      <c r="F8" s="419"/>
      <c r="G8" s="419"/>
      <c r="H8" s="419"/>
      <c r="I8" s="419"/>
      <c r="J8" s="419"/>
      <c r="K8" s="419"/>
      <c r="L8" s="419"/>
      <c r="M8" s="419"/>
    </row>
    <row r="9" spans="1:13" x14ac:dyDescent="0.2">
      <c r="C9" s="419"/>
      <c r="D9" s="419"/>
      <c r="E9" s="419"/>
      <c r="F9" s="419"/>
      <c r="G9" s="419"/>
      <c r="H9" s="419"/>
      <c r="I9" s="419"/>
      <c r="J9" s="419"/>
      <c r="K9" s="419"/>
      <c r="L9" s="419"/>
      <c r="M9" s="419"/>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7D127-1853-4DF0-B833-6060BC153818}">
  <dimension ref="A1:I11"/>
  <sheetViews>
    <sheetView showGridLines="0" zoomScaleNormal="100" workbookViewId="0">
      <selection activeCell="A4" sqref="A4"/>
    </sheetView>
  </sheetViews>
  <sheetFormatPr baseColWidth="10" defaultColWidth="10.42578125" defaultRowHeight="12.75" x14ac:dyDescent="0.2"/>
  <cols>
    <col min="1" max="1" width="35.42578125" style="4" customWidth="1"/>
    <col min="2" max="7" width="10.42578125" style="4"/>
    <col min="8" max="8" width="10.7109375" style="4" bestFit="1" customWidth="1"/>
    <col min="9" max="16384" width="10.42578125" style="4"/>
  </cols>
  <sheetData>
    <row r="1" spans="1:9" x14ac:dyDescent="0.2">
      <c r="A1" s="124" t="s">
        <v>731</v>
      </c>
      <c r="B1" s="281"/>
    </row>
    <row r="2" spans="1:9" x14ac:dyDescent="0.2">
      <c r="A2" s="124" t="s">
        <v>699</v>
      </c>
    </row>
    <row r="3" spans="1:9" x14ac:dyDescent="0.2">
      <c r="A3" s="341" t="s">
        <v>1300</v>
      </c>
    </row>
    <row r="4" spans="1:9" x14ac:dyDescent="0.2">
      <c r="A4" s="147"/>
    </row>
    <row r="5" spans="1:9" x14ac:dyDescent="0.2">
      <c r="A5" s="148"/>
      <c r="B5" s="1287">
        <v>2022</v>
      </c>
      <c r="C5" s="1286"/>
      <c r="D5" s="1285">
        <v>2023</v>
      </c>
      <c r="E5" s="1286"/>
      <c r="F5" s="1287">
        <v>2024</v>
      </c>
      <c r="G5" s="1286"/>
      <c r="H5" s="1285">
        <v>2025</v>
      </c>
      <c r="I5" s="1286"/>
    </row>
    <row r="6" spans="1:9" x14ac:dyDescent="0.2">
      <c r="A6" s="120"/>
      <c r="B6" s="150" t="s">
        <v>62</v>
      </c>
      <c r="C6" s="144" t="s">
        <v>97</v>
      </c>
      <c r="D6" s="149" t="s">
        <v>62</v>
      </c>
      <c r="E6" s="144" t="s">
        <v>97</v>
      </c>
      <c r="F6" s="150" t="s">
        <v>62</v>
      </c>
      <c r="G6" s="144" t="s">
        <v>97</v>
      </c>
      <c r="H6" s="149" t="s">
        <v>62</v>
      </c>
      <c r="I6" s="144" t="s">
        <v>97</v>
      </c>
    </row>
    <row r="7" spans="1:9" x14ac:dyDescent="0.2">
      <c r="A7" s="271" t="s">
        <v>393</v>
      </c>
      <c r="B7" s="206">
        <v>18683.919127317506</v>
      </c>
      <c r="C7" s="837">
        <v>6.1071520193064144</v>
      </c>
      <c r="D7" s="206">
        <v>15905.56859770045</v>
      </c>
      <c r="E7" s="837">
        <v>4.9876193575856975</v>
      </c>
      <c r="F7" s="206">
        <v>14102.690541653856</v>
      </c>
      <c r="G7" s="837">
        <v>4.5035112221597924</v>
      </c>
      <c r="H7" s="206">
        <v>15195.910372700728</v>
      </c>
      <c r="I7" s="837">
        <v>4.0726815910276173</v>
      </c>
    </row>
    <row r="8" spans="1:9" x14ac:dyDescent="0.2">
      <c r="A8" s="271" t="s">
        <v>241</v>
      </c>
      <c r="B8" s="206">
        <v>116020.85745164577</v>
      </c>
      <c r="C8" s="837">
        <v>37.92336120913243</v>
      </c>
      <c r="D8" s="206">
        <v>125588.87779791103</v>
      </c>
      <c r="E8" s="837">
        <v>39.381774637901728</v>
      </c>
      <c r="F8" s="206">
        <v>130825.17056604076</v>
      </c>
      <c r="G8" s="837">
        <v>41.777320579002073</v>
      </c>
      <c r="H8" s="206">
        <v>154979.50134571435</v>
      </c>
      <c r="I8" s="837">
        <v>41.536317774764051</v>
      </c>
    </row>
    <row r="9" spans="1:9" x14ac:dyDescent="0.2">
      <c r="A9" s="120" t="s">
        <v>242</v>
      </c>
      <c r="B9" s="225">
        <v>-97336.938324328265</v>
      </c>
      <c r="C9" s="838">
        <v>-31.816209189826015</v>
      </c>
      <c r="D9" s="225">
        <v>-109683.30920021058</v>
      </c>
      <c r="E9" s="838">
        <v>-34.394155280316028</v>
      </c>
      <c r="F9" s="225">
        <v>-116722.48002438691</v>
      </c>
      <c r="G9" s="838">
        <v>-37.273809356842278</v>
      </c>
      <c r="H9" s="225">
        <v>-139783.59097301363</v>
      </c>
      <c r="I9" s="838">
        <v>-37.463636183736433</v>
      </c>
    </row>
    <row r="10" spans="1:9" x14ac:dyDescent="0.2">
      <c r="A10" s="4" t="s">
        <v>17</v>
      </c>
    </row>
    <row r="11" spans="1:9" ht="12.75" customHeight="1" x14ac:dyDescent="0.2">
      <c r="H11" s="23"/>
    </row>
  </sheetData>
  <mergeCells count="4">
    <mergeCell ref="H5:I5"/>
    <mergeCell ref="B5:C5"/>
    <mergeCell ref="D5:E5"/>
    <mergeCell ref="F5:G5"/>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A09FC-5ABA-4AA6-8696-EA5929DEFC5E}">
  <dimension ref="A1:U70"/>
  <sheetViews>
    <sheetView showGridLines="0" zoomScale="82" zoomScaleNormal="82" workbookViewId="0">
      <selection activeCell="M5" sqref="M5:P10"/>
    </sheetView>
  </sheetViews>
  <sheetFormatPr baseColWidth="10" defaultColWidth="10.7109375" defaultRowHeight="12.75" x14ac:dyDescent="0.2"/>
  <cols>
    <col min="1" max="1" width="79.28515625" style="4" customWidth="1"/>
    <col min="2" max="2" width="12.7109375" style="29" customWidth="1"/>
    <col min="3" max="3" width="10" style="4" customWidth="1"/>
    <col min="4" max="4" width="12.7109375" style="29" customWidth="1"/>
    <col min="5" max="5" width="10" style="4" customWidth="1"/>
    <col min="6" max="6" width="12.7109375" style="29" customWidth="1"/>
    <col min="7" max="7" width="10" style="4" customWidth="1"/>
    <col min="8" max="8" width="12.7109375" style="4" customWidth="1"/>
    <col min="9" max="9" width="10" style="4" customWidth="1"/>
    <col min="10" max="10" width="12.7109375" style="4" customWidth="1"/>
    <col min="11" max="12" width="5.7109375" style="4" customWidth="1"/>
    <col min="13" max="18" width="6.7109375" style="4" customWidth="1"/>
    <col min="19" max="19" width="8.28515625" style="4" bestFit="1" customWidth="1"/>
    <col min="20" max="21" width="6.7109375" style="4" customWidth="1"/>
    <col min="22" max="16384" width="10.7109375" style="4"/>
  </cols>
  <sheetData>
    <row r="1" spans="1:21" x14ac:dyDescent="0.2">
      <c r="A1" s="124" t="s">
        <v>732</v>
      </c>
    </row>
    <row r="2" spans="1:21" ht="15" x14ac:dyDescent="0.2">
      <c r="A2" s="124" t="s">
        <v>459</v>
      </c>
    </row>
    <row r="3" spans="1:21" x14ac:dyDescent="0.2">
      <c r="A3" s="341" t="s">
        <v>662</v>
      </c>
    </row>
    <row r="5" spans="1:21" ht="30" customHeight="1" x14ac:dyDescent="0.2">
      <c r="A5" s="126"/>
      <c r="B5" s="1290">
        <v>2000</v>
      </c>
      <c r="C5" s="1291"/>
      <c r="D5" s="1292">
        <v>2024</v>
      </c>
      <c r="E5" s="1292"/>
      <c r="F5" s="1290">
        <v>2025</v>
      </c>
      <c r="G5" s="1291"/>
      <c r="H5" s="1288" t="s">
        <v>663</v>
      </c>
      <c r="I5" s="1288" t="s">
        <v>664</v>
      </c>
      <c r="J5" s="1288" t="s">
        <v>677</v>
      </c>
    </row>
    <row r="6" spans="1:21" s="515" customFormat="1" ht="30" customHeight="1" x14ac:dyDescent="0.2">
      <c r="A6" s="283"/>
      <c r="B6" s="284" t="s">
        <v>537</v>
      </c>
      <c r="C6" s="285" t="s">
        <v>800</v>
      </c>
      <c r="D6" s="284" t="s">
        <v>537</v>
      </c>
      <c r="E6" s="285" t="s">
        <v>800</v>
      </c>
      <c r="F6" s="284" t="s">
        <v>537</v>
      </c>
      <c r="G6" s="285" t="s">
        <v>800</v>
      </c>
      <c r="H6" s="1289"/>
      <c r="I6" s="1289"/>
      <c r="J6" s="1289"/>
      <c r="M6" s="4"/>
    </row>
    <row r="7" spans="1:21" x14ac:dyDescent="0.2">
      <c r="A7" s="286" t="s">
        <v>115</v>
      </c>
      <c r="B7" s="287">
        <v>22351134.536359366</v>
      </c>
      <c r="C7" s="556">
        <v>99.999999999999986</v>
      </c>
      <c r="D7" s="288">
        <v>80043842.723715976</v>
      </c>
      <c r="E7" s="555">
        <v>100</v>
      </c>
      <c r="F7" s="287">
        <v>82941750.844747007</v>
      </c>
      <c r="G7" s="556">
        <v>99.999999999999986</v>
      </c>
      <c r="H7" s="556">
        <v>5.3850352294657622</v>
      </c>
      <c r="I7" s="556" t="s">
        <v>759</v>
      </c>
      <c r="J7" s="556">
        <v>3.6204010482525462</v>
      </c>
      <c r="K7" s="23"/>
      <c r="L7" s="23"/>
      <c r="M7" s="466"/>
      <c r="N7" s="465"/>
      <c r="O7" s="466"/>
      <c r="P7" s="23"/>
      <c r="Q7" s="23"/>
      <c r="R7" s="23"/>
      <c r="S7" s="23"/>
      <c r="T7" s="23"/>
      <c r="U7" s="23"/>
    </row>
    <row r="8" spans="1:21" x14ac:dyDescent="0.2">
      <c r="A8" s="152" t="s">
        <v>116</v>
      </c>
      <c r="B8" s="289">
        <v>1459195.8897014342</v>
      </c>
      <c r="C8" s="301">
        <v>6.5285092679644938</v>
      </c>
      <c r="D8" s="290">
        <v>7306630.8278807104</v>
      </c>
      <c r="E8" s="307">
        <v>9.1282859233791491</v>
      </c>
      <c r="F8" s="289">
        <v>7529576.811795</v>
      </c>
      <c r="G8" s="301">
        <v>9.0781503104378665</v>
      </c>
      <c r="H8" s="301">
        <v>6.7840230734636187</v>
      </c>
      <c r="I8" s="301" t="s">
        <v>759</v>
      </c>
      <c r="J8" s="301">
        <v>3.0512829943942137</v>
      </c>
      <c r="K8" s="23"/>
      <c r="L8" s="23"/>
      <c r="M8" s="23"/>
      <c r="N8" s="23"/>
      <c r="O8" s="23"/>
      <c r="P8" s="23"/>
      <c r="Q8" s="23"/>
      <c r="R8" s="23"/>
      <c r="S8" s="23"/>
      <c r="T8" s="23"/>
      <c r="U8" s="23"/>
    </row>
    <row r="9" spans="1:21" x14ac:dyDescent="0.2">
      <c r="A9" s="151" t="s">
        <v>117</v>
      </c>
      <c r="B9" s="291">
        <v>804559.81557488104</v>
      </c>
      <c r="C9" s="365">
        <v>3.5996374782053038</v>
      </c>
      <c r="D9" s="292">
        <v>1984529.9822620726</v>
      </c>
      <c r="E9" s="270">
        <v>2.4793037349693376</v>
      </c>
      <c r="F9" s="291">
        <v>2131339.5054050009</v>
      </c>
      <c r="G9" s="365">
        <v>2.5696823176478509</v>
      </c>
      <c r="H9" s="365">
        <v>3.9737653286917585</v>
      </c>
      <c r="I9" s="365" t="s">
        <v>759</v>
      </c>
      <c r="J9" s="365">
        <v>7.3976974122399923</v>
      </c>
      <c r="K9" s="23"/>
      <c r="L9" s="23"/>
      <c r="M9" s="23"/>
      <c r="N9" s="23"/>
      <c r="O9" s="23"/>
      <c r="P9" s="23"/>
      <c r="Q9" s="23"/>
      <c r="R9" s="23"/>
      <c r="S9" s="23"/>
      <c r="T9" s="23"/>
      <c r="U9" s="23"/>
    </row>
    <row r="10" spans="1:21" x14ac:dyDescent="0.2">
      <c r="A10" s="151" t="s">
        <v>118</v>
      </c>
      <c r="B10" s="291">
        <v>0</v>
      </c>
      <c r="C10" s="365">
        <v>0</v>
      </c>
      <c r="D10" s="292">
        <v>259.22239413524073</v>
      </c>
      <c r="E10" s="270">
        <v>3.2385051156275438E-4</v>
      </c>
      <c r="F10" s="291">
        <v>640.94800000000009</v>
      </c>
      <c r="G10" s="365">
        <v>7.7276883291232522E-4</v>
      </c>
      <c r="H10" s="365" t="s">
        <v>759</v>
      </c>
      <c r="I10" s="365" t="s">
        <v>759</v>
      </c>
      <c r="J10" s="365">
        <v>147.25795861047661</v>
      </c>
      <c r="K10" s="23"/>
      <c r="L10" s="23"/>
      <c r="M10" s="23"/>
      <c r="N10" s="23"/>
      <c r="O10" s="23"/>
      <c r="P10" s="23"/>
      <c r="Q10" s="23"/>
      <c r="R10" s="23"/>
      <c r="S10" s="23"/>
      <c r="T10" s="23"/>
      <c r="U10" s="23"/>
    </row>
    <row r="11" spans="1:21" x14ac:dyDescent="0.2">
      <c r="A11" s="151" t="s">
        <v>119</v>
      </c>
      <c r="B11" s="291">
        <v>99281.394172178683</v>
      </c>
      <c r="C11" s="365">
        <v>0.44418950640145</v>
      </c>
      <c r="D11" s="292">
        <v>573365.75502485747</v>
      </c>
      <c r="E11" s="270">
        <v>0.71631462897642273</v>
      </c>
      <c r="F11" s="291">
        <v>399319.13899999997</v>
      </c>
      <c r="G11" s="365">
        <v>0.48144527325864894</v>
      </c>
      <c r="H11" s="365">
        <v>5.7250965329361136</v>
      </c>
      <c r="I11" s="365" t="s">
        <v>759</v>
      </c>
      <c r="J11" s="365">
        <v>-30.355251338181503</v>
      </c>
      <c r="K11" s="23"/>
      <c r="L11" s="23"/>
      <c r="M11" s="23"/>
      <c r="N11" s="23"/>
      <c r="O11" s="23"/>
      <c r="P11" s="23"/>
      <c r="Q11" s="23"/>
      <c r="R11" s="23"/>
      <c r="S11" s="23"/>
      <c r="T11" s="23"/>
      <c r="U11" s="23"/>
    </row>
    <row r="12" spans="1:21" x14ac:dyDescent="0.2">
      <c r="A12" s="151" t="s">
        <v>120</v>
      </c>
      <c r="B12" s="291">
        <v>82713.901354845773</v>
      </c>
      <c r="C12" s="365">
        <v>0.37006578444728255</v>
      </c>
      <c r="D12" s="292">
        <v>490134.15813196119</v>
      </c>
      <c r="E12" s="270">
        <v>0.6123321188161055</v>
      </c>
      <c r="F12" s="291">
        <v>488876.516</v>
      </c>
      <c r="G12" s="365">
        <v>0.58942150487646994</v>
      </c>
      <c r="H12" s="365">
        <v>7.3655187529387822</v>
      </c>
      <c r="I12" s="365" t="s">
        <v>759</v>
      </c>
      <c r="J12" s="365">
        <v>-0.25659140688223658</v>
      </c>
      <c r="K12" s="23"/>
      <c r="L12" s="23"/>
      <c r="M12" s="23"/>
      <c r="N12" s="23"/>
      <c r="O12" s="23"/>
      <c r="P12" s="23"/>
      <c r="Q12" s="23"/>
      <c r="R12" s="23"/>
      <c r="S12" s="23"/>
      <c r="T12" s="23"/>
      <c r="U12" s="23"/>
    </row>
    <row r="13" spans="1:21" x14ac:dyDescent="0.2">
      <c r="A13" s="151" t="s">
        <v>121</v>
      </c>
      <c r="B13" s="291">
        <v>20561.84725000495</v>
      </c>
      <c r="C13" s="365">
        <v>9.1994646699281771E-2</v>
      </c>
      <c r="D13" s="292">
        <v>335640.72094149678</v>
      </c>
      <c r="E13" s="270">
        <v>0.41932109893825814</v>
      </c>
      <c r="F13" s="291">
        <v>306862.22399999999</v>
      </c>
      <c r="G13" s="365">
        <v>0.36997316897058807</v>
      </c>
      <c r="H13" s="365">
        <v>11.417972694284995</v>
      </c>
      <c r="I13" s="365" t="s">
        <v>759</v>
      </c>
      <c r="J13" s="365">
        <v>-8.5741970940745915</v>
      </c>
      <c r="K13" s="23"/>
      <c r="L13" s="23"/>
      <c r="M13" s="23"/>
      <c r="N13" s="23"/>
      <c r="O13" s="23"/>
      <c r="P13" s="23"/>
      <c r="Q13" s="23"/>
      <c r="R13" s="23"/>
      <c r="S13" s="23"/>
      <c r="T13" s="23"/>
      <c r="U13" s="23"/>
    </row>
    <row r="14" spans="1:21" x14ac:dyDescent="0.2">
      <c r="A14" s="151" t="s">
        <v>122</v>
      </c>
      <c r="B14" s="291">
        <v>452078.93134952366</v>
      </c>
      <c r="C14" s="365">
        <v>2.0226218522111763</v>
      </c>
      <c r="D14" s="292">
        <v>3922700.9891261868</v>
      </c>
      <c r="E14" s="270">
        <v>4.9006904911674614</v>
      </c>
      <c r="F14" s="291">
        <v>4202538.47939</v>
      </c>
      <c r="G14" s="365">
        <v>5.0668552768513946</v>
      </c>
      <c r="H14" s="365">
        <v>9.3281243227369526</v>
      </c>
      <c r="I14" s="365" t="s">
        <v>759</v>
      </c>
      <c r="J14" s="365">
        <v>7.1337961022144896</v>
      </c>
      <c r="K14" s="23"/>
      <c r="L14" s="23"/>
      <c r="M14" s="23"/>
      <c r="N14" s="23"/>
      <c r="O14" s="23"/>
      <c r="P14" s="23"/>
      <c r="Q14" s="23"/>
      <c r="R14" s="23"/>
      <c r="S14" s="23"/>
      <c r="T14" s="23"/>
      <c r="U14" s="23"/>
    </row>
    <row r="15" spans="1:21" x14ac:dyDescent="0.2">
      <c r="A15" s="153" t="s">
        <v>59</v>
      </c>
      <c r="B15" s="293">
        <v>1730302.7555668522</v>
      </c>
      <c r="C15" s="302">
        <v>7.7414538074213137</v>
      </c>
      <c r="D15" s="294">
        <v>1691927.8221899008</v>
      </c>
      <c r="E15" s="304">
        <v>2.113751370020875</v>
      </c>
      <c r="F15" s="293">
        <v>1692477.30189</v>
      </c>
      <c r="G15" s="302">
        <v>2.0405613393163504</v>
      </c>
      <c r="H15" s="302">
        <v>-8.8373254607876373E-2</v>
      </c>
      <c r="I15" s="302" t="s">
        <v>759</v>
      </c>
      <c r="J15" s="302">
        <v>3.2476544973889077E-2</v>
      </c>
      <c r="K15" s="23"/>
      <c r="L15" s="23"/>
      <c r="M15" s="23"/>
      <c r="N15" s="23"/>
      <c r="O15" s="23"/>
      <c r="P15" s="23"/>
      <c r="Q15" s="23"/>
      <c r="R15" s="23"/>
      <c r="S15" s="23"/>
      <c r="T15" s="23"/>
      <c r="U15" s="23"/>
    </row>
    <row r="16" spans="1:21" x14ac:dyDescent="0.2">
      <c r="A16" s="151" t="s">
        <v>123</v>
      </c>
      <c r="B16" s="291">
        <v>1723231.9412807333</v>
      </c>
      <c r="C16" s="365">
        <v>7.7098186603346344</v>
      </c>
      <c r="D16" s="292">
        <v>1685976.5035854073</v>
      </c>
      <c r="E16" s="270">
        <v>2.106316296438719</v>
      </c>
      <c r="F16" s="291">
        <v>1686740.59989</v>
      </c>
      <c r="G16" s="365">
        <v>2.0336447961501252</v>
      </c>
      <c r="H16" s="365">
        <v>-8.5577504258116388E-2</v>
      </c>
      <c r="I16" s="365" t="s">
        <v>759</v>
      </c>
      <c r="J16" s="365">
        <v>4.532069711338238E-2</v>
      </c>
      <c r="K16" s="23"/>
      <c r="L16" s="23"/>
      <c r="M16" s="23"/>
      <c r="N16" s="23"/>
      <c r="O16" s="23"/>
      <c r="P16" s="23"/>
      <c r="Q16" s="23"/>
      <c r="R16" s="23"/>
      <c r="S16" s="23"/>
      <c r="T16" s="23"/>
      <c r="U16" s="23"/>
    </row>
    <row r="17" spans="1:21" x14ac:dyDescent="0.2">
      <c r="A17" s="295" t="s">
        <v>124</v>
      </c>
      <c r="B17" s="296">
        <v>7070.8142861189453</v>
      </c>
      <c r="C17" s="303">
        <v>3.1635147086679673E-2</v>
      </c>
      <c r="D17" s="297">
        <v>5951.3186044935901</v>
      </c>
      <c r="E17" s="306">
        <v>7.4350735821561076E-3</v>
      </c>
      <c r="F17" s="296">
        <v>5736.7020000000002</v>
      </c>
      <c r="G17" s="303">
        <v>6.9165431662253432E-3</v>
      </c>
      <c r="H17" s="303">
        <v>-0.83287687052524539</v>
      </c>
      <c r="I17" s="303" t="s">
        <v>759</v>
      </c>
      <c r="J17" s="303">
        <v>-3.606202570494915</v>
      </c>
      <c r="K17" s="23"/>
      <c r="L17" s="23"/>
      <c r="M17" s="23"/>
      <c r="N17" s="23"/>
      <c r="O17" s="23"/>
      <c r="P17" s="23"/>
      <c r="Q17" s="23"/>
      <c r="R17" s="23"/>
      <c r="S17" s="23"/>
      <c r="T17" s="23"/>
      <c r="U17" s="23"/>
    </row>
    <row r="18" spans="1:21" x14ac:dyDescent="0.2">
      <c r="A18" s="298" t="s">
        <v>125</v>
      </c>
      <c r="B18" s="294">
        <v>1257357.8419287442</v>
      </c>
      <c r="C18" s="304">
        <v>5.6254765944133913</v>
      </c>
      <c r="D18" s="293">
        <v>4658707.3502398096</v>
      </c>
      <c r="E18" s="302">
        <v>5.8201945230441741</v>
      </c>
      <c r="F18" s="294">
        <v>4831111.768464</v>
      </c>
      <c r="G18" s="304">
        <v>5.8247043488472139</v>
      </c>
      <c r="H18" s="305">
        <v>5.5318441958246867</v>
      </c>
      <c r="I18" s="305" t="s">
        <v>759</v>
      </c>
      <c r="J18" s="305">
        <v>3.7006921719458461</v>
      </c>
      <c r="K18" s="23"/>
      <c r="L18" s="23"/>
      <c r="M18" s="23"/>
      <c r="N18" s="23"/>
      <c r="O18" s="23"/>
      <c r="P18" s="23"/>
      <c r="Q18" s="23"/>
      <c r="R18" s="23"/>
      <c r="S18" s="23"/>
      <c r="T18" s="23"/>
      <c r="U18" s="23"/>
    </row>
    <row r="19" spans="1:21" x14ac:dyDescent="0.2">
      <c r="A19" s="299" t="s">
        <v>126</v>
      </c>
      <c r="B19" s="292">
        <v>756045.05236138508</v>
      </c>
      <c r="C19" s="270">
        <v>3.382580204738602</v>
      </c>
      <c r="D19" s="291">
        <v>2049851.9208183251</v>
      </c>
      <c r="E19" s="365">
        <v>2.5609114343669312</v>
      </c>
      <c r="F19" s="292">
        <v>2140479.3945309999</v>
      </c>
      <c r="G19" s="270">
        <v>2.5807019658140771</v>
      </c>
      <c r="H19" s="267">
        <v>4.2505932438980709</v>
      </c>
      <c r="I19" s="267" t="s">
        <v>759</v>
      </c>
      <c r="J19" s="267">
        <v>4.4211717340292296</v>
      </c>
      <c r="K19" s="23"/>
      <c r="L19" s="23"/>
      <c r="M19" s="23"/>
      <c r="N19" s="23"/>
      <c r="O19" s="23"/>
      <c r="P19" s="23"/>
      <c r="Q19" s="23"/>
      <c r="R19" s="23"/>
      <c r="S19" s="23"/>
      <c r="T19" s="23"/>
      <c r="U19" s="23"/>
    </row>
    <row r="20" spans="1:21" x14ac:dyDescent="0.2">
      <c r="A20" s="299" t="s">
        <v>127</v>
      </c>
      <c r="B20" s="292">
        <v>21944.867255433604</v>
      </c>
      <c r="C20" s="270">
        <v>9.8182341570783024E-2</v>
      </c>
      <c r="D20" s="291">
        <v>61879.442983537949</v>
      </c>
      <c r="E20" s="365">
        <v>7.7306936895976702E-2</v>
      </c>
      <c r="F20" s="292">
        <v>59845.353999999999</v>
      </c>
      <c r="G20" s="270">
        <v>7.2153473239334465E-2</v>
      </c>
      <c r="H20" s="267">
        <v>4.0945277592900675</v>
      </c>
      <c r="I20" s="267" t="s">
        <v>759</v>
      </c>
      <c r="J20" s="267">
        <v>-3.2871805004435544</v>
      </c>
      <c r="K20" s="23"/>
      <c r="L20" s="23"/>
      <c r="M20" s="23"/>
      <c r="N20" s="23"/>
      <c r="O20" s="23"/>
      <c r="P20" s="23"/>
      <c r="Q20" s="23"/>
      <c r="R20" s="23"/>
      <c r="S20" s="23"/>
      <c r="T20" s="23"/>
      <c r="U20" s="23"/>
    </row>
    <row r="21" spans="1:21" x14ac:dyDescent="0.2">
      <c r="A21" s="299" t="s">
        <v>128</v>
      </c>
      <c r="B21" s="292">
        <v>291474.39760685829</v>
      </c>
      <c r="C21" s="270">
        <v>1.3040698096676335</v>
      </c>
      <c r="D21" s="291">
        <v>1485525.4436793285</v>
      </c>
      <c r="E21" s="365">
        <v>1.8558897138495154</v>
      </c>
      <c r="F21" s="292">
        <v>1478280.5689330001</v>
      </c>
      <c r="G21" s="270">
        <v>1.7823117475541268</v>
      </c>
      <c r="H21" s="267">
        <v>6.71027968942155</v>
      </c>
      <c r="I21" s="267" t="s">
        <v>759</v>
      </c>
      <c r="J21" s="267">
        <v>-0.48769778916638984</v>
      </c>
      <c r="K21" s="23"/>
      <c r="L21" s="23"/>
      <c r="M21" s="23"/>
      <c r="N21" s="23"/>
      <c r="O21" s="23"/>
      <c r="P21" s="23"/>
      <c r="Q21" s="23"/>
      <c r="R21" s="23"/>
      <c r="S21" s="23"/>
      <c r="T21" s="23"/>
      <c r="U21" s="23"/>
    </row>
    <row r="22" spans="1:21" x14ac:dyDescent="0.2">
      <c r="A22" s="299" t="s">
        <v>129</v>
      </c>
      <c r="B22" s="292">
        <v>187893.52470506731</v>
      </c>
      <c r="C22" s="270">
        <v>0.84064423843637281</v>
      </c>
      <c r="D22" s="291">
        <v>945983.76164989464</v>
      </c>
      <c r="E22" s="365">
        <v>1.181832017879386</v>
      </c>
      <c r="F22" s="292">
        <v>1017399.0300000001</v>
      </c>
      <c r="G22" s="270">
        <v>1.2266428181681381</v>
      </c>
      <c r="H22" s="267">
        <v>6.9899982046223386</v>
      </c>
      <c r="I22" s="267" t="s">
        <v>759</v>
      </c>
      <c r="J22" s="267">
        <v>7.549312286877921</v>
      </c>
      <c r="K22" s="23"/>
      <c r="L22" s="23"/>
      <c r="M22" s="23"/>
      <c r="N22" s="23"/>
      <c r="O22" s="23"/>
      <c r="P22" s="23"/>
      <c r="Q22" s="23"/>
      <c r="R22" s="23"/>
      <c r="S22" s="23"/>
      <c r="T22" s="23"/>
      <c r="U22" s="23"/>
    </row>
    <row r="23" spans="1:21" x14ac:dyDescent="0.2">
      <c r="A23" s="300" t="s">
        <v>130</v>
      </c>
      <c r="B23" s="297">
        <v>0</v>
      </c>
      <c r="C23" s="306">
        <v>0</v>
      </c>
      <c r="D23" s="296">
        <v>115466.78110872339</v>
      </c>
      <c r="E23" s="303">
        <v>0.14425442005236466</v>
      </c>
      <c r="F23" s="297">
        <v>135107.421</v>
      </c>
      <c r="G23" s="306">
        <v>0.16289434407153805</v>
      </c>
      <c r="H23" s="268" t="s">
        <v>759</v>
      </c>
      <c r="I23" s="268" t="s">
        <v>759</v>
      </c>
      <c r="J23" s="268">
        <v>17.009775194809507</v>
      </c>
      <c r="K23" s="23"/>
      <c r="L23" s="23"/>
      <c r="M23" s="23"/>
      <c r="N23" s="23"/>
      <c r="O23" s="23"/>
      <c r="P23" s="23"/>
      <c r="Q23" s="23"/>
      <c r="R23" s="23"/>
      <c r="S23" s="23"/>
      <c r="T23" s="23"/>
      <c r="U23" s="23"/>
    </row>
    <row r="24" spans="1:21" x14ac:dyDescent="0.2">
      <c r="A24" s="152" t="s">
        <v>131</v>
      </c>
      <c r="B24" s="289">
        <v>2534064.8511537863</v>
      </c>
      <c r="C24" s="301">
        <v>11.337522249850606</v>
      </c>
      <c r="D24" s="290">
        <v>8752785.1568169277</v>
      </c>
      <c r="E24" s="307">
        <v>10.934988699916065</v>
      </c>
      <c r="F24" s="289">
        <v>9016853.160871001</v>
      </c>
      <c r="G24" s="301">
        <v>10.871307958942213</v>
      </c>
      <c r="H24" s="301">
        <v>5.2081759054855681</v>
      </c>
      <c r="I24" s="301" t="s">
        <v>759</v>
      </c>
      <c r="J24" s="301">
        <v>3.0169597370776273</v>
      </c>
      <c r="K24" s="23"/>
      <c r="L24" s="23"/>
      <c r="M24" s="23"/>
      <c r="N24" s="23"/>
      <c r="O24" s="23"/>
      <c r="P24" s="23"/>
      <c r="Q24" s="23"/>
      <c r="R24" s="23"/>
      <c r="S24" s="23"/>
      <c r="T24" s="23"/>
      <c r="U24" s="23"/>
    </row>
    <row r="25" spans="1:21" x14ac:dyDescent="0.2">
      <c r="A25" s="151" t="s">
        <v>132</v>
      </c>
      <c r="B25" s="291">
        <v>95155.911942474471</v>
      </c>
      <c r="C25" s="365">
        <v>0.42573190988440007</v>
      </c>
      <c r="D25" s="292">
        <v>491303.28149716195</v>
      </c>
      <c r="E25" s="270">
        <v>0.61379272256202544</v>
      </c>
      <c r="F25" s="291">
        <v>439339.87129999994</v>
      </c>
      <c r="G25" s="365">
        <v>0.52969688585712427</v>
      </c>
      <c r="H25" s="365">
        <v>6.3101164110239694</v>
      </c>
      <c r="I25" s="365" t="s">
        <v>759</v>
      </c>
      <c r="J25" s="365">
        <v>-10.576646270062042</v>
      </c>
      <c r="K25" s="23"/>
      <c r="L25" s="23"/>
      <c r="M25" s="23"/>
      <c r="N25" s="23"/>
      <c r="O25" s="23"/>
      <c r="P25" s="23"/>
      <c r="Q25" s="23"/>
      <c r="R25" s="23"/>
      <c r="S25" s="23"/>
      <c r="T25" s="23"/>
      <c r="U25" s="23"/>
    </row>
    <row r="26" spans="1:21" x14ac:dyDescent="0.2">
      <c r="A26" s="151" t="s">
        <v>133</v>
      </c>
      <c r="B26" s="291">
        <v>411827.02008674375</v>
      </c>
      <c r="C26" s="365">
        <v>1.8425329569593456</v>
      </c>
      <c r="D26" s="292">
        <v>1057508.6785784431</v>
      </c>
      <c r="E26" s="270">
        <v>1.3211618065721833</v>
      </c>
      <c r="F26" s="291">
        <v>1061548.986976</v>
      </c>
      <c r="G26" s="365">
        <v>1.2798728941266757</v>
      </c>
      <c r="H26" s="365">
        <v>3.8601649762244339</v>
      </c>
      <c r="I26" s="365" t="s">
        <v>759</v>
      </c>
      <c r="J26" s="365">
        <v>0.38205912437409495</v>
      </c>
      <c r="K26" s="23"/>
      <c r="L26" s="23"/>
      <c r="M26" s="23"/>
      <c r="N26" s="23"/>
      <c r="O26" s="23"/>
      <c r="P26" s="23"/>
      <c r="Q26" s="23"/>
      <c r="R26" s="23"/>
      <c r="S26" s="23"/>
      <c r="T26" s="23"/>
      <c r="U26" s="23"/>
    </row>
    <row r="27" spans="1:21" x14ac:dyDescent="0.2">
      <c r="A27" s="151" t="s">
        <v>134</v>
      </c>
      <c r="B27" s="291">
        <v>29660.099013313495</v>
      </c>
      <c r="C27" s="365">
        <v>0.13270064195204223</v>
      </c>
      <c r="D27" s="292">
        <v>166701.46326683514</v>
      </c>
      <c r="E27" s="270">
        <v>0.20826269403660652</v>
      </c>
      <c r="F27" s="291">
        <v>174072.76650699999</v>
      </c>
      <c r="G27" s="365">
        <v>0.20987351332001047</v>
      </c>
      <c r="H27" s="365">
        <v>7.3352394310744584</v>
      </c>
      <c r="I27" s="365" t="s">
        <v>759</v>
      </c>
      <c r="J27" s="365">
        <v>4.4218587501933229</v>
      </c>
      <c r="K27" s="23"/>
      <c r="L27" s="23"/>
      <c r="M27" s="23"/>
      <c r="N27" s="23"/>
      <c r="O27" s="23"/>
      <c r="P27" s="23"/>
      <c r="Q27" s="23"/>
      <c r="R27" s="23"/>
      <c r="S27" s="23"/>
      <c r="T27" s="23"/>
      <c r="U27" s="23"/>
    </row>
    <row r="28" spans="1:21" x14ac:dyDescent="0.2">
      <c r="A28" s="151" t="s">
        <v>135</v>
      </c>
      <c r="B28" s="291">
        <v>30018.178766747478</v>
      </c>
      <c r="C28" s="365">
        <v>0.13430270717540474</v>
      </c>
      <c r="D28" s="292">
        <v>58062.468294477432</v>
      </c>
      <c r="E28" s="270">
        <v>7.2538331892547006E-2</v>
      </c>
      <c r="F28" s="291">
        <v>55590.804311</v>
      </c>
      <c r="G28" s="365">
        <v>6.7023909846148089E-2</v>
      </c>
      <c r="H28" s="365">
        <v>2.4954873346859863</v>
      </c>
      <c r="I28" s="365" t="s">
        <v>759</v>
      </c>
      <c r="J28" s="365">
        <v>-4.2569047718429829</v>
      </c>
      <c r="K28" s="23"/>
      <c r="L28" s="23"/>
      <c r="M28" s="23"/>
      <c r="N28" s="23"/>
      <c r="O28" s="23"/>
      <c r="P28" s="23"/>
      <c r="Q28" s="23"/>
      <c r="R28" s="23"/>
      <c r="S28" s="23"/>
      <c r="T28" s="23"/>
      <c r="U28" s="23"/>
    </row>
    <row r="29" spans="1:21" x14ac:dyDescent="0.2">
      <c r="A29" s="151" t="s">
        <v>136</v>
      </c>
      <c r="B29" s="291">
        <v>1414291.4633324167</v>
      </c>
      <c r="C29" s="365">
        <v>6.3276048069584103</v>
      </c>
      <c r="D29" s="292">
        <v>6108174.2386584533</v>
      </c>
      <c r="E29" s="270">
        <v>7.631035730932842</v>
      </c>
      <c r="F29" s="291">
        <v>6411552.6713530011</v>
      </c>
      <c r="G29" s="365">
        <v>7.7301872772789038</v>
      </c>
      <c r="H29" s="365">
        <v>6.2323947693104564</v>
      </c>
      <c r="I29" s="365" t="s">
        <v>759</v>
      </c>
      <c r="J29" s="365">
        <v>4.9667612749890964</v>
      </c>
      <c r="K29" s="23"/>
      <c r="L29" s="23"/>
      <c r="M29" s="23"/>
      <c r="N29" s="23"/>
      <c r="O29" s="23"/>
      <c r="P29" s="23"/>
      <c r="Q29" s="23"/>
      <c r="R29" s="23"/>
      <c r="S29" s="23"/>
      <c r="T29" s="23"/>
      <c r="U29" s="23"/>
    </row>
    <row r="30" spans="1:21" x14ac:dyDescent="0.2">
      <c r="A30" s="151" t="s">
        <v>137</v>
      </c>
      <c r="B30" s="291">
        <v>12558.008254234075</v>
      </c>
      <c r="C30" s="365">
        <v>5.6185104312291297E-2</v>
      </c>
      <c r="D30" s="292">
        <v>47439.398209761566</v>
      </c>
      <c r="E30" s="270">
        <v>5.9266767555758382E-2</v>
      </c>
      <c r="F30" s="291">
        <v>46008.551311000003</v>
      </c>
      <c r="G30" s="365">
        <v>5.5470918858609899E-2</v>
      </c>
      <c r="H30" s="365">
        <v>5.3311223425807519</v>
      </c>
      <c r="I30" s="365" t="s">
        <v>759</v>
      </c>
      <c r="J30" s="365">
        <v>-3.016157356033105</v>
      </c>
      <c r="K30" s="23"/>
      <c r="L30" s="23"/>
      <c r="M30" s="23"/>
      <c r="N30" s="23"/>
      <c r="O30" s="23"/>
      <c r="P30" s="23"/>
      <c r="Q30" s="23"/>
      <c r="R30" s="23"/>
      <c r="S30" s="23"/>
      <c r="T30" s="23"/>
      <c r="U30" s="23"/>
    </row>
    <row r="31" spans="1:21" x14ac:dyDescent="0.2">
      <c r="A31" s="151" t="s">
        <v>138</v>
      </c>
      <c r="B31" s="291">
        <v>6566.4766052260111</v>
      </c>
      <c r="C31" s="365">
        <v>2.9378717194619788E-2</v>
      </c>
      <c r="D31" s="292">
        <v>34640.182314992271</v>
      </c>
      <c r="E31" s="270">
        <v>4.3276510892359774E-2</v>
      </c>
      <c r="F31" s="291">
        <v>36175.148000000001</v>
      </c>
      <c r="G31" s="365">
        <v>4.3615124628504393E-2</v>
      </c>
      <c r="H31" s="365">
        <v>7.0639141252526017</v>
      </c>
      <c r="I31" s="365" t="s">
        <v>759</v>
      </c>
      <c r="J31" s="365">
        <v>4.4311709189342139</v>
      </c>
      <c r="K31" s="23"/>
      <c r="L31" s="23"/>
      <c r="M31" s="23"/>
      <c r="N31" s="23"/>
      <c r="O31" s="23"/>
      <c r="P31" s="23"/>
      <c r="Q31" s="23"/>
      <c r="R31" s="23"/>
      <c r="S31" s="23"/>
      <c r="T31" s="23"/>
      <c r="U31" s="23"/>
    </row>
    <row r="32" spans="1:21" x14ac:dyDescent="0.2">
      <c r="A32" s="151" t="s">
        <v>139</v>
      </c>
      <c r="B32" s="291">
        <v>199311.72980048336</v>
      </c>
      <c r="C32" s="365">
        <v>0.89172981119260886</v>
      </c>
      <c r="D32" s="292">
        <v>413113.79733800556</v>
      </c>
      <c r="E32" s="270">
        <v>0.51610940114898451</v>
      </c>
      <c r="F32" s="291">
        <v>381409.72099999996</v>
      </c>
      <c r="G32" s="365">
        <v>0.45985250747109829</v>
      </c>
      <c r="H32" s="365">
        <v>2.6300063971269605</v>
      </c>
      <c r="I32" s="365" t="s">
        <v>759</v>
      </c>
      <c r="J32" s="365">
        <v>-7.6744172047261969</v>
      </c>
      <c r="K32" s="23"/>
      <c r="L32" s="23"/>
      <c r="M32" s="23"/>
      <c r="N32" s="23"/>
      <c r="O32" s="23"/>
      <c r="P32" s="23"/>
      <c r="Q32" s="23"/>
      <c r="R32" s="23"/>
      <c r="S32" s="23"/>
      <c r="T32" s="23"/>
      <c r="U32" s="23"/>
    </row>
    <row r="33" spans="1:21" x14ac:dyDescent="0.2">
      <c r="A33" s="151" t="s">
        <v>140</v>
      </c>
      <c r="B33" s="291">
        <v>334675.96335214708</v>
      </c>
      <c r="C33" s="365">
        <v>1.4973555942214838</v>
      </c>
      <c r="D33" s="292">
        <v>375841.64865879895</v>
      </c>
      <c r="E33" s="270">
        <v>0.46954473432275862</v>
      </c>
      <c r="F33" s="291">
        <v>411154.64011300012</v>
      </c>
      <c r="G33" s="365">
        <v>0.49571492755513735</v>
      </c>
      <c r="H33" s="365">
        <v>0.82662425392487915</v>
      </c>
      <c r="I33" s="365" t="s">
        <v>759</v>
      </c>
      <c r="J33" s="365">
        <v>9.3957100231484532</v>
      </c>
      <c r="K33" s="23"/>
      <c r="L33" s="23"/>
      <c r="M33" s="23"/>
      <c r="N33" s="23"/>
      <c r="O33" s="23"/>
      <c r="P33" s="23"/>
      <c r="Q33" s="23"/>
      <c r="R33" s="23"/>
      <c r="S33" s="23"/>
      <c r="T33" s="23"/>
      <c r="U33" s="23"/>
    </row>
    <row r="34" spans="1:21" x14ac:dyDescent="0.2">
      <c r="A34" s="153" t="s">
        <v>141</v>
      </c>
      <c r="B34" s="293">
        <v>77705.828183578924</v>
      </c>
      <c r="C34" s="302">
        <v>0.34765943561912782</v>
      </c>
      <c r="D34" s="294">
        <v>340359.39638235606</v>
      </c>
      <c r="E34" s="304">
        <v>0.4252162125163837</v>
      </c>
      <c r="F34" s="293">
        <v>342745.42000000004</v>
      </c>
      <c r="G34" s="302">
        <v>0.41323629717144716</v>
      </c>
      <c r="H34" s="302">
        <v>6.1159637407976364</v>
      </c>
      <c r="I34" s="302">
        <v>4.1399733607448471E-3</v>
      </c>
      <c r="J34" s="302">
        <v>0.70103062909522862</v>
      </c>
      <c r="K34" s="23"/>
      <c r="L34" s="23"/>
      <c r="M34" s="23"/>
      <c r="N34" s="23"/>
      <c r="O34" s="23"/>
      <c r="P34" s="23"/>
      <c r="Q34" s="23"/>
      <c r="R34" s="23"/>
      <c r="S34" s="23"/>
      <c r="T34" s="23"/>
      <c r="U34" s="23"/>
    </row>
    <row r="35" spans="1:21" x14ac:dyDescent="0.2">
      <c r="A35" s="151" t="s">
        <v>142</v>
      </c>
      <c r="B35" s="291">
        <v>22604.414857621337</v>
      </c>
      <c r="C35" s="365">
        <v>0.10113318776212434</v>
      </c>
      <c r="D35" s="292">
        <v>54782.949220477756</v>
      </c>
      <c r="E35" s="270">
        <v>6.8441178429638622E-2</v>
      </c>
      <c r="F35" s="291">
        <v>51247.163</v>
      </c>
      <c r="G35" s="365">
        <v>6.1786931766036703E-2</v>
      </c>
      <c r="H35" s="365">
        <v>3.3282472055577328</v>
      </c>
      <c r="I35" s="365">
        <v>-6.1349186377797089E-3</v>
      </c>
      <c r="J35" s="365">
        <v>-6.454172823459615</v>
      </c>
      <c r="K35" s="23"/>
      <c r="L35" s="23"/>
      <c r="M35" s="23"/>
      <c r="N35" s="23"/>
      <c r="O35" s="23"/>
      <c r="P35" s="23"/>
      <c r="Q35" s="23"/>
      <c r="R35" s="23"/>
      <c r="S35" s="23"/>
      <c r="T35" s="23"/>
      <c r="U35" s="23"/>
    </row>
    <row r="36" spans="1:21" x14ac:dyDescent="0.2">
      <c r="A36" s="151" t="s">
        <v>143</v>
      </c>
      <c r="B36" s="291">
        <v>49911.778589569294</v>
      </c>
      <c r="C36" s="365">
        <v>0.22330758426770719</v>
      </c>
      <c r="D36" s="292">
        <v>241243.42135216622</v>
      </c>
      <c r="E36" s="270">
        <v>0.30138910519932954</v>
      </c>
      <c r="F36" s="291">
        <v>245524.56600000002</v>
      </c>
      <c r="G36" s="365">
        <v>0.29602047641793899</v>
      </c>
      <c r="H36" s="365">
        <v>6.5799902654319009</v>
      </c>
      <c r="I36" s="365">
        <v>7.4281849787506656E-3</v>
      </c>
      <c r="J36" s="365">
        <v>1.7746161216907126</v>
      </c>
      <c r="K36" s="23"/>
      <c r="L36" s="23"/>
      <c r="M36" s="23"/>
      <c r="N36" s="23"/>
      <c r="O36" s="23"/>
      <c r="P36" s="23"/>
      <c r="Q36" s="23"/>
      <c r="R36" s="23"/>
      <c r="S36" s="23"/>
      <c r="T36" s="23"/>
      <c r="U36" s="23"/>
    </row>
    <row r="37" spans="1:21" x14ac:dyDescent="0.2">
      <c r="A37" s="295" t="s">
        <v>144</v>
      </c>
      <c r="B37" s="296">
        <v>5189.6347363882987</v>
      </c>
      <c r="C37" s="303">
        <v>2.3218663589296282E-2</v>
      </c>
      <c r="D37" s="297">
        <v>44333.02580971206</v>
      </c>
      <c r="E37" s="306">
        <v>5.5385928887415524E-2</v>
      </c>
      <c r="F37" s="296">
        <v>45973.690999999999</v>
      </c>
      <c r="G37" s="303">
        <v>5.5428888987471475E-2</v>
      </c>
      <c r="H37" s="303">
        <v>9.1176246102827374</v>
      </c>
      <c r="I37" s="303">
        <v>2.8467070197739038E-3</v>
      </c>
      <c r="J37" s="303">
        <v>3.7007742203973919</v>
      </c>
      <c r="K37" s="23"/>
      <c r="L37" s="23"/>
      <c r="M37" s="23"/>
      <c r="N37" s="23"/>
      <c r="O37" s="23"/>
      <c r="P37" s="23"/>
      <c r="Q37" s="23"/>
      <c r="R37" s="23"/>
      <c r="S37" s="23"/>
      <c r="T37" s="23"/>
      <c r="U37" s="23"/>
    </row>
    <row r="38" spans="1:21" x14ac:dyDescent="0.2">
      <c r="A38" s="152" t="s">
        <v>145</v>
      </c>
      <c r="B38" s="289">
        <v>296368.9947999242</v>
      </c>
      <c r="C38" s="301">
        <v>1.3259684617700749</v>
      </c>
      <c r="D38" s="290">
        <v>932761.36210939148</v>
      </c>
      <c r="E38" s="307">
        <v>1.16531307139884</v>
      </c>
      <c r="F38" s="289">
        <v>958100.36182700004</v>
      </c>
      <c r="G38" s="301">
        <v>1.1551484651203019</v>
      </c>
      <c r="H38" s="301">
        <v>4.8052720120227654</v>
      </c>
      <c r="I38" s="301">
        <v>4.3965526176310159E-2</v>
      </c>
      <c r="J38" s="301">
        <v>2.7165576048632261</v>
      </c>
      <c r="K38" s="23"/>
      <c r="L38" s="23"/>
      <c r="M38" s="23"/>
      <c r="N38" s="23"/>
      <c r="O38" s="23"/>
      <c r="P38" s="23"/>
      <c r="Q38" s="23"/>
      <c r="R38" s="23"/>
      <c r="S38" s="23"/>
      <c r="T38" s="23"/>
      <c r="U38" s="23"/>
    </row>
    <row r="39" spans="1:21" x14ac:dyDescent="0.2">
      <c r="A39" s="151" t="s">
        <v>146</v>
      </c>
      <c r="B39" s="291">
        <v>219681.92873174901</v>
      </c>
      <c r="C39" s="365">
        <v>0.98286701453290792</v>
      </c>
      <c r="D39" s="292">
        <v>485798.45030784572</v>
      </c>
      <c r="E39" s="270">
        <v>0.60691545255349144</v>
      </c>
      <c r="F39" s="291">
        <v>450096.15425300004</v>
      </c>
      <c r="G39" s="365">
        <v>0.54266536414875577</v>
      </c>
      <c r="H39" s="365">
        <v>2.9106778409486722</v>
      </c>
      <c r="I39" s="365">
        <v>-6.1946811209871805E-2</v>
      </c>
      <c r="J39" s="365">
        <v>-7.3491992475936172</v>
      </c>
      <c r="K39" s="23"/>
      <c r="L39" s="23"/>
      <c r="M39" s="23"/>
      <c r="N39" s="23"/>
      <c r="O39" s="23"/>
      <c r="P39" s="23"/>
      <c r="Q39" s="23"/>
      <c r="R39" s="23"/>
      <c r="S39" s="23"/>
      <c r="T39" s="23"/>
      <c r="U39" s="23"/>
    </row>
    <row r="40" spans="1:21" x14ac:dyDescent="0.2">
      <c r="A40" s="151" t="s">
        <v>147</v>
      </c>
      <c r="B40" s="291">
        <v>0</v>
      </c>
      <c r="C40" s="365">
        <v>0</v>
      </c>
      <c r="D40" s="292">
        <v>10129.122632325938</v>
      </c>
      <c r="E40" s="270">
        <v>1.2654468210988087E-2</v>
      </c>
      <c r="F40" s="291">
        <v>23254.987000000001</v>
      </c>
      <c r="G40" s="365">
        <v>2.803773342514727E-2</v>
      </c>
      <c r="H40" s="365" t="s">
        <v>759</v>
      </c>
      <c r="I40" s="365">
        <v>2.2774598045503861E-2</v>
      </c>
      <c r="J40" s="365">
        <v>129.58540284411569</v>
      </c>
      <c r="K40" s="23"/>
      <c r="L40" s="23"/>
      <c r="M40" s="23"/>
      <c r="N40" s="23"/>
      <c r="O40" s="23"/>
      <c r="P40" s="23"/>
      <c r="Q40" s="23"/>
      <c r="R40" s="23"/>
      <c r="S40" s="23"/>
      <c r="T40" s="23"/>
      <c r="U40" s="23"/>
    </row>
    <row r="41" spans="1:21" x14ac:dyDescent="0.2">
      <c r="A41" s="151" t="s">
        <v>148</v>
      </c>
      <c r="B41" s="291">
        <v>72783.492418063877</v>
      </c>
      <c r="C41" s="365">
        <v>0.32563667987262324</v>
      </c>
      <c r="D41" s="292">
        <v>436833.78916921979</v>
      </c>
      <c r="E41" s="270">
        <v>0.54574315063436041</v>
      </c>
      <c r="F41" s="291">
        <v>484749.22057400004</v>
      </c>
      <c r="G41" s="365">
        <v>0.58444536754639886</v>
      </c>
      <c r="H41" s="365">
        <v>7.8796103474279011</v>
      </c>
      <c r="I41" s="365">
        <v>8.3137739340678238E-2</v>
      </c>
      <c r="J41" s="365">
        <v>10.96880154255166</v>
      </c>
      <c r="K41" s="23"/>
      <c r="L41" s="23"/>
      <c r="M41" s="23"/>
      <c r="N41" s="23"/>
      <c r="O41" s="23"/>
      <c r="P41" s="23"/>
      <c r="Q41" s="23"/>
      <c r="R41" s="23"/>
      <c r="S41" s="23"/>
      <c r="T41" s="23"/>
      <c r="U41" s="23"/>
    </row>
    <row r="42" spans="1:21" x14ac:dyDescent="0.2">
      <c r="A42" s="151" t="s">
        <v>149</v>
      </c>
      <c r="B42" s="291">
        <v>3903.5736501113151</v>
      </c>
      <c r="C42" s="365">
        <v>1.7464767364543561E-2</v>
      </c>
      <c r="D42" s="292">
        <v>0</v>
      </c>
      <c r="E42" s="270">
        <v>0</v>
      </c>
      <c r="F42" s="291">
        <v>0</v>
      </c>
      <c r="G42" s="365">
        <v>0</v>
      </c>
      <c r="H42" s="557" t="s">
        <v>759</v>
      </c>
      <c r="I42" s="365">
        <v>0</v>
      </c>
      <c r="J42" s="365">
        <v>0</v>
      </c>
      <c r="K42" s="23"/>
      <c r="L42" s="23"/>
      <c r="M42" s="23"/>
      <c r="N42" s="23"/>
      <c r="O42" s="23"/>
      <c r="P42" s="23"/>
      <c r="Q42" s="23"/>
      <c r="R42" s="23"/>
      <c r="S42" s="23"/>
      <c r="T42" s="23"/>
      <c r="U42" s="23"/>
    </row>
    <row r="43" spans="1:21" x14ac:dyDescent="0.2">
      <c r="A43" s="153" t="s">
        <v>58</v>
      </c>
      <c r="B43" s="293">
        <v>2846464.2191408928</v>
      </c>
      <c r="C43" s="302">
        <v>12.735211335739807</v>
      </c>
      <c r="D43" s="294">
        <v>17225200.27604904</v>
      </c>
      <c r="E43" s="304">
        <v>21.519706813058129</v>
      </c>
      <c r="F43" s="293">
        <v>18548387.374832995</v>
      </c>
      <c r="G43" s="302">
        <v>22.363149060540636</v>
      </c>
      <c r="H43" s="302">
        <v>7.7854196990727598</v>
      </c>
      <c r="I43" s="302">
        <v>2.2958529411607045</v>
      </c>
      <c r="J43" s="302">
        <v>7.6816935511849778</v>
      </c>
      <c r="K43" s="23"/>
      <c r="L43" s="23"/>
      <c r="M43" s="23"/>
      <c r="N43" s="23"/>
      <c r="O43" s="23"/>
      <c r="P43" s="23"/>
      <c r="Q43" s="23"/>
      <c r="R43" s="23"/>
      <c r="S43" s="23"/>
      <c r="T43" s="23"/>
      <c r="U43" s="23"/>
    </row>
    <row r="44" spans="1:21" x14ac:dyDescent="0.2">
      <c r="A44" s="151" t="s">
        <v>150</v>
      </c>
      <c r="B44" s="291">
        <v>4365.0426281283508</v>
      </c>
      <c r="C44" s="365">
        <v>1.9529400715778363E-2</v>
      </c>
      <c r="D44" s="292">
        <v>49.742920672595055</v>
      </c>
      <c r="E44" s="270">
        <v>6.2144593487709776E-5</v>
      </c>
      <c r="F44" s="291">
        <v>55.843000000000004</v>
      </c>
      <c r="G44" s="365">
        <v>6.7327973464809888E-5</v>
      </c>
      <c r="H44" s="365">
        <v>-16.00001469516522</v>
      </c>
      <c r="I44" s="365">
        <v>1.0584206177650262E-5</v>
      </c>
      <c r="J44" s="365">
        <v>12.263211015604242</v>
      </c>
      <c r="K44" s="23"/>
      <c r="L44" s="23"/>
      <c r="M44" s="23"/>
      <c r="N44" s="23"/>
      <c r="O44" s="23"/>
      <c r="P44" s="23"/>
      <c r="Q44" s="23"/>
      <c r="R44" s="23"/>
      <c r="S44" s="23"/>
      <c r="T44" s="23"/>
      <c r="U44" s="23"/>
    </row>
    <row r="45" spans="1:21" x14ac:dyDescent="0.2">
      <c r="A45" s="151" t="s">
        <v>151</v>
      </c>
      <c r="B45" s="291">
        <v>0</v>
      </c>
      <c r="C45" s="365">
        <v>0</v>
      </c>
      <c r="D45" s="292">
        <v>659502.02918102662</v>
      </c>
      <c r="E45" s="270">
        <v>0.82392599697818425</v>
      </c>
      <c r="F45" s="291">
        <v>783231.28</v>
      </c>
      <c r="G45" s="365">
        <v>0.94431486196388248</v>
      </c>
      <c r="H45" s="365" t="s">
        <v>759</v>
      </c>
      <c r="I45" s="365">
        <v>0.21468178208615646</v>
      </c>
      <c r="J45" s="365">
        <v>18.761011391067456</v>
      </c>
      <c r="K45" s="23"/>
      <c r="L45" s="23"/>
      <c r="M45" s="23"/>
      <c r="N45" s="23"/>
      <c r="O45" s="23"/>
      <c r="P45" s="23"/>
      <c r="Q45" s="23"/>
      <c r="R45" s="23"/>
      <c r="S45" s="23"/>
      <c r="T45" s="23"/>
      <c r="U45" s="23"/>
    </row>
    <row r="46" spans="1:21" x14ac:dyDescent="0.2">
      <c r="A46" s="151" t="s">
        <v>152</v>
      </c>
      <c r="B46" s="291">
        <v>2153433.6383186751</v>
      </c>
      <c r="C46" s="365">
        <v>9.6345607638646253</v>
      </c>
      <c r="D46" s="292">
        <v>14046580.199883347</v>
      </c>
      <c r="E46" s="270">
        <v>17.548608015194059</v>
      </c>
      <c r="F46" s="291">
        <v>14925011.993611995</v>
      </c>
      <c r="G46" s="365">
        <v>17.994570697632252</v>
      </c>
      <c r="H46" s="365">
        <v>8.0516312623805106</v>
      </c>
      <c r="I46" s="365">
        <v>1.5241610344405849</v>
      </c>
      <c r="J46" s="365">
        <v>6.2537057506420126</v>
      </c>
      <c r="K46" s="23"/>
      <c r="L46" s="23"/>
      <c r="M46" s="23"/>
      <c r="N46" s="23"/>
      <c r="O46" s="23"/>
      <c r="P46" s="23"/>
      <c r="Q46" s="23"/>
      <c r="R46" s="23"/>
      <c r="S46" s="23"/>
      <c r="T46" s="23"/>
      <c r="U46" s="23"/>
    </row>
    <row r="47" spans="1:21" x14ac:dyDescent="0.2">
      <c r="A47" s="151" t="s">
        <v>153</v>
      </c>
      <c r="B47" s="291">
        <v>134534.59806659483</v>
      </c>
      <c r="C47" s="365">
        <v>0.60191395585643648</v>
      </c>
      <c r="D47" s="292">
        <v>330565.23394067091</v>
      </c>
      <c r="E47" s="270">
        <v>0.41298021520739481</v>
      </c>
      <c r="F47" s="291">
        <v>330274.52899999992</v>
      </c>
      <c r="G47" s="365">
        <v>0.39820057526663288</v>
      </c>
      <c r="H47" s="365">
        <v>3.657718031834678</v>
      </c>
      <c r="I47" s="365">
        <v>-5.0440016658475728E-4</v>
      </c>
      <c r="J47" s="365">
        <v>-8.794177693930294E-2</v>
      </c>
      <c r="K47" s="23"/>
      <c r="L47" s="23"/>
      <c r="M47" s="23"/>
      <c r="N47" s="23"/>
      <c r="O47" s="23"/>
      <c r="P47" s="23"/>
      <c r="Q47" s="23"/>
      <c r="R47" s="23"/>
      <c r="S47" s="23"/>
      <c r="T47" s="23"/>
      <c r="U47" s="23"/>
    </row>
    <row r="48" spans="1:21" x14ac:dyDescent="0.2">
      <c r="A48" s="295" t="s">
        <v>154</v>
      </c>
      <c r="B48" s="296">
        <v>554130.94012749428</v>
      </c>
      <c r="C48" s="303">
        <v>2.479207215302965</v>
      </c>
      <c r="D48" s="297">
        <v>2188503.0701233223</v>
      </c>
      <c r="E48" s="306">
        <v>2.734130441085004</v>
      </c>
      <c r="F48" s="296">
        <v>2509813.7292209994</v>
      </c>
      <c r="G48" s="303">
        <v>3.0259955977044037</v>
      </c>
      <c r="H48" s="303">
        <v>6.2285280234515517</v>
      </c>
      <c r="I48" s="303">
        <v>0.5575039405943697</v>
      </c>
      <c r="J48" s="303">
        <v>14.681755007982304</v>
      </c>
      <c r="K48" s="23"/>
      <c r="L48" s="23"/>
      <c r="M48" s="23"/>
      <c r="N48" s="23"/>
      <c r="O48" s="23"/>
      <c r="P48" s="23"/>
      <c r="Q48" s="23"/>
      <c r="R48" s="23"/>
      <c r="S48" s="23"/>
      <c r="T48" s="23"/>
      <c r="U48" s="23"/>
    </row>
    <row r="49" spans="1:21" x14ac:dyDescent="0.2">
      <c r="A49" s="153" t="s">
        <v>155</v>
      </c>
      <c r="B49" s="293">
        <v>127615.08508474375</v>
      </c>
      <c r="C49" s="302">
        <v>0.57095573773737462</v>
      </c>
      <c r="D49" s="294">
        <v>562098.70356613584</v>
      </c>
      <c r="E49" s="304">
        <v>0.70223852883513938</v>
      </c>
      <c r="F49" s="293">
        <v>677762.75680799992</v>
      </c>
      <c r="G49" s="302">
        <v>0.81715511175627054</v>
      </c>
      <c r="H49" s="302">
        <v>6.9072178059565115</v>
      </c>
      <c r="I49" s="302">
        <v>0.20068791259070431</v>
      </c>
      <c r="J49" s="302">
        <v>20.577178440023786</v>
      </c>
      <c r="K49" s="23"/>
      <c r="L49" s="23"/>
      <c r="M49" s="23"/>
      <c r="N49" s="23"/>
      <c r="O49" s="23"/>
      <c r="P49" s="23"/>
      <c r="Q49" s="23"/>
      <c r="R49" s="23"/>
      <c r="S49" s="23"/>
      <c r="T49" s="23"/>
      <c r="U49" s="23"/>
    </row>
    <row r="50" spans="1:21" x14ac:dyDescent="0.2">
      <c r="A50" s="151" t="s">
        <v>156</v>
      </c>
      <c r="B50" s="291">
        <v>82819.812267833287</v>
      </c>
      <c r="C50" s="365">
        <v>0.3705396347246151</v>
      </c>
      <c r="D50" s="292">
        <v>257068.76326520005</v>
      </c>
      <c r="E50" s="270">
        <v>0.32115994749591631</v>
      </c>
      <c r="F50" s="291">
        <v>266234.73759799998</v>
      </c>
      <c r="G50" s="365">
        <v>0.32099001393923621</v>
      </c>
      <c r="H50" s="365">
        <v>4.7816466542760727</v>
      </c>
      <c r="I50" s="365">
        <v>1.5903819762074473E-2</v>
      </c>
      <c r="J50" s="365">
        <v>3.5655729682505353</v>
      </c>
      <c r="K50" s="23"/>
      <c r="L50" s="23"/>
      <c r="M50" s="23"/>
      <c r="N50" s="23"/>
      <c r="O50" s="23"/>
      <c r="P50" s="23"/>
      <c r="Q50" s="23"/>
      <c r="R50" s="23"/>
      <c r="S50" s="23"/>
      <c r="T50" s="23"/>
      <c r="U50" s="23"/>
    </row>
    <row r="51" spans="1:21" x14ac:dyDescent="0.2">
      <c r="A51" s="295" t="s">
        <v>157</v>
      </c>
      <c r="B51" s="296">
        <v>44795.272816910467</v>
      </c>
      <c r="C51" s="303">
        <v>0.20041610301275958</v>
      </c>
      <c r="D51" s="297">
        <v>305029.94030093576</v>
      </c>
      <c r="E51" s="306">
        <v>0.38107858133922307</v>
      </c>
      <c r="F51" s="296">
        <v>411528.01920999994</v>
      </c>
      <c r="G51" s="303">
        <v>0.49616509781703438</v>
      </c>
      <c r="H51" s="303">
        <v>9.2764779448331947</v>
      </c>
      <c r="I51" s="303">
        <v>0.18478409282862987</v>
      </c>
      <c r="J51" s="303">
        <v>34.913975593345214</v>
      </c>
      <c r="K51" s="23"/>
      <c r="L51" s="23"/>
      <c r="M51" s="23"/>
      <c r="N51" s="23"/>
      <c r="O51" s="23"/>
      <c r="P51" s="23"/>
      <c r="Q51" s="23"/>
      <c r="R51" s="23"/>
      <c r="S51" s="23"/>
      <c r="T51" s="23"/>
      <c r="U51" s="23"/>
    </row>
    <row r="52" spans="1:21" x14ac:dyDescent="0.2">
      <c r="A52" s="152" t="s">
        <v>60</v>
      </c>
      <c r="B52" s="289">
        <v>3840987.8656009058</v>
      </c>
      <c r="C52" s="301">
        <v>17.184755697088388</v>
      </c>
      <c r="D52" s="290">
        <v>15852493.350004904</v>
      </c>
      <c r="E52" s="307">
        <v>19.804763003098561</v>
      </c>
      <c r="F52" s="289">
        <v>16474094.728092998</v>
      </c>
      <c r="G52" s="301">
        <v>19.862246167107966</v>
      </c>
      <c r="H52" s="301">
        <v>5.9971882277795929</v>
      </c>
      <c r="I52" s="301">
        <v>1.0785363259849245</v>
      </c>
      <c r="J52" s="301">
        <v>3.9211584219835345</v>
      </c>
      <c r="K52" s="23"/>
      <c r="L52" s="23"/>
      <c r="M52" s="23"/>
      <c r="N52" s="23"/>
      <c r="O52" s="23"/>
      <c r="P52" s="23"/>
      <c r="Q52" s="23"/>
      <c r="R52" s="23"/>
      <c r="S52" s="23"/>
      <c r="T52" s="23"/>
      <c r="U52" s="23"/>
    </row>
    <row r="53" spans="1:21" x14ac:dyDescent="0.2">
      <c r="A53" s="151" t="s">
        <v>158</v>
      </c>
      <c r="B53" s="291">
        <v>2846532.3047278132</v>
      </c>
      <c r="C53" s="365">
        <v>12.735515953775234</v>
      </c>
      <c r="D53" s="292">
        <v>11100724.829522638</v>
      </c>
      <c r="E53" s="270">
        <v>13.868305733194934</v>
      </c>
      <c r="F53" s="291">
        <v>11271108.349888001</v>
      </c>
      <c r="G53" s="365">
        <v>13.589185464610724</v>
      </c>
      <c r="H53" s="365">
        <v>5.658884263315711</v>
      </c>
      <c r="I53" s="365">
        <v>0.29563128805868372</v>
      </c>
      <c r="J53" s="365">
        <v>1.5348864419395767</v>
      </c>
      <c r="K53" s="23"/>
      <c r="L53" s="23"/>
      <c r="M53" s="23"/>
      <c r="N53" s="23"/>
      <c r="O53" s="23"/>
      <c r="P53" s="23"/>
      <c r="Q53" s="23"/>
      <c r="R53" s="23"/>
      <c r="S53" s="23"/>
      <c r="T53" s="23"/>
      <c r="U53" s="23"/>
    </row>
    <row r="54" spans="1:21" x14ac:dyDescent="0.2">
      <c r="A54" s="151" t="s">
        <v>159</v>
      </c>
      <c r="B54" s="291">
        <v>473903.42353945062</v>
      </c>
      <c r="C54" s="365">
        <v>2.1202656302235372</v>
      </c>
      <c r="D54" s="292">
        <v>2931774.6514633331</v>
      </c>
      <c r="E54" s="270">
        <v>3.6627110239857155</v>
      </c>
      <c r="F54" s="291">
        <v>3097890.597205</v>
      </c>
      <c r="G54" s="365">
        <v>3.7350195355819404</v>
      </c>
      <c r="H54" s="365">
        <v>7.7990787065319367</v>
      </c>
      <c r="I54" s="365">
        <v>0.28822664833657663</v>
      </c>
      <c r="J54" s="365">
        <v>5.6660543694500518</v>
      </c>
      <c r="K54" s="23"/>
      <c r="L54" s="23"/>
      <c r="M54" s="23"/>
      <c r="N54" s="23"/>
      <c r="O54" s="23"/>
      <c r="P54" s="23"/>
      <c r="Q54" s="23"/>
      <c r="R54" s="23"/>
      <c r="S54" s="23"/>
      <c r="T54" s="23"/>
      <c r="U54" s="23"/>
    </row>
    <row r="55" spans="1:21" x14ac:dyDescent="0.2">
      <c r="A55" s="151" t="s">
        <v>600</v>
      </c>
      <c r="B55" s="291">
        <v>18743.709910385922</v>
      </c>
      <c r="C55" s="365">
        <v>8.3860216938405868E-2</v>
      </c>
      <c r="D55" s="292">
        <v>23694.533579074825</v>
      </c>
      <c r="E55" s="270">
        <v>2.9601944100635283E-2</v>
      </c>
      <c r="F55" s="291">
        <v>24022.644</v>
      </c>
      <c r="G55" s="365">
        <v>2.89632709164367E-2</v>
      </c>
      <c r="H55" s="365">
        <v>0.99749680466159063</v>
      </c>
      <c r="I55" s="365">
        <v>5.6930216112206463E-4</v>
      </c>
      <c r="J55" s="365">
        <v>1.38475154967783</v>
      </c>
      <c r="K55" s="23"/>
      <c r="L55" s="23"/>
      <c r="M55" s="23"/>
      <c r="N55" s="23"/>
      <c r="O55" s="23"/>
      <c r="P55" s="23"/>
      <c r="Q55" s="23"/>
      <c r="R55" s="23"/>
      <c r="S55" s="23"/>
      <c r="T55" s="23"/>
      <c r="U55" s="23"/>
    </row>
    <row r="56" spans="1:21" x14ac:dyDescent="0.2">
      <c r="A56" s="151" t="s">
        <v>160</v>
      </c>
      <c r="B56" s="291">
        <v>228464.96944449947</v>
      </c>
      <c r="C56" s="365">
        <v>1.0221627411031309</v>
      </c>
      <c r="D56" s="292">
        <v>1534323.5249556978</v>
      </c>
      <c r="E56" s="270">
        <v>1.9168539049926163</v>
      </c>
      <c r="F56" s="291">
        <v>1597383.1979999996</v>
      </c>
      <c r="G56" s="365">
        <v>1.9259096676051992</v>
      </c>
      <c r="H56" s="365">
        <v>8.0895178768377818</v>
      </c>
      <c r="I56" s="365">
        <v>0.10941441007129341</v>
      </c>
      <c r="J56" s="365">
        <v>4.1099332714801875</v>
      </c>
      <c r="K56" s="23"/>
      <c r="L56" s="23"/>
      <c r="M56" s="23"/>
      <c r="N56" s="23"/>
      <c r="O56" s="23"/>
      <c r="P56" s="23"/>
      <c r="Q56" s="23"/>
      <c r="R56" s="23"/>
      <c r="S56" s="23"/>
      <c r="T56" s="23"/>
      <c r="U56" s="23"/>
    </row>
    <row r="57" spans="1:21" x14ac:dyDescent="0.2">
      <c r="A57" s="151" t="s">
        <v>161</v>
      </c>
      <c r="B57" s="291">
        <v>273343.45797875727</v>
      </c>
      <c r="C57" s="365">
        <v>1.2229511550480803</v>
      </c>
      <c r="D57" s="292">
        <v>261975.81048415939</v>
      </c>
      <c r="E57" s="270">
        <v>0.32729039682466327</v>
      </c>
      <c r="F57" s="291">
        <v>483689.93900000001</v>
      </c>
      <c r="G57" s="365">
        <v>0.58316822839366644</v>
      </c>
      <c r="H57" s="365">
        <v>2.3091166170038147</v>
      </c>
      <c r="I57" s="365">
        <v>0.38469467735725443</v>
      </c>
      <c r="J57" s="365">
        <v>84.631526897880036</v>
      </c>
      <c r="K57" s="23"/>
      <c r="L57" s="23"/>
      <c r="M57" s="23"/>
      <c r="N57" s="23"/>
      <c r="O57" s="23"/>
      <c r="P57" s="23"/>
      <c r="Q57" s="23"/>
      <c r="R57" s="23"/>
      <c r="S57" s="23"/>
      <c r="T57" s="23"/>
      <c r="U57" s="23"/>
    </row>
    <row r="58" spans="1:21" x14ac:dyDescent="0.2">
      <c r="A58" s="153" t="s">
        <v>162</v>
      </c>
      <c r="B58" s="293">
        <v>8181071.2051985031</v>
      </c>
      <c r="C58" s="302">
        <v>36.602487412395419</v>
      </c>
      <c r="D58" s="294">
        <v>22720878.4784768</v>
      </c>
      <c r="E58" s="304">
        <v>28.385541854732686</v>
      </c>
      <c r="F58" s="293">
        <v>22870641.160166007</v>
      </c>
      <c r="G58" s="302">
        <v>27.574340940759726</v>
      </c>
      <c r="H58" s="302">
        <v>4.1978425118545992</v>
      </c>
      <c r="I58" s="302">
        <v>0.25985221103521272</v>
      </c>
      <c r="J58" s="302">
        <v>0.65914124680995201</v>
      </c>
      <c r="K58" s="23"/>
      <c r="L58" s="23"/>
      <c r="M58" s="23"/>
      <c r="N58" s="23"/>
      <c r="O58" s="23"/>
      <c r="P58" s="23"/>
      <c r="Q58" s="23"/>
      <c r="R58" s="23"/>
      <c r="S58" s="23"/>
      <c r="T58" s="23"/>
      <c r="U58" s="23"/>
    </row>
    <row r="59" spans="1:21" x14ac:dyDescent="0.2">
      <c r="A59" s="151" t="s">
        <v>163</v>
      </c>
      <c r="B59" s="291">
        <v>61816.80067484406</v>
      </c>
      <c r="C59" s="365">
        <v>0.27657119854155288</v>
      </c>
      <c r="D59" s="292">
        <v>626985.9837961368</v>
      </c>
      <c r="E59" s="270">
        <v>0.78330320292127709</v>
      </c>
      <c r="F59" s="291">
        <v>670060.0419999999</v>
      </c>
      <c r="G59" s="365">
        <v>0.80786821495273164</v>
      </c>
      <c r="H59" s="365">
        <v>10.001925655248689</v>
      </c>
      <c r="I59" s="365">
        <v>7.4737505607446325E-2</v>
      </c>
      <c r="J59" s="365">
        <v>6.8700193173486497</v>
      </c>
      <c r="K59" s="23"/>
      <c r="L59" s="23"/>
      <c r="M59" s="23"/>
      <c r="N59" s="23"/>
      <c r="O59" s="23"/>
      <c r="P59" s="23"/>
      <c r="Q59" s="23"/>
      <c r="R59" s="23"/>
      <c r="S59" s="23"/>
      <c r="T59" s="23"/>
      <c r="U59" s="23"/>
    </row>
    <row r="60" spans="1:21" x14ac:dyDescent="0.2">
      <c r="A60" s="151" t="s">
        <v>164</v>
      </c>
      <c r="B60" s="291">
        <v>6243483.6242517484</v>
      </c>
      <c r="C60" s="365">
        <v>27.93363179884787</v>
      </c>
      <c r="D60" s="292">
        <v>14524063.436851157</v>
      </c>
      <c r="E60" s="270">
        <v>18.145135144227478</v>
      </c>
      <c r="F60" s="291">
        <v>14909334.942166002</v>
      </c>
      <c r="G60" s="365">
        <v>17.975669418980274</v>
      </c>
      <c r="H60" s="365">
        <v>3.543121099232871</v>
      </c>
      <c r="I60" s="365">
        <v>0.6684819701124689</v>
      </c>
      <c r="J60" s="365">
        <v>2.6526426780629038</v>
      </c>
      <c r="K60" s="23"/>
      <c r="L60" s="23"/>
      <c r="M60" s="23"/>
      <c r="N60" s="23"/>
      <c r="O60" s="23"/>
      <c r="P60" s="23"/>
      <c r="Q60" s="23"/>
      <c r="R60" s="23"/>
      <c r="S60" s="23"/>
      <c r="T60" s="23"/>
      <c r="U60" s="23"/>
    </row>
    <row r="61" spans="1:21" x14ac:dyDescent="0.2">
      <c r="A61" s="151" t="s">
        <v>165</v>
      </c>
      <c r="B61" s="291">
        <v>669906.95032211673</v>
      </c>
      <c r="C61" s="365">
        <v>2.997194389539179</v>
      </c>
      <c r="D61" s="292">
        <v>2459600.0774042383</v>
      </c>
      <c r="E61" s="270">
        <v>3.0728160889200913</v>
      </c>
      <c r="F61" s="291">
        <v>2142045.2390000001</v>
      </c>
      <c r="G61" s="365">
        <v>2.5825898503270666</v>
      </c>
      <c r="H61" s="365">
        <v>4.7592947867850066</v>
      </c>
      <c r="I61" s="365">
        <v>-0.55098724163816881</v>
      </c>
      <c r="J61" s="365">
        <v>-12.910832184530278</v>
      </c>
      <c r="K61" s="23"/>
      <c r="L61" s="23"/>
      <c r="M61" s="23"/>
      <c r="N61" s="23"/>
      <c r="O61" s="23"/>
      <c r="P61" s="23"/>
      <c r="Q61" s="23"/>
      <c r="R61" s="23"/>
      <c r="S61" s="23"/>
      <c r="T61" s="23"/>
      <c r="U61" s="23"/>
    </row>
    <row r="62" spans="1:21" x14ac:dyDescent="0.2">
      <c r="A62" s="151" t="s">
        <v>166</v>
      </c>
      <c r="B62" s="291">
        <v>99127.571179506325</v>
      </c>
      <c r="C62" s="365">
        <v>0.44350129528437165</v>
      </c>
      <c r="D62" s="292">
        <v>250190.91409727297</v>
      </c>
      <c r="E62" s="270">
        <v>0.31256734507468192</v>
      </c>
      <c r="F62" s="291">
        <v>190944.69</v>
      </c>
      <c r="G62" s="365">
        <v>0.23021540786788589</v>
      </c>
      <c r="H62" s="365">
        <v>2.6569896750605393</v>
      </c>
      <c r="I62" s="365">
        <v>-0.10279772072399812</v>
      </c>
      <c r="J62" s="365">
        <v>-23.68040594561252</v>
      </c>
      <c r="K62" s="23"/>
      <c r="L62" s="23"/>
      <c r="M62" s="23"/>
      <c r="N62" s="23"/>
      <c r="O62" s="23"/>
      <c r="P62" s="23"/>
      <c r="Q62" s="23"/>
      <c r="R62" s="23"/>
      <c r="S62" s="23"/>
      <c r="T62" s="23"/>
      <c r="U62" s="23"/>
    </row>
    <row r="63" spans="1:21" x14ac:dyDescent="0.2">
      <c r="A63" s="151" t="s">
        <v>61</v>
      </c>
      <c r="B63" s="291">
        <v>825487.30764353334</v>
      </c>
      <c r="C63" s="365">
        <v>3.6932680365763288</v>
      </c>
      <c r="D63" s="292">
        <v>3572002.4797236826</v>
      </c>
      <c r="E63" s="270">
        <v>4.4625574662288718</v>
      </c>
      <c r="F63" s="291">
        <v>3815838.0570000005</v>
      </c>
      <c r="G63" s="365">
        <v>4.6006239537221809</v>
      </c>
      <c r="H63" s="365">
        <v>6.3151561518629995</v>
      </c>
      <c r="I63" s="365">
        <v>0.42307745273811531</v>
      </c>
      <c r="J63" s="365">
        <v>6.8262992162082696</v>
      </c>
      <c r="K63" s="23"/>
      <c r="L63" s="23"/>
      <c r="M63" s="23"/>
      <c r="N63" s="23"/>
      <c r="O63" s="23"/>
      <c r="P63" s="23"/>
      <c r="Q63" s="23"/>
      <c r="R63" s="23"/>
      <c r="S63" s="23"/>
      <c r="T63" s="23"/>
      <c r="U63" s="23"/>
    </row>
    <row r="64" spans="1:21" x14ac:dyDescent="0.2">
      <c r="A64" s="151" t="s">
        <v>167</v>
      </c>
      <c r="B64" s="291">
        <v>61559.457329791621</v>
      </c>
      <c r="C64" s="365">
        <v>0.27541983262483039</v>
      </c>
      <c r="D64" s="292">
        <v>493898.04295066191</v>
      </c>
      <c r="E64" s="270">
        <v>0.61703439783048575</v>
      </c>
      <c r="F64" s="291">
        <v>492399.11399999994</v>
      </c>
      <c r="G64" s="365">
        <v>0.59366857943677631</v>
      </c>
      <c r="H64" s="365">
        <v>8.6728105649273921</v>
      </c>
      <c r="I64" s="365">
        <v>-2.6007814338054494E-3</v>
      </c>
      <c r="J64" s="365">
        <v>-0.30348955053699456</v>
      </c>
      <c r="K64" s="23"/>
      <c r="L64" s="23"/>
      <c r="M64" s="23"/>
      <c r="N64" s="23"/>
      <c r="O64" s="23"/>
      <c r="P64" s="23"/>
      <c r="Q64" s="23"/>
      <c r="R64" s="23"/>
      <c r="S64" s="23"/>
      <c r="T64" s="23"/>
      <c r="U64" s="23"/>
    </row>
    <row r="65" spans="1:21" x14ac:dyDescent="0.2">
      <c r="A65" s="151" t="s">
        <v>168</v>
      </c>
      <c r="B65" s="291">
        <v>37721.936842387055</v>
      </c>
      <c r="C65" s="365">
        <v>0.16876967377661958</v>
      </c>
      <c r="D65" s="292">
        <v>26751.249185236273</v>
      </c>
      <c r="E65" s="270">
        <v>3.3420745775002904E-2</v>
      </c>
      <c r="F65" s="291">
        <v>26628.971000000001</v>
      </c>
      <c r="G65" s="365">
        <v>3.2105629226280685E-2</v>
      </c>
      <c r="H65" s="365">
        <v>-1.383311272981802</v>
      </c>
      <c r="I65" s="365">
        <v>-2.1216404805676244E-4</v>
      </c>
      <c r="J65" s="365">
        <v>-0.4570933655829208</v>
      </c>
      <c r="K65" s="23"/>
      <c r="L65" s="23"/>
      <c r="M65" s="23"/>
      <c r="N65" s="23"/>
      <c r="O65" s="23"/>
      <c r="P65" s="23"/>
      <c r="Q65" s="23"/>
      <c r="R65" s="23"/>
      <c r="S65" s="23"/>
      <c r="T65" s="23"/>
      <c r="U65" s="23"/>
    </row>
    <row r="66" spans="1:21" x14ac:dyDescent="0.2">
      <c r="A66" s="295" t="s">
        <v>601</v>
      </c>
      <c r="B66" s="296">
        <v>181967.55695457532</v>
      </c>
      <c r="C66" s="303">
        <v>0.81413118720466915</v>
      </c>
      <c r="D66" s="297">
        <v>767386.29446841113</v>
      </c>
      <c r="E66" s="306">
        <v>0.95870746375479077</v>
      </c>
      <c r="F66" s="296">
        <v>623390.10499999998</v>
      </c>
      <c r="G66" s="303">
        <v>0.7515998862465314</v>
      </c>
      <c r="H66" s="303">
        <v>5.0486891913571696</v>
      </c>
      <c r="I66" s="303">
        <v>-0.24984680957878952</v>
      </c>
      <c r="J66" s="303">
        <v>-18.764498467901504</v>
      </c>
      <c r="K66" s="23"/>
      <c r="L66" s="23"/>
      <c r="M66" s="23"/>
      <c r="N66" s="23"/>
      <c r="O66" s="23"/>
      <c r="P66" s="23"/>
      <c r="Q66" s="23"/>
      <c r="R66" s="23"/>
      <c r="S66" s="23"/>
      <c r="T66" s="23"/>
      <c r="U66" s="23"/>
    </row>
    <row r="67" spans="1:21" x14ac:dyDescent="0.2">
      <c r="A67" s="286" t="s">
        <v>760</v>
      </c>
      <c r="B67" s="287">
        <v>15370213.198008548</v>
      </c>
      <c r="C67" s="556">
        <v>68.76703808035019</v>
      </c>
      <c r="D67" s="287">
        <v>57633791.566588625</v>
      </c>
      <c r="E67" s="556">
        <v>72.002779483639728</v>
      </c>
      <c r="F67" s="287">
        <v>59871731.801726997</v>
      </c>
      <c r="G67" s="556">
        <v>72.185276042456351</v>
      </c>
      <c r="H67" s="556">
        <v>5.5897294631116257</v>
      </c>
      <c r="I67" s="556">
        <v>3.8830348903086009</v>
      </c>
      <c r="J67" s="558">
        <v>3.8830348903085934</v>
      </c>
      <c r="K67" s="23"/>
      <c r="L67" s="23"/>
      <c r="M67" s="23"/>
      <c r="N67" s="23"/>
      <c r="O67" s="23"/>
      <c r="P67" s="23"/>
      <c r="Q67" s="23"/>
      <c r="R67" s="23"/>
      <c r="S67" s="23"/>
      <c r="T67" s="23"/>
      <c r="U67" s="23"/>
    </row>
    <row r="68" spans="1:21" ht="15" x14ac:dyDescent="0.2">
      <c r="A68" s="7" t="s">
        <v>458</v>
      </c>
      <c r="B68" s="64"/>
      <c r="C68" s="7"/>
      <c r="D68" s="64"/>
      <c r="E68" s="7"/>
      <c r="F68" s="64"/>
      <c r="G68" s="7"/>
      <c r="H68" s="7"/>
      <c r="I68" s="7"/>
      <c r="J68" s="7"/>
    </row>
    <row r="69" spans="1:21" ht="15" customHeight="1" x14ac:dyDescent="0.2">
      <c r="A69" s="1226" t="s">
        <v>761</v>
      </c>
      <c r="B69" s="1226"/>
      <c r="C69" s="1226"/>
      <c r="D69" s="1226"/>
      <c r="E69" s="1226"/>
      <c r="F69" s="1226"/>
      <c r="G69" s="1226"/>
      <c r="H69" s="1226"/>
      <c r="I69" s="1226"/>
      <c r="J69" s="1226"/>
    </row>
    <row r="70" spans="1:21" x14ac:dyDescent="0.2">
      <c r="A70" s="4" t="s">
        <v>17</v>
      </c>
    </row>
  </sheetData>
  <mergeCells count="7">
    <mergeCell ref="A69:J69"/>
    <mergeCell ref="I5:I6"/>
    <mergeCell ref="J5:J6"/>
    <mergeCell ref="B5:C5"/>
    <mergeCell ref="D5:E5"/>
    <mergeCell ref="F5:G5"/>
    <mergeCell ref="H5:H6"/>
  </mergeCells>
  <pageMargins left="0.7" right="0.7" top="0.75" bottom="0.75" header="0.3" footer="0.3"/>
  <pageSetup paperSize="9" orientation="portrait" horizontalDpi="0"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6841F-B3A6-411D-8C9E-2B2567C0D471}">
  <dimension ref="A1:H34"/>
  <sheetViews>
    <sheetView topLeftCell="A6" zoomScaleNormal="100" workbookViewId="0">
      <selection sqref="A1:XFD1048576"/>
    </sheetView>
  </sheetViews>
  <sheetFormatPr baseColWidth="10" defaultColWidth="11.42578125" defaultRowHeight="12.75" x14ac:dyDescent="0.2"/>
  <cols>
    <col min="1" max="1" width="50.7109375" style="892" customWidth="1"/>
    <col min="2" max="2" width="14" style="892" bestFit="1" customWidth="1"/>
    <col min="3" max="5" width="12.28515625" style="892" customWidth="1"/>
    <col min="6" max="7" width="11.42578125" style="892"/>
    <col min="8" max="8" width="14" style="892" customWidth="1"/>
    <col min="9" max="16384" width="11.42578125" style="892"/>
  </cols>
  <sheetData>
    <row r="1" spans="1:8" ht="12.75" customHeight="1" x14ac:dyDescent="0.2">
      <c r="A1" s="891" t="s">
        <v>719</v>
      </c>
    </row>
    <row r="2" spans="1:8" x14ac:dyDescent="0.2">
      <c r="A2" s="893" t="s">
        <v>665</v>
      </c>
    </row>
    <row r="3" spans="1:8" x14ac:dyDescent="0.2">
      <c r="A3" s="894" t="s">
        <v>819</v>
      </c>
    </row>
    <row r="5" spans="1:8" ht="23.25" customHeight="1" x14ac:dyDescent="0.2">
      <c r="A5" s="1293" t="s">
        <v>57</v>
      </c>
      <c r="B5" s="1296" t="s">
        <v>401</v>
      </c>
      <c r="C5" s="1297"/>
      <c r="D5" s="1297"/>
      <c r="E5" s="1297"/>
      <c r="F5" s="1297"/>
      <c r="G5" s="1298"/>
      <c r="H5" s="1293" t="s">
        <v>402</v>
      </c>
    </row>
    <row r="6" spans="1:8" ht="25.5" x14ac:dyDescent="0.2">
      <c r="A6" s="1294"/>
      <c r="B6" s="905" t="s">
        <v>403</v>
      </c>
      <c r="C6" s="900" t="s">
        <v>404</v>
      </c>
      <c r="D6" s="900" t="s">
        <v>405</v>
      </c>
      <c r="E6" s="900" t="s">
        <v>406</v>
      </c>
      <c r="F6" s="900" t="s">
        <v>407</v>
      </c>
      <c r="G6" s="901" t="s">
        <v>408</v>
      </c>
      <c r="H6" s="1294"/>
    </row>
    <row r="7" spans="1:8" x14ac:dyDescent="0.2">
      <c r="A7" s="898" t="s">
        <v>431</v>
      </c>
      <c r="B7" s="906">
        <v>4</v>
      </c>
      <c r="C7" s="895">
        <v>0</v>
      </c>
      <c r="D7" s="895">
        <v>1</v>
      </c>
      <c r="E7" s="895">
        <v>1</v>
      </c>
      <c r="F7" s="895">
        <v>0</v>
      </c>
      <c r="G7" s="899">
        <v>0</v>
      </c>
      <c r="H7" s="899">
        <v>6</v>
      </c>
    </row>
    <row r="8" spans="1:8" x14ac:dyDescent="0.2">
      <c r="A8" s="898" t="s">
        <v>432</v>
      </c>
      <c r="B8" s="906">
        <v>1</v>
      </c>
      <c r="C8" s="895">
        <v>0</v>
      </c>
      <c r="D8" s="895">
        <v>0</v>
      </c>
      <c r="E8" s="895">
        <v>0</v>
      </c>
      <c r="F8" s="895">
        <v>0</v>
      </c>
      <c r="G8" s="899">
        <v>0</v>
      </c>
      <c r="H8" s="899">
        <v>1</v>
      </c>
    </row>
    <row r="9" spans="1:8" x14ac:dyDescent="0.2">
      <c r="A9" s="898" t="s">
        <v>433</v>
      </c>
      <c r="B9" s="906">
        <v>2</v>
      </c>
      <c r="C9" s="895">
        <v>0</v>
      </c>
      <c r="D9" s="895">
        <v>0</v>
      </c>
      <c r="E9" s="895">
        <v>2</v>
      </c>
      <c r="F9" s="895">
        <v>0</v>
      </c>
      <c r="G9" s="899">
        <v>0</v>
      </c>
      <c r="H9" s="899">
        <v>4</v>
      </c>
    </row>
    <row r="10" spans="1:8" x14ac:dyDescent="0.2">
      <c r="A10" s="898" t="s">
        <v>434</v>
      </c>
      <c r="B10" s="906">
        <v>13</v>
      </c>
      <c r="C10" s="895">
        <v>1</v>
      </c>
      <c r="D10" s="895">
        <v>1</v>
      </c>
      <c r="E10" s="895">
        <v>1</v>
      </c>
      <c r="F10" s="895">
        <v>0</v>
      </c>
      <c r="G10" s="899">
        <v>0</v>
      </c>
      <c r="H10" s="899">
        <v>16</v>
      </c>
    </row>
    <row r="11" spans="1:8" x14ac:dyDescent="0.2">
      <c r="A11" s="898" t="s">
        <v>435</v>
      </c>
      <c r="B11" s="906">
        <v>14</v>
      </c>
      <c r="C11" s="895">
        <v>0</v>
      </c>
      <c r="D11" s="895">
        <v>0</v>
      </c>
      <c r="E11" s="895">
        <v>5</v>
      </c>
      <c r="F11" s="895">
        <v>0</v>
      </c>
      <c r="G11" s="899">
        <v>1</v>
      </c>
      <c r="H11" s="899">
        <v>20</v>
      </c>
    </row>
    <row r="12" spans="1:8" x14ac:dyDescent="0.2">
      <c r="A12" s="898" t="s">
        <v>436</v>
      </c>
      <c r="B12" s="906">
        <v>6</v>
      </c>
      <c r="C12" s="895">
        <v>0</v>
      </c>
      <c r="D12" s="895">
        <v>0</v>
      </c>
      <c r="E12" s="895">
        <v>0</v>
      </c>
      <c r="F12" s="895">
        <v>0</v>
      </c>
      <c r="G12" s="899">
        <v>0</v>
      </c>
      <c r="H12" s="899">
        <v>6</v>
      </c>
    </row>
    <row r="13" spans="1:8" x14ac:dyDescent="0.2">
      <c r="A13" s="898" t="s">
        <v>437</v>
      </c>
      <c r="B13" s="906">
        <v>2</v>
      </c>
      <c r="C13" s="895">
        <v>0</v>
      </c>
      <c r="D13" s="895">
        <v>0</v>
      </c>
      <c r="E13" s="895">
        <v>1</v>
      </c>
      <c r="F13" s="895">
        <v>0</v>
      </c>
      <c r="G13" s="899">
        <v>0</v>
      </c>
      <c r="H13" s="899">
        <v>3</v>
      </c>
    </row>
    <row r="14" spans="1:8" x14ac:dyDescent="0.2">
      <c r="A14" s="898" t="s">
        <v>438</v>
      </c>
      <c r="B14" s="906">
        <v>4</v>
      </c>
      <c r="C14" s="895">
        <v>0</v>
      </c>
      <c r="D14" s="895">
        <v>1</v>
      </c>
      <c r="E14" s="895">
        <v>0</v>
      </c>
      <c r="F14" s="895">
        <v>0</v>
      </c>
      <c r="G14" s="899">
        <v>0</v>
      </c>
      <c r="H14" s="899">
        <v>5</v>
      </c>
    </row>
    <row r="15" spans="1:8" x14ac:dyDescent="0.2">
      <c r="A15" s="898" t="s">
        <v>439</v>
      </c>
      <c r="B15" s="906">
        <v>1</v>
      </c>
      <c r="C15" s="895">
        <v>0</v>
      </c>
      <c r="D15" s="895">
        <v>0</v>
      </c>
      <c r="E15" s="895">
        <v>0</v>
      </c>
      <c r="F15" s="895">
        <v>0</v>
      </c>
      <c r="G15" s="899">
        <v>0</v>
      </c>
      <c r="H15" s="899">
        <v>1</v>
      </c>
    </row>
    <row r="16" spans="1:8" x14ac:dyDescent="0.2">
      <c r="A16" s="898" t="s">
        <v>440</v>
      </c>
      <c r="B16" s="906">
        <v>1</v>
      </c>
      <c r="C16" s="895">
        <v>0</v>
      </c>
      <c r="D16" s="895">
        <v>0</v>
      </c>
      <c r="E16" s="895">
        <v>0</v>
      </c>
      <c r="F16" s="895">
        <v>0</v>
      </c>
      <c r="G16" s="899">
        <v>0</v>
      </c>
      <c r="H16" s="899">
        <v>1</v>
      </c>
    </row>
    <row r="17" spans="1:8" x14ac:dyDescent="0.2">
      <c r="A17" s="898" t="s">
        <v>441</v>
      </c>
      <c r="B17" s="906">
        <v>1</v>
      </c>
      <c r="C17" s="895">
        <v>0</v>
      </c>
      <c r="D17" s="895">
        <v>0</v>
      </c>
      <c r="E17" s="895">
        <v>0</v>
      </c>
      <c r="F17" s="895">
        <v>0</v>
      </c>
      <c r="G17" s="899">
        <v>0</v>
      </c>
      <c r="H17" s="899">
        <v>1</v>
      </c>
    </row>
    <row r="18" spans="1:8" x14ac:dyDescent="0.2">
      <c r="A18" s="898" t="s">
        <v>442</v>
      </c>
      <c r="B18" s="906">
        <v>8</v>
      </c>
      <c r="C18" s="895">
        <v>0</v>
      </c>
      <c r="D18" s="895">
        <v>0</v>
      </c>
      <c r="E18" s="895">
        <v>3</v>
      </c>
      <c r="F18" s="895">
        <v>2</v>
      </c>
      <c r="G18" s="899">
        <v>1</v>
      </c>
      <c r="H18" s="899">
        <v>14</v>
      </c>
    </row>
    <row r="19" spans="1:8" x14ac:dyDescent="0.2">
      <c r="A19" s="898" t="s">
        <v>443</v>
      </c>
      <c r="B19" s="906">
        <v>0</v>
      </c>
      <c r="C19" s="895">
        <v>0</v>
      </c>
      <c r="D19" s="895">
        <v>0</v>
      </c>
      <c r="E19" s="895">
        <v>1</v>
      </c>
      <c r="F19" s="895">
        <v>1</v>
      </c>
      <c r="G19" s="899">
        <v>0</v>
      </c>
      <c r="H19" s="899">
        <v>2</v>
      </c>
    </row>
    <row r="20" spans="1:8" x14ac:dyDescent="0.2">
      <c r="A20" s="898" t="s">
        <v>444</v>
      </c>
      <c r="B20" s="906">
        <v>7</v>
      </c>
      <c r="C20" s="895">
        <v>0</v>
      </c>
      <c r="D20" s="895">
        <v>0</v>
      </c>
      <c r="E20" s="895">
        <v>0</v>
      </c>
      <c r="F20" s="895">
        <v>1</v>
      </c>
      <c r="G20" s="899">
        <v>0</v>
      </c>
      <c r="H20" s="899">
        <v>8</v>
      </c>
    </row>
    <row r="21" spans="1:8" x14ac:dyDescent="0.2">
      <c r="A21" s="898" t="s">
        <v>445</v>
      </c>
      <c r="B21" s="906">
        <v>3</v>
      </c>
      <c r="C21" s="895">
        <v>1</v>
      </c>
      <c r="D21" s="895">
        <v>0</v>
      </c>
      <c r="E21" s="895">
        <v>2</v>
      </c>
      <c r="F21" s="895">
        <v>0</v>
      </c>
      <c r="G21" s="899">
        <v>0</v>
      </c>
      <c r="H21" s="899">
        <v>6</v>
      </c>
    </row>
    <row r="22" spans="1:8" x14ac:dyDescent="0.2">
      <c r="A22" s="898" t="s">
        <v>820</v>
      </c>
      <c r="B22" s="906">
        <v>7</v>
      </c>
      <c r="C22" s="895">
        <v>0</v>
      </c>
      <c r="D22" s="895">
        <v>0</v>
      </c>
      <c r="E22" s="895">
        <v>0</v>
      </c>
      <c r="F22" s="895">
        <v>0</v>
      </c>
      <c r="G22" s="899">
        <v>0</v>
      </c>
      <c r="H22" s="899">
        <v>7</v>
      </c>
    </row>
    <row r="23" spans="1:8" x14ac:dyDescent="0.2">
      <c r="A23" s="898" t="s">
        <v>736</v>
      </c>
      <c r="B23" s="906">
        <v>2</v>
      </c>
      <c r="C23" s="895">
        <v>0</v>
      </c>
      <c r="D23" s="895">
        <v>0</v>
      </c>
      <c r="E23" s="895">
        <v>0</v>
      </c>
      <c r="F23" s="895">
        <v>0</v>
      </c>
      <c r="G23" s="899">
        <v>1</v>
      </c>
      <c r="H23" s="899">
        <v>3</v>
      </c>
    </row>
    <row r="24" spans="1:8" x14ac:dyDescent="0.2">
      <c r="A24" s="898" t="s">
        <v>446</v>
      </c>
      <c r="B24" s="906">
        <v>1</v>
      </c>
      <c r="C24" s="895">
        <v>0</v>
      </c>
      <c r="D24" s="895">
        <v>0</v>
      </c>
      <c r="E24" s="895">
        <v>0</v>
      </c>
      <c r="F24" s="895">
        <v>0</v>
      </c>
      <c r="G24" s="899">
        <v>0</v>
      </c>
      <c r="H24" s="899">
        <v>1</v>
      </c>
    </row>
    <row r="25" spans="1:8" x14ac:dyDescent="0.2">
      <c r="A25" s="898" t="s">
        <v>447</v>
      </c>
      <c r="B25" s="906">
        <v>3</v>
      </c>
      <c r="C25" s="895">
        <v>2</v>
      </c>
      <c r="D25" s="895">
        <v>1</v>
      </c>
      <c r="E25" s="895">
        <v>0</v>
      </c>
      <c r="F25" s="895">
        <v>0</v>
      </c>
      <c r="G25" s="899">
        <v>0</v>
      </c>
      <c r="H25" s="899">
        <v>6</v>
      </c>
    </row>
    <row r="26" spans="1:8" x14ac:dyDescent="0.2">
      <c r="A26" s="898" t="s">
        <v>450</v>
      </c>
      <c r="B26" s="906">
        <v>1</v>
      </c>
      <c r="C26" s="895">
        <v>0</v>
      </c>
      <c r="D26" s="895">
        <v>0</v>
      </c>
      <c r="E26" s="895">
        <v>0</v>
      </c>
      <c r="F26" s="895">
        <v>0</v>
      </c>
      <c r="G26" s="899">
        <v>0</v>
      </c>
      <c r="H26" s="899">
        <v>1</v>
      </c>
    </row>
    <row r="27" spans="1:8" x14ac:dyDescent="0.2">
      <c r="A27" s="898" t="s">
        <v>448</v>
      </c>
      <c r="B27" s="906">
        <v>10</v>
      </c>
      <c r="C27" s="895">
        <v>0</v>
      </c>
      <c r="D27" s="895">
        <v>3</v>
      </c>
      <c r="E27" s="895">
        <v>2</v>
      </c>
      <c r="F27" s="895">
        <v>2</v>
      </c>
      <c r="G27" s="899">
        <v>0</v>
      </c>
      <c r="H27" s="899">
        <v>17</v>
      </c>
    </row>
    <row r="28" spans="1:8" x14ac:dyDescent="0.2">
      <c r="A28" s="898" t="s">
        <v>449</v>
      </c>
      <c r="B28" s="906">
        <v>1</v>
      </c>
      <c r="C28" s="895">
        <v>0</v>
      </c>
      <c r="D28" s="895">
        <v>0</v>
      </c>
      <c r="E28" s="895">
        <v>0</v>
      </c>
      <c r="F28" s="895">
        <v>0</v>
      </c>
      <c r="G28" s="899">
        <v>0</v>
      </c>
      <c r="H28" s="899">
        <v>1</v>
      </c>
    </row>
    <row r="29" spans="1:8" x14ac:dyDescent="0.2">
      <c r="A29" s="902" t="s">
        <v>899</v>
      </c>
      <c r="B29" s="907">
        <v>92</v>
      </c>
      <c r="C29" s="903">
        <v>4</v>
      </c>
      <c r="D29" s="903">
        <v>7</v>
      </c>
      <c r="E29" s="903">
        <v>18</v>
      </c>
      <c r="F29" s="903">
        <v>6</v>
      </c>
      <c r="G29" s="904">
        <v>3</v>
      </c>
      <c r="H29" s="904">
        <v>130</v>
      </c>
    </row>
    <row r="30" spans="1:8" x14ac:dyDescent="0.2">
      <c r="A30" s="1295" t="s">
        <v>821</v>
      </c>
      <c r="B30" s="1295"/>
      <c r="C30" s="1295"/>
      <c r="D30" s="1295"/>
      <c r="E30" s="1295"/>
      <c r="F30" s="1295"/>
      <c r="G30" s="1295"/>
      <c r="H30" s="1295"/>
    </row>
    <row r="31" spans="1:8" ht="24" customHeight="1" x14ac:dyDescent="0.2">
      <c r="A31" s="1295" t="s">
        <v>900</v>
      </c>
      <c r="B31" s="1295"/>
      <c r="C31" s="1295"/>
      <c r="D31" s="1295"/>
      <c r="E31" s="1295"/>
      <c r="F31" s="1295"/>
      <c r="G31" s="1295"/>
      <c r="H31" s="1295"/>
    </row>
    <row r="32" spans="1:8" x14ac:dyDescent="0.2">
      <c r="A32" s="1295" t="s">
        <v>901</v>
      </c>
      <c r="B32" s="1295"/>
      <c r="C32" s="1295"/>
      <c r="D32" s="1295"/>
      <c r="E32" s="1295"/>
      <c r="F32" s="1295"/>
      <c r="G32" s="1295"/>
      <c r="H32" s="1295"/>
    </row>
    <row r="33" spans="1:8" ht="24" customHeight="1" x14ac:dyDescent="0.2">
      <c r="A33" s="1295" t="s">
        <v>902</v>
      </c>
      <c r="B33" s="1295"/>
      <c r="C33" s="1295"/>
      <c r="D33" s="1295"/>
      <c r="E33" s="1295"/>
      <c r="F33" s="1295"/>
      <c r="G33" s="1295"/>
      <c r="H33" s="1295"/>
    </row>
    <row r="34" spans="1:8" x14ac:dyDescent="0.2">
      <c r="A34" s="892" t="s">
        <v>822</v>
      </c>
    </row>
  </sheetData>
  <mergeCells count="7">
    <mergeCell ref="H5:H6"/>
    <mergeCell ref="A30:H30"/>
    <mergeCell ref="A31:H31"/>
    <mergeCell ref="A32:H32"/>
    <mergeCell ref="A33:H33"/>
    <mergeCell ref="A5:A6"/>
    <mergeCell ref="B5:G5"/>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9739C-5425-4D9A-AA94-E71D8866EEF9}">
  <dimension ref="A1:C12"/>
  <sheetViews>
    <sheetView workbookViewId="0">
      <selection sqref="A1:XFD1048576"/>
    </sheetView>
  </sheetViews>
  <sheetFormatPr baseColWidth="10" defaultColWidth="37.7109375" defaultRowHeight="12.75" x14ac:dyDescent="0.2"/>
  <cols>
    <col min="1" max="1" width="37.7109375" style="694"/>
    <col min="2" max="2" width="49.7109375" style="694" customWidth="1"/>
    <col min="3" max="3" width="58.42578125" style="694" customWidth="1"/>
    <col min="4" max="16384" width="37.7109375" style="694"/>
  </cols>
  <sheetData>
    <row r="1" spans="1:3" x14ac:dyDescent="0.2">
      <c r="A1" s="693" t="s">
        <v>718</v>
      </c>
    </row>
    <row r="2" spans="1:3" x14ac:dyDescent="0.2">
      <c r="A2" s="695" t="s">
        <v>666</v>
      </c>
    </row>
    <row r="3" spans="1:3" x14ac:dyDescent="0.2">
      <c r="A3" s="908"/>
    </row>
    <row r="4" spans="1:3" x14ac:dyDescent="0.2">
      <c r="A4" s="559" t="s">
        <v>243</v>
      </c>
      <c r="B4" s="317" t="s">
        <v>409</v>
      </c>
      <c r="C4" s="914" t="s">
        <v>589</v>
      </c>
    </row>
    <row r="5" spans="1:3" x14ac:dyDescent="0.2">
      <c r="A5" s="909" t="s">
        <v>432</v>
      </c>
      <c r="B5" s="916" t="s">
        <v>823</v>
      </c>
      <c r="C5" s="910" t="s">
        <v>824</v>
      </c>
    </row>
    <row r="6" spans="1:3" x14ac:dyDescent="0.2">
      <c r="A6" s="653" t="s">
        <v>448</v>
      </c>
      <c r="B6" s="917" t="s">
        <v>825</v>
      </c>
      <c r="C6" s="915" t="s">
        <v>826</v>
      </c>
    </row>
    <row r="7" spans="1:3" ht="25.5" x14ac:dyDescent="0.2">
      <c r="A7" s="909" t="s">
        <v>434</v>
      </c>
      <c r="B7" s="916" t="s">
        <v>827</v>
      </c>
      <c r="C7" s="910" t="s">
        <v>828</v>
      </c>
    </row>
    <row r="8" spans="1:3" ht="25.5" x14ac:dyDescent="0.2">
      <c r="A8" s="653" t="s">
        <v>435</v>
      </c>
      <c r="B8" s="917" t="s">
        <v>829</v>
      </c>
      <c r="C8" s="915" t="s">
        <v>830</v>
      </c>
    </row>
    <row r="9" spans="1:3" x14ac:dyDescent="0.2">
      <c r="A9" s="909" t="s">
        <v>436</v>
      </c>
      <c r="B9" s="916" t="s">
        <v>831</v>
      </c>
      <c r="C9" s="910" t="s">
        <v>832</v>
      </c>
    </row>
    <row r="10" spans="1:3" x14ac:dyDescent="0.2">
      <c r="A10" s="653" t="s">
        <v>736</v>
      </c>
      <c r="B10" s="917" t="s">
        <v>833</v>
      </c>
      <c r="C10" s="915" t="s">
        <v>834</v>
      </c>
    </row>
    <row r="11" spans="1:3" ht="25.5" x14ac:dyDescent="0.2">
      <c r="A11" s="911" t="s">
        <v>835</v>
      </c>
      <c r="B11" s="918" t="s">
        <v>836</v>
      </c>
      <c r="C11" s="912" t="s">
        <v>903</v>
      </c>
    </row>
    <row r="12" spans="1:3" x14ac:dyDescent="0.2">
      <c r="A12" s="694" t="s">
        <v>17</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5C3C3-6B54-4052-B3CF-9B62A2EBBA5B}">
  <dimension ref="A1:F25"/>
  <sheetViews>
    <sheetView workbookViewId="0">
      <selection activeCell="A3" sqref="A1:XFD1048576"/>
    </sheetView>
  </sheetViews>
  <sheetFormatPr baseColWidth="10" defaultColWidth="11.42578125" defaultRowHeight="12.75" x14ac:dyDescent="0.2"/>
  <cols>
    <col min="1" max="1" width="67.7109375" style="694" customWidth="1"/>
    <col min="2" max="3" width="16.42578125" style="694" customWidth="1"/>
    <col min="4" max="16384" width="11.42578125" style="694"/>
  </cols>
  <sheetData>
    <row r="1" spans="1:6" x14ac:dyDescent="0.2">
      <c r="A1" s="693" t="s">
        <v>717</v>
      </c>
    </row>
    <row r="2" spans="1:6" x14ac:dyDescent="0.2">
      <c r="A2" s="695" t="s">
        <v>667</v>
      </c>
    </row>
    <row r="3" spans="1:6" x14ac:dyDescent="0.2">
      <c r="A3" s="908"/>
    </row>
    <row r="4" spans="1:6" x14ac:dyDescent="0.2">
      <c r="A4" s="1302" t="s">
        <v>410</v>
      </c>
      <c r="B4" s="1296" t="s">
        <v>837</v>
      </c>
      <c r="C4" s="1297"/>
      <c r="D4" s="1297"/>
      <c r="E4" s="1298"/>
      <c r="F4" s="1298" t="s">
        <v>411</v>
      </c>
    </row>
    <row r="5" spans="1:6" ht="25.5" x14ac:dyDescent="0.2">
      <c r="A5" s="1303"/>
      <c r="B5" s="907" t="s">
        <v>412</v>
      </c>
      <c r="C5" s="907" t="s">
        <v>405</v>
      </c>
      <c r="D5" s="921" t="s">
        <v>406</v>
      </c>
      <c r="E5" s="904" t="s">
        <v>413</v>
      </c>
      <c r="F5" s="1304"/>
    </row>
    <row r="6" spans="1:6" x14ac:dyDescent="0.2">
      <c r="A6" s="896" t="s">
        <v>838</v>
      </c>
      <c r="B6" s="1305">
        <v>3</v>
      </c>
      <c r="C6" s="1305">
        <v>1</v>
      </c>
      <c r="D6" s="1305">
        <v>0</v>
      </c>
      <c r="E6" s="1305">
        <v>1</v>
      </c>
      <c r="F6" s="1305">
        <v>5</v>
      </c>
    </row>
    <row r="7" spans="1:6" x14ac:dyDescent="0.2">
      <c r="A7" s="898" t="s">
        <v>839</v>
      </c>
      <c r="B7" s="1300"/>
      <c r="C7" s="1300"/>
      <c r="D7" s="1300"/>
      <c r="E7" s="1300"/>
      <c r="F7" s="1300"/>
    </row>
    <row r="8" spans="1:6" x14ac:dyDescent="0.2">
      <c r="A8" s="919" t="s">
        <v>442</v>
      </c>
      <c r="B8" s="1306"/>
      <c r="C8" s="1306"/>
      <c r="D8" s="1306"/>
      <c r="E8" s="1306"/>
      <c r="F8" s="1306"/>
    </row>
    <row r="9" spans="1:6" x14ac:dyDescent="0.2">
      <c r="A9" s="897" t="s">
        <v>840</v>
      </c>
      <c r="B9" s="1299">
        <v>0</v>
      </c>
      <c r="C9" s="1299">
        <v>14</v>
      </c>
      <c r="D9" s="1300">
        <v>1</v>
      </c>
      <c r="E9" s="1301">
        <v>6</v>
      </c>
      <c r="F9" s="1301">
        <v>21</v>
      </c>
    </row>
    <row r="10" spans="1:6" x14ac:dyDescent="0.2">
      <c r="A10" s="898" t="s">
        <v>841</v>
      </c>
      <c r="B10" s="1299"/>
      <c r="C10" s="1299"/>
      <c r="D10" s="1300"/>
      <c r="E10" s="1301"/>
      <c r="F10" s="1301"/>
    </row>
    <row r="11" spans="1:6" x14ac:dyDescent="0.2">
      <c r="A11" s="898" t="s">
        <v>448</v>
      </c>
      <c r="B11" s="1299"/>
      <c r="C11" s="1299"/>
      <c r="D11" s="1300"/>
      <c r="E11" s="1301"/>
      <c r="F11" s="1301"/>
    </row>
    <row r="12" spans="1:6" x14ac:dyDescent="0.2">
      <c r="A12" s="896" t="s">
        <v>590</v>
      </c>
      <c r="B12" s="1309">
        <v>0</v>
      </c>
      <c r="C12" s="1309">
        <v>11</v>
      </c>
      <c r="D12" s="1305">
        <v>1</v>
      </c>
      <c r="E12" s="1307">
        <v>0</v>
      </c>
      <c r="F12" s="1307">
        <v>12</v>
      </c>
    </row>
    <row r="13" spans="1:6" x14ac:dyDescent="0.2">
      <c r="A13" s="898" t="s">
        <v>842</v>
      </c>
      <c r="B13" s="1299"/>
      <c r="C13" s="1299"/>
      <c r="D13" s="1300"/>
      <c r="E13" s="1301"/>
      <c r="F13" s="1301"/>
    </row>
    <row r="14" spans="1:6" x14ac:dyDescent="0.2">
      <c r="A14" s="919" t="s">
        <v>444</v>
      </c>
      <c r="B14" s="1310"/>
      <c r="C14" s="1310"/>
      <c r="D14" s="1306"/>
      <c r="E14" s="1308"/>
      <c r="F14" s="1308"/>
    </row>
    <row r="15" spans="1:6" ht="25.5" x14ac:dyDescent="0.2">
      <c r="A15" s="897" t="s">
        <v>843</v>
      </c>
      <c r="B15" s="1299">
        <v>0</v>
      </c>
      <c r="C15" s="1299">
        <v>2</v>
      </c>
      <c r="D15" s="1300">
        <v>2</v>
      </c>
      <c r="E15" s="1301">
        <v>0</v>
      </c>
      <c r="F15" s="1301">
        <v>4</v>
      </c>
    </row>
    <row r="16" spans="1:6" x14ac:dyDescent="0.2">
      <c r="A16" s="898" t="s">
        <v>839</v>
      </c>
      <c r="B16" s="1299"/>
      <c r="C16" s="1299"/>
      <c r="D16" s="1300"/>
      <c r="E16" s="1301"/>
      <c r="F16" s="1301"/>
    </row>
    <row r="17" spans="1:6" x14ac:dyDescent="0.2">
      <c r="A17" s="898" t="s">
        <v>442</v>
      </c>
      <c r="B17" s="1299"/>
      <c r="C17" s="1299"/>
      <c r="D17" s="1300"/>
      <c r="E17" s="1301"/>
      <c r="F17" s="1301"/>
    </row>
    <row r="18" spans="1:6" ht="25.5" x14ac:dyDescent="0.2">
      <c r="A18" s="896" t="s">
        <v>591</v>
      </c>
      <c r="B18" s="1309">
        <v>0</v>
      </c>
      <c r="C18" s="1309">
        <v>9</v>
      </c>
      <c r="D18" s="1305">
        <v>0</v>
      </c>
      <c r="E18" s="1307">
        <v>6</v>
      </c>
      <c r="F18" s="1307">
        <v>15</v>
      </c>
    </row>
    <row r="19" spans="1:6" x14ac:dyDescent="0.2">
      <c r="A19" s="898" t="s">
        <v>592</v>
      </c>
      <c r="B19" s="1299"/>
      <c r="C19" s="1299"/>
      <c r="D19" s="1300"/>
      <c r="E19" s="1301"/>
      <c r="F19" s="1301"/>
    </row>
    <row r="20" spans="1:6" x14ac:dyDescent="0.2">
      <c r="A20" s="919" t="s">
        <v>448</v>
      </c>
      <c r="B20" s="1310"/>
      <c r="C20" s="1310"/>
      <c r="D20" s="1306"/>
      <c r="E20" s="1308"/>
      <c r="F20" s="1308"/>
    </row>
    <row r="21" spans="1:6" x14ac:dyDescent="0.2">
      <c r="A21" s="897" t="s">
        <v>844</v>
      </c>
      <c r="B21" s="1299">
        <v>1</v>
      </c>
      <c r="C21" s="1299">
        <v>6</v>
      </c>
      <c r="D21" s="1300">
        <v>1</v>
      </c>
      <c r="E21" s="1301">
        <v>0</v>
      </c>
      <c r="F21" s="1301">
        <v>8</v>
      </c>
    </row>
    <row r="22" spans="1:6" x14ac:dyDescent="0.2">
      <c r="A22" s="898" t="s">
        <v>845</v>
      </c>
      <c r="B22" s="1299"/>
      <c r="C22" s="1299"/>
      <c r="D22" s="1300"/>
      <c r="E22" s="1301"/>
      <c r="F22" s="1301"/>
    </row>
    <row r="23" spans="1:6" x14ac:dyDescent="0.2">
      <c r="A23" s="898" t="s">
        <v>443</v>
      </c>
      <c r="B23" s="1299"/>
      <c r="C23" s="1299"/>
      <c r="D23" s="1300"/>
      <c r="E23" s="1301"/>
      <c r="F23" s="1301"/>
    </row>
    <row r="24" spans="1:6" x14ac:dyDescent="0.2">
      <c r="A24" s="907" t="s">
        <v>846</v>
      </c>
      <c r="B24" s="920" t="s">
        <v>859</v>
      </c>
      <c r="C24" s="907">
        <v>43</v>
      </c>
      <c r="D24" s="921">
        <v>6</v>
      </c>
      <c r="E24" s="904">
        <v>13</v>
      </c>
      <c r="F24" s="904">
        <v>65</v>
      </c>
    </row>
    <row r="25" spans="1:6" x14ac:dyDescent="0.2">
      <c r="A25" s="694" t="s">
        <v>17</v>
      </c>
    </row>
  </sheetData>
  <mergeCells count="33">
    <mergeCell ref="B21:B23"/>
    <mergeCell ref="C21:C23"/>
    <mergeCell ref="D21:D23"/>
    <mergeCell ref="E21:E23"/>
    <mergeCell ref="F21:F23"/>
    <mergeCell ref="B18:B20"/>
    <mergeCell ref="C18:C20"/>
    <mergeCell ref="D18:D20"/>
    <mergeCell ref="E18:E20"/>
    <mergeCell ref="F18:F20"/>
    <mergeCell ref="D12:D14"/>
    <mergeCell ref="E12:E14"/>
    <mergeCell ref="F12:F14"/>
    <mergeCell ref="B15:B17"/>
    <mergeCell ref="C15:C17"/>
    <mergeCell ref="D15:D17"/>
    <mergeCell ref="E15:E17"/>
    <mergeCell ref="F15:F17"/>
    <mergeCell ref="B12:B14"/>
    <mergeCell ref="C12:C14"/>
    <mergeCell ref="A4:A5"/>
    <mergeCell ref="B4:E4"/>
    <mergeCell ref="F4:F5"/>
    <mergeCell ref="B6:B8"/>
    <mergeCell ref="C6:C8"/>
    <mergeCell ref="D6:D8"/>
    <mergeCell ref="E6:E8"/>
    <mergeCell ref="F6:F8"/>
    <mergeCell ref="B9:B11"/>
    <mergeCell ref="C9:C11"/>
    <mergeCell ref="D9:D11"/>
    <mergeCell ref="E9:E11"/>
    <mergeCell ref="F9:F11"/>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0F6AD-0BA3-485A-84D5-756607B43B64}">
  <dimension ref="A1:E40"/>
  <sheetViews>
    <sheetView zoomScale="60" zoomScaleNormal="60" workbookViewId="0">
      <selection sqref="A1:XFD1048576"/>
    </sheetView>
  </sheetViews>
  <sheetFormatPr baseColWidth="10" defaultColWidth="11.42578125" defaultRowHeight="12.75" x14ac:dyDescent="0.2"/>
  <cols>
    <col min="1" max="1" width="6.5703125" style="923" customWidth="1"/>
    <col min="2" max="2" width="54.28515625" style="923" customWidth="1"/>
    <col min="3" max="3" width="9" style="923" customWidth="1"/>
    <col min="4" max="4" width="17.42578125" style="923" customWidth="1"/>
    <col min="5" max="5" width="154.42578125" style="923" customWidth="1"/>
    <col min="6" max="7" width="11.42578125" style="923"/>
    <col min="8" max="8" width="14.28515625" style="923" customWidth="1"/>
    <col min="9" max="16384" width="11.42578125" style="923"/>
  </cols>
  <sheetData>
    <row r="1" spans="1:5" x14ac:dyDescent="0.2">
      <c r="A1" s="922" t="s">
        <v>716</v>
      </c>
    </row>
    <row r="2" spans="1:5" x14ac:dyDescent="0.2">
      <c r="A2" s="922" t="s">
        <v>847</v>
      </c>
    </row>
    <row r="3" spans="1:5" x14ac:dyDescent="0.2">
      <c r="A3" s="922"/>
    </row>
    <row r="4" spans="1:5" x14ac:dyDescent="0.2">
      <c r="A4" s="317" t="s">
        <v>532</v>
      </c>
      <c r="B4" s="913" t="s">
        <v>848</v>
      </c>
      <c r="C4" s="317" t="s">
        <v>849</v>
      </c>
      <c r="D4" s="317" t="s">
        <v>850</v>
      </c>
      <c r="E4" s="914" t="s">
        <v>851</v>
      </c>
    </row>
    <row r="5" spans="1:5" ht="25.5" x14ac:dyDescent="0.2">
      <c r="A5" s="1311">
        <v>1</v>
      </c>
      <c r="B5" s="1314" t="s">
        <v>884</v>
      </c>
      <c r="C5" s="1311" t="s">
        <v>852</v>
      </c>
      <c r="D5" s="1311" t="s">
        <v>853</v>
      </c>
      <c r="E5" s="924" t="s">
        <v>860</v>
      </c>
    </row>
    <row r="6" spans="1:5" ht="25.5" x14ac:dyDescent="0.2">
      <c r="A6" s="1311"/>
      <c r="B6" s="1315"/>
      <c r="C6" s="1311"/>
      <c r="D6" s="1311"/>
      <c r="E6" s="924" t="s">
        <v>904</v>
      </c>
    </row>
    <row r="7" spans="1:5" ht="25.5" x14ac:dyDescent="0.2">
      <c r="A7" s="1311"/>
      <c r="B7" s="1315"/>
      <c r="C7" s="1311"/>
      <c r="D7" s="1311"/>
      <c r="E7" s="924" t="s">
        <v>905</v>
      </c>
    </row>
    <row r="8" spans="1:5" ht="38.25" x14ac:dyDescent="0.2">
      <c r="A8" s="1311"/>
      <c r="B8" s="1315"/>
      <c r="C8" s="1311"/>
      <c r="D8" s="1311"/>
      <c r="E8" s="924" t="s">
        <v>906</v>
      </c>
    </row>
    <row r="9" spans="1:5" ht="25.5" x14ac:dyDescent="0.2">
      <c r="A9" s="1311"/>
      <c r="B9" s="1316"/>
      <c r="C9" s="1311"/>
      <c r="D9" s="1311"/>
      <c r="E9" s="924" t="s">
        <v>861</v>
      </c>
    </row>
    <row r="10" spans="1:5" ht="25.5" x14ac:dyDescent="0.2">
      <c r="A10" s="1312">
        <v>2</v>
      </c>
      <c r="B10" s="1314" t="s">
        <v>885</v>
      </c>
      <c r="C10" s="1312" t="s">
        <v>852</v>
      </c>
      <c r="D10" s="1312" t="s">
        <v>853</v>
      </c>
      <c r="E10" s="926" t="s">
        <v>862</v>
      </c>
    </row>
    <row r="11" spans="1:5" ht="25.5" x14ac:dyDescent="0.2">
      <c r="A11" s="1311"/>
      <c r="B11" s="1315"/>
      <c r="C11" s="1311"/>
      <c r="D11" s="1311"/>
      <c r="E11" s="924" t="s">
        <v>863</v>
      </c>
    </row>
    <row r="12" spans="1:5" ht="38.25" x14ac:dyDescent="0.2">
      <c r="A12" s="1311"/>
      <c r="B12" s="1315"/>
      <c r="C12" s="1311"/>
      <c r="D12" s="1311"/>
      <c r="E12" s="924" t="s">
        <v>864</v>
      </c>
    </row>
    <row r="13" spans="1:5" ht="25.5" x14ac:dyDescent="0.2">
      <c r="A13" s="1311"/>
      <c r="B13" s="1315"/>
      <c r="C13" s="1311"/>
      <c r="D13" s="1311"/>
      <c r="E13" s="924" t="s">
        <v>865</v>
      </c>
    </row>
    <row r="14" spans="1:5" x14ac:dyDescent="0.2">
      <c r="A14" s="1313"/>
      <c r="B14" s="1316"/>
      <c r="C14" s="1313"/>
      <c r="D14" s="1313"/>
      <c r="E14" s="925" t="s">
        <v>866</v>
      </c>
    </row>
    <row r="15" spans="1:5" x14ac:dyDescent="0.2">
      <c r="A15" s="1311">
        <v>3</v>
      </c>
      <c r="B15" s="1314" t="s">
        <v>886</v>
      </c>
      <c r="C15" s="1311" t="s">
        <v>852</v>
      </c>
      <c r="D15" s="1312" t="s">
        <v>907</v>
      </c>
      <c r="E15" s="924" t="s">
        <v>867</v>
      </c>
    </row>
    <row r="16" spans="1:5" ht="38.25" x14ac:dyDescent="0.2">
      <c r="A16" s="1311"/>
      <c r="B16" s="1315"/>
      <c r="C16" s="1311"/>
      <c r="D16" s="1311"/>
      <c r="E16" s="924" t="s">
        <v>908</v>
      </c>
    </row>
    <row r="17" spans="1:5" ht="25.5" x14ac:dyDescent="0.2">
      <c r="A17" s="1311"/>
      <c r="B17" s="1315"/>
      <c r="C17" s="1311"/>
      <c r="D17" s="1311"/>
      <c r="E17" s="924" t="s">
        <v>909</v>
      </c>
    </row>
    <row r="18" spans="1:5" ht="38.25" x14ac:dyDescent="0.2">
      <c r="A18" s="1311"/>
      <c r="B18" s="1315"/>
      <c r="C18" s="1311"/>
      <c r="D18" s="1311"/>
      <c r="E18" s="924" t="s">
        <v>910</v>
      </c>
    </row>
    <row r="19" spans="1:5" ht="38.25" x14ac:dyDescent="0.2">
      <c r="A19" s="1311"/>
      <c r="B19" s="1316"/>
      <c r="C19" s="1311"/>
      <c r="D19" s="1313"/>
      <c r="E19" s="924" t="s">
        <v>868</v>
      </c>
    </row>
    <row r="20" spans="1:5" ht="25.5" x14ac:dyDescent="0.2">
      <c r="A20" s="1312">
        <v>4</v>
      </c>
      <c r="B20" s="1314" t="s">
        <v>887</v>
      </c>
      <c r="C20" s="1312" t="s">
        <v>852</v>
      </c>
      <c r="D20" s="1312" t="s">
        <v>907</v>
      </c>
      <c r="E20" s="926" t="s">
        <v>869</v>
      </c>
    </row>
    <row r="21" spans="1:5" ht="25.5" x14ac:dyDescent="0.2">
      <c r="A21" s="1311"/>
      <c r="B21" s="1315"/>
      <c r="C21" s="1311"/>
      <c r="D21" s="1311"/>
      <c r="E21" s="924" t="s">
        <v>870</v>
      </c>
    </row>
    <row r="22" spans="1:5" x14ac:dyDescent="0.2">
      <c r="A22" s="1311"/>
      <c r="B22" s="1315"/>
      <c r="C22" s="1311"/>
      <c r="D22" s="1311"/>
      <c r="E22" s="924" t="s">
        <v>871</v>
      </c>
    </row>
    <row r="23" spans="1:5" ht="25.5" x14ac:dyDescent="0.2">
      <c r="A23" s="1311"/>
      <c r="B23" s="1315"/>
      <c r="C23" s="1311"/>
      <c r="D23" s="1311"/>
      <c r="E23" s="924" t="s">
        <v>872</v>
      </c>
    </row>
    <row r="24" spans="1:5" ht="25.5" x14ac:dyDescent="0.2">
      <c r="A24" s="1313"/>
      <c r="B24" s="1316"/>
      <c r="C24" s="1313"/>
      <c r="D24" s="1313"/>
      <c r="E24" s="925" t="s">
        <v>873</v>
      </c>
    </row>
    <row r="25" spans="1:5" ht="25.5" x14ac:dyDescent="0.2">
      <c r="A25" s="1311">
        <v>5</v>
      </c>
      <c r="B25" s="1314" t="s">
        <v>888</v>
      </c>
      <c r="C25" s="1311" t="s">
        <v>852</v>
      </c>
      <c r="D25" s="1311" t="s">
        <v>907</v>
      </c>
      <c r="E25" s="924" t="s">
        <v>874</v>
      </c>
    </row>
    <row r="26" spans="1:5" ht="25.5" x14ac:dyDescent="0.2">
      <c r="A26" s="1311"/>
      <c r="B26" s="1315"/>
      <c r="C26" s="1311"/>
      <c r="D26" s="1311"/>
      <c r="E26" s="924" t="s">
        <v>875</v>
      </c>
    </row>
    <row r="27" spans="1:5" ht="25.5" x14ac:dyDescent="0.2">
      <c r="A27" s="1311"/>
      <c r="B27" s="1315"/>
      <c r="C27" s="1311"/>
      <c r="D27" s="1311"/>
      <c r="E27" s="924" t="s">
        <v>911</v>
      </c>
    </row>
    <row r="28" spans="1:5" ht="38.25" x14ac:dyDescent="0.2">
      <c r="A28" s="1311"/>
      <c r="B28" s="1315"/>
      <c r="C28" s="1311"/>
      <c r="D28" s="1311"/>
      <c r="E28" s="924" t="s">
        <v>876</v>
      </c>
    </row>
    <row r="29" spans="1:5" ht="25.5" x14ac:dyDescent="0.2">
      <c r="A29" s="1311"/>
      <c r="B29" s="1316"/>
      <c r="C29" s="1311"/>
      <c r="D29" s="1311"/>
      <c r="E29" s="924" t="s">
        <v>912</v>
      </c>
    </row>
    <row r="30" spans="1:5" ht="25.5" x14ac:dyDescent="0.2">
      <c r="A30" s="1312">
        <v>6</v>
      </c>
      <c r="B30" s="1314" t="s">
        <v>889</v>
      </c>
      <c r="C30" s="1312" t="s">
        <v>854</v>
      </c>
      <c r="D30" s="1312" t="s">
        <v>855</v>
      </c>
      <c r="E30" s="926" t="s">
        <v>913</v>
      </c>
    </row>
    <row r="31" spans="1:5" ht="38.25" x14ac:dyDescent="0.2">
      <c r="A31" s="1311"/>
      <c r="B31" s="1315"/>
      <c r="C31" s="1311"/>
      <c r="D31" s="1311"/>
      <c r="E31" s="924" t="s">
        <v>877</v>
      </c>
    </row>
    <row r="32" spans="1:5" ht="38.25" x14ac:dyDescent="0.2">
      <c r="A32" s="1311"/>
      <c r="B32" s="1315"/>
      <c r="C32" s="1311"/>
      <c r="D32" s="1311"/>
      <c r="E32" s="924" t="s">
        <v>878</v>
      </c>
    </row>
    <row r="33" spans="1:5" ht="25.5" x14ac:dyDescent="0.2">
      <c r="A33" s="1311"/>
      <c r="B33" s="1315"/>
      <c r="C33" s="1311"/>
      <c r="D33" s="1311"/>
      <c r="E33" s="924" t="s">
        <v>879</v>
      </c>
    </row>
    <row r="34" spans="1:5" ht="38.25" x14ac:dyDescent="0.2">
      <c r="A34" s="1311"/>
      <c r="B34" s="1315"/>
      <c r="C34" s="1311"/>
      <c r="D34" s="1311"/>
      <c r="E34" s="924" t="s">
        <v>880</v>
      </c>
    </row>
    <row r="35" spans="1:5" x14ac:dyDescent="0.2">
      <c r="A35" s="1312">
        <v>7</v>
      </c>
      <c r="B35" s="1317" t="s">
        <v>856</v>
      </c>
      <c r="C35" s="1312" t="s">
        <v>857</v>
      </c>
      <c r="D35" s="1312" t="s">
        <v>858</v>
      </c>
      <c r="E35" s="926" t="s">
        <v>914</v>
      </c>
    </row>
    <row r="36" spans="1:5" x14ac:dyDescent="0.2">
      <c r="A36" s="1311"/>
      <c r="B36" s="1318"/>
      <c r="C36" s="1311"/>
      <c r="D36" s="1311"/>
      <c r="E36" s="924" t="s">
        <v>881</v>
      </c>
    </row>
    <row r="37" spans="1:5" x14ac:dyDescent="0.2">
      <c r="A37" s="1311"/>
      <c r="B37" s="1318"/>
      <c r="C37" s="1311"/>
      <c r="D37" s="1311"/>
      <c r="E37" s="924" t="s">
        <v>882</v>
      </c>
    </row>
    <row r="38" spans="1:5" ht="25.5" x14ac:dyDescent="0.2">
      <c r="A38" s="1311"/>
      <c r="B38" s="1318"/>
      <c r="C38" s="1311"/>
      <c r="D38" s="1311"/>
      <c r="E38" s="924" t="s">
        <v>883</v>
      </c>
    </row>
    <row r="39" spans="1:5" ht="25.5" x14ac:dyDescent="0.2">
      <c r="A39" s="1313"/>
      <c r="B39" s="1319"/>
      <c r="C39" s="1313"/>
      <c r="D39" s="1313"/>
      <c r="E39" s="925" t="s">
        <v>915</v>
      </c>
    </row>
    <row r="40" spans="1:5" x14ac:dyDescent="0.2">
      <c r="A40" s="923" t="s">
        <v>17</v>
      </c>
    </row>
  </sheetData>
  <mergeCells count="28">
    <mergeCell ref="A30:A34"/>
    <mergeCell ref="C30:C34"/>
    <mergeCell ref="D30:D34"/>
    <mergeCell ref="A35:A39"/>
    <mergeCell ref="B35:B39"/>
    <mergeCell ref="C35:C39"/>
    <mergeCell ref="D35:D39"/>
    <mergeCell ref="B30:B34"/>
    <mergeCell ref="D15:D19"/>
    <mergeCell ref="A20:A24"/>
    <mergeCell ref="C20:C24"/>
    <mergeCell ref="D20:D24"/>
    <mergeCell ref="A25:A29"/>
    <mergeCell ref="C25:C29"/>
    <mergeCell ref="D25:D29"/>
    <mergeCell ref="A15:A19"/>
    <mergeCell ref="C15:C19"/>
    <mergeCell ref="B15:B19"/>
    <mergeCell ref="B20:B24"/>
    <mergeCell ref="B25:B29"/>
    <mergeCell ref="A5:A9"/>
    <mergeCell ref="C5:C9"/>
    <mergeCell ref="D5:D9"/>
    <mergeCell ref="A10:A14"/>
    <mergeCell ref="C10:C14"/>
    <mergeCell ref="D10:D14"/>
    <mergeCell ref="B5:B9"/>
    <mergeCell ref="B10:B1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A776B-14B9-438B-AC7B-222EB99D7634}">
  <dimension ref="A1:D17"/>
  <sheetViews>
    <sheetView showGridLines="0" zoomScale="60" zoomScaleNormal="60" workbookViewId="0">
      <selection activeCell="H13" sqref="H13"/>
    </sheetView>
  </sheetViews>
  <sheetFormatPr baseColWidth="10" defaultColWidth="11.42578125" defaultRowHeight="12.75" x14ac:dyDescent="0.2"/>
  <cols>
    <col min="1" max="1" width="34.28515625" style="14" bestFit="1" customWidth="1"/>
    <col min="2" max="2" width="11.7109375" style="14" customWidth="1"/>
    <col min="3" max="16384" width="11.42578125" style="14"/>
  </cols>
  <sheetData>
    <row r="1" spans="1:4" x14ac:dyDescent="0.2">
      <c r="A1" s="6" t="s">
        <v>369</v>
      </c>
      <c r="B1" s="6"/>
      <c r="C1" s="7"/>
    </row>
    <row r="2" spans="1:4" x14ac:dyDescent="0.2">
      <c r="A2" s="6" t="s">
        <v>1239</v>
      </c>
      <c r="B2" s="6"/>
      <c r="C2" s="7"/>
    </row>
    <row r="4" spans="1:4" x14ac:dyDescent="0.2">
      <c r="A4" s="360"/>
      <c r="B4" s="361" t="s">
        <v>620</v>
      </c>
      <c r="C4" s="362" t="s">
        <v>621</v>
      </c>
      <c r="D4" s="534"/>
    </row>
    <row r="5" spans="1:4" x14ac:dyDescent="0.2">
      <c r="A5" s="66" t="s">
        <v>370</v>
      </c>
      <c r="B5" s="1211">
        <v>4.3066453333658501</v>
      </c>
      <c r="C5" s="1213">
        <v>4.2370307351322003</v>
      </c>
    </row>
    <row r="6" spans="1:4" x14ac:dyDescent="0.2">
      <c r="A6" s="67" t="s">
        <v>170</v>
      </c>
      <c r="B6" s="1211"/>
      <c r="C6" s="1213"/>
    </row>
    <row r="7" spans="1:4" x14ac:dyDescent="0.2">
      <c r="A7" s="66" t="s">
        <v>371</v>
      </c>
      <c r="B7" s="1211">
        <v>2.8095654099999998</v>
      </c>
      <c r="C7" s="1213">
        <v>2.75751493118277</v>
      </c>
    </row>
    <row r="8" spans="1:4" x14ac:dyDescent="0.2">
      <c r="A8" s="67" t="s">
        <v>372</v>
      </c>
      <c r="B8" s="1211"/>
      <c r="C8" s="1213"/>
    </row>
    <row r="9" spans="1:4" x14ac:dyDescent="0.2">
      <c r="A9" s="66" t="s">
        <v>373</v>
      </c>
      <c r="B9" s="1212">
        <v>6.8520823793434431</v>
      </c>
      <c r="C9" s="1214">
        <v>6.9720137746095201</v>
      </c>
    </row>
    <row r="10" spans="1:4" x14ac:dyDescent="0.2">
      <c r="A10" s="67" t="s">
        <v>372</v>
      </c>
      <c r="B10" s="1212"/>
      <c r="C10" s="1214"/>
    </row>
    <row r="11" spans="1:4" x14ac:dyDescent="0.2">
      <c r="A11" s="66" t="s">
        <v>374</v>
      </c>
      <c r="B11" s="1212">
        <v>4.2234939734595969</v>
      </c>
      <c r="C11" s="1214">
        <v>4.5899787654576398</v>
      </c>
    </row>
    <row r="12" spans="1:4" x14ac:dyDescent="0.2">
      <c r="A12" s="67" t="s">
        <v>170</v>
      </c>
      <c r="B12" s="1212"/>
      <c r="C12" s="1214"/>
    </row>
    <row r="13" spans="1:4" x14ac:dyDescent="0.2">
      <c r="A13" s="66" t="s">
        <v>375</v>
      </c>
      <c r="B13" s="1211">
        <v>10.802910135713034</v>
      </c>
      <c r="C13" s="1213">
        <v>10.512598131782701</v>
      </c>
    </row>
    <row r="14" spans="1:4" x14ac:dyDescent="0.2">
      <c r="A14" s="426" t="s">
        <v>170</v>
      </c>
      <c r="B14" s="1215"/>
      <c r="C14" s="1217"/>
    </row>
    <row r="15" spans="1:4" x14ac:dyDescent="0.2">
      <c r="A15" s="363" t="s">
        <v>376</v>
      </c>
      <c r="B15" s="1216">
        <v>-2.4027703803610803</v>
      </c>
      <c r="C15" s="1218">
        <v>-1.2290689474201799</v>
      </c>
    </row>
    <row r="16" spans="1:4" x14ac:dyDescent="0.2">
      <c r="A16" s="68" t="s">
        <v>377</v>
      </c>
      <c r="B16" s="1215"/>
      <c r="C16" s="1217"/>
    </row>
    <row r="17" spans="1:3" x14ac:dyDescent="0.2">
      <c r="A17" s="1210" t="s">
        <v>2</v>
      </c>
      <c r="B17" s="1210"/>
      <c r="C17" s="1210"/>
    </row>
  </sheetData>
  <mergeCells count="13">
    <mergeCell ref="A17:C17"/>
    <mergeCell ref="B5:B6"/>
    <mergeCell ref="B7:B8"/>
    <mergeCell ref="B9:B10"/>
    <mergeCell ref="C5:C6"/>
    <mergeCell ref="C7:C8"/>
    <mergeCell ref="C9:C10"/>
    <mergeCell ref="B11:B12"/>
    <mergeCell ref="B13:B14"/>
    <mergeCell ref="B15:B16"/>
    <mergeCell ref="C11:C12"/>
    <mergeCell ref="C13:C14"/>
    <mergeCell ref="C15:C16"/>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38D78-7C21-49FE-A9A5-7CFC77903900}">
  <dimension ref="A1:C29"/>
  <sheetViews>
    <sheetView showGridLines="0" workbookViewId="0">
      <selection sqref="A1:XFD1048576"/>
    </sheetView>
  </sheetViews>
  <sheetFormatPr baseColWidth="10" defaultColWidth="11.42578125" defaultRowHeight="12.75" x14ac:dyDescent="0.2"/>
  <cols>
    <col min="1" max="1" width="63.28515625" style="4" bestFit="1" customWidth="1"/>
    <col min="2" max="2" width="13.5703125" style="4" customWidth="1"/>
    <col min="3" max="16384" width="11.42578125" style="4"/>
  </cols>
  <sheetData>
    <row r="1" spans="1:3" x14ac:dyDescent="0.2">
      <c r="A1" s="108" t="s">
        <v>890</v>
      </c>
    </row>
    <row r="2" spans="1:3" x14ac:dyDescent="0.2">
      <c r="A2" s="108" t="s">
        <v>891</v>
      </c>
    </row>
    <row r="4" spans="1:3" ht="38.25" x14ac:dyDescent="0.2">
      <c r="A4" s="129" t="s">
        <v>243</v>
      </c>
      <c r="B4" s="339" t="s">
        <v>892</v>
      </c>
      <c r="C4" s="675"/>
    </row>
    <row r="5" spans="1:3" x14ac:dyDescent="0.2">
      <c r="A5" s="726" t="s">
        <v>431</v>
      </c>
      <c r="B5" s="927">
        <v>46</v>
      </c>
    </row>
    <row r="6" spans="1:3" x14ac:dyDescent="0.2">
      <c r="A6" s="726" t="s">
        <v>432</v>
      </c>
      <c r="B6" s="927">
        <v>6</v>
      </c>
    </row>
    <row r="7" spans="1:3" x14ac:dyDescent="0.2">
      <c r="A7" s="726" t="s">
        <v>433</v>
      </c>
      <c r="B7" s="927">
        <v>30</v>
      </c>
    </row>
    <row r="8" spans="1:3" x14ac:dyDescent="0.2">
      <c r="A8" s="726" t="s">
        <v>448</v>
      </c>
      <c r="B8" s="927">
        <v>111</v>
      </c>
    </row>
    <row r="9" spans="1:3" x14ac:dyDescent="0.2">
      <c r="A9" s="726" t="s">
        <v>434</v>
      </c>
      <c r="B9" s="927">
        <v>67</v>
      </c>
    </row>
    <row r="10" spans="1:3" x14ac:dyDescent="0.2">
      <c r="A10" s="726" t="s">
        <v>435</v>
      </c>
      <c r="B10" s="927">
        <v>95</v>
      </c>
    </row>
    <row r="11" spans="1:3" x14ac:dyDescent="0.2">
      <c r="A11" s="726" t="s">
        <v>449</v>
      </c>
      <c r="B11" s="927">
        <v>9</v>
      </c>
    </row>
    <row r="12" spans="1:3" x14ac:dyDescent="0.2">
      <c r="A12" s="726" t="s">
        <v>893</v>
      </c>
      <c r="B12" s="927">
        <v>2</v>
      </c>
    </row>
    <row r="13" spans="1:3" x14ac:dyDescent="0.2">
      <c r="A13" s="726" t="s">
        <v>436</v>
      </c>
      <c r="B13" s="927">
        <v>36</v>
      </c>
    </row>
    <row r="14" spans="1:3" x14ac:dyDescent="0.2">
      <c r="A14" s="726" t="s">
        <v>894</v>
      </c>
      <c r="B14" s="927">
        <v>12</v>
      </c>
    </row>
    <row r="15" spans="1:3" x14ac:dyDescent="0.2">
      <c r="A15" s="726" t="s">
        <v>438</v>
      </c>
      <c r="B15" s="927">
        <v>61</v>
      </c>
    </row>
    <row r="16" spans="1:3" x14ac:dyDescent="0.2">
      <c r="A16" s="726" t="s">
        <v>895</v>
      </c>
      <c r="B16" s="927">
        <v>9</v>
      </c>
    </row>
    <row r="17" spans="1:2" x14ac:dyDescent="0.2">
      <c r="A17" s="726" t="s">
        <v>439</v>
      </c>
      <c r="B17" s="927">
        <v>3</v>
      </c>
    </row>
    <row r="18" spans="1:2" x14ac:dyDescent="0.2">
      <c r="A18" s="726" t="s">
        <v>896</v>
      </c>
      <c r="B18" s="927">
        <v>3</v>
      </c>
    </row>
    <row r="19" spans="1:2" x14ac:dyDescent="0.2">
      <c r="A19" s="726" t="s">
        <v>441</v>
      </c>
      <c r="B19" s="927">
        <v>11</v>
      </c>
    </row>
    <row r="20" spans="1:2" x14ac:dyDescent="0.2">
      <c r="A20" s="726" t="s">
        <v>442</v>
      </c>
      <c r="B20" s="927">
        <v>50</v>
      </c>
    </row>
    <row r="21" spans="1:2" x14ac:dyDescent="0.2">
      <c r="A21" s="726" t="s">
        <v>736</v>
      </c>
      <c r="B21" s="927">
        <v>14</v>
      </c>
    </row>
    <row r="22" spans="1:2" x14ac:dyDescent="0.2">
      <c r="A22" s="726" t="s">
        <v>897</v>
      </c>
      <c r="B22" s="927">
        <v>37</v>
      </c>
    </row>
    <row r="23" spans="1:2" x14ac:dyDescent="0.2">
      <c r="A23" s="726" t="s">
        <v>443</v>
      </c>
      <c r="B23" s="927">
        <v>7</v>
      </c>
    </row>
    <row r="24" spans="1:2" x14ac:dyDescent="0.2">
      <c r="A24" s="726" t="s">
        <v>444</v>
      </c>
      <c r="B24" s="927">
        <v>18</v>
      </c>
    </row>
    <row r="25" spans="1:2" x14ac:dyDescent="0.2">
      <c r="A25" s="726" t="s">
        <v>445</v>
      </c>
      <c r="B25" s="927">
        <v>7</v>
      </c>
    </row>
    <row r="26" spans="1:2" x14ac:dyDescent="0.2">
      <c r="A26" s="726" t="s">
        <v>835</v>
      </c>
      <c r="B26" s="927">
        <v>35</v>
      </c>
    </row>
    <row r="27" spans="1:2" x14ac:dyDescent="0.2">
      <c r="A27" s="726" t="s">
        <v>450</v>
      </c>
      <c r="B27" s="927">
        <v>8</v>
      </c>
    </row>
    <row r="28" spans="1:2" x14ac:dyDescent="0.2">
      <c r="A28" s="928" t="s">
        <v>426</v>
      </c>
      <c r="B28" s="929">
        <v>677</v>
      </c>
    </row>
    <row r="29" spans="1:2" x14ac:dyDescent="0.2">
      <c r="A29" s="4" t="s">
        <v>898</v>
      </c>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8DFDA-4C35-4ECE-B0C8-8538B0B33D1B}">
  <dimension ref="A1:K20"/>
  <sheetViews>
    <sheetView showGridLines="0" workbookViewId="0">
      <selection sqref="A1:XFD1048576"/>
    </sheetView>
  </sheetViews>
  <sheetFormatPr baseColWidth="10" defaultColWidth="11.42578125" defaultRowHeight="12.75" x14ac:dyDescent="0.2"/>
  <cols>
    <col min="1" max="1" width="5" style="4" customWidth="1"/>
    <col min="2" max="2" width="37.42578125" style="4" customWidth="1"/>
    <col min="3" max="3" width="11.42578125" style="4"/>
    <col min="4" max="4" width="11.42578125" style="4" customWidth="1"/>
    <col min="5" max="16384" width="11.42578125" style="4"/>
  </cols>
  <sheetData>
    <row r="1" spans="1:11" x14ac:dyDescent="0.2">
      <c r="A1" s="108" t="s">
        <v>917</v>
      </c>
    </row>
    <row r="2" spans="1:11" x14ac:dyDescent="0.2">
      <c r="A2" s="108" t="s">
        <v>918</v>
      </c>
    </row>
    <row r="4" spans="1:11" ht="25.5" customHeight="1" x14ac:dyDescent="0.2">
      <c r="A4" s="944" t="s">
        <v>532</v>
      </c>
      <c r="B4" s="945" t="s">
        <v>919</v>
      </c>
      <c r="C4" s="1252" t="s">
        <v>920</v>
      </c>
      <c r="D4" s="1320"/>
      <c r="E4" s="1257" t="s">
        <v>921</v>
      </c>
      <c r="F4" s="1257"/>
      <c r="G4" s="1252" t="s">
        <v>922</v>
      </c>
      <c r="H4" s="1320"/>
      <c r="I4" s="945" t="s">
        <v>923</v>
      </c>
      <c r="J4" s="1321" t="s">
        <v>426</v>
      </c>
      <c r="K4" s="1322"/>
    </row>
    <row r="5" spans="1:11" ht="25.5" x14ac:dyDescent="0.2">
      <c r="A5" s="946"/>
      <c r="B5" s="679"/>
      <c r="C5" s="946" t="s">
        <v>532</v>
      </c>
      <c r="D5" s="947" t="s">
        <v>924</v>
      </c>
      <c r="E5" s="679" t="s">
        <v>532</v>
      </c>
      <c r="F5" s="679" t="s">
        <v>924</v>
      </c>
      <c r="G5" s="946" t="s">
        <v>532</v>
      </c>
      <c r="H5" s="947" t="s">
        <v>924</v>
      </c>
      <c r="I5" s="679" t="s">
        <v>532</v>
      </c>
      <c r="J5" s="946" t="s">
        <v>924</v>
      </c>
      <c r="K5" s="947" t="s">
        <v>532</v>
      </c>
    </row>
    <row r="6" spans="1:11" x14ac:dyDescent="0.2">
      <c r="A6" s="955" t="s">
        <v>1008</v>
      </c>
      <c r="B6" s="956"/>
      <c r="C6" s="955"/>
      <c r="D6" s="957"/>
      <c r="E6" s="956"/>
      <c r="F6" s="956"/>
      <c r="G6" s="955"/>
      <c r="H6" s="957"/>
      <c r="I6" s="956"/>
      <c r="J6" s="955"/>
      <c r="K6" s="957"/>
    </row>
    <row r="7" spans="1:11" x14ac:dyDescent="0.2">
      <c r="A7" s="951">
        <v>1</v>
      </c>
      <c r="B7" s="4" t="s">
        <v>998</v>
      </c>
      <c r="C7" s="951">
        <v>41</v>
      </c>
      <c r="D7" s="952">
        <v>6</v>
      </c>
      <c r="E7" s="368"/>
      <c r="F7" s="368"/>
      <c r="G7" s="951"/>
      <c r="H7" s="952"/>
      <c r="I7" s="368"/>
      <c r="J7" s="951"/>
      <c r="K7" s="952">
        <v>41</v>
      </c>
    </row>
    <row r="8" spans="1:11" x14ac:dyDescent="0.2">
      <c r="A8" s="951">
        <v>2</v>
      </c>
      <c r="B8" s="4" t="s">
        <v>999</v>
      </c>
      <c r="C8" s="951">
        <v>180</v>
      </c>
      <c r="D8" s="952">
        <v>19</v>
      </c>
      <c r="E8" s="368">
        <v>16</v>
      </c>
      <c r="F8" s="368">
        <v>18</v>
      </c>
      <c r="G8" s="951">
        <v>8</v>
      </c>
      <c r="H8" s="952">
        <v>18</v>
      </c>
      <c r="I8" s="368">
        <v>1</v>
      </c>
      <c r="J8" s="951">
        <v>5</v>
      </c>
      <c r="K8" s="952">
        <v>205</v>
      </c>
    </row>
    <row r="9" spans="1:11" x14ac:dyDescent="0.2">
      <c r="A9" s="951">
        <v>3</v>
      </c>
      <c r="B9" s="4" t="s">
        <v>1000</v>
      </c>
      <c r="C9" s="951">
        <v>40</v>
      </c>
      <c r="D9" s="952">
        <v>40</v>
      </c>
      <c r="E9" s="368">
        <v>1</v>
      </c>
      <c r="F9" s="368">
        <v>30</v>
      </c>
      <c r="G9" s="951"/>
      <c r="H9" s="952"/>
      <c r="I9" s="368"/>
      <c r="J9" s="951"/>
      <c r="K9" s="952">
        <v>41</v>
      </c>
    </row>
    <row r="10" spans="1:11" x14ac:dyDescent="0.2">
      <c r="A10" s="951">
        <v>4</v>
      </c>
      <c r="B10" s="4" t="s">
        <v>1001</v>
      </c>
      <c r="C10" s="951">
        <v>151</v>
      </c>
      <c r="D10" s="952">
        <v>17</v>
      </c>
      <c r="E10" s="368">
        <v>15</v>
      </c>
      <c r="F10" s="368">
        <v>17</v>
      </c>
      <c r="G10" s="951">
        <v>8</v>
      </c>
      <c r="H10" s="952">
        <v>16</v>
      </c>
      <c r="I10" s="368">
        <v>1</v>
      </c>
      <c r="J10" s="951">
        <v>15</v>
      </c>
      <c r="K10" s="952">
        <v>175</v>
      </c>
    </row>
    <row r="11" spans="1:11" x14ac:dyDescent="0.2">
      <c r="A11" s="955" t="s">
        <v>1007</v>
      </c>
      <c r="B11" s="956"/>
      <c r="C11" s="1031"/>
      <c r="D11" s="959"/>
      <c r="E11" s="958"/>
      <c r="F11" s="958"/>
      <c r="G11" s="1031"/>
      <c r="H11" s="959"/>
      <c r="I11" s="958"/>
      <c r="J11" s="1031"/>
      <c r="K11" s="959"/>
    </row>
    <row r="12" spans="1:11" x14ac:dyDescent="0.2">
      <c r="A12" s="951">
        <v>5</v>
      </c>
      <c r="B12" s="4" t="s">
        <v>1002</v>
      </c>
      <c r="C12" s="951">
        <v>181</v>
      </c>
      <c r="D12" s="952">
        <v>14</v>
      </c>
      <c r="E12" s="368">
        <v>16</v>
      </c>
      <c r="F12" s="368">
        <v>11</v>
      </c>
      <c r="G12" s="951">
        <v>8</v>
      </c>
      <c r="H12" s="952">
        <v>16</v>
      </c>
      <c r="I12" s="368">
        <v>1</v>
      </c>
      <c r="J12" s="951">
        <v>13</v>
      </c>
      <c r="K12" s="952">
        <v>206</v>
      </c>
    </row>
    <row r="13" spans="1:11" x14ac:dyDescent="0.2">
      <c r="A13" s="963">
        <v>6</v>
      </c>
      <c r="B13" s="949" t="s">
        <v>1003</v>
      </c>
      <c r="C13" s="963">
        <v>153</v>
      </c>
      <c r="D13" s="960">
        <v>21</v>
      </c>
      <c r="E13" s="939">
        <v>16</v>
      </c>
      <c r="F13" s="939">
        <v>20</v>
      </c>
      <c r="G13" s="963">
        <v>8</v>
      </c>
      <c r="H13" s="960">
        <v>21</v>
      </c>
      <c r="I13" s="939">
        <v>1</v>
      </c>
      <c r="J13" s="963">
        <v>22</v>
      </c>
      <c r="K13" s="960">
        <v>178</v>
      </c>
    </row>
    <row r="14" spans="1:11" x14ac:dyDescent="0.2">
      <c r="A14" s="955" t="s">
        <v>1006</v>
      </c>
      <c r="B14" s="956"/>
      <c r="C14" s="1031"/>
      <c r="D14" s="959"/>
      <c r="E14" s="958"/>
      <c r="F14" s="958"/>
      <c r="G14" s="1031"/>
      <c r="H14" s="959"/>
      <c r="I14" s="958"/>
      <c r="J14" s="1031"/>
      <c r="K14" s="959"/>
    </row>
    <row r="15" spans="1:11" x14ac:dyDescent="0.2">
      <c r="A15" s="951">
        <v>7</v>
      </c>
      <c r="B15" s="4" t="s">
        <v>1004</v>
      </c>
      <c r="C15" s="951">
        <v>156</v>
      </c>
      <c r="D15" s="952">
        <v>19</v>
      </c>
      <c r="E15" s="368">
        <v>15</v>
      </c>
      <c r="F15" s="368">
        <v>18</v>
      </c>
      <c r="G15" s="951">
        <v>6</v>
      </c>
      <c r="H15" s="952">
        <v>18</v>
      </c>
      <c r="I15" s="368">
        <v>1</v>
      </c>
      <c r="J15" s="951">
        <v>23</v>
      </c>
      <c r="K15" s="952">
        <v>178</v>
      </c>
    </row>
    <row r="16" spans="1:11" x14ac:dyDescent="0.2">
      <c r="A16" s="963">
        <v>8</v>
      </c>
      <c r="B16" s="949" t="s">
        <v>1005</v>
      </c>
      <c r="C16" s="963">
        <v>154</v>
      </c>
      <c r="D16" s="960">
        <v>18</v>
      </c>
      <c r="E16" s="939">
        <v>16</v>
      </c>
      <c r="F16" s="939">
        <v>17</v>
      </c>
      <c r="G16" s="963">
        <v>8</v>
      </c>
      <c r="H16" s="960">
        <v>17</v>
      </c>
      <c r="I16" s="939">
        <v>1</v>
      </c>
      <c r="J16" s="963">
        <v>22</v>
      </c>
      <c r="K16" s="960">
        <v>179</v>
      </c>
    </row>
    <row r="17" spans="1:11" x14ac:dyDescent="0.2">
      <c r="A17" s="954" t="s">
        <v>925</v>
      </c>
      <c r="B17" s="953"/>
      <c r="C17" s="1032">
        <v>1056</v>
      </c>
      <c r="D17" s="1033">
        <v>18</v>
      </c>
      <c r="E17" s="961">
        <v>95</v>
      </c>
      <c r="F17" s="961">
        <v>17</v>
      </c>
      <c r="G17" s="1034">
        <v>46</v>
      </c>
      <c r="H17" s="1033">
        <v>17</v>
      </c>
      <c r="I17" s="961">
        <v>6</v>
      </c>
      <c r="J17" s="1034">
        <v>17</v>
      </c>
      <c r="K17" s="962">
        <v>1203</v>
      </c>
    </row>
    <row r="18" spans="1:11" x14ac:dyDescent="0.2">
      <c r="A18" s="1245" t="s">
        <v>926</v>
      </c>
      <c r="B18" s="1245"/>
      <c r="C18" s="1245"/>
      <c r="D18" s="1245"/>
      <c r="E18" s="1245"/>
      <c r="F18" s="1245"/>
      <c r="G18" s="1248"/>
      <c r="H18" s="1248"/>
      <c r="I18" s="1245"/>
      <c r="J18" s="1248"/>
      <c r="K18" s="1248"/>
    </row>
    <row r="19" spans="1:11" x14ac:dyDescent="0.2">
      <c r="A19" s="1248"/>
      <c r="B19" s="1248"/>
      <c r="C19" s="1248"/>
      <c r="D19" s="1248"/>
      <c r="E19" s="1248"/>
      <c r="F19" s="1248"/>
      <c r="G19" s="1248"/>
      <c r="H19" s="1248"/>
      <c r="I19" s="1248"/>
      <c r="J19" s="1248"/>
      <c r="K19" s="1248"/>
    </row>
    <row r="20" spans="1:11" x14ac:dyDescent="0.2">
      <c r="A20" s="4" t="s">
        <v>17</v>
      </c>
    </row>
  </sheetData>
  <mergeCells count="5">
    <mergeCell ref="A18:K19"/>
    <mergeCell ref="C4:D4"/>
    <mergeCell ref="E4:F4"/>
    <mergeCell ref="G4:H4"/>
    <mergeCell ref="J4:K4"/>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6F893-3269-435A-ACA4-B147B2A8D0D4}">
  <dimension ref="A1:C17"/>
  <sheetViews>
    <sheetView showGridLines="0" workbookViewId="0">
      <selection sqref="A1:XFD1048576"/>
    </sheetView>
  </sheetViews>
  <sheetFormatPr baseColWidth="10" defaultColWidth="11.42578125" defaultRowHeight="12.75" x14ac:dyDescent="0.2"/>
  <cols>
    <col min="1" max="1" width="6" style="4" customWidth="1"/>
    <col min="2" max="2" width="35.7109375" style="4" bestFit="1" customWidth="1"/>
    <col min="3" max="3" width="40.28515625" style="4" bestFit="1" customWidth="1"/>
    <col min="4" max="16384" width="11.42578125" style="4"/>
  </cols>
  <sheetData>
    <row r="1" spans="1:3" x14ac:dyDescent="0.2">
      <c r="A1" s="108" t="s">
        <v>927</v>
      </c>
    </row>
    <row r="2" spans="1:3" x14ac:dyDescent="0.2">
      <c r="A2" s="108" t="s">
        <v>928</v>
      </c>
    </row>
    <row r="4" spans="1:3" x14ac:dyDescent="0.2">
      <c r="A4" s="964" t="s">
        <v>532</v>
      </c>
      <c r="B4" s="965" t="s">
        <v>929</v>
      </c>
      <c r="C4" s="966" t="s">
        <v>930</v>
      </c>
    </row>
    <row r="5" spans="1:3" x14ac:dyDescent="0.2">
      <c r="A5" s="951">
        <v>1</v>
      </c>
      <c r="B5" s="4" t="s">
        <v>435</v>
      </c>
      <c r="C5" s="948" t="s">
        <v>931</v>
      </c>
    </row>
    <row r="6" spans="1:3" x14ac:dyDescent="0.2">
      <c r="A6" s="951">
        <v>2</v>
      </c>
      <c r="B6" s="4" t="s">
        <v>435</v>
      </c>
      <c r="C6" s="948" t="s">
        <v>932</v>
      </c>
    </row>
    <row r="7" spans="1:3" x14ac:dyDescent="0.2">
      <c r="A7" s="951">
        <v>3</v>
      </c>
      <c r="B7" s="4" t="s">
        <v>435</v>
      </c>
      <c r="C7" s="948" t="s">
        <v>933</v>
      </c>
    </row>
    <row r="8" spans="1:3" x14ac:dyDescent="0.2">
      <c r="A8" s="951">
        <v>4</v>
      </c>
      <c r="B8" s="4" t="s">
        <v>435</v>
      </c>
      <c r="C8" s="948" t="s">
        <v>934</v>
      </c>
    </row>
    <row r="9" spans="1:3" x14ac:dyDescent="0.2">
      <c r="A9" s="951">
        <v>5</v>
      </c>
      <c r="B9" s="4" t="s">
        <v>435</v>
      </c>
      <c r="C9" s="948" t="s">
        <v>935</v>
      </c>
    </row>
    <row r="10" spans="1:3" x14ac:dyDescent="0.2">
      <c r="A10" s="951">
        <v>6</v>
      </c>
      <c r="B10" s="4" t="s">
        <v>435</v>
      </c>
      <c r="C10" s="948" t="s">
        <v>936</v>
      </c>
    </row>
    <row r="11" spans="1:3" x14ac:dyDescent="0.2">
      <c r="A11" s="951">
        <v>7</v>
      </c>
      <c r="B11" s="4" t="s">
        <v>435</v>
      </c>
      <c r="C11" s="948" t="s">
        <v>937</v>
      </c>
    </row>
    <row r="12" spans="1:3" x14ac:dyDescent="0.2">
      <c r="A12" s="951">
        <v>8</v>
      </c>
      <c r="B12" s="4" t="s">
        <v>435</v>
      </c>
      <c r="C12" s="948" t="s">
        <v>938</v>
      </c>
    </row>
    <row r="13" spans="1:3" x14ac:dyDescent="0.2">
      <c r="A13" s="951">
        <v>9</v>
      </c>
      <c r="B13" s="4" t="s">
        <v>435</v>
      </c>
      <c r="C13" s="948" t="s">
        <v>1009</v>
      </c>
    </row>
    <row r="14" spans="1:3" x14ac:dyDescent="0.2">
      <c r="A14" s="951">
        <v>10</v>
      </c>
      <c r="B14" s="4" t="s">
        <v>434</v>
      </c>
      <c r="C14" s="948" t="s">
        <v>939</v>
      </c>
    </row>
    <row r="15" spans="1:3" x14ac:dyDescent="0.2">
      <c r="A15" s="951">
        <v>11</v>
      </c>
      <c r="B15" s="4" t="s">
        <v>736</v>
      </c>
      <c r="C15" s="948" t="s">
        <v>940</v>
      </c>
    </row>
    <row r="16" spans="1:3" x14ac:dyDescent="0.2">
      <c r="A16" s="963">
        <v>12</v>
      </c>
      <c r="B16" s="949" t="s">
        <v>736</v>
      </c>
      <c r="C16" s="950" t="s">
        <v>941</v>
      </c>
    </row>
    <row r="17" spans="1:1" x14ac:dyDescent="0.2">
      <c r="A17" s="4" t="s">
        <v>17</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D1A08-18DE-4988-831A-3940E9ECAC7B}">
  <dimension ref="A1:D10"/>
  <sheetViews>
    <sheetView showGridLines="0" workbookViewId="0">
      <selection sqref="A1:XFD1048576"/>
    </sheetView>
  </sheetViews>
  <sheetFormatPr baseColWidth="10" defaultColWidth="11.42578125" defaultRowHeight="12.75" x14ac:dyDescent="0.2"/>
  <cols>
    <col min="1" max="1" width="11.42578125" style="4"/>
    <col min="2" max="2" width="72.28515625" style="4" customWidth="1"/>
    <col min="3" max="16384" width="11.42578125" style="4"/>
  </cols>
  <sheetData>
    <row r="1" spans="1:4" x14ac:dyDescent="0.2">
      <c r="A1" s="108" t="s">
        <v>942</v>
      </c>
    </row>
    <row r="2" spans="1:4" x14ac:dyDescent="0.2">
      <c r="A2" s="108" t="s">
        <v>943</v>
      </c>
    </row>
    <row r="4" spans="1:4" x14ac:dyDescent="0.2">
      <c r="A4" s="943" t="s">
        <v>944</v>
      </c>
      <c r="B4" s="941" t="s">
        <v>945</v>
      </c>
      <c r="C4" s="941" t="s">
        <v>947</v>
      </c>
      <c r="D4" s="942" t="s">
        <v>946</v>
      </c>
    </row>
    <row r="5" spans="1:4" x14ac:dyDescent="0.2">
      <c r="A5" s="1037">
        <v>1</v>
      </c>
      <c r="B5" s="940" t="s">
        <v>948</v>
      </c>
      <c r="C5" s="1041">
        <v>4</v>
      </c>
      <c r="D5" s="1042">
        <v>175</v>
      </c>
    </row>
    <row r="6" spans="1:4" x14ac:dyDescent="0.2">
      <c r="A6" s="1038"/>
      <c r="B6" s="1035" t="s">
        <v>949</v>
      </c>
      <c r="C6" s="1043">
        <v>9</v>
      </c>
      <c r="D6" s="1044">
        <v>175</v>
      </c>
    </row>
    <row r="7" spans="1:4" ht="25.5" x14ac:dyDescent="0.2">
      <c r="A7" s="1039">
        <v>2</v>
      </c>
      <c r="B7" s="968" t="s">
        <v>950</v>
      </c>
      <c r="C7" s="147">
        <v>4</v>
      </c>
      <c r="D7" s="1045">
        <v>170</v>
      </c>
    </row>
    <row r="8" spans="1:4" ht="25.5" x14ac:dyDescent="0.2">
      <c r="A8" s="1040">
        <v>3</v>
      </c>
      <c r="B8" s="1036" t="s">
        <v>951</v>
      </c>
      <c r="C8" s="1046">
        <v>2</v>
      </c>
      <c r="D8" s="1047">
        <v>9</v>
      </c>
    </row>
    <row r="9" spans="1:4" x14ac:dyDescent="0.2">
      <c r="A9" s="1038">
        <v>4</v>
      </c>
      <c r="B9" s="1035" t="s">
        <v>952</v>
      </c>
      <c r="C9" s="1043">
        <v>2</v>
      </c>
      <c r="D9" s="1044">
        <v>2</v>
      </c>
    </row>
    <row r="10" spans="1:4" x14ac:dyDescent="0.2">
      <c r="A10" s="4" t="s">
        <v>17</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6479F-273E-41B0-8D00-9DD4BBAF847D}">
  <dimension ref="A1:E25"/>
  <sheetViews>
    <sheetView showGridLines="0" workbookViewId="0">
      <selection activeCell="A3" sqref="A3"/>
    </sheetView>
  </sheetViews>
  <sheetFormatPr baseColWidth="10" defaultColWidth="10.42578125" defaultRowHeight="12.75" x14ac:dyDescent="0.2"/>
  <cols>
    <col min="1" max="1" width="27.42578125" style="4" customWidth="1"/>
    <col min="2" max="4" width="15.7109375" style="4" customWidth="1"/>
    <col min="5" max="16384" width="10.42578125" style="4"/>
  </cols>
  <sheetData>
    <row r="1" spans="1:5" x14ac:dyDescent="0.2">
      <c r="A1" s="124" t="s">
        <v>169</v>
      </c>
    </row>
    <row r="2" spans="1:5" x14ac:dyDescent="0.2">
      <c r="A2" s="124" t="s">
        <v>1308</v>
      </c>
    </row>
    <row r="4" spans="1:5" x14ac:dyDescent="0.2">
      <c r="A4" s="154"/>
      <c r="B4" s="339" t="s">
        <v>620</v>
      </c>
      <c r="C4" s="339" t="s">
        <v>621</v>
      </c>
    </row>
    <row r="5" spans="1:5" x14ac:dyDescent="0.2">
      <c r="A5" s="533" t="s">
        <v>1</v>
      </c>
      <c r="B5" s="1328">
        <v>2.3620150904965</v>
      </c>
      <c r="C5" s="1331">
        <v>2.1198355027772098</v>
      </c>
    </row>
    <row r="6" spans="1:5" x14ac:dyDescent="0.2">
      <c r="A6" s="248" t="s">
        <v>428</v>
      </c>
      <c r="B6" s="1329"/>
      <c r="C6" s="1330"/>
    </row>
    <row r="7" spans="1:5" x14ac:dyDescent="0.2">
      <c r="A7" s="533" t="s">
        <v>429</v>
      </c>
      <c r="B7" s="1329">
        <v>2.7174146361933502</v>
      </c>
      <c r="C7" s="1330">
        <v>1.5038635480767599E-2</v>
      </c>
    </row>
    <row r="8" spans="1:5" x14ac:dyDescent="0.2">
      <c r="A8" s="248" t="s">
        <v>428</v>
      </c>
      <c r="B8" s="1329"/>
      <c r="C8" s="1330"/>
    </row>
    <row r="9" spans="1:5" x14ac:dyDescent="0.2">
      <c r="A9" s="533" t="s">
        <v>430</v>
      </c>
      <c r="B9" s="1329">
        <v>2.31462077733423</v>
      </c>
      <c r="C9" s="1330">
        <v>2.43626073773402</v>
      </c>
    </row>
    <row r="10" spans="1:5" x14ac:dyDescent="0.2">
      <c r="A10" s="248" t="s">
        <v>428</v>
      </c>
      <c r="B10" s="1329"/>
      <c r="C10" s="1330"/>
    </row>
    <row r="11" spans="1:5" x14ac:dyDescent="0.2">
      <c r="A11" s="533" t="s">
        <v>171</v>
      </c>
      <c r="B11" s="1329">
        <v>2.9155398950654074</v>
      </c>
      <c r="C11" s="1330">
        <v>2.6363028556904</v>
      </c>
    </row>
    <row r="12" spans="1:5" x14ac:dyDescent="0.2">
      <c r="A12" s="248" t="s">
        <v>428</v>
      </c>
      <c r="B12" s="1329"/>
      <c r="C12" s="1330"/>
    </row>
    <row r="13" spans="1:5" x14ac:dyDescent="0.2">
      <c r="A13" s="533" t="s">
        <v>212</v>
      </c>
      <c r="B13" s="1329">
        <v>2.7479377379874701</v>
      </c>
      <c r="C13" s="1330">
        <v>3.73308072450713</v>
      </c>
    </row>
    <row r="14" spans="1:5" x14ac:dyDescent="0.2">
      <c r="A14" s="248" t="s">
        <v>213</v>
      </c>
      <c r="B14" s="1329"/>
      <c r="C14" s="1330"/>
    </row>
    <row r="15" spans="1:5" x14ac:dyDescent="0.2">
      <c r="A15" s="533" t="s">
        <v>214</v>
      </c>
      <c r="B15" s="1325">
        <v>896.48951015794898</v>
      </c>
      <c r="C15" s="1323">
        <v>909.62595338435904</v>
      </c>
    </row>
    <row r="16" spans="1:5" x14ac:dyDescent="0.2">
      <c r="A16" s="248" t="s">
        <v>215</v>
      </c>
      <c r="B16" s="1325"/>
      <c r="C16" s="1323"/>
      <c r="E16" s="45"/>
    </row>
    <row r="17" spans="1:5" x14ac:dyDescent="0.2">
      <c r="A17" s="533" t="s">
        <v>216</v>
      </c>
      <c r="B17" s="1325">
        <v>515.28978632969995</v>
      </c>
      <c r="C17" s="1323">
        <v>546.42413155280997</v>
      </c>
      <c r="E17" s="45"/>
    </row>
    <row r="18" spans="1:5" x14ac:dyDescent="0.2">
      <c r="A18" s="248" t="s">
        <v>217</v>
      </c>
      <c r="B18" s="1325"/>
      <c r="C18" s="1323"/>
      <c r="E18" s="45"/>
    </row>
    <row r="19" spans="1:5" x14ac:dyDescent="0.2">
      <c r="A19" s="533" t="s">
        <v>378</v>
      </c>
      <c r="B19" s="1325">
        <v>60.422798331022598</v>
      </c>
      <c r="C19" s="1323">
        <v>84.025094335409904</v>
      </c>
    </row>
    <row r="20" spans="1:5" x14ac:dyDescent="0.2">
      <c r="A20" s="8" t="s">
        <v>379</v>
      </c>
      <c r="B20" s="1326"/>
      <c r="C20" s="1324"/>
    </row>
    <row r="21" spans="1:5" ht="12.75" customHeight="1" x14ac:dyDescent="0.2">
      <c r="A21" s="1327" t="s">
        <v>764</v>
      </c>
      <c r="B21" s="1327"/>
      <c r="C21" s="1327"/>
      <c r="E21" s="281"/>
    </row>
    <row r="22" spans="1:5" x14ac:dyDescent="0.2">
      <c r="A22" s="1226"/>
      <c r="B22" s="1226"/>
      <c r="C22" s="1226"/>
      <c r="E22" s="358"/>
    </row>
    <row r="23" spans="1:5" x14ac:dyDescent="0.2">
      <c r="A23" s="1226"/>
      <c r="B23" s="1226"/>
      <c r="C23" s="1226"/>
    </row>
    <row r="24" spans="1:5" x14ac:dyDescent="0.2">
      <c r="A24" s="7" t="s">
        <v>2</v>
      </c>
      <c r="B24" s="830"/>
      <c r="C24" s="830"/>
    </row>
    <row r="25" spans="1:5" x14ac:dyDescent="0.2">
      <c r="B25" s="7"/>
      <c r="C25" s="7"/>
    </row>
  </sheetData>
  <mergeCells count="17">
    <mergeCell ref="B5:B6"/>
    <mergeCell ref="B7:B8"/>
    <mergeCell ref="B9:B10"/>
    <mergeCell ref="C13:C14"/>
    <mergeCell ref="B17:B18"/>
    <mergeCell ref="C5:C6"/>
    <mergeCell ref="C7:C8"/>
    <mergeCell ref="C9:C10"/>
    <mergeCell ref="B15:B16"/>
    <mergeCell ref="B11:B12"/>
    <mergeCell ref="B13:B14"/>
    <mergeCell ref="C11:C12"/>
    <mergeCell ref="C15:C16"/>
    <mergeCell ref="C17:C18"/>
    <mergeCell ref="C19:C20"/>
    <mergeCell ref="B19:B20"/>
    <mergeCell ref="A21:C23"/>
  </mergeCells>
  <pageMargins left="0.7" right="0.7" top="0.75" bottom="0.75" header="0.3" footer="0.3"/>
  <pageSetup paperSize="9" orientation="portrait" horizontalDpi="0"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780A8-1B17-43D5-9258-92C0C777E059}">
  <dimension ref="A1:C18"/>
  <sheetViews>
    <sheetView workbookViewId="0">
      <selection sqref="A1:XFD1048576"/>
    </sheetView>
  </sheetViews>
  <sheetFormatPr baseColWidth="10" defaultColWidth="10.42578125" defaultRowHeight="12.75" x14ac:dyDescent="0.2"/>
  <cols>
    <col min="1" max="1" width="27.42578125" style="7" customWidth="1"/>
    <col min="2" max="3" width="15.7109375" style="7" customWidth="1"/>
    <col min="4" max="16384" width="10.42578125" style="7"/>
  </cols>
  <sheetData>
    <row r="1" spans="1:3" x14ac:dyDescent="0.2">
      <c r="A1" s="27" t="s">
        <v>382</v>
      </c>
    </row>
    <row r="2" spans="1:3" x14ac:dyDescent="0.2">
      <c r="A2" s="27" t="s">
        <v>806</v>
      </c>
    </row>
    <row r="4" spans="1:3" x14ac:dyDescent="0.2">
      <c r="A4" s="382"/>
      <c r="B4" s="383" t="s">
        <v>620</v>
      </c>
      <c r="C4" s="115" t="s">
        <v>621</v>
      </c>
    </row>
    <row r="5" spans="1:3" x14ac:dyDescent="0.2">
      <c r="A5" s="1" t="s">
        <v>370</v>
      </c>
      <c r="B5" s="1338">
        <v>2.9155398950654074</v>
      </c>
      <c r="C5" s="1339">
        <v>2.6363028556904302</v>
      </c>
    </row>
    <row r="6" spans="1:3" x14ac:dyDescent="0.2">
      <c r="A6" s="179" t="s">
        <v>170</v>
      </c>
      <c r="B6" s="1334"/>
      <c r="C6" s="1336"/>
    </row>
    <row r="7" spans="1:3" x14ac:dyDescent="0.2">
      <c r="A7" s="1" t="s">
        <v>371</v>
      </c>
      <c r="B7" s="1334">
        <v>2.4464355499609098</v>
      </c>
      <c r="C7" s="1336">
        <v>2.2029966169837998</v>
      </c>
    </row>
    <row r="8" spans="1:3" x14ac:dyDescent="0.2">
      <c r="A8" s="179" t="s">
        <v>372</v>
      </c>
      <c r="B8" s="1334"/>
      <c r="C8" s="1336"/>
    </row>
    <row r="9" spans="1:3" x14ac:dyDescent="0.2">
      <c r="A9" s="1" t="s">
        <v>373</v>
      </c>
      <c r="B9" s="1332">
        <v>5.2885677732763599</v>
      </c>
      <c r="C9" s="1333">
        <v>5.3624576427910604</v>
      </c>
    </row>
    <row r="10" spans="1:3" x14ac:dyDescent="0.2">
      <c r="A10" s="179" t="s">
        <v>372</v>
      </c>
      <c r="B10" s="1332"/>
      <c r="C10" s="1333"/>
    </row>
    <row r="11" spans="1:3" x14ac:dyDescent="0.2">
      <c r="A11" s="1" t="s">
        <v>374</v>
      </c>
      <c r="B11" s="1332">
        <v>1.9753843085237299</v>
      </c>
      <c r="C11" s="1333">
        <v>1.7585776237066999</v>
      </c>
    </row>
    <row r="12" spans="1:3" x14ac:dyDescent="0.2">
      <c r="A12" s="179" t="s">
        <v>170</v>
      </c>
      <c r="B12" s="1332"/>
      <c r="C12" s="1333"/>
    </row>
    <row r="13" spans="1:3" x14ac:dyDescent="0.2">
      <c r="A13" s="1" t="s">
        <v>375</v>
      </c>
      <c r="B13" s="1334">
        <v>3.7221822811214098</v>
      </c>
      <c r="C13" s="1336">
        <v>3.3367911540480599</v>
      </c>
    </row>
    <row r="14" spans="1:3" x14ac:dyDescent="0.2">
      <c r="A14" s="179" t="s">
        <v>170</v>
      </c>
      <c r="B14" s="1335"/>
      <c r="C14" s="1337"/>
    </row>
    <row r="15" spans="1:3" x14ac:dyDescent="0.2">
      <c r="A15" s="155" t="s">
        <v>376</v>
      </c>
      <c r="B15" s="1338">
        <v>-2.17203153756792</v>
      </c>
      <c r="C15" s="1339">
        <v>-1.4588206507120201</v>
      </c>
    </row>
    <row r="16" spans="1:3" x14ac:dyDescent="0.2">
      <c r="A16" s="359" t="s">
        <v>377</v>
      </c>
      <c r="B16" s="1335"/>
      <c r="C16" s="1337"/>
    </row>
    <row r="17" spans="1:3" x14ac:dyDescent="0.2">
      <c r="A17" s="3" t="s">
        <v>801</v>
      </c>
      <c r="B17" s="842"/>
      <c r="C17" s="845"/>
    </row>
    <row r="18" spans="1:3" x14ac:dyDescent="0.2">
      <c r="A18" s="3" t="s">
        <v>2</v>
      </c>
      <c r="B18" s="3"/>
      <c r="C18" s="381"/>
    </row>
  </sheetData>
  <mergeCells count="12">
    <mergeCell ref="B5:B6"/>
    <mergeCell ref="C5:C6"/>
    <mergeCell ref="B7:B8"/>
    <mergeCell ref="C7:C8"/>
    <mergeCell ref="B9:B10"/>
    <mergeCell ref="C9:C10"/>
    <mergeCell ref="B11:B12"/>
    <mergeCell ref="C11:C12"/>
    <mergeCell ref="B13:B14"/>
    <mergeCell ref="C13:C14"/>
    <mergeCell ref="B15:B16"/>
    <mergeCell ref="C15:C16"/>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A40EF-2515-47E5-9B12-01D269DD23B7}">
  <dimension ref="A1:G27"/>
  <sheetViews>
    <sheetView showGridLines="0" zoomScaleNormal="100" workbookViewId="0">
      <selection activeCell="F15" sqref="F15"/>
    </sheetView>
  </sheetViews>
  <sheetFormatPr baseColWidth="10" defaultColWidth="10.42578125" defaultRowHeight="12.75" x14ac:dyDescent="0.2"/>
  <cols>
    <col min="1" max="1" width="44.42578125" style="4" customWidth="1"/>
    <col min="2" max="6" width="12.7109375" style="4" customWidth="1"/>
    <col min="7" max="16384" width="10.42578125" style="4"/>
  </cols>
  <sheetData>
    <row r="1" spans="1:7" x14ac:dyDescent="0.2">
      <c r="A1" s="124" t="s">
        <v>172</v>
      </c>
      <c r="D1" s="7"/>
      <c r="E1" s="7"/>
      <c r="F1" s="7"/>
    </row>
    <row r="2" spans="1:7" x14ac:dyDescent="0.2">
      <c r="A2" s="124" t="s">
        <v>817</v>
      </c>
      <c r="B2" s="7"/>
      <c r="C2" s="7"/>
      <c r="D2" s="7"/>
      <c r="E2" s="7"/>
      <c r="F2" s="64"/>
    </row>
    <row r="3" spans="1:7" x14ac:dyDescent="0.2">
      <c r="A3" s="341" t="s">
        <v>632</v>
      </c>
      <c r="B3" s="7"/>
      <c r="C3" s="7"/>
      <c r="D3" s="316"/>
      <c r="E3" s="7"/>
      <c r="F3" s="7"/>
    </row>
    <row r="4" spans="1:7" x14ac:dyDescent="0.2">
      <c r="A4" s="341"/>
      <c r="B4" s="7"/>
      <c r="C4" s="7"/>
      <c r="D4" s="7"/>
    </row>
    <row r="5" spans="1:7" ht="38.25" x14ac:dyDescent="0.2">
      <c r="A5" s="156"/>
      <c r="B5" s="157" t="s">
        <v>620</v>
      </c>
      <c r="C5" s="157" t="s">
        <v>621</v>
      </c>
      <c r="D5" s="157" t="s">
        <v>712</v>
      </c>
      <c r="E5" s="158" t="s">
        <v>769</v>
      </c>
      <c r="F5" s="548"/>
      <c r="G5" s="678"/>
    </row>
    <row r="6" spans="1:7" ht="14.1" customHeight="1" x14ac:dyDescent="0.2">
      <c r="A6" s="159" t="s">
        <v>175</v>
      </c>
      <c r="B6" s="536">
        <v>79150163.241649702</v>
      </c>
      <c r="C6" s="536">
        <v>78800969.264302924</v>
      </c>
      <c r="D6" s="536">
        <v>-349193.97734677792</v>
      </c>
      <c r="E6" s="779">
        <v>-0.44117909937932964</v>
      </c>
      <c r="G6" s="733"/>
    </row>
    <row r="7" spans="1:7" ht="14.1" customHeight="1" x14ac:dyDescent="0.2">
      <c r="A7" s="160" t="s">
        <v>176</v>
      </c>
      <c r="B7" s="770">
        <v>65735964.208894312</v>
      </c>
      <c r="C7" s="738">
        <v>64556664.860775135</v>
      </c>
      <c r="D7" s="738">
        <v>-1179299.3481191769</v>
      </c>
      <c r="E7" s="780">
        <v>-1.7939941435583528</v>
      </c>
      <c r="G7" s="734"/>
    </row>
    <row r="8" spans="1:7" ht="14.1" customHeight="1" x14ac:dyDescent="0.2">
      <c r="A8" s="546" t="s">
        <v>177</v>
      </c>
      <c r="B8" s="547">
        <v>6275437.8535938859</v>
      </c>
      <c r="C8" s="554">
        <v>6999144.4044523435</v>
      </c>
      <c r="D8" s="547">
        <v>723706.55085845757</v>
      </c>
      <c r="E8" s="781">
        <v>11.532367425868095</v>
      </c>
      <c r="G8" s="735"/>
    </row>
    <row r="9" spans="1:7" ht="14.1" customHeight="1" x14ac:dyDescent="0.2">
      <c r="A9" s="546" t="s">
        <v>178</v>
      </c>
      <c r="B9" s="547">
        <v>59460526.355300426</v>
      </c>
      <c r="C9" s="554">
        <v>57557520.456322789</v>
      </c>
      <c r="D9" s="547">
        <v>-1903005.8989776373</v>
      </c>
      <c r="E9" s="781">
        <v>-3.2004524944942769</v>
      </c>
      <c r="F9" s="29"/>
      <c r="G9" s="735"/>
    </row>
    <row r="10" spans="1:7" ht="14.1" customHeight="1" x14ac:dyDescent="0.2">
      <c r="A10" s="160" t="s">
        <v>748</v>
      </c>
      <c r="B10" s="537">
        <v>1991641.0957668987</v>
      </c>
      <c r="C10" s="759">
        <v>2248531.2000000007</v>
      </c>
      <c r="D10" s="537">
        <v>256890.10423310194</v>
      </c>
      <c r="E10" s="782">
        <v>12.898413513313468</v>
      </c>
      <c r="G10" s="734"/>
    </row>
    <row r="11" spans="1:7" ht="14.1" customHeight="1" x14ac:dyDescent="0.2">
      <c r="A11" s="758" t="s">
        <v>701</v>
      </c>
      <c r="B11" s="547">
        <v>1912570.7209709676</v>
      </c>
      <c r="C11" s="554">
        <v>2248531.2000000007</v>
      </c>
      <c r="D11" s="547">
        <v>335960.4790290331</v>
      </c>
      <c r="E11" s="781">
        <v>17.565911437694393</v>
      </c>
      <c r="G11" s="734"/>
    </row>
    <row r="12" spans="1:7" ht="14.1" customHeight="1" x14ac:dyDescent="0.2">
      <c r="A12" s="758" t="s">
        <v>702</v>
      </c>
      <c r="B12" s="547">
        <v>79070.374795931057</v>
      </c>
      <c r="C12" s="554">
        <v>0</v>
      </c>
      <c r="D12" s="547">
        <v>-79070.374795931057</v>
      </c>
      <c r="E12" s="781">
        <v>-100</v>
      </c>
      <c r="G12" s="734"/>
    </row>
    <row r="13" spans="1:7" ht="14.1" customHeight="1" x14ac:dyDescent="0.2">
      <c r="A13" s="160" t="s">
        <v>179</v>
      </c>
      <c r="B13" s="537">
        <v>4809786.9193561897</v>
      </c>
      <c r="C13" s="553">
        <v>4918993.5994427092</v>
      </c>
      <c r="D13" s="537">
        <v>109206.68008651957</v>
      </c>
      <c r="E13" s="782">
        <v>2.2705097318767908</v>
      </c>
      <c r="G13" s="734"/>
    </row>
    <row r="14" spans="1:7" ht="14.1" customHeight="1" x14ac:dyDescent="0.2">
      <c r="A14" s="160" t="s">
        <v>11</v>
      </c>
      <c r="B14" s="537">
        <v>95935.507830104907</v>
      </c>
      <c r="C14" s="553">
        <v>73823.083673465298</v>
      </c>
      <c r="D14" s="537">
        <v>-22112.424156639609</v>
      </c>
      <c r="E14" s="782">
        <v>-23.049259504415375</v>
      </c>
      <c r="G14" s="734"/>
    </row>
    <row r="15" spans="1:7" ht="14.1" customHeight="1" x14ac:dyDescent="0.2">
      <c r="A15" s="160" t="s">
        <v>12</v>
      </c>
      <c r="B15" s="770">
        <v>2194925.5653869109</v>
      </c>
      <c r="C15" s="738">
        <v>2618567.2802847703</v>
      </c>
      <c r="D15" s="738">
        <v>423641.71489785938</v>
      </c>
      <c r="E15" s="780">
        <v>19.300960432486548</v>
      </c>
      <c r="G15" s="734"/>
    </row>
    <row r="16" spans="1:7" ht="14.1" customHeight="1" x14ac:dyDescent="0.2">
      <c r="A16" s="570" t="s">
        <v>479</v>
      </c>
      <c r="B16" s="537">
        <v>580503.72610755556</v>
      </c>
      <c r="C16" s="553">
        <v>835497.84577304579</v>
      </c>
      <c r="D16" s="537">
        <v>254994.11966549023</v>
      </c>
      <c r="E16" s="782">
        <v>43.926353647253769</v>
      </c>
      <c r="G16" s="734"/>
    </row>
    <row r="17" spans="1:7" ht="14.1" customHeight="1" x14ac:dyDescent="0.2">
      <c r="A17" s="570" t="s">
        <v>480</v>
      </c>
      <c r="B17" s="537">
        <v>1614421.8392793555</v>
      </c>
      <c r="C17" s="553">
        <v>1783069.4345117244</v>
      </c>
      <c r="D17" s="537">
        <v>168647.59523236891</v>
      </c>
      <c r="E17" s="782">
        <v>10.446315277031303</v>
      </c>
      <c r="G17" s="734"/>
    </row>
    <row r="18" spans="1:7" ht="14.1" customHeight="1" x14ac:dyDescent="0.2">
      <c r="A18" s="160" t="s">
        <v>180</v>
      </c>
      <c r="B18" s="537">
        <v>1645018.9376836868</v>
      </c>
      <c r="C18" s="553">
        <v>1624363.7857979799</v>
      </c>
      <c r="D18" s="537">
        <v>-20655.151885706931</v>
      </c>
      <c r="E18" s="782">
        <v>-1.2556178784659422</v>
      </c>
      <c r="G18" s="734"/>
    </row>
    <row r="19" spans="1:7" ht="14.1" customHeight="1" x14ac:dyDescent="0.2">
      <c r="A19" s="160" t="s">
        <v>181</v>
      </c>
      <c r="B19" s="537">
        <v>2676891.0067315982</v>
      </c>
      <c r="C19" s="553">
        <v>2760025.454328849</v>
      </c>
      <c r="D19" s="537">
        <v>83134.447597250808</v>
      </c>
      <c r="E19" s="782">
        <v>3.1056343866146197</v>
      </c>
      <c r="F19" s="29"/>
      <c r="G19" s="734"/>
    </row>
    <row r="20" spans="1:7" ht="14.1" customHeight="1" x14ac:dyDescent="0.2">
      <c r="A20" s="161" t="s">
        <v>182</v>
      </c>
      <c r="B20" s="771">
        <v>12366.658704268191</v>
      </c>
      <c r="C20" s="736">
        <v>13813.78740048673</v>
      </c>
      <c r="D20" s="736">
        <v>1447.1286962185386</v>
      </c>
      <c r="E20" s="783">
        <v>11.701856829921908</v>
      </c>
      <c r="G20" s="733"/>
    </row>
    <row r="21" spans="1:7" ht="14.1" customHeight="1" x14ac:dyDescent="0.2">
      <c r="A21" s="160" t="s">
        <v>183</v>
      </c>
      <c r="B21" s="537">
        <v>12366.658704268191</v>
      </c>
      <c r="C21" s="553">
        <v>13813.78740048673</v>
      </c>
      <c r="D21" s="537">
        <v>1447.1286962185386</v>
      </c>
      <c r="E21" s="782">
        <v>11.701856829921908</v>
      </c>
      <c r="G21" s="734"/>
    </row>
    <row r="22" spans="1:7" ht="14.1" customHeight="1" x14ac:dyDescent="0.2">
      <c r="A22" s="162" t="s">
        <v>184</v>
      </c>
      <c r="B22" s="778">
        <v>79162529.900353968</v>
      </c>
      <c r="C22" s="737">
        <v>78814783.051703408</v>
      </c>
      <c r="D22" s="728">
        <v>-347746.84865055978</v>
      </c>
      <c r="E22" s="784">
        <v>-0.43928213144310835</v>
      </c>
      <c r="F22" s="29"/>
      <c r="G22" s="733"/>
    </row>
    <row r="23" spans="1:7" ht="14.1" customHeight="1" x14ac:dyDescent="0.2">
      <c r="A23" s="1340" t="s">
        <v>766</v>
      </c>
      <c r="B23" s="1341"/>
      <c r="C23" s="1341"/>
      <c r="D23" s="1341"/>
      <c r="E23" s="1341"/>
      <c r="F23" s="29"/>
      <c r="G23" s="733"/>
    </row>
    <row r="24" spans="1:7" ht="14.1" customHeight="1" x14ac:dyDescent="0.2">
      <c r="A24" s="1342"/>
      <c r="B24" s="1342"/>
      <c r="C24" s="1342"/>
      <c r="D24" s="1342"/>
      <c r="E24" s="1342"/>
      <c r="F24" s="29"/>
      <c r="G24" s="733"/>
    </row>
    <row r="25" spans="1:7" ht="14.1" customHeight="1" x14ac:dyDescent="0.2">
      <c r="A25" s="884" t="s">
        <v>816</v>
      </c>
      <c r="B25" s="832"/>
      <c r="C25" s="832"/>
      <c r="D25" s="832"/>
      <c r="E25" s="832"/>
      <c r="F25" s="29"/>
      <c r="G25" s="733"/>
    </row>
    <row r="26" spans="1:7" x14ac:dyDescent="0.2">
      <c r="A26" s="138" t="s">
        <v>17</v>
      </c>
      <c r="D26" s="29"/>
      <c r="E26" s="29"/>
    </row>
    <row r="27" spans="1:7" x14ac:dyDescent="0.2">
      <c r="C27" s="29"/>
      <c r="D27" s="841"/>
    </row>
  </sheetData>
  <mergeCells count="1">
    <mergeCell ref="A23:E24"/>
  </mergeCell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FEB12-3FFE-4008-AF73-BF15BE8478B4}">
  <dimension ref="A1:F27"/>
  <sheetViews>
    <sheetView zoomScaleNormal="100" workbookViewId="0">
      <selection activeCell="H16" sqref="H16"/>
    </sheetView>
  </sheetViews>
  <sheetFormatPr baseColWidth="10" defaultColWidth="10.42578125" defaultRowHeight="12.75" x14ac:dyDescent="0.2"/>
  <cols>
    <col min="1" max="1" width="44.42578125" style="7" customWidth="1"/>
    <col min="2" max="3" width="11.7109375" style="7" customWidth="1"/>
    <col min="4" max="4" width="13.28515625" style="7" customWidth="1"/>
    <col min="5" max="5" width="11.28515625" style="7" customWidth="1"/>
    <col min="6" max="6" width="11.28515625" style="7" bestFit="1" customWidth="1"/>
    <col min="7" max="16384" width="10.42578125" style="7"/>
  </cols>
  <sheetData>
    <row r="1" spans="1:6" x14ac:dyDescent="0.2">
      <c r="A1" s="27" t="s">
        <v>185</v>
      </c>
    </row>
    <row r="2" spans="1:6" x14ac:dyDescent="0.2">
      <c r="A2" s="27" t="s">
        <v>807</v>
      </c>
    </row>
    <row r="3" spans="1:6" x14ac:dyDescent="0.2">
      <c r="A3" s="28" t="s">
        <v>632</v>
      </c>
      <c r="D3" s="316"/>
    </row>
    <row r="4" spans="1:6" x14ac:dyDescent="0.2">
      <c r="A4" s="28"/>
    </row>
    <row r="5" spans="1:6" ht="51" x14ac:dyDescent="0.2">
      <c r="A5" s="858"/>
      <c r="B5" s="128" t="s">
        <v>629</v>
      </c>
      <c r="C5" s="596" t="s">
        <v>630</v>
      </c>
      <c r="D5" s="181" t="s">
        <v>712</v>
      </c>
      <c r="E5" s="181" t="s">
        <v>769</v>
      </c>
      <c r="F5" s="739"/>
    </row>
    <row r="6" spans="1:6" ht="14.1" customHeight="1" x14ac:dyDescent="0.2">
      <c r="A6" s="1" t="s">
        <v>19</v>
      </c>
      <c r="B6" s="730">
        <v>28722238.908685677</v>
      </c>
      <c r="C6" s="730">
        <v>28152419.829795215</v>
      </c>
      <c r="D6" s="730">
        <v>-569819.07889046147</v>
      </c>
      <c r="E6" s="854">
        <v>-1.9838950602076744</v>
      </c>
    </row>
    <row r="7" spans="1:6" ht="14.1" customHeight="1" x14ac:dyDescent="0.2">
      <c r="A7" s="443" t="s">
        <v>414</v>
      </c>
      <c r="B7" s="579">
        <v>569096.3983072564</v>
      </c>
      <c r="C7" s="579">
        <v>56280.836114302278</v>
      </c>
      <c r="D7" s="579">
        <v>-512815.56219295412</v>
      </c>
      <c r="E7" s="855">
        <v>-90.110491600068755</v>
      </c>
    </row>
    <row r="8" spans="1:6" ht="14.1" customHeight="1" x14ac:dyDescent="0.2">
      <c r="A8" s="859" t="s">
        <v>415</v>
      </c>
      <c r="B8" s="860">
        <v>19800354.871567361</v>
      </c>
      <c r="C8" s="860">
        <v>19589799.401079185</v>
      </c>
      <c r="D8" s="860">
        <v>-210555.47048817575</v>
      </c>
      <c r="E8" s="861">
        <v>-1.0633924081357105</v>
      </c>
    </row>
    <row r="9" spans="1:6" ht="14.1" customHeight="1" x14ac:dyDescent="0.2">
      <c r="A9" s="862" t="s">
        <v>416</v>
      </c>
      <c r="B9" s="860">
        <v>-19231258.473260105</v>
      </c>
      <c r="C9" s="860">
        <v>-19533518.564964883</v>
      </c>
      <c r="D9" s="860">
        <v>-302260.09170477837</v>
      </c>
      <c r="E9" s="861">
        <v>1.5717124915410663</v>
      </c>
    </row>
    <row r="10" spans="1:6" ht="14.1" customHeight="1" x14ac:dyDescent="0.2">
      <c r="A10" s="443" t="s">
        <v>417</v>
      </c>
      <c r="B10" s="579">
        <v>8774021.1969872583</v>
      </c>
      <c r="C10" s="579">
        <v>8501852.9406806715</v>
      </c>
      <c r="D10" s="579">
        <v>-272168.25630658679</v>
      </c>
      <c r="E10" s="855">
        <v>-3.1019785591587246</v>
      </c>
    </row>
    <row r="11" spans="1:6" ht="14.1" customHeight="1" x14ac:dyDescent="0.2">
      <c r="A11" s="443" t="s">
        <v>349</v>
      </c>
      <c r="B11" s="579">
        <v>19379121.31339116</v>
      </c>
      <c r="C11" s="579">
        <v>19594286.053000242</v>
      </c>
      <c r="D11" s="579">
        <v>215164.7396090813</v>
      </c>
      <c r="E11" s="855">
        <v>1.1102915149223014</v>
      </c>
    </row>
    <row r="12" spans="1:6" ht="14.1" customHeight="1" x14ac:dyDescent="0.2">
      <c r="A12" s="1" t="s">
        <v>23</v>
      </c>
      <c r="B12" s="729">
        <v>30242961.757890493</v>
      </c>
      <c r="C12" s="729">
        <v>30023531.161575556</v>
      </c>
      <c r="D12" s="729">
        <v>-219430.59631493688</v>
      </c>
      <c r="E12" s="856">
        <v>-0.72555921629496867</v>
      </c>
    </row>
    <row r="13" spans="1:6" ht="14.1" customHeight="1" x14ac:dyDescent="0.2">
      <c r="A13" s="443" t="s">
        <v>418</v>
      </c>
      <c r="B13" s="252">
        <v>46724456.150453158</v>
      </c>
      <c r="C13" s="579">
        <v>46760858.377148658</v>
      </c>
      <c r="D13" s="579">
        <v>36402.226695500314</v>
      </c>
      <c r="E13" s="855">
        <v>7.7908294059714223E-2</v>
      </c>
    </row>
    <row r="14" spans="1:6" ht="14.1" customHeight="1" x14ac:dyDescent="0.2">
      <c r="A14" s="443" t="s">
        <v>419</v>
      </c>
      <c r="B14" s="252">
        <v>-373129.49452816456</v>
      </c>
      <c r="C14" s="579">
        <v>-373129.49452816456</v>
      </c>
      <c r="D14" s="579">
        <v>0</v>
      </c>
      <c r="E14" s="855">
        <v>0</v>
      </c>
    </row>
    <row r="15" spans="1:6" ht="14.1" customHeight="1" x14ac:dyDescent="0.2">
      <c r="A15" s="443" t="s">
        <v>420</v>
      </c>
      <c r="B15" s="252">
        <v>-16108364.898034496</v>
      </c>
      <c r="C15" s="579">
        <v>-16364197.721044935</v>
      </c>
      <c r="D15" s="579">
        <v>-255832.82301043905</v>
      </c>
      <c r="E15" s="855">
        <v>1.5881985827230327</v>
      </c>
    </row>
    <row r="16" spans="1:6" ht="14.1" customHeight="1" x14ac:dyDescent="0.2">
      <c r="A16" s="1" t="s">
        <v>24</v>
      </c>
      <c r="B16" s="729">
        <v>4117200.8891772721</v>
      </c>
      <c r="C16" s="729">
        <v>3661109.0748681179</v>
      </c>
      <c r="D16" s="729">
        <v>-456091.81430915417</v>
      </c>
      <c r="E16" s="856">
        <v>-11.077715821641476</v>
      </c>
    </row>
    <row r="17" spans="1:6" ht="14.1" customHeight="1" x14ac:dyDescent="0.2">
      <c r="A17" s="179" t="s">
        <v>336</v>
      </c>
      <c r="B17" s="252">
        <v>963980.82217727217</v>
      </c>
      <c r="C17" s="579">
        <v>979558.40986811824</v>
      </c>
      <c r="D17" s="579">
        <v>15577.587690846063</v>
      </c>
      <c r="E17" s="855">
        <v>1.6159644810839868</v>
      </c>
    </row>
    <row r="18" spans="1:6" x14ac:dyDescent="0.2">
      <c r="A18" s="179" t="s">
        <v>337</v>
      </c>
      <c r="B18" s="252">
        <v>3079358.6669999999</v>
      </c>
      <c r="C18" s="579">
        <v>2607689.2649999997</v>
      </c>
      <c r="D18" s="579">
        <v>-471669.40200000023</v>
      </c>
      <c r="E18" s="855">
        <v>-15.317131032985976</v>
      </c>
    </row>
    <row r="19" spans="1:6" x14ac:dyDescent="0.2">
      <c r="A19" s="179" t="s">
        <v>421</v>
      </c>
      <c r="B19" s="252">
        <v>73861.399999999994</v>
      </c>
      <c r="C19" s="579">
        <v>73861.399999999994</v>
      </c>
      <c r="D19" s="579">
        <v>0</v>
      </c>
      <c r="E19" s="855">
        <v>0</v>
      </c>
    </row>
    <row r="20" spans="1:6" x14ac:dyDescent="0.2">
      <c r="A20" s="1" t="s">
        <v>28</v>
      </c>
      <c r="B20" s="729">
        <v>893599.74899999995</v>
      </c>
      <c r="C20" s="729">
        <v>941668.49696886004</v>
      </c>
      <c r="D20" s="729">
        <v>48068.747968860087</v>
      </c>
      <c r="E20" s="856">
        <v>5.3792257688805689</v>
      </c>
    </row>
    <row r="21" spans="1:6" x14ac:dyDescent="0.2">
      <c r="A21" s="1" t="s">
        <v>29</v>
      </c>
      <c r="B21" s="729">
        <v>612839.245</v>
      </c>
      <c r="C21" s="729">
        <v>650037.05799999996</v>
      </c>
      <c r="D21" s="729">
        <v>37197.812999999966</v>
      </c>
      <c r="E21" s="856">
        <v>6.0697504775497846</v>
      </c>
    </row>
    <row r="22" spans="1:6" x14ac:dyDescent="0.2">
      <c r="A22" s="1" t="s">
        <v>30</v>
      </c>
      <c r="B22" s="729">
        <v>1147123.6591408728</v>
      </c>
      <c r="C22" s="729">
        <v>1127899.2395673934</v>
      </c>
      <c r="D22" s="729">
        <v>-19224.419573479332</v>
      </c>
      <c r="E22" s="856">
        <v>-1.675880313363709</v>
      </c>
      <c r="F22" s="64"/>
    </row>
    <row r="23" spans="1:6" x14ac:dyDescent="0.2">
      <c r="A23" s="443" t="s">
        <v>422</v>
      </c>
      <c r="B23" s="579">
        <v>-922311.80612342409</v>
      </c>
      <c r="C23" s="579">
        <v>-874261.72405771643</v>
      </c>
      <c r="D23" s="579">
        <v>48050.082065707655</v>
      </c>
      <c r="E23" s="855">
        <v>-5.2097437923588235</v>
      </c>
      <c r="F23" s="64"/>
    </row>
    <row r="24" spans="1:6" x14ac:dyDescent="0.2">
      <c r="A24" s="443" t="s">
        <v>53</v>
      </c>
      <c r="B24" s="252">
        <v>2069435.4652642969</v>
      </c>
      <c r="C24" s="579">
        <v>2002160.96362511</v>
      </c>
      <c r="D24" s="579">
        <v>-67274.50163918687</v>
      </c>
      <c r="E24" s="855">
        <v>-3.250862506630281</v>
      </c>
    </row>
    <row r="25" spans="1:6" x14ac:dyDescent="0.2">
      <c r="A25" s="2" t="s">
        <v>31</v>
      </c>
      <c r="B25" s="254">
        <v>65735964.208894305</v>
      </c>
      <c r="C25" s="254">
        <v>64556664.860775135</v>
      </c>
      <c r="D25" s="254">
        <v>-1179299.3481191695</v>
      </c>
      <c r="E25" s="857">
        <v>-1.7939941435583417</v>
      </c>
      <c r="F25" s="64"/>
    </row>
    <row r="26" spans="1:6" x14ac:dyDescent="0.2">
      <c r="A26" s="442" t="s">
        <v>17</v>
      </c>
      <c r="F26" s="441"/>
    </row>
    <row r="27" spans="1:6" x14ac:dyDescent="0.2">
      <c r="A27" s="442"/>
    </row>
  </sheetData>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6264C-B725-4F21-9A62-0B8B436324D5}">
  <dimension ref="A1:F23"/>
  <sheetViews>
    <sheetView showGridLines="0" workbookViewId="0">
      <selection activeCell="A25" sqref="A25:XFD41"/>
    </sheetView>
  </sheetViews>
  <sheetFormatPr baseColWidth="10" defaultColWidth="10.42578125" defaultRowHeight="12.75" x14ac:dyDescent="0.2"/>
  <cols>
    <col min="1" max="1" width="49.28515625" style="4" customWidth="1"/>
    <col min="2" max="2" width="11.42578125" style="4" customWidth="1"/>
    <col min="3" max="3" width="11" style="4" customWidth="1"/>
    <col min="4" max="16383" width="10.42578125" style="4"/>
    <col min="16384" max="16384" width="10.42578125" style="4" bestFit="1"/>
  </cols>
  <sheetData>
    <row r="1" spans="1:6" x14ac:dyDescent="0.2">
      <c r="A1" s="108" t="s">
        <v>187</v>
      </c>
    </row>
    <row r="2" spans="1:6" x14ac:dyDescent="0.2">
      <c r="A2" s="108" t="s">
        <v>1244</v>
      </c>
    </row>
    <row r="4" spans="1:6" x14ac:dyDescent="0.2">
      <c r="A4" s="308" t="s">
        <v>188</v>
      </c>
      <c r="B4" s="317" t="s">
        <v>620</v>
      </c>
      <c r="C4" s="317" t="s">
        <v>621</v>
      </c>
    </row>
    <row r="5" spans="1:6" x14ac:dyDescent="0.2">
      <c r="A5" s="309" t="s">
        <v>481</v>
      </c>
      <c r="B5" s="785"/>
      <c r="C5" s="32"/>
    </row>
    <row r="6" spans="1:6" ht="13.35" customHeight="1" x14ac:dyDescent="0.2">
      <c r="A6" s="310" t="s">
        <v>456</v>
      </c>
      <c r="B6" s="445">
        <v>2.5727520657418101</v>
      </c>
      <c r="C6" s="445">
        <v>2.5727520657418101</v>
      </c>
      <c r="E6" s="45"/>
      <c r="F6" s="50"/>
    </row>
    <row r="7" spans="1:6" ht="13.35" customHeight="1" x14ac:dyDescent="0.2">
      <c r="A7" s="311" t="s">
        <v>457</v>
      </c>
      <c r="B7" s="760">
        <v>1.1300000000000101</v>
      </c>
      <c r="C7" s="933">
        <v>0.63999999999999613</v>
      </c>
      <c r="F7" s="50"/>
    </row>
    <row r="8" spans="1:6" ht="13.35" customHeight="1" x14ac:dyDescent="0.2">
      <c r="A8" s="312" t="s">
        <v>189</v>
      </c>
      <c r="B8" s="761"/>
      <c r="C8" s="74"/>
    </row>
    <row r="9" spans="1:6" ht="13.35" customHeight="1" x14ac:dyDescent="0.2">
      <c r="A9" s="313" t="s">
        <v>633</v>
      </c>
      <c r="B9" s="761">
        <v>438</v>
      </c>
      <c r="C9" s="538">
        <v>438</v>
      </c>
    </row>
    <row r="10" spans="1:6" ht="13.35" customHeight="1" x14ac:dyDescent="0.2">
      <c r="A10" s="631" t="s">
        <v>565</v>
      </c>
      <c r="B10" s="632">
        <v>77.289786329700291</v>
      </c>
      <c r="C10" s="632">
        <v>108.42413155281042</v>
      </c>
    </row>
    <row r="11" spans="1:6" ht="13.35" customHeight="1" x14ac:dyDescent="0.2">
      <c r="A11" s="631" t="s">
        <v>566</v>
      </c>
      <c r="B11" s="632">
        <v>74.339485920274797</v>
      </c>
      <c r="C11" s="632">
        <v>105.08679046729151</v>
      </c>
    </row>
    <row r="12" spans="1:6" ht="13.35" customHeight="1" x14ac:dyDescent="0.2">
      <c r="A12" s="309" t="s">
        <v>482</v>
      </c>
      <c r="B12" s="431"/>
      <c r="C12" s="571"/>
    </row>
    <row r="13" spans="1:6" ht="13.35" customHeight="1" x14ac:dyDescent="0.2">
      <c r="A13" s="572" t="s">
        <v>483</v>
      </c>
      <c r="B13" s="633">
        <v>0.46729805192469859</v>
      </c>
      <c r="C13" s="711">
        <v>0.46729805192469859</v>
      </c>
    </row>
    <row r="14" spans="1:6" ht="13.35" customHeight="1" x14ac:dyDescent="0.2">
      <c r="A14" s="628" t="s">
        <v>529</v>
      </c>
      <c r="B14" s="762" t="s">
        <v>495</v>
      </c>
      <c r="C14" s="786" t="s">
        <v>495</v>
      </c>
      <c r="D14" s="726"/>
    </row>
    <row r="15" spans="1:6" ht="13.35" customHeight="1" x14ac:dyDescent="0.2">
      <c r="A15" s="1200" t="s">
        <v>765</v>
      </c>
      <c r="B15" s="1200"/>
      <c r="C15" s="1200"/>
      <c r="D15" s="542"/>
    </row>
    <row r="16" spans="1:6" ht="13.35" customHeight="1" x14ac:dyDescent="0.2">
      <c r="A16" s="1201"/>
      <c r="B16" s="1201"/>
      <c r="C16" s="1201"/>
      <c r="D16" s="542"/>
    </row>
    <row r="17" spans="1:4" ht="13.35" customHeight="1" x14ac:dyDescent="0.2">
      <c r="A17" s="1201"/>
      <c r="B17" s="1201"/>
      <c r="C17" s="1201"/>
      <c r="D17" s="542"/>
    </row>
    <row r="18" spans="1:4" x14ac:dyDescent="0.2">
      <c r="A18" s="1201"/>
      <c r="B18" s="1201"/>
      <c r="C18" s="1201"/>
      <c r="D18" s="542"/>
    </row>
    <row r="19" spans="1:4" x14ac:dyDescent="0.2">
      <c r="A19" s="1201"/>
      <c r="B19" s="1201"/>
      <c r="C19" s="1201"/>
      <c r="D19" s="542"/>
    </row>
    <row r="20" spans="1:4" ht="12.75" customHeight="1" x14ac:dyDescent="0.2">
      <c r="A20" s="1201" t="s">
        <v>563</v>
      </c>
      <c r="B20" s="1201"/>
      <c r="C20" s="1201"/>
      <c r="D20" s="542"/>
    </row>
    <row r="21" spans="1:4" x14ac:dyDescent="0.2">
      <c r="A21" s="1201"/>
      <c r="B21" s="1201"/>
      <c r="C21" s="1201"/>
      <c r="D21" s="542"/>
    </row>
    <row r="22" spans="1:4" x14ac:dyDescent="0.2">
      <c r="A22" s="831" t="s">
        <v>801</v>
      </c>
      <c r="B22" s="831"/>
      <c r="C22" s="831"/>
      <c r="D22" s="542"/>
    </row>
    <row r="23" spans="1:4" x14ac:dyDescent="0.2">
      <c r="A23" s="1343" t="s">
        <v>17</v>
      </c>
      <c r="B23" s="1343"/>
      <c r="C23" s="1343"/>
    </row>
  </sheetData>
  <mergeCells count="3">
    <mergeCell ref="A23:C23"/>
    <mergeCell ref="A15:C19"/>
    <mergeCell ref="A20:C21"/>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9CDA8-C5DA-4AEA-9B3D-25B6087F79C0}">
  <dimension ref="A1:M23"/>
  <sheetViews>
    <sheetView showGridLines="0" workbookViewId="0">
      <selection activeCell="A3" sqref="A3"/>
    </sheetView>
  </sheetViews>
  <sheetFormatPr baseColWidth="10" defaultColWidth="10.42578125" defaultRowHeight="12.75" x14ac:dyDescent="0.2"/>
  <cols>
    <col min="1" max="1" width="41.42578125" style="4" customWidth="1"/>
    <col min="2" max="3" width="11" style="4" customWidth="1"/>
    <col min="4" max="4" width="11.5703125" style="4" customWidth="1"/>
    <col min="5" max="5" width="13.28515625" style="4" customWidth="1"/>
    <col min="6" max="16384" width="10.42578125" style="4"/>
  </cols>
  <sheetData>
    <row r="1" spans="1:13" x14ac:dyDescent="0.2">
      <c r="A1" s="124" t="s">
        <v>192</v>
      </c>
    </row>
    <row r="2" spans="1:13" x14ac:dyDescent="0.2">
      <c r="A2" s="124" t="s">
        <v>1309</v>
      </c>
    </row>
    <row r="3" spans="1:13" x14ac:dyDescent="0.2">
      <c r="A3" s="341" t="s">
        <v>632</v>
      </c>
      <c r="C3" s="7"/>
    </row>
    <row r="5" spans="1:13" ht="38.25" x14ac:dyDescent="0.2">
      <c r="A5" s="140"/>
      <c r="B5" s="339" t="s">
        <v>620</v>
      </c>
      <c r="C5" s="339" t="s">
        <v>621</v>
      </c>
      <c r="D5" s="339" t="s">
        <v>916</v>
      </c>
      <c r="E5" s="340" t="s">
        <v>631</v>
      </c>
    </row>
    <row r="6" spans="1:13" ht="13.35" customHeight="1" x14ac:dyDescent="0.2">
      <c r="A6" s="163" t="s">
        <v>193</v>
      </c>
      <c r="B6" s="878">
        <v>76186261.265196577</v>
      </c>
      <c r="C6" s="787">
        <v>74183545.425903276</v>
      </c>
      <c r="D6" s="787">
        <v>-2002715.8392933011</v>
      </c>
      <c r="E6" s="516">
        <v>-2.628709961658382</v>
      </c>
      <c r="F6" s="23"/>
      <c r="I6" s="45"/>
      <c r="J6" s="26"/>
      <c r="K6" s="26"/>
      <c r="L6" s="26"/>
      <c r="M6" s="26"/>
    </row>
    <row r="7" spans="1:13" ht="13.35" customHeight="1" x14ac:dyDescent="0.2">
      <c r="A7" s="164" t="s">
        <v>43</v>
      </c>
      <c r="B7" s="539">
        <v>64669065.772685118</v>
      </c>
      <c r="C7" s="788">
        <v>62624374.170509361</v>
      </c>
      <c r="D7" s="788">
        <v>-2044691.6021757573</v>
      </c>
      <c r="E7" s="517">
        <v>-3.161776929580129</v>
      </c>
      <c r="I7" s="45"/>
      <c r="J7" s="26"/>
      <c r="K7" s="26"/>
      <c r="L7" s="26"/>
      <c r="M7" s="26"/>
    </row>
    <row r="8" spans="1:13" ht="13.35" customHeight="1" x14ac:dyDescent="0.2">
      <c r="A8" s="518" t="s">
        <v>194</v>
      </c>
      <c r="B8" s="540">
        <v>4318681.4511070307</v>
      </c>
      <c r="C8" s="789">
        <v>4584199.6211040625</v>
      </c>
      <c r="D8" s="789">
        <v>265518.1699970318</v>
      </c>
      <c r="E8" s="519">
        <v>6.1481304653523416</v>
      </c>
      <c r="I8" s="45"/>
      <c r="J8" s="26"/>
      <c r="K8" s="26"/>
      <c r="L8" s="26"/>
      <c r="M8" s="26"/>
    </row>
    <row r="9" spans="1:13" ht="13.35" customHeight="1" x14ac:dyDescent="0.2">
      <c r="A9" s="518" t="s">
        <v>195</v>
      </c>
      <c r="B9" s="540">
        <v>60350384.321578085</v>
      </c>
      <c r="C9" s="789">
        <v>58040174.549405299</v>
      </c>
      <c r="D9" s="789">
        <v>-2310209.7721727863</v>
      </c>
      <c r="E9" s="519">
        <v>-3.8279951290165704</v>
      </c>
      <c r="I9" s="45"/>
      <c r="J9" s="26"/>
      <c r="K9" s="26"/>
      <c r="L9" s="26"/>
      <c r="M9" s="26"/>
    </row>
    <row r="10" spans="1:13" ht="13.35" customHeight="1" x14ac:dyDescent="0.2">
      <c r="A10" s="164" t="s">
        <v>707</v>
      </c>
      <c r="B10" s="539">
        <v>29374.503585374448</v>
      </c>
      <c r="C10" s="788">
        <v>-482119.31827066047</v>
      </c>
      <c r="D10" s="788">
        <v>-511493.82185603492</v>
      </c>
      <c r="E10" s="517">
        <v>-1741.2849901256116</v>
      </c>
      <c r="I10" s="45"/>
      <c r="J10" s="26"/>
      <c r="K10" s="26"/>
      <c r="L10" s="26"/>
      <c r="M10" s="26"/>
    </row>
    <row r="11" spans="1:13" ht="13.35" customHeight="1" x14ac:dyDescent="0.2">
      <c r="A11" s="164" t="s">
        <v>196</v>
      </c>
      <c r="B11" s="539">
        <v>4050006.5000241669</v>
      </c>
      <c r="C11" s="788">
        <v>4263324.2799215764</v>
      </c>
      <c r="D11" s="788">
        <v>213317.77989740949</v>
      </c>
      <c r="E11" s="517">
        <v>5.2670972230818958</v>
      </c>
      <c r="I11" s="45"/>
      <c r="J11" s="26"/>
      <c r="K11" s="26"/>
      <c r="L11" s="26"/>
      <c r="M11" s="26"/>
    </row>
    <row r="12" spans="1:13" ht="13.35" customHeight="1" x14ac:dyDescent="0.2">
      <c r="A12" s="59" t="s">
        <v>484</v>
      </c>
      <c r="B12" s="539">
        <v>580503.72610755556</v>
      </c>
      <c r="C12" s="585">
        <v>835497.84577304579</v>
      </c>
      <c r="D12" s="585">
        <v>254994.11966549023</v>
      </c>
      <c r="E12" s="713">
        <v>43.926353647253769</v>
      </c>
      <c r="I12" s="45"/>
      <c r="J12" s="26"/>
      <c r="K12" s="26"/>
      <c r="L12" s="26"/>
      <c r="M12" s="26"/>
    </row>
    <row r="13" spans="1:13" ht="15" x14ac:dyDescent="0.2">
      <c r="A13" s="635" t="s">
        <v>708</v>
      </c>
      <c r="B13" s="541">
        <v>6857310.7627943661</v>
      </c>
      <c r="C13" s="790">
        <v>6942468.44796996</v>
      </c>
      <c r="D13" s="790">
        <v>85157.685175593942</v>
      </c>
      <c r="E13" s="634">
        <v>1.2418525005113201</v>
      </c>
      <c r="I13" s="45"/>
      <c r="J13" s="26"/>
      <c r="K13" s="26"/>
      <c r="L13" s="26"/>
      <c r="M13" s="34"/>
    </row>
    <row r="14" spans="1:13" ht="12.75" customHeight="1" x14ac:dyDescent="0.2">
      <c r="A14" s="1340" t="s">
        <v>766</v>
      </c>
      <c r="B14" s="1341"/>
      <c r="C14" s="1341"/>
      <c r="D14" s="1341"/>
      <c r="E14" s="1341"/>
      <c r="F14" s="29"/>
    </row>
    <row r="15" spans="1:13" x14ac:dyDescent="0.2">
      <c r="A15" s="1342"/>
      <c r="B15" s="1342"/>
      <c r="C15" s="1342"/>
      <c r="D15" s="1342"/>
      <c r="E15" s="1342"/>
      <c r="F15" s="29"/>
    </row>
    <row r="16" spans="1:13" ht="12.75" customHeight="1" x14ac:dyDescent="0.2">
      <c r="A16" s="1226" t="s">
        <v>615</v>
      </c>
      <c r="B16" s="1226"/>
      <c r="C16" s="1226"/>
      <c r="D16" s="1226"/>
      <c r="E16" s="1226"/>
      <c r="F16" s="29"/>
    </row>
    <row r="17" spans="1:8" x14ac:dyDescent="0.2">
      <c r="A17" s="1226"/>
      <c r="B17" s="1226"/>
      <c r="C17" s="1226"/>
      <c r="D17" s="1226"/>
      <c r="E17" s="1226"/>
      <c r="F17" s="29"/>
    </row>
    <row r="18" spans="1:8" x14ac:dyDescent="0.2">
      <c r="A18" s="1226"/>
      <c r="B18" s="1226"/>
      <c r="C18" s="1226"/>
      <c r="D18" s="1226"/>
      <c r="E18" s="1226"/>
    </row>
    <row r="19" spans="1:8" x14ac:dyDescent="0.2">
      <c r="A19" s="1226"/>
      <c r="B19" s="1226"/>
      <c r="C19" s="1226"/>
      <c r="D19" s="1226"/>
      <c r="E19" s="1226"/>
    </row>
    <row r="20" spans="1:8" x14ac:dyDescent="0.2">
      <c r="A20" s="830" t="s">
        <v>801</v>
      </c>
      <c r="B20" s="830"/>
      <c r="C20" s="830"/>
      <c r="D20" s="830"/>
      <c r="E20" s="830"/>
    </row>
    <row r="21" spans="1:8" x14ac:dyDescent="0.2">
      <c r="A21" s="76" t="s">
        <v>17</v>
      </c>
      <c r="B21" s="29"/>
      <c r="C21" s="29"/>
      <c r="F21" s="29"/>
      <c r="G21" s="29"/>
      <c r="H21" s="29"/>
    </row>
    <row r="22" spans="1:8" x14ac:dyDescent="0.2">
      <c r="A22" s="76"/>
      <c r="B22" s="29"/>
      <c r="C22" s="29"/>
      <c r="F22" s="29"/>
      <c r="G22" s="29"/>
      <c r="H22" s="29"/>
    </row>
    <row r="23" spans="1:8" x14ac:dyDescent="0.2">
      <c r="C23" s="29"/>
    </row>
  </sheetData>
  <mergeCells count="2">
    <mergeCell ref="A14:E15"/>
    <mergeCell ref="A16:E1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7F794-B465-4120-AC63-921A827EFF44}">
  <dimension ref="A1:F38"/>
  <sheetViews>
    <sheetView showGridLines="0" zoomScale="90" zoomScaleNormal="90" workbookViewId="0">
      <selection activeCell="A27" sqref="A27"/>
    </sheetView>
  </sheetViews>
  <sheetFormatPr baseColWidth="10" defaultColWidth="10.42578125" defaultRowHeight="12.75" x14ac:dyDescent="0.2"/>
  <cols>
    <col min="1" max="1" width="48.42578125" style="4" customWidth="1"/>
    <col min="2" max="6" width="15" style="4" customWidth="1"/>
    <col min="7" max="16384" width="10.42578125" style="4"/>
  </cols>
  <sheetData>
    <row r="1" spans="1:6" x14ac:dyDescent="0.2">
      <c r="A1" s="108" t="s">
        <v>3</v>
      </c>
    </row>
    <row r="2" spans="1:6" x14ac:dyDescent="0.2">
      <c r="A2" s="108" t="s">
        <v>1302</v>
      </c>
      <c r="B2" s="281"/>
    </row>
    <row r="3" spans="1:6" x14ac:dyDescent="0.2">
      <c r="A3" s="4" t="s">
        <v>536</v>
      </c>
    </row>
    <row r="4" spans="1:6" x14ac:dyDescent="0.2">
      <c r="B4" s="565"/>
      <c r="C4" s="7"/>
      <c r="D4" s="7"/>
    </row>
    <row r="5" spans="1:6" ht="13.9" customHeight="1" x14ac:dyDescent="0.2">
      <c r="A5" s="1219"/>
      <c r="B5" s="1225">
        <v>2024</v>
      </c>
      <c r="C5" s="1221" t="s">
        <v>783</v>
      </c>
      <c r="D5" s="1225">
        <v>2025</v>
      </c>
      <c r="E5" s="1221" t="s">
        <v>775</v>
      </c>
      <c r="F5" s="178" t="s">
        <v>781</v>
      </c>
    </row>
    <row r="6" spans="1:6" ht="25.5" x14ac:dyDescent="0.2">
      <c r="A6" s="1220"/>
      <c r="B6" s="1223"/>
      <c r="C6" s="1223"/>
      <c r="D6" s="1223"/>
      <c r="E6" s="1222"/>
      <c r="F6" s="829" t="s">
        <v>784</v>
      </c>
    </row>
    <row r="7" spans="1:6" ht="13.15" customHeight="1" x14ac:dyDescent="0.2">
      <c r="A7" s="111" t="s">
        <v>5</v>
      </c>
      <c r="B7" s="791">
        <v>70770679.406156421</v>
      </c>
      <c r="C7" s="792">
        <v>80083418.773889452</v>
      </c>
      <c r="D7" s="792">
        <v>73404205.215737298</v>
      </c>
      <c r="E7" s="802">
        <v>3.7212102973703809</v>
      </c>
      <c r="F7" s="793">
        <v>-6679213.5581521541</v>
      </c>
    </row>
    <row r="8" spans="1:6" ht="13.15" customHeight="1" x14ac:dyDescent="0.2">
      <c r="A8" s="112" t="s">
        <v>6</v>
      </c>
      <c r="B8" s="794">
        <v>58124140.212916799</v>
      </c>
      <c r="C8" s="794">
        <v>65303706.816276051</v>
      </c>
      <c r="D8" s="794">
        <v>60644083.513007306</v>
      </c>
      <c r="E8" s="803">
        <v>4.335450452874845</v>
      </c>
      <c r="F8" s="795">
        <v>-4659623.3032687455</v>
      </c>
    </row>
    <row r="9" spans="1:6" x14ac:dyDescent="0.2">
      <c r="A9" s="337" t="s">
        <v>7</v>
      </c>
      <c r="B9" s="796">
        <v>3592406.0884725112</v>
      </c>
      <c r="C9" s="796">
        <v>5285846.9120000005</v>
      </c>
      <c r="D9" s="820">
        <v>5288286.2983463015</v>
      </c>
      <c r="E9" s="804">
        <v>47.207363758668983</v>
      </c>
      <c r="F9" s="797">
        <v>2439.3863463010639</v>
      </c>
    </row>
    <row r="10" spans="1:6" x14ac:dyDescent="0.2">
      <c r="A10" s="337" t="s">
        <v>8</v>
      </c>
      <c r="B10" s="796">
        <v>54531734.124444291</v>
      </c>
      <c r="C10" s="796">
        <v>60017859.904276051</v>
      </c>
      <c r="D10" s="820">
        <v>55355797.214661002</v>
      </c>
      <c r="E10" s="804">
        <v>1.5111624514565269</v>
      </c>
      <c r="F10" s="797">
        <v>-4662062.6896150485</v>
      </c>
    </row>
    <row r="11" spans="1:6" ht="13.15" customHeight="1" x14ac:dyDescent="0.2">
      <c r="A11" s="112" t="s">
        <v>682</v>
      </c>
      <c r="B11" s="794">
        <v>1401752.3711014413</v>
      </c>
      <c r="C11" s="794">
        <v>1774054.5893923785</v>
      </c>
      <c r="D11" s="794">
        <v>1754208.7501698001</v>
      </c>
      <c r="E11" s="803">
        <v>25.143983083931754</v>
      </c>
      <c r="F11" s="795">
        <v>-19845.839222578332</v>
      </c>
    </row>
    <row r="12" spans="1:6" ht="13.15" customHeight="1" x14ac:dyDescent="0.2">
      <c r="A12" s="112" t="s">
        <v>10</v>
      </c>
      <c r="B12" s="794">
        <v>3842290.1163230096</v>
      </c>
      <c r="C12" s="794">
        <v>4243046</v>
      </c>
      <c r="D12" s="794">
        <v>4366802.4859999996</v>
      </c>
      <c r="E12" s="803">
        <v>13.651035028529733</v>
      </c>
      <c r="F12" s="795">
        <v>123756.48599999957</v>
      </c>
    </row>
    <row r="13" spans="1:6" ht="13.15" customHeight="1" x14ac:dyDescent="0.2">
      <c r="A13" s="112" t="s">
        <v>11</v>
      </c>
      <c r="B13" s="794">
        <v>79426.8022423441</v>
      </c>
      <c r="C13" s="794">
        <v>158548.636</v>
      </c>
      <c r="D13" s="794">
        <v>72278.354999999996</v>
      </c>
      <c r="E13" s="803">
        <v>-9.0000441167617851</v>
      </c>
      <c r="F13" s="795">
        <v>-86270.281000000003</v>
      </c>
    </row>
    <row r="14" spans="1:6" ht="13.15" customHeight="1" x14ac:dyDescent="0.2">
      <c r="A14" s="112" t="s">
        <v>12</v>
      </c>
      <c r="B14" s="794">
        <v>2026306.7316724155</v>
      </c>
      <c r="C14" s="794">
        <v>2635453.4920000001</v>
      </c>
      <c r="D14" s="794">
        <v>1765199.0715300001</v>
      </c>
      <c r="E14" s="803">
        <v>-12.885890179465076</v>
      </c>
      <c r="F14" s="795">
        <v>-870254.42047000001</v>
      </c>
    </row>
    <row r="15" spans="1:6" ht="13.15" customHeight="1" x14ac:dyDescent="0.2">
      <c r="A15" s="570" t="s">
        <v>479</v>
      </c>
      <c r="B15" s="840">
        <v>664951.98766668374</v>
      </c>
      <c r="C15" s="796">
        <v>819949.8</v>
      </c>
      <c r="D15" s="796">
        <v>320193.86099999998</v>
      </c>
      <c r="E15" s="803">
        <v>-51.847070624819082</v>
      </c>
      <c r="F15" s="797">
        <v>-499755.93900000007</v>
      </c>
    </row>
    <row r="16" spans="1:6" ht="13.15" customHeight="1" x14ac:dyDescent="0.2">
      <c r="A16" s="570" t="s">
        <v>480</v>
      </c>
      <c r="B16" s="798">
        <v>1361354.7440057318</v>
      </c>
      <c r="C16" s="796">
        <v>1815503.692</v>
      </c>
      <c r="D16" s="796">
        <v>1445005.21053</v>
      </c>
      <c r="E16" s="803">
        <v>6.144648695910826</v>
      </c>
      <c r="F16" s="797">
        <v>-370498.48147</v>
      </c>
    </row>
    <row r="17" spans="1:6" x14ac:dyDescent="0.2">
      <c r="A17" s="112" t="s">
        <v>13</v>
      </c>
      <c r="B17" s="794">
        <v>1535849.1690121235</v>
      </c>
      <c r="C17" s="794">
        <v>1565119.4280000001</v>
      </c>
      <c r="D17" s="794">
        <v>1525751.2111299997</v>
      </c>
      <c r="E17" s="803">
        <v>-0.65748369604672341</v>
      </c>
      <c r="F17" s="795">
        <v>-39368.216870000353</v>
      </c>
    </row>
    <row r="18" spans="1:6" ht="14.65" customHeight="1" x14ac:dyDescent="0.2">
      <c r="A18" s="112" t="s">
        <v>776</v>
      </c>
      <c r="B18" s="794">
        <v>3760914.0028882972</v>
      </c>
      <c r="C18" s="794">
        <v>4403489.812221</v>
      </c>
      <c r="D18" s="794">
        <v>3275881.8289002003</v>
      </c>
      <c r="E18" s="803">
        <v>-12.896656866272483</v>
      </c>
      <c r="F18" s="795">
        <v>-1127607.9833207997</v>
      </c>
    </row>
    <row r="19" spans="1:6" ht="13.15" customHeight="1" x14ac:dyDescent="0.2">
      <c r="A19" s="111" t="s">
        <v>14</v>
      </c>
      <c r="B19" s="791">
        <v>18378.483511077568</v>
      </c>
      <c r="C19" s="791">
        <v>13022.916000000001</v>
      </c>
      <c r="D19" s="791">
        <v>12035.970000000001</v>
      </c>
      <c r="E19" s="805">
        <v>-34.510537864860488</v>
      </c>
      <c r="F19" s="799">
        <v>-986.94599999999991</v>
      </c>
    </row>
    <row r="20" spans="1:6" x14ac:dyDescent="0.2">
      <c r="A20" s="112" t="s">
        <v>15</v>
      </c>
      <c r="B20" s="794">
        <v>18378.483511077568</v>
      </c>
      <c r="C20" s="794">
        <v>13022.916000000001</v>
      </c>
      <c r="D20" s="794">
        <v>12035.970000000001</v>
      </c>
      <c r="E20" s="803">
        <v>-34.510537864860488</v>
      </c>
      <c r="F20" s="795">
        <v>-986.94599999999991</v>
      </c>
    </row>
    <row r="21" spans="1:6" ht="13.15" customHeight="1" x14ac:dyDescent="0.2">
      <c r="A21" s="530" t="s">
        <v>16</v>
      </c>
      <c r="B21" s="800">
        <v>70789057.889667511</v>
      </c>
      <c r="C21" s="801">
        <v>80096441.689889446</v>
      </c>
      <c r="D21" s="801">
        <v>73416241.185737297</v>
      </c>
      <c r="E21" s="806">
        <v>3.711284447611285</v>
      </c>
      <c r="F21" s="816">
        <v>-6680200.504152149</v>
      </c>
    </row>
    <row r="22" spans="1:6" ht="12.75" customHeight="1" x14ac:dyDescent="0.2">
      <c r="A22" s="1224" t="s">
        <v>1317</v>
      </c>
      <c r="B22" s="1224"/>
      <c r="C22" s="1224"/>
      <c r="D22" s="1224"/>
      <c r="E22" s="1224"/>
      <c r="F22" s="1224"/>
    </row>
    <row r="23" spans="1:6" x14ac:dyDescent="0.2">
      <c r="A23" s="1201" t="s">
        <v>1318</v>
      </c>
      <c r="B23" s="1201"/>
      <c r="C23" s="1201"/>
      <c r="D23" s="1201"/>
      <c r="E23" s="1201"/>
      <c r="F23" s="1201"/>
    </row>
    <row r="24" spans="1:6" x14ac:dyDescent="0.2">
      <c r="A24" s="1201"/>
      <c r="B24" s="1201"/>
      <c r="C24" s="1201"/>
      <c r="D24" s="1201"/>
      <c r="E24" s="1201"/>
      <c r="F24" s="1201"/>
    </row>
    <row r="25" spans="1:6" x14ac:dyDescent="0.2">
      <c r="A25" s="1201" t="s">
        <v>1319</v>
      </c>
      <c r="B25" s="1201"/>
      <c r="C25" s="1201"/>
      <c r="D25" s="1201"/>
      <c r="E25" s="1201"/>
      <c r="F25" s="1201"/>
    </row>
    <row r="26" spans="1:6" x14ac:dyDescent="0.2">
      <c r="A26" s="1201"/>
      <c r="B26" s="1201"/>
      <c r="C26" s="1201"/>
      <c r="D26" s="1201"/>
      <c r="E26" s="1201"/>
      <c r="F26" s="1201"/>
    </row>
    <row r="27" spans="1:6" x14ac:dyDescent="0.2">
      <c r="A27" s="138" t="s">
        <v>17</v>
      </c>
      <c r="B27" s="712"/>
      <c r="C27" s="549"/>
      <c r="D27" s="531"/>
      <c r="E27" s="549"/>
      <c r="F27" s="549"/>
    </row>
    <row r="28" spans="1:6" x14ac:dyDescent="0.2">
      <c r="A28" s="138"/>
      <c r="B28" s="712"/>
      <c r="C28" s="549"/>
      <c r="D28" s="817"/>
      <c r="E28" s="549"/>
      <c r="F28" s="549"/>
    </row>
    <row r="29" spans="1:6" x14ac:dyDescent="0.2">
      <c r="B29" s="26"/>
      <c r="C29" s="26"/>
      <c r="D29" s="26"/>
      <c r="E29" s="26"/>
      <c r="F29" s="26"/>
    </row>
    <row r="30" spans="1:6" x14ac:dyDescent="0.2">
      <c r="B30" s="26"/>
      <c r="C30" s="26"/>
      <c r="D30" s="26"/>
      <c r="E30" s="26"/>
      <c r="F30" s="26"/>
    </row>
    <row r="31" spans="1:6" x14ac:dyDescent="0.2">
      <c r="B31" s="26"/>
      <c r="C31" s="26"/>
      <c r="D31" s="26"/>
      <c r="E31" s="26"/>
      <c r="F31" s="26"/>
    </row>
    <row r="32" spans="1:6" x14ac:dyDescent="0.2">
      <c r="B32" s="26"/>
      <c r="C32" s="26"/>
      <c r="D32" s="26"/>
      <c r="E32" s="26"/>
      <c r="F32" s="26"/>
    </row>
    <row r="33" spans="2:2" x14ac:dyDescent="0.2">
      <c r="B33" s="26"/>
    </row>
    <row r="34" spans="2:2" x14ac:dyDescent="0.2">
      <c r="B34" s="26"/>
    </row>
    <row r="35" spans="2:2" x14ac:dyDescent="0.2">
      <c r="B35" s="26"/>
    </row>
    <row r="36" spans="2:2" x14ac:dyDescent="0.2">
      <c r="B36" s="26"/>
    </row>
    <row r="37" spans="2:2" x14ac:dyDescent="0.2">
      <c r="B37" s="26"/>
    </row>
    <row r="38" spans="2:2" x14ac:dyDescent="0.2">
      <c r="B38" s="26"/>
    </row>
  </sheetData>
  <mergeCells count="8">
    <mergeCell ref="A5:A6"/>
    <mergeCell ref="E5:E6"/>
    <mergeCell ref="A25:F26"/>
    <mergeCell ref="A23:F24"/>
    <mergeCell ref="C5:C6"/>
    <mergeCell ref="A22:F22"/>
    <mergeCell ref="B5:B6"/>
    <mergeCell ref="D5:D6"/>
  </mergeCells>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5045F-F4B6-4587-B5F8-4FE06FDB13DB}">
  <dimension ref="A1:D22"/>
  <sheetViews>
    <sheetView topLeftCell="A18" zoomScale="80" zoomScaleNormal="80" workbookViewId="0">
      <selection activeCell="B45" sqref="B45"/>
    </sheetView>
  </sheetViews>
  <sheetFormatPr baseColWidth="10" defaultColWidth="10.7109375" defaultRowHeight="12.75" x14ac:dyDescent="0.2"/>
  <cols>
    <col min="1" max="1" width="95.42578125" style="7" bestFit="1" customWidth="1"/>
    <col min="2" max="2" width="13.7109375" style="7" customWidth="1"/>
    <col min="3" max="3" width="16.5703125" style="7" customWidth="1"/>
    <col min="4" max="4" width="17.28515625" style="7" customWidth="1"/>
    <col min="5" max="16384" width="10.7109375" style="7"/>
  </cols>
  <sheetData>
    <row r="1" spans="1:4" x14ac:dyDescent="0.2">
      <c r="A1" s="27" t="s">
        <v>197</v>
      </c>
      <c r="C1" s="27"/>
      <c r="D1" s="27"/>
    </row>
    <row r="2" spans="1:4" x14ac:dyDescent="0.2">
      <c r="A2" s="409" t="s">
        <v>808</v>
      </c>
      <c r="B2" s="444"/>
      <c r="C2" s="409"/>
      <c r="D2" s="409"/>
    </row>
    <row r="3" spans="1:4" x14ac:dyDescent="0.2">
      <c r="A3" s="343" t="s">
        <v>632</v>
      </c>
      <c r="B3" s="444"/>
      <c r="C3" s="890"/>
      <c r="D3" s="343"/>
    </row>
    <row r="5" spans="1:4" ht="53.25" x14ac:dyDescent="0.2">
      <c r="A5" s="1166" t="s">
        <v>198</v>
      </c>
      <c r="B5" s="1165" t="s">
        <v>634</v>
      </c>
      <c r="C5" s="107" t="s">
        <v>770</v>
      </c>
      <c r="D5" s="1167" t="s">
        <v>1282</v>
      </c>
    </row>
    <row r="6" spans="1:4" ht="15" x14ac:dyDescent="0.2">
      <c r="A6" s="1166" t="s">
        <v>1283</v>
      </c>
      <c r="B6" s="1161">
        <v>85808104.935466006</v>
      </c>
      <c r="C6" s="1053">
        <v>1.6816570933322339</v>
      </c>
      <c r="D6" s="741">
        <v>-0.52022713242425311</v>
      </c>
    </row>
    <row r="7" spans="1:4" x14ac:dyDescent="0.2">
      <c r="A7" s="1168" t="s">
        <v>1011</v>
      </c>
      <c r="B7" s="1162">
        <v>2578425.9830652168</v>
      </c>
      <c r="C7" s="1054"/>
      <c r="D7" s="742"/>
    </row>
    <row r="8" spans="1:4" ht="15" x14ac:dyDescent="0.2">
      <c r="A8" s="1168" t="s">
        <v>1284</v>
      </c>
      <c r="B8" s="1162">
        <v>471457.6</v>
      </c>
      <c r="C8" s="1054"/>
      <c r="D8" s="742"/>
    </row>
    <row r="9" spans="1:4" x14ac:dyDescent="0.2">
      <c r="A9" s="1169" t="s">
        <v>1206</v>
      </c>
      <c r="B9" s="1163">
        <v>-1307729.0874294466</v>
      </c>
      <c r="C9" s="1055"/>
      <c r="D9" s="1052"/>
    </row>
    <row r="10" spans="1:4" ht="15" x14ac:dyDescent="0.2">
      <c r="A10" s="1170" t="s">
        <v>1285</v>
      </c>
      <c r="B10" s="1164">
        <v>87550259.431101769</v>
      </c>
      <c r="C10" s="1055">
        <v>2.7608243953620075</v>
      </c>
      <c r="D10" s="1052">
        <v>1.4995020488274662</v>
      </c>
    </row>
    <row r="11" spans="1:4" ht="13.9" customHeight="1" x14ac:dyDescent="0.2">
      <c r="A11" s="1344" t="s">
        <v>668</v>
      </c>
      <c r="B11" s="1224"/>
      <c r="C11" s="1344"/>
      <c r="D11" s="1344"/>
    </row>
    <row r="12" spans="1:4" ht="13.9" customHeight="1" x14ac:dyDescent="0.2">
      <c r="A12" s="1345" t="s">
        <v>1249</v>
      </c>
      <c r="B12" s="1345"/>
      <c r="C12" s="1345"/>
      <c r="D12" s="1346"/>
    </row>
    <row r="13" spans="1:4" ht="13.9" customHeight="1" x14ac:dyDescent="0.2">
      <c r="A13" s="1347" t="s">
        <v>818</v>
      </c>
      <c r="B13" s="1347"/>
      <c r="C13" s="1347"/>
      <c r="D13" s="1348"/>
    </row>
    <row r="14" spans="1:4" x14ac:dyDescent="0.2">
      <c r="A14" s="1244" t="s">
        <v>1280</v>
      </c>
      <c r="B14" s="1349"/>
      <c r="C14" s="1349"/>
      <c r="D14" s="1244"/>
    </row>
    <row r="15" spans="1:4" x14ac:dyDescent="0.2">
      <c r="A15" s="442" t="s">
        <v>1281</v>
      </c>
      <c r="B15" s="442"/>
      <c r="C15" s="442"/>
      <c r="D15" s="1182"/>
    </row>
    <row r="16" spans="1:4" s="28" customFormat="1" ht="13.9" customHeight="1" x14ac:dyDescent="0.25">
      <c r="A16" s="1239" t="s">
        <v>801</v>
      </c>
      <c r="B16" s="1239"/>
      <c r="C16" s="1239"/>
      <c r="D16" s="1239"/>
    </row>
    <row r="17" spans="1:4" s="28" customFormat="1" ht="13.15" customHeight="1" x14ac:dyDescent="0.25">
      <c r="A17" s="1239" t="s">
        <v>17</v>
      </c>
      <c r="B17" s="1239"/>
      <c r="C17" s="1239"/>
      <c r="D17" s="1239"/>
    </row>
    <row r="18" spans="1:4" s="28" customFormat="1" x14ac:dyDescent="0.25"/>
    <row r="19" spans="1:4" s="28" customFormat="1" x14ac:dyDescent="0.2">
      <c r="B19" s="7"/>
      <c r="C19" s="64"/>
    </row>
    <row r="20" spans="1:4" x14ac:dyDescent="0.2">
      <c r="C20" s="69"/>
    </row>
    <row r="21" spans="1:4" x14ac:dyDescent="0.2">
      <c r="A21" s="28"/>
      <c r="D21" s="64"/>
    </row>
    <row r="22" spans="1:4" x14ac:dyDescent="0.2">
      <c r="A22" s="316"/>
      <c r="B22" s="680"/>
      <c r="C22" s="246"/>
      <c r="D22" s="677"/>
    </row>
  </sheetData>
  <mergeCells count="6">
    <mergeCell ref="A16:D16"/>
    <mergeCell ref="A17:D17"/>
    <mergeCell ref="A11:D11"/>
    <mergeCell ref="A12:D12"/>
    <mergeCell ref="A13:D13"/>
    <mergeCell ref="A14:D14"/>
  </mergeCells>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8BDA9-711A-4AAC-B7E6-E0DD7C855F36}">
  <dimension ref="A1:H15"/>
  <sheetViews>
    <sheetView showGridLines="0" zoomScaleNormal="100" workbookViewId="0">
      <selection activeCell="H7" sqref="H7"/>
    </sheetView>
  </sheetViews>
  <sheetFormatPr baseColWidth="10" defaultColWidth="10.7109375" defaultRowHeight="12.75" x14ac:dyDescent="0.2"/>
  <cols>
    <col min="1" max="1" width="7.5703125" style="4" customWidth="1"/>
    <col min="2" max="2" width="37" style="4" customWidth="1"/>
    <col min="3" max="3" width="10.7109375" style="4" customWidth="1"/>
    <col min="4" max="4" width="10.7109375" style="4"/>
    <col min="5" max="5" width="11.42578125" style="4" bestFit="1" customWidth="1"/>
    <col min="6" max="6" width="11.7109375" style="4" bestFit="1" customWidth="1"/>
    <col min="7" max="8" width="11.7109375" style="4" customWidth="1"/>
    <col min="9" max="16384" width="10.7109375" style="4"/>
  </cols>
  <sheetData>
    <row r="1" spans="1:8" x14ac:dyDescent="0.2">
      <c r="A1" s="124" t="s">
        <v>199</v>
      </c>
    </row>
    <row r="2" spans="1:8" x14ac:dyDescent="0.2">
      <c r="A2" s="124" t="s">
        <v>809</v>
      </c>
    </row>
    <row r="3" spans="1:8" ht="15" x14ac:dyDescent="0.2">
      <c r="A3" s="341" t="s">
        <v>709</v>
      </c>
    </row>
    <row r="5" spans="1:8" ht="27" customHeight="1" x14ac:dyDescent="0.2">
      <c r="A5" s="1189" t="s">
        <v>188</v>
      </c>
      <c r="B5" s="1189"/>
      <c r="C5" s="1189" t="s">
        <v>620</v>
      </c>
      <c r="D5" s="1194"/>
      <c r="E5" s="1189" t="s">
        <v>621</v>
      </c>
      <c r="F5" s="1190"/>
    </row>
    <row r="6" spans="1:8" ht="14.1" customHeight="1" x14ac:dyDescent="0.2">
      <c r="A6" s="1191"/>
      <c r="B6" s="1191"/>
      <c r="C6" s="348" t="s">
        <v>200</v>
      </c>
      <c r="D6" s="73" t="s">
        <v>97</v>
      </c>
      <c r="E6" s="1028" t="s">
        <v>200</v>
      </c>
      <c r="F6" s="1029" t="s">
        <v>97</v>
      </c>
    </row>
    <row r="7" spans="1:8" ht="14.1" customHeight="1" x14ac:dyDescent="0.2">
      <c r="A7" s="886" t="s">
        <v>173</v>
      </c>
      <c r="B7" s="572" t="s">
        <v>201</v>
      </c>
      <c r="C7" s="879">
        <v>79162529.900353968</v>
      </c>
      <c r="D7" s="1024">
        <v>21.977736291637882</v>
      </c>
      <c r="E7" s="1030">
        <v>78814783.051703408</v>
      </c>
      <c r="F7" s="525">
        <v>21.651088465264699</v>
      </c>
    </row>
    <row r="8" spans="1:8" ht="14.1" customHeight="1" x14ac:dyDescent="0.2">
      <c r="A8" s="887" t="s">
        <v>174</v>
      </c>
      <c r="B8" s="572" t="s">
        <v>202</v>
      </c>
      <c r="C8" s="879">
        <v>76186261.265196577</v>
      </c>
      <c r="D8" s="1025">
        <v>21.151440728839429</v>
      </c>
      <c r="E8" s="522">
        <v>74183545.425903276</v>
      </c>
      <c r="F8" s="526">
        <v>20.378848262889441</v>
      </c>
    </row>
    <row r="9" spans="1:8" ht="14.1" customHeight="1" x14ac:dyDescent="0.2">
      <c r="A9" s="887" t="s">
        <v>203</v>
      </c>
      <c r="B9" s="572" t="s">
        <v>204</v>
      </c>
      <c r="C9" s="879">
        <v>85808104.935466006</v>
      </c>
      <c r="D9" s="1025">
        <v>23.822734118410612</v>
      </c>
      <c r="E9" s="522">
        <v>87550259.431101769</v>
      </c>
      <c r="F9" s="526">
        <v>24.050797816142577</v>
      </c>
    </row>
    <row r="10" spans="1:8" ht="14.1" customHeight="1" x14ac:dyDescent="0.2">
      <c r="A10" s="888" t="s">
        <v>205</v>
      </c>
      <c r="B10" s="967" t="s">
        <v>206</v>
      </c>
      <c r="C10" s="880">
        <v>-6645575.0351120383</v>
      </c>
      <c r="D10" s="1026">
        <v>-1.8449978267727325</v>
      </c>
      <c r="E10" s="523">
        <v>-8735476.3793983608</v>
      </c>
      <c r="F10" s="527">
        <v>-2.3997093508778793</v>
      </c>
    </row>
    <row r="11" spans="1:8" x14ac:dyDescent="0.2">
      <c r="A11" s="889" t="s">
        <v>207</v>
      </c>
      <c r="B11" s="885" t="s">
        <v>208</v>
      </c>
      <c r="C11" s="881">
        <v>-9621843.6702694297</v>
      </c>
      <c r="D11" s="1027">
        <v>-2.6712933895711828</v>
      </c>
      <c r="E11" s="524">
        <v>-13366714.005198494</v>
      </c>
      <c r="F11" s="528">
        <v>-3.6719495532531363</v>
      </c>
      <c r="G11" s="356"/>
    </row>
    <row r="12" spans="1:8" ht="12.75" customHeight="1" x14ac:dyDescent="0.2">
      <c r="A12" s="974" t="s">
        <v>710</v>
      </c>
      <c r="B12" s="974"/>
      <c r="C12" s="974"/>
      <c r="D12" s="974"/>
      <c r="E12" s="974"/>
      <c r="F12" s="974"/>
      <c r="G12" s="974"/>
      <c r="H12" s="974"/>
    </row>
    <row r="13" spans="1:8" ht="12.75" customHeight="1" x14ac:dyDescent="0.2">
      <c r="A13" s="4" t="s">
        <v>801</v>
      </c>
    </row>
    <row r="14" spans="1:8" ht="12.75" customHeight="1" x14ac:dyDescent="0.2">
      <c r="A14" s="4" t="s">
        <v>17</v>
      </c>
    </row>
    <row r="15" spans="1:8" x14ac:dyDescent="0.2">
      <c r="C15" s="7"/>
      <c r="D15" s="64"/>
    </row>
  </sheetData>
  <mergeCells count="3">
    <mergeCell ref="E5:F5"/>
    <mergeCell ref="A5:B6"/>
    <mergeCell ref="C5:D5"/>
  </mergeCell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0AD7B-6989-496F-9C63-CBBB80B312E6}">
  <dimension ref="A1:F29"/>
  <sheetViews>
    <sheetView showGridLines="0" zoomScaleNormal="100" workbookViewId="0">
      <selection activeCell="A3" sqref="A3"/>
    </sheetView>
  </sheetViews>
  <sheetFormatPr baseColWidth="10" defaultColWidth="10.42578125" defaultRowHeight="12.75" x14ac:dyDescent="0.2"/>
  <cols>
    <col min="1" max="1" width="11.7109375" style="4" customWidth="1"/>
    <col min="2" max="2" width="52.28515625" style="4" bestFit="1" customWidth="1"/>
    <col min="3" max="3" width="12.42578125" style="4" customWidth="1"/>
    <col min="4" max="4" width="11.5703125" style="4" customWidth="1"/>
    <col min="5" max="16384" width="10.42578125" style="4"/>
  </cols>
  <sheetData>
    <row r="1" spans="1:6" x14ac:dyDescent="0.2">
      <c r="A1" s="6" t="s">
        <v>68</v>
      </c>
      <c r="B1" s="7"/>
      <c r="C1" s="7"/>
    </row>
    <row r="2" spans="1:6" x14ac:dyDescent="0.2">
      <c r="A2" s="70" t="s">
        <v>1310</v>
      </c>
      <c r="B2" s="7"/>
      <c r="C2" s="565"/>
      <c r="D2" s="565"/>
      <c r="E2" s="565"/>
      <c r="F2" s="565"/>
    </row>
    <row r="3" spans="1:6" x14ac:dyDescent="0.2">
      <c r="A3" s="7" t="s">
        <v>636</v>
      </c>
      <c r="B3" s="7"/>
      <c r="C3" s="316"/>
      <c r="D3" s="316"/>
      <c r="E3" s="316"/>
      <c r="F3" s="316"/>
    </row>
    <row r="4" spans="1:6" x14ac:dyDescent="0.2">
      <c r="A4" s="7"/>
      <c r="B4" s="7"/>
      <c r="C4" s="7"/>
    </row>
    <row r="5" spans="1:6" ht="25.5" x14ac:dyDescent="0.2">
      <c r="A5" s="7"/>
      <c r="B5" s="7"/>
      <c r="C5" s="181" t="s">
        <v>1270</v>
      </c>
      <c r="D5" s="181" t="s">
        <v>621</v>
      </c>
    </row>
    <row r="6" spans="1:6" x14ac:dyDescent="0.2">
      <c r="A6" s="1280" t="s">
        <v>94</v>
      </c>
      <c r="B6" s="1177" t="s">
        <v>602</v>
      </c>
      <c r="C6" s="543">
        <v>19440280.172602654</v>
      </c>
      <c r="D6" s="543">
        <v>22327462.531448096</v>
      </c>
    </row>
    <row r="7" spans="1:6" x14ac:dyDescent="0.2">
      <c r="A7" s="1281"/>
      <c r="B7" s="1179" t="s">
        <v>1271</v>
      </c>
      <c r="C7" s="1151">
        <v>6645575</v>
      </c>
      <c r="D7" s="1151">
        <v>8735476</v>
      </c>
      <c r="F7" s="29"/>
    </row>
    <row r="8" spans="1:6" x14ac:dyDescent="0.2">
      <c r="A8" s="1281"/>
      <c r="B8" s="1180" t="s">
        <v>1272</v>
      </c>
      <c r="C8" s="379">
        <v>1113502</v>
      </c>
      <c r="D8" s="379">
        <v>1179603</v>
      </c>
      <c r="F8" s="29"/>
    </row>
    <row r="9" spans="1:6" ht="15" customHeight="1" x14ac:dyDescent="0.2">
      <c r="A9" s="1281"/>
      <c r="B9" s="1180" t="s">
        <v>1286</v>
      </c>
      <c r="C9" s="379">
        <v>7143425</v>
      </c>
      <c r="D9" s="379">
        <v>7169255</v>
      </c>
      <c r="F9" s="29"/>
    </row>
    <row r="10" spans="1:6" x14ac:dyDescent="0.2">
      <c r="A10" s="1281"/>
      <c r="B10" s="1180" t="s">
        <v>605</v>
      </c>
      <c r="C10" s="379">
        <v>69096</v>
      </c>
      <c r="D10" s="379">
        <v>69096</v>
      </c>
      <c r="F10" s="29"/>
    </row>
    <row r="11" spans="1:6" x14ac:dyDescent="0.2">
      <c r="A11" s="1281"/>
      <c r="B11" s="1180" t="s">
        <v>1273</v>
      </c>
      <c r="C11" s="379">
        <v>347937</v>
      </c>
      <c r="D11" s="379">
        <v>348344</v>
      </c>
      <c r="F11" s="29"/>
    </row>
    <row r="12" spans="1:6" x14ac:dyDescent="0.2">
      <c r="A12" s="1281"/>
      <c r="B12" s="1180" t="s">
        <v>1274</v>
      </c>
      <c r="C12" s="379">
        <v>493672</v>
      </c>
      <c r="D12" s="379">
        <v>493672</v>
      </c>
      <c r="F12" s="29"/>
    </row>
    <row r="13" spans="1:6" x14ac:dyDescent="0.2">
      <c r="A13" s="1281"/>
      <c r="B13" s="1180" t="s">
        <v>1275</v>
      </c>
      <c r="C13" s="379">
        <v>141168</v>
      </c>
      <c r="D13" s="379">
        <v>143120</v>
      </c>
      <c r="F13" s="29"/>
    </row>
    <row r="14" spans="1:6" x14ac:dyDescent="0.2">
      <c r="A14" s="1281"/>
      <c r="B14" s="1180" t="s">
        <v>1276</v>
      </c>
      <c r="C14" s="379">
        <v>2902515</v>
      </c>
      <c r="D14" s="379">
        <v>2902515</v>
      </c>
      <c r="F14" s="29"/>
    </row>
    <row r="15" spans="1:6" x14ac:dyDescent="0.2">
      <c r="A15" s="1281"/>
      <c r="B15" s="1181" t="s">
        <v>688</v>
      </c>
      <c r="C15" s="458">
        <v>583390.1726026535</v>
      </c>
      <c r="D15" s="458">
        <v>1286381.531448096</v>
      </c>
      <c r="F15" s="29"/>
    </row>
    <row r="16" spans="1:6" x14ac:dyDescent="0.2">
      <c r="A16" s="1280" t="s">
        <v>92</v>
      </c>
      <c r="B16" s="1178" t="s">
        <v>609</v>
      </c>
      <c r="C16" s="754">
        <v>19440280.172602654</v>
      </c>
      <c r="D16" s="754">
        <v>22327462.531448096</v>
      </c>
      <c r="F16" s="29"/>
    </row>
    <row r="17" spans="1:6" x14ac:dyDescent="0.2">
      <c r="A17" s="1281"/>
      <c r="B17" s="1179" t="s">
        <v>1277</v>
      </c>
      <c r="C17" s="1174">
        <v>0</v>
      </c>
      <c r="D17" s="756">
        <v>0</v>
      </c>
      <c r="F17" s="29"/>
    </row>
    <row r="18" spans="1:6" ht="14.25" x14ac:dyDescent="0.2">
      <c r="A18" s="1281"/>
      <c r="B18" s="1180" t="s">
        <v>1287</v>
      </c>
      <c r="C18" s="1175">
        <v>15869322</v>
      </c>
      <c r="D18" s="379">
        <v>15869322</v>
      </c>
      <c r="F18" s="29"/>
    </row>
    <row r="19" spans="1:6" x14ac:dyDescent="0.2">
      <c r="A19" s="1281"/>
      <c r="B19" s="1180" t="s">
        <v>1278</v>
      </c>
      <c r="C19" s="1175">
        <v>889810</v>
      </c>
      <c r="D19" s="379">
        <v>889810</v>
      </c>
      <c r="F19" s="29"/>
    </row>
    <row r="20" spans="1:6" ht="14.25" x14ac:dyDescent="0.2">
      <c r="A20" s="1281"/>
      <c r="B20" s="1180" t="s">
        <v>1288</v>
      </c>
      <c r="C20" s="1175">
        <v>1383998</v>
      </c>
      <c r="D20" s="379">
        <v>1383998</v>
      </c>
      <c r="F20" s="29"/>
    </row>
    <row r="21" spans="1:6" x14ac:dyDescent="0.2">
      <c r="A21" s="1282"/>
      <c r="B21" s="1181" t="s">
        <v>1279</v>
      </c>
      <c r="C21" s="1176">
        <v>1297150.1726026535</v>
      </c>
      <c r="D21" s="723">
        <v>4184332.531448096</v>
      </c>
      <c r="F21" s="29"/>
    </row>
    <row r="22" spans="1:6" x14ac:dyDescent="0.2">
      <c r="A22" s="1350" t="s">
        <v>801</v>
      </c>
      <c r="B22" s="1350"/>
      <c r="C22" s="1350"/>
      <c r="D22" s="1350"/>
    </row>
    <row r="23" spans="1:6" ht="12.75" customHeight="1" x14ac:dyDescent="0.2">
      <c r="A23" s="1244" t="s">
        <v>1267</v>
      </c>
      <c r="B23" s="1244"/>
      <c r="C23" s="1244"/>
      <c r="D23" s="1244"/>
    </row>
    <row r="24" spans="1:6" x14ac:dyDescent="0.2">
      <c r="A24" s="1244"/>
      <c r="B24" s="1244"/>
      <c r="C24" s="1244"/>
      <c r="D24" s="1244"/>
    </row>
    <row r="25" spans="1:6" x14ac:dyDescent="0.2">
      <c r="A25" s="1244" t="s">
        <v>1268</v>
      </c>
      <c r="B25" s="1244"/>
      <c r="C25" s="1244"/>
      <c r="D25" s="1244"/>
    </row>
    <row r="26" spans="1:6" x14ac:dyDescent="0.2">
      <c r="A26" s="1244"/>
      <c r="B26" s="1244"/>
      <c r="C26" s="1244"/>
      <c r="D26" s="1244"/>
    </row>
    <row r="27" spans="1:6" x14ac:dyDescent="0.2">
      <c r="A27" s="1226" t="s">
        <v>1269</v>
      </c>
      <c r="B27" s="1226"/>
      <c r="C27" s="1226"/>
      <c r="D27" s="1226"/>
    </row>
    <row r="28" spans="1:6" x14ac:dyDescent="0.2">
      <c r="A28" s="1226"/>
      <c r="B28" s="1226"/>
      <c r="C28" s="1226"/>
      <c r="D28" s="1226"/>
    </row>
    <row r="29" spans="1:6" x14ac:dyDescent="0.2">
      <c r="A29" s="4" t="s">
        <v>17</v>
      </c>
    </row>
  </sheetData>
  <mergeCells count="6">
    <mergeCell ref="A27:D28"/>
    <mergeCell ref="A16:A21"/>
    <mergeCell ref="A6:A15"/>
    <mergeCell ref="A22:D22"/>
    <mergeCell ref="A23:D24"/>
    <mergeCell ref="A25:D26"/>
  </mergeCells>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2239A-F970-4B4C-8A0D-E33D9D9A8492}">
  <dimension ref="A1:E14"/>
  <sheetViews>
    <sheetView showGridLines="0" zoomScale="110" zoomScaleNormal="110" workbookViewId="0">
      <selection activeCell="A22" sqref="A22"/>
    </sheetView>
  </sheetViews>
  <sheetFormatPr baseColWidth="10" defaultColWidth="10.42578125" defaultRowHeight="12.75" x14ac:dyDescent="0.2"/>
  <cols>
    <col min="1" max="1" width="35.42578125" style="4" customWidth="1"/>
    <col min="2" max="5" width="12.42578125" style="4" customWidth="1"/>
    <col min="6" max="16384" width="10.42578125" style="4"/>
  </cols>
  <sheetData>
    <row r="1" spans="1:5" x14ac:dyDescent="0.2">
      <c r="A1" s="9" t="s">
        <v>209</v>
      </c>
      <c r="B1" s="10"/>
      <c r="C1" s="11"/>
    </row>
    <row r="2" spans="1:5" x14ac:dyDescent="0.2">
      <c r="A2" s="12" t="s">
        <v>1323</v>
      </c>
      <c r="B2" s="10"/>
      <c r="C2" s="11"/>
    </row>
    <row r="3" spans="1:5" x14ac:dyDescent="0.2">
      <c r="A3" s="11" t="s">
        <v>1289</v>
      </c>
      <c r="B3" s="10"/>
      <c r="C3" s="11"/>
    </row>
    <row r="4" spans="1:5" x14ac:dyDescent="0.2">
      <c r="C4" s="11"/>
    </row>
    <row r="5" spans="1:5" ht="15" x14ac:dyDescent="0.2">
      <c r="A5" s="165"/>
      <c r="B5" s="1351" t="s">
        <v>620</v>
      </c>
      <c r="C5" s="1351"/>
      <c r="D5" s="1351" t="s">
        <v>1324</v>
      </c>
      <c r="E5" s="1352"/>
    </row>
    <row r="6" spans="1:5" x14ac:dyDescent="0.2">
      <c r="A6" s="166"/>
      <c r="B6" s="169" t="s">
        <v>62</v>
      </c>
      <c r="C6" s="167" t="s">
        <v>97</v>
      </c>
      <c r="D6" s="169" t="s">
        <v>62</v>
      </c>
      <c r="E6" s="168" t="s">
        <v>97</v>
      </c>
    </row>
    <row r="7" spans="1:5" x14ac:dyDescent="0.2">
      <c r="A7" s="767" t="s">
        <v>113</v>
      </c>
      <c r="B7" s="764">
        <v>15079</v>
      </c>
      <c r="C7" s="765">
        <v>3.8</v>
      </c>
      <c r="D7" s="636">
        <v>14745.371175525606</v>
      </c>
      <c r="E7" s="473">
        <v>3.6616015481158115</v>
      </c>
    </row>
    <row r="8" spans="1:5" x14ac:dyDescent="0.2">
      <c r="A8" s="768" t="s">
        <v>114</v>
      </c>
      <c r="B8" s="764">
        <v>167414</v>
      </c>
      <c r="C8" s="473">
        <v>42.014362803290801</v>
      </c>
      <c r="D8" s="636">
        <v>170586.64334208504</v>
      </c>
      <c r="E8" s="473">
        <v>43.071016461121573</v>
      </c>
    </row>
    <row r="9" spans="1:5" x14ac:dyDescent="0.2">
      <c r="A9" s="769" t="s">
        <v>210</v>
      </c>
      <c r="B9" s="766">
        <v>-152335</v>
      </c>
      <c r="C9" s="474">
        <v>-38.200000000000003</v>
      </c>
      <c r="D9" s="637">
        <v>-155841.27216655944</v>
      </c>
      <c r="E9" s="474">
        <v>-39.409414913005762</v>
      </c>
    </row>
    <row r="10" spans="1:5" ht="12.75" customHeight="1" x14ac:dyDescent="0.2">
      <c r="A10" s="1353" t="s">
        <v>567</v>
      </c>
      <c r="B10" s="1354"/>
      <c r="C10" s="1354"/>
      <c r="D10" s="1354"/>
      <c r="E10" s="1354"/>
    </row>
    <row r="11" spans="1:5" x14ac:dyDescent="0.2">
      <c r="A11" s="1354"/>
      <c r="B11" s="1354"/>
      <c r="C11" s="1354"/>
      <c r="D11" s="1354"/>
      <c r="E11" s="1354"/>
    </row>
    <row r="12" spans="1:5" s="727" customFormat="1" x14ac:dyDescent="0.25">
      <c r="A12" s="1260" t="s">
        <v>1322</v>
      </c>
      <c r="B12" s="1260"/>
      <c r="C12" s="1260"/>
      <c r="D12" s="1260"/>
      <c r="E12" s="1260"/>
    </row>
    <row r="13" spans="1:5" x14ac:dyDescent="0.2">
      <c r="A13" s="1260"/>
      <c r="B13" s="1260"/>
      <c r="C13" s="1260"/>
      <c r="D13" s="1260"/>
      <c r="E13" s="1260"/>
    </row>
    <row r="14" spans="1:5" x14ac:dyDescent="0.2">
      <c r="A14" s="7" t="s">
        <v>17</v>
      </c>
      <c r="B14" s="7"/>
      <c r="C14" s="7"/>
      <c r="D14" s="7"/>
      <c r="E14" s="7"/>
    </row>
  </sheetData>
  <mergeCells count="4">
    <mergeCell ref="B5:C5"/>
    <mergeCell ref="D5:E5"/>
    <mergeCell ref="A10:E11"/>
    <mergeCell ref="A12:E13"/>
  </mergeCells>
  <hyperlinks>
    <hyperlink ref="A10:E11" r:id="rId1" display="Nota: Más detalle sobre evolución, composición y perfiles de vencimiento, pueden revisarse en informes complementarios disponibles en la web de la Dipres." xr:uid="{614005C7-B7A4-47A7-B20C-F458797CF8DA}"/>
  </hyperlinks>
  <pageMargins left="0.7" right="0.7" top="0.75" bottom="0.75" header="0.3" footer="0.3"/>
  <pageSetup orientation="portrait"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17AA5-E606-44D7-A6A5-D1CB9B513D92}">
  <dimension ref="A1:J27"/>
  <sheetViews>
    <sheetView workbookViewId="0">
      <selection activeCell="A14" sqref="A14"/>
    </sheetView>
  </sheetViews>
  <sheetFormatPr baseColWidth="10" defaultColWidth="11.42578125" defaultRowHeight="12.75" x14ac:dyDescent="0.2"/>
  <cols>
    <col min="1" max="1" width="34.42578125" style="14" bestFit="1" customWidth="1"/>
    <col min="2" max="9" width="10" style="14" customWidth="1"/>
    <col min="10" max="16384" width="11.42578125" style="14"/>
  </cols>
  <sheetData>
    <row r="1" spans="1:9" x14ac:dyDescent="0.2">
      <c r="A1" s="13" t="s">
        <v>211</v>
      </c>
    </row>
    <row r="2" spans="1:9" x14ac:dyDescent="0.2">
      <c r="A2" s="13" t="s">
        <v>1245</v>
      </c>
    </row>
    <row r="4" spans="1:9" x14ac:dyDescent="0.2">
      <c r="A4" s="15"/>
      <c r="B4" s="1357">
        <v>2027</v>
      </c>
      <c r="C4" s="1358"/>
      <c r="D4" s="1357">
        <v>2028</v>
      </c>
      <c r="E4" s="1358"/>
      <c r="F4" s="1357">
        <v>2029</v>
      </c>
      <c r="G4" s="1358"/>
      <c r="H4" s="1357">
        <v>2030</v>
      </c>
      <c r="I4" s="1358"/>
    </row>
    <row r="5" spans="1:9" x14ac:dyDescent="0.2">
      <c r="A5" s="16"/>
      <c r="B5" s="17" t="s">
        <v>620</v>
      </c>
      <c r="C5" s="604" t="s">
        <v>621</v>
      </c>
      <c r="D5" s="843" t="s">
        <v>620</v>
      </c>
      <c r="E5" s="844" t="s">
        <v>621</v>
      </c>
      <c r="F5" s="17" t="s">
        <v>620</v>
      </c>
      <c r="G5" s="18" t="s">
        <v>621</v>
      </c>
      <c r="H5" s="843" t="s">
        <v>620</v>
      </c>
      <c r="I5" s="18" t="s">
        <v>621</v>
      </c>
    </row>
    <row r="6" spans="1:9" x14ac:dyDescent="0.2">
      <c r="A6" s="533" t="s">
        <v>1</v>
      </c>
      <c r="B6" s="1359">
        <v>2.2673952701786106</v>
      </c>
      <c r="C6" s="1360">
        <v>2.2313533952826199</v>
      </c>
      <c r="D6" s="1361">
        <v>2.18788055425388</v>
      </c>
      <c r="E6" s="1363">
        <v>2.2233005142039843</v>
      </c>
      <c r="F6" s="1359">
        <v>2.1755547002259163</v>
      </c>
      <c r="G6" s="1360">
        <v>2.232357418356969</v>
      </c>
      <c r="H6" s="1361">
        <v>2.2988048578827005</v>
      </c>
      <c r="I6" s="1360">
        <v>2.3416443869641199</v>
      </c>
    </row>
    <row r="7" spans="1:9" x14ac:dyDescent="0.2">
      <c r="A7" s="248" t="s">
        <v>428</v>
      </c>
      <c r="B7" s="1355"/>
      <c r="C7" s="1356"/>
      <c r="D7" s="1362"/>
      <c r="E7" s="1364"/>
      <c r="F7" s="1355"/>
      <c r="G7" s="1356"/>
      <c r="H7" s="1362"/>
      <c r="I7" s="1356"/>
    </row>
    <row r="8" spans="1:9" x14ac:dyDescent="0.2">
      <c r="A8" s="533" t="s">
        <v>451</v>
      </c>
      <c r="B8" s="1355">
        <v>1.4409129385746411</v>
      </c>
      <c r="C8" s="1356">
        <v>1.3126913806760701</v>
      </c>
      <c r="D8" s="1362">
        <v>1.2047033692413009</v>
      </c>
      <c r="E8" s="1364">
        <v>1.6104338253149681</v>
      </c>
      <c r="F8" s="1355">
        <v>1.7775484729469611</v>
      </c>
      <c r="G8" s="1356">
        <v>2.2890781244315774</v>
      </c>
      <c r="H8" s="1362">
        <v>2.9250407043473103</v>
      </c>
      <c r="I8" s="1356">
        <v>3.1978407057778817</v>
      </c>
    </row>
    <row r="9" spans="1:9" x14ac:dyDescent="0.2">
      <c r="A9" s="248" t="s">
        <v>428</v>
      </c>
      <c r="B9" s="1355"/>
      <c r="C9" s="1356"/>
      <c r="D9" s="1362"/>
      <c r="E9" s="1364"/>
      <c r="F9" s="1355"/>
      <c r="G9" s="1356"/>
      <c r="H9" s="1362"/>
      <c r="I9" s="1356"/>
    </row>
    <row r="10" spans="1:9" x14ac:dyDescent="0.2">
      <c r="A10" s="533" t="s">
        <v>452</v>
      </c>
      <c r="B10" s="1355">
        <v>2.3819607796237392</v>
      </c>
      <c r="C10" s="1356">
        <v>2.3819704385492502</v>
      </c>
      <c r="D10" s="1362">
        <v>2.3134372309971241</v>
      </c>
      <c r="E10" s="1364">
        <v>2.3134133840013105</v>
      </c>
      <c r="F10" s="1355">
        <v>2.224378447043847</v>
      </c>
      <c r="G10" s="1356">
        <v>2.224378447043811</v>
      </c>
      <c r="H10" s="1362">
        <v>2.2243784470438186</v>
      </c>
      <c r="I10" s="1356">
        <v>2.2243784470438306</v>
      </c>
    </row>
    <row r="11" spans="1:9" x14ac:dyDescent="0.2">
      <c r="A11" s="248" t="s">
        <v>428</v>
      </c>
      <c r="B11" s="1355"/>
      <c r="C11" s="1356"/>
      <c r="D11" s="1362"/>
      <c r="E11" s="1364"/>
      <c r="F11" s="1355"/>
      <c r="G11" s="1356"/>
      <c r="H11" s="1362"/>
      <c r="I11" s="1356"/>
    </row>
    <row r="12" spans="1:9" x14ac:dyDescent="0.2">
      <c r="A12" s="533" t="s">
        <v>171</v>
      </c>
      <c r="B12" s="1355">
        <v>2.4353217467177899</v>
      </c>
      <c r="C12" s="1356">
        <v>2.37329205446785</v>
      </c>
      <c r="D12" s="1362">
        <v>2.1179275976267462</v>
      </c>
      <c r="E12" s="1364">
        <v>2.1017069761667244</v>
      </c>
      <c r="F12" s="1355">
        <v>2.1390373607569302</v>
      </c>
      <c r="G12" s="1356">
        <v>2.1149345373386694</v>
      </c>
      <c r="H12" s="1362">
        <v>2.0766100437871415</v>
      </c>
      <c r="I12" s="1356">
        <v>2.0677696667129197</v>
      </c>
    </row>
    <row r="13" spans="1:9" x14ac:dyDescent="0.2">
      <c r="A13" s="248" t="s">
        <v>428</v>
      </c>
      <c r="B13" s="1355"/>
      <c r="C13" s="1356"/>
      <c r="D13" s="1362"/>
      <c r="E13" s="1364"/>
      <c r="F13" s="1355"/>
      <c r="G13" s="1356"/>
      <c r="H13" s="1362"/>
      <c r="I13" s="1356"/>
    </row>
    <row r="14" spans="1:9" x14ac:dyDescent="0.2">
      <c r="A14" s="533" t="s">
        <v>212</v>
      </c>
      <c r="B14" s="1355">
        <v>2.9946714992566683</v>
      </c>
      <c r="C14" s="1356">
        <v>2.50410762567456</v>
      </c>
      <c r="D14" s="1362">
        <v>2.9939435471892466</v>
      </c>
      <c r="E14" s="1364">
        <v>2.9664777828636772</v>
      </c>
      <c r="F14" s="1355">
        <v>3.0454533953522116</v>
      </c>
      <c r="G14" s="1356">
        <v>2.9686648483441473</v>
      </c>
      <c r="H14" s="1362">
        <v>3.0454533953517</v>
      </c>
      <c r="I14" s="1356">
        <v>3.0454533953519558</v>
      </c>
    </row>
    <row r="15" spans="1:9" x14ac:dyDescent="0.2">
      <c r="A15" s="248" t="s">
        <v>213</v>
      </c>
      <c r="B15" s="1355"/>
      <c r="C15" s="1356"/>
      <c r="D15" s="1362"/>
      <c r="E15" s="1364"/>
      <c r="F15" s="1355"/>
      <c r="G15" s="1356"/>
      <c r="H15" s="1362"/>
      <c r="I15" s="1356"/>
    </row>
    <row r="16" spans="1:9" x14ac:dyDescent="0.2">
      <c r="A16" s="533" t="s">
        <v>214</v>
      </c>
      <c r="B16" s="1368">
        <v>910.44734665851638</v>
      </c>
      <c r="C16" s="1365">
        <v>902.30952615701301</v>
      </c>
      <c r="D16" s="1366">
        <v>911.24190237807841</v>
      </c>
      <c r="E16" s="1367">
        <v>895.76041675247234</v>
      </c>
      <c r="F16" s="1368">
        <v>911.24190237807761</v>
      </c>
      <c r="G16" s="1365">
        <v>895.76041675247211</v>
      </c>
      <c r="H16" s="1366">
        <v>911.2419023780767</v>
      </c>
      <c r="I16" s="1365">
        <v>895.76041675247131</v>
      </c>
    </row>
    <row r="17" spans="1:10" x14ac:dyDescent="0.2">
      <c r="A17" s="248" t="s">
        <v>215</v>
      </c>
      <c r="B17" s="1368"/>
      <c r="C17" s="1365"/>
      <c r="D17" s="1366"/>
      <c r="E17" s="1367"/>
      <c r="F17" s="1368"/>
      <c r="G17" s="1365"/>
      <c r="H17" s="1366"/>
      <c r="I17" s="1365"/>
    </row>
    <row r="18" spans="1:10" x14ac:dyDescent="0.2">
      <c r="A18" s="533" t="s">
        <v>216</v>
      </c>
      <c r="B18" s="1368">
        <v>477.05473082075889</v>
      </c>
      <c r="C18" s="1365">
        <v>505.87887419352899</v>
      </c>
      <c r="D18" s="1366">
        <v>475.25907554129327</v>
      </c>
      <c r="E18" s="1367">
        <v>503.9747235530923</v>
      </c>
      <c r="F18" s="1368">
        <v>475.25907554129327</v>
      </c>
      <c r="G18" s="1365">
        <v>503.9747235530923</v>
      </c>
      <c r="H18" s="1366">
        <v>475.25907554129327</v>
      </c>
      <c r="I18" s="1365">
        <v>503.9747235530923</v>
      </c>
    </row>
    <row r="19" spans="1:10" x14ac:dyDescent="0.2">
      <c r="A19" s="248" t="s">
        <v>217</v>
      </c>
      <c r="B19" s="1368"/>
      <c r="C19" s="1365"/>
      <c r="D19" s="1366"/>
      <c r="E19" s="1367"/>
      <c r="F19" s="1368"/>
      <c r="G19" s="1365"/>
      <c r="H19" s="1366"/>
      <c r="I19" s="1365"/>
    </row>
    <row r="20" spans="1:10" x14ac:dyDescent="0.2">
      <c r="A20" s="533" t="s">
        <v>378</v>
      </c>
      <c r="B20" s="1368">
        <v>61.149793788076948</v>
      </c>
      <c r="C20" s="1365">
        <v>72.881734329193193</v>
      </c>
      <c r="D20" s="1366">
        <v>61.149793788076948</v>
      </c>
      <c r="E20" s="1367">
        <v>71.086720615342045</v>
      </c>
      <c r="F20" s="1368">
        <v>61.149793788076948</v>
      </c>
      <c r="G20" s="1365">
        <v>70.024000650594203</v>
      </c>
      <c r="H20" s="1366">
        <v>61.149793788076948</v>
      </c>
      <c r="I20" s="1365">
        <v>70.024000650594203</v>
      </c>
    </row>
    <row r="21" spans="1:10" x14ac:dyDescent="0.2">
      <c r="A21" s="8" t="s">
        <v>379</v>
      </c>
      <c r="B21" s="1369"/>
      <c r="C21" s="1370"/>
      <c r="D21" s="1371"/>
      <c r="E21" s="1372"/>
      <c r="F21" s="1369"/>
      <c r="G21" s="1370"/>
      <c r="H21" s="1371"/>
      <c r="I21" s="1370"/>
    </row>
    <row r="22" spans="1:10" x14ac:dyDescent="0.2">
      <c r="A22" s="1327" t="s">
        <v>1247</v>
      </c>
      <c r="B22" s="1226"/>
      <c r="C22" s="1226"/>
      <c r="D22" s="1327"/>
      <c r="E22" s="1327"/>
      <c r="F22" s="1327"/>
      <c r="G22" s="1327"/>
      <c r="H22" s="1327"/>
      <c r="I22" s="1327"/>
      <c r="J22" s="722"/>
    </row>
    <row r="23" spans="1:10" x14ac:dyDescent="0.2">
      <c r="A23" s="1226"/>
      <c r="B23" s="1226"/>
      <c r="C23" s="1226"/>
      <c r="D23" s="1226"/>
      <c r="E23" s="1226"/>
      <c r="F23" s="1226"/>
      <c r="G23" s="1226"/>
      <c r="H23" s="1226"/>
      <c r="I23" s="1226"/>
    </row>
    <row r="24" spans="1:10" x14ac:dyDescent="0.2">
      <c r="A24" s="1226"/>
      <c r="B24" s="1226"/>
      <c r="C24" s="1226"/>
      <c r="D24" s="1226"/>
      <c r="E24" s="1226"/>
      <c r="F24" s="1226"/>
      <c r="G24" s="1226"/>
      <c r="H24" s="1226"/>
      <c r="I24" s="1226"/>
    </row>
    <row r="25" spans="1:10" x14ac:dyDescent="0.2">
      <c r="A25" s="1226"/>
      <c r="B25" s="1226"/>
      <c r="C25" s="1226"/>
      <c r="D25" s="1226"/>
      <c r="E25" s="1226"/>
      <c r="F25" s="1226"/>
      <c r="G25" s="1226"/>
      <c r="H25" s="1226"/>
      <c r="I25" s="1226"/>
    </row>
    <row r="26" spans="1:10" x14ac:dyDescent="0.2">
      <c r="A26" s="7" t="s">
        <v>2</v>
      </c>
      <c r="B26" s="830"/>
      <c r="C26" s="830"/>
      <c r="D26" s="830"/>
      <c r="E26" s="830"/>
      <c r="F26" s="830"/>
      <c r="G26" s="830"/>
      <c r="H26" s="830"/>
      <c r="I26" s="830"/>
    </row>
    <row r="27" spans="1:10" x14ac:dyDescent="0.2">
      <c r="B27" s="7"/>
      <c r="C27" s="7"/>
      <c r="D27" s="7"/>
      <c r="E27" s="7"/>
      <c r="F27" s="7"/>
      <c r="G27" s="7"/>
      <c r="H27" s="7"/>
      <c r="I27" s="7"/>
    </row>
  </sheetData>
  <mergeCells count="69">
    <mergeCell ref="B20:B21"/>
    <mergeCell ref="F18:F19"/>
    <mergeCell ref="G18:G19"/>
    <mergeCell ref="H18:H19"/>
    <mergeCell ref="I18:I19"/>
    <mergeCell ref="G20:G21"/>
    <mergeCell ref="H20:H21"/>
    <mergeCell ref="I20:I21"/>
    <mergeCell ref="C20:C21"/>
    <mergeCell ref="D20:D21"/>
    <mergeCell ref="E20:E21"/>
    <mergeCell ref="F20:F21"/>
    <mergeCell ref="C18:C19"/>
    <mergeCell ref="D18:D19"/>
    <mergeCell ref="E18:E19"/>
    <mergeCell ref="A22:I25"/>
    <mergeCell ref="H14:H15"/>
    <mergeCell ref="I14:I15"/>
    <mergeCell ref="D14:D15"/>
    <mergeCell ref="E14:E15"/>
    <mergeCell ref="F14:F15"/>
    <mergeCell ref="G14:G15"/>
    <mergeCell ref="G16:G17"/>
    <mergeCell ref="H16:H17"/>
    <mergeCell ref="I16:I17"/>
    <mergeCell ref="D16:D17"/>
    <mergeCell ref="E16:E17"/>
    <mergeCell ref="F16:F17"/>
    <mergeCell ref="B16:B17"/>
    <mergeCell ref="C16:C17"/>
    <mergeCell ref="B18:B19"/>
    <mergeCell ref="I8:I9"/>
    <mergeCell ref="H10:H11"/>
    <mergeCell ref="I10:I11"/>
    <mergeCell ref="G12:G13"/>
    <mergeCell ref="H12:H13"/>
    <mergeCell ref="I12:I13"/>
    <mergeCell ref="G10:G11"/>
    <mergeCell ref="D12:D13"/>
    <mergeCell ref="E12:E13"/>
    <mergeCell ref="F12:F13"/>
    <mergeCell ref="H8:H9"/>
    <mergeCell ref="D8:D9"/>
    <mergeCell ref="E8:E9"/>
    <mergeCell ref="F8:F9"/>
    <mergeCell ref="D10:D11"/>
    <mergeCell ref="E10:E11"/>
    <mergeCell ref="F10:F11"/>
    <mergeCell ref="H4:I4"/>
    <mergeCell ref="D6:D7"/>
    <mergeCell ref="E6:E7"/>
    <mergeCell ref="F6:F7"/>
    <mergeCell ref="G6:G7"/>
    <mergeCell ref="H6:H7"/>
    <mergeCell ref="I6:I7"/>
    <mergeCell ref="B4:C4"/>
    <mergeCell ref="D4:E4"/>
    <mergeCell ref="F4:G4"/>
    <mergeCell ref="G8:G9"/>
    <mergeCell ref="B6:B7"/>
    <mergeCell ref="C6:C7"/>
    <mergeCell ref="B8:B9"/>
    <mergeCell ref="C8:C9"/>
    <mergeCell ref="B10:B11"/>
    <mergeCell ref="C10:C11"/>
    <mergeCell ref="B12:B13"/>
    <mergeCell ref="C12:C13"/>
    <mergeCell ref="B14:B15"/>
    <mergeCell ref="C14:C15"/>
  </mergeCells>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77CA5-DDA0-4C3D-817E-7E16578D67EC}">
  <dimension ref="A1:I19"/>
  <sheetViews>
    <sheetView workbookViewId="0">
      <selection activeCell="A25" sqref="A25"/>
    </sheetView>
  </sheetViews>
  <sheetFormatPr baseColWidth="10" defaultColWidth="11.42578125" defaultRowHeight="12.75" x14ac:dyDescent="0.2"/>
  <cols>
    <col min="1" max="1" width="34.42578125" style="14" bestFit="1" customWidth="1"/>
    <col min="2" max="9" width="10" style="14" customWidth="1"/>
    <col min="10" max="16384" width="11.42578125" style="14"/>
  </cols>
  <sheetData>
    <row r="1" spans="1:9" x14ac:dyDescent="0.2">
      <c r="A1" s="13" t="s">
        <v>383</v>
      </c>
    </row>
    <row r="2" spans="1:9" x14ac:dyDescent="0.2">
      <c r="A2" s="13" t="s">
        <v>1311</v>
      </c>
    </row>
    <row r="4" spans="1:9" x14ac:dyDescent="0.2">
      <c r="A4" s="380"/>
      <c r="B4" s="1357">
        <v>2027</v>
      </c>
      <c r="C4" s="1358"/>
      <c r="D4" s="1357">
        <v>2028</v>
      </c>
      <c r="E4" s="1358"/>
      <c r="F4" s="1357">
        <v>2029</v>
      </c>
      <c r="G4" s="1358"/>
      <c r="H4" s="1357">
        <v>2030</v>
      </c>
      <c r="I4" s="1358"/>
    </row>
    <row r="5" spans="1:9" x14ac:dyDescent="0.2">
      <c r="A5" s="2"/>
      <c r="B5" s="384" t="s">
        <v>620</v>
      </c>
      <c r="C5" s="116" t="s">
        <v>621</v>
      </c>
      <c r="D5" s="110" t="s">
        <v>620</v>
      </c>
      <c r="E5" s="110" t="s">
        <v>621</v>
      </c>
      <c r="F5" s="384" t="s">
        <v>620</v>
      </c>
      <c r="G5" s="117" t="s">
        <v>621</v>
      </c>
      <c r="H5" s="110" t="s">
        <v>620</v>
      </c>
      <c r="I5" s="117" t="s">
        <v>621</v>
      </c>
    </row>
    <row r="6" spans="1:9" x14ac:dyDescent="0.2">
      <c r="A6" s="1" t="s">
        <v>171</v>
      </c>
      <c r="B6" s="1359">
        <v>2.4353217467177899</v>
      </c>
      <c r="C6" s="1360">
        <v>2.3732920544678535</v>
      </c>
      <c r="D6" s="1361">
        <v>2.1179275976267462</v>
      </c>
      <c r="E6" s="1363">
        <v>2.101706976166696</v>
      </c>
      <c r="F6" s="1359">
        <v>2.1390373607569302</v>
      </c>
      <c r="G6" s="1360">
        <v>2.1149345373386694</v>
      </c>
      <c r="H6" s="1361">
        <v>2.0766100437871415</v>
      </c>
      <c r="I6" s="1360">
        <v>2.0677696667129339</v>
      </c>
    </row>
    <row r="7" spans="1:9" x14ac:dyDescent="0.2">
      <c r="A7" s="179" t="s">
        <v>170</v>
      </c>
      <c r="B7" s="1355"/>
      <c r="C7" s="1356"/>
      <c r="D7" s="1362"/>
      <c r="E7" s="1364"/>
      <c r="F7" s="1355"/>
      <c r="G7" s="1356"/>
      <c r="H7" s="1362"/>
      <c r="I7" s="1356"/>
    </row>
    <row r="8" spans="1:9" x14ac:dyDescent="0.2">
      <c r="A8" s="1" t="s">
        <v>384</v>
      </c>
      <c r="B8" s="1355">
        <v>2.2738302500421099</v>
      </c>
      <c r="C8" s="1356">
        <v>2.24325491584041</v>
      </c>
      <c r="D8" s="1362">
        <v>2.0099584841713209</v>
      </c>
      <c r="E8" s="1364">
        <v>2.0416455282600765</v>
      </c>
      <c r="F8" s="1355">
        <v>2.0100552894499799</v>
      </c>
      <c r="G8" s="1356">
        <v>2.0095471164856065</v>
      </c>
      <c r="H8" s="1362">
        <v>2.0921267663111678</v>
      </c>
      <c r="I8" s="1356">
        <v>2.0914442163237226</v>
      </c>
    </row>
    <row r="9" spans="1:9" x14ac:dyDescent="0.2">
      <c r="A9" s="179" t="s">
        <v>372</v>
      </c>
      <c r="B9" s="1355"/>
      <c r="C9" s="1356"/>
      <c r="D9" s="1362"/>
      <c r="E9" s="1364"/>
      <c r="F9" s="1355"/>
      <c r="G9" s="1356"/>
      <c r="H9" s="1362"/>
      <c r="I9" s="1356"/>
    </row>
    <row r="10" spans="1:9" x14ac:dyDescent="0.2">
      <c r="A10" s="1" t="s">
        <v>385</v>
      </c>
      <c r="B10" s="1379">
        <v>2.8934644722488372</v>
      </c>
      <c r="C10" s="1377">
        <v>2.9429266703729695</v>
      </c>
      <c r="D10" s="1378">
        <v>2.4916774825073134</v>
      </c>
      <c r="E10" s="1380">
        <v>2.5739702758076959</v>
      </c>
      <c r="F10" s="1379">
        <v>2.0674707932041088</v>
      </c>
      <c r="G10" s="1377">
        <v>2.068271094584702</v>
      </c>
      <c r="H10" s="1378">
        <v>2.0201340026755332</v>
      </c>
      <c r="I10" s="1377">
        <v>2.0201340026755616</v>
      </c>
    </row>
    <row r="11" spans="1:9" x14ac:dyDescent="0.2">
      <c r="A11" s="179" t="s">
        <v>372</v>
      </c>
      <c r="B11" s="1379"/>
      <c r="C11" s="1377"/>
      <c r="D11" s="1378"/>
      <c r="E11" s="1380"/>
      <c r="F11" s="1379"/>
      <c r="G11" s="1377"/>
      <c r="H11" s="1378"/>
      <c r="I11" s="1377"/>
    </row>
    <row r="12" spans="1:9" x14ac:dyDescent="0.2">
      <c r="A12" s="1" t="s">
        <v>386</v>
      </c>
      <c r="B12" s="1379">
        <v>2.5847847300614291</v>
      </c>
      <c r="C12" s="1377">
        <v>2.7044146824327697</v>
      </c>
      <c r="D12" s="1378">
        <v>2.4852418023948388</v>
      </c>
      <c r="E12" s="1380">
        <v>2.6550768787445094</v>
      </c>
      <c r="F12" s="1379">
        <v>2.4452430588737286</v>
      </c>
      <c r="G12" s="1377">
        <v>2.6741478583172551</v>
      </c>
      <c r="H12" s="1378">
        <v>2.8333707992943715</v>
      </c>
      <c r="I12" s="1377">
        <v>2.9565166121905833</v>
      </c>
    </row>
    <row r="13" spans="1:9" x14ac:dyDescent="0.2">
      <c r="A13" s="179" t="s">
        <v>170</v>
      </c>
      <c r="B13" s="1379"/>
      <c r="C13" s="1377"/>
      <c r="D13" s="1378"/>
      <c r="E13" s="1380"/>
      <c r="F13" s="1379"/>
      <c r="G13" s="1377"/>
      <c r="H13" s="1378"/>
      <c r="I13" s="1377"/>
    </row>
    <row r="14" spans="1:9" x14ac:dyDescent="0.2">
      <c r="A14" s="1" t="s">
        <v>387</v>
      </c>
      <c r="B14" s="1355">
        <v>3.20045822193795</v>
      </c>
      <c r="C14" s="1356">
        <v>3.2376371269197364</v>
      </c>
      <c r="D14" s="1362">
        <v>2.2880943472920734</v>
      </c>
      <c r="E14" s="1364">
        <v>2.327719585397503</v>
      </c>
      <c r="F14" s="1355">
        <v>2.3523779979976354</v>
      </c>
      <c r="G14" s="1356">
        <v>2.3543070997449149</v>
      </c>
      <c r="H14" s="1362">
        <v>2.1420459846042945</v>
      </c>
      <c r="I14" s="1356">
        <v>2.1429188521723717</v>
      </c>
    </row>
    <row r="15" spans="1:9" x14ac:dyDescent="0.2">
      <c r="A15" s="179" t="s">
        <v>170</v>
      </c>
      <c r="B15" s="1375"/>
      <c r="C15" s="1374"/>
      <c r="D15" s="1373"/>
      <c r="E15" s="1376"/>
      <c r="F15" s="1375"/>
      <c r="G15" s="1374"/>
      <c r="H15" s="1373"/>
      <c r="I15" s="1374"/>
    </row>
    <row r="16" spans="1:9" x14ac:dyDescent="0.2">
      <c r="A16" s="155" t="s">
        <v>388</v>
      </c>
      <c r="B16" s="1359">
        <v>-2.4336838633277078</v>
      </c>
      <c r="C16" s="1360">
        <v>-1.7432749710588373</v>
      </c>
      <c r="D16" s="1361">
        <v>-2.3631802905385966</v>
      </c>
      <c r="E16" s="1363">
        <v>-1.6678282882625552</v>
      </c>
      <c r="F16" s="1359">
        <v>-2.4817727525785864</v>
      </c>
      <c r="G16" s="1360">
        <v>-1.7400087014486261</v>
      </c>
      <c r="H16" s="1361">
        <v>-2.5361729231213914</v>
      </c>
      <c r="I16" s="1360">
        <v>-1.780090839707692</v>
      </c>
    </row>
    <row r="17" spans="1:9" x14ac:dyDescent="0.2">
      <c r="A17" s="359" t="s">
        <v>377</v>
      </c>
      <c r="B17" s="1375"/>
      <c r="C17" s="1374"/>
      <c r="D17" s="1373"/>
      <c r="E17" s="1376"/>
      <c r="F17" s="1375"/>
      <c r="G17" s="1374"/>
      <c r="H17" s="1373"/>
      <c r="I17" s="1374"/>
    </row>
    <row r="18" spans="1:9" x14ac:dyDescent="0.2">
      <c r="A18" s="14" t="s">
        <v>801</v>
      </c>
    </row>
    <row r="19" spans="1:9" x14ac:dyDescent="0.2">
      <c r="A19" s="14" t="s">
        <v>2</v>
      </c>
    </row>
  </sheetData>
  <mergeCells count="52">
    <mergeCell ref="B4:C4"/>
    <mergeCell ref="D4:E4"/>
    <mergeCell ref="F4:G4"/>
    <mergeCell ref="H4:I4"/>
    <mergeCell ref="B6:B7"/>
    <mergeCell ref="C6:C7"/>
    <mergeCell ref="D6:D7"/>
    <mergeCell ref="E6:E7"/>
    <mergeCell ref="F6:F7"/>
    <mergeCell ref="G6:G7"/>
    <mergeCell ref="H6:H7"/>
    <mergeCell ref="I6:I7"/>
    <mergeCell ref="B8:B9"/>
    <mergeCell ref="C8:C9"/>
    <mergeCell ref="D8:D9"/>
    <mergeCell ref="E8:E9"/>
    <mergeCell ref="F8:F9"/>
    <mergeCell ref="G8:G9"/>
    <mergeCell ref="H8:H9"/>
    <mergeCell ref="I8:I9"/>
    <mergeCell ref="H10:H11"/>
    <mergeCell ref="I10:I11"/>
    <mergeCell ref="G12:G13"/>
    <mergeCell ref="H12:H13"/>
    <mergeCell ref="I12:I13"/>
    <mergeCell ref="B10:B11"/>
    <mergeCell ref="C10:C11"/>
    <mergeCell ref="D10:D11"/>
    <mergeCell ref="E10:E11"/>
    <mergeCell ref="F10:F11"/>
    <mergeCell ref="G10:G11"/>
    <mergeCell ref="B12:B13"/>
    <mergeCell ref="C12:C13"/>
    <mergeCell ref="D12:D13"/>
    <mergeCell ref="E12:E13"/>
    <mergeCell ref="F12:F13"/>
    <mergeCell ref="H14:H15"/>
    <mergeCell ref="I14:I15"/>
    <mergeCell ref="B16:B17"/>
    <mergeCell ref="C16:C17"/>
    <mergeCell ref="D16:D17"/>
    <mergeCell ref="E16:E17"/>
    <mergeCell ref="F16:F17"/>
    <mergeCell ref="G16:G17"/>
    <mergeCell ref="H16:H17"/>
    <mergeCell ref="I16:I17"/>
    <mergeCell ref="B14:B15"/>
    <mergeCell ref="C14:C15"/>
    <mergeCell ref="D14:D15"/>
    <mergeCell ref="E14:E15"/>
    <mergeCell ref="F14:F15"/>
    <mergeCell ref="G14:G15"/>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A5C67-17C0-4678-882F-FFD5D2BBD524}">
  <dimension ref="A1:F32"/>
  <sheetViews>
    <sheetView showGridLines="0" zoomScaleNormal="100" workbookViewId="0">
      <selection activeCell="I29" sqref="I29"/>
    </sheetView>
  </sheetViews>
  <sheetFormatPr baseColWidth="10" defaultColWidth="11.42578125" defaultRowHeight="12.75" x14ac:dyDescent="0.2"/>
  <cols>
    <col min="1" max="1" width="49.42578125" style="4" bestFit="1" customWidth="1"/>
    <col min="2" max="5" width="13.42578125" style="4" bestFit="1" customWidth="1"/>
    <col min="6" max="6" width="6.5703125" style="4" customWidth="1"/>
    <col min="7" max="16384" width="11.42578125" style="4"/>
  </cols>
  <sheetData>
    <row r="1" spans="1:5" x14ac:dyDescent="0.2">
      <c r="A1" s="183" t="s">
        <v>218</v>
      </c>
      <c r="B1" s="19"/>
      <c r="C1" s="19"/>
      <c r="D1" s="19"/>
      <c r="E1" s="19"/>
    </row>
    <row r="2" spans="1:5" x14ac:dyDescent="0.2">
      <c r="A2" s="183" t="s">
        <v>810</v>
      </c>
      <c r="B2" s="19"/>
      <c r="C2" s="19"/>
      <c r="D2" s="19"/>
      <c r="E2" s="565"/>
    </row>
    <row r="3" spans="1:5" x14ac:dyDescent="0.2">
      <c r="A3" s="345" t="s">
        <v>636</v>
      </c>
      <c r="B3" s="19"/>
      <c r="C3" s="19"/>
      <c r="D3" s="19"/>
      <c r="E3" s="19"/>
    </row>
    <row r="4" spans="1:5" x14ac:dyDescent="0.2">
      <c r="A4" s="345"/>
      <c r="B4" s="19"/>
      <c r="C4" s="19"/>
      <c r="D4" s="19"/>
      <c r="E4" s="19"/>
    </row>
    <row r="5" spans="1:5" x14ac:dyDescent="0.2">
      <c r="A5" s="20"/>
      <c r="B5" s="317">
        <v>2027</v>
      </c>
      <c r="C5" s="317">
        <v>2028</v>
      </c>
      <c r="D5" s="317">
        <v>2029</v>
      </c>
      <c r="E5" s="317">
        <v>2030</v>
      </c>
    </row>
    <row r="6" spans="1:5" x14ac:dyDescent="0.2">
      <c r="A6" s="22" t="s">
        <v>16</v>
      </c>
      <c r="B6" s="610">
        <v>81001674.548426047</v>
      </c>
      <c r="C6" s="610">
        <v>82255422.382181928</v>
      </c>
      <c r="D6" s="610">
        <v>83512159.093706027</v>
      </c>
      <c r="E6" s="610">
        <v>85102919.73229441</v>
      </c>
    </row>
    <row r="7" spans="1:5" x14ac:dyDescent="0.2">
      <c r="A7" s="22" t="s">
        <v>5</v>
      </c>
      <c r="B7" s="611">
        <v>80973449.41656208</v>
      </c>
      <c r="C7" s="611">
        <v>82230793.850604847</v>
      </c>
      <c r="D7" s="611">
        <v>83496980.783607632</v>
      </c>
      <c r="E7" s="611">
        <v>85092676.121659368</v>
      </c>
    </row>
    <row r="8" spans="1:5" x14ac:dyDescent="0.2">
      <c r="A8" s="24" t="s">
        <v>6</v>
      </c>
      <c r="B8" s="612">
        <v>67037867.369969144</v>
      </c>
      <c r="C8" s="613">
        <v>68474234.209838301</v>
      </c>
      <c r="D8" s="612">
        <v>69644779.326831177</v>
      </c>
      <c r="E8" s="614">
        <v>70766314.848984957</v>
      </c>
    </row>
    <row r="9" spans="1:5" x14ac:dyDescent="0.2">
      <c r="A9" s="520" t="s">
        <v>219</v>
      </c>
      <c r="B9" s="615">
        <v>7071059.8885288695</v>
      </c>
      <c r="C9" s="616">
        <v>6325889.9057295378</v>
      </c>
      <c r="D9" s="615">
        <v>5876331.4352607206</v>
      </c>
      <c r="E9" s="617">
        <v>5317885.2686695177</v>
      </c>
    </row>
    <row r="10" spans="1:5" x14ac:dyDescent="0.2">
      <c r="A10" s="520" t="s">
        <v>220</v>
      </c>
      <c r="B10" s="615">
        <v>59966807.481440276</v>
      </c>
      <c r="C10" s="616">
        <v>62148344.304108761</v>
      </c>
      <c r="D10" s="615">
        <v>63768447.891570456</v>
      </c>
      <c r="E10" s="617">
        <v>65448429.580315441</v>
      </c>
    </row>
    <row r="11" spans="1:5" ht="15" x14ac:dyDescent="0.2">
      <c r="A11" s="24" t="s">
        <v>693</v>
      </c>
      <c r="B11" s="612">
        <v>2224322.4421075922</v>
      </c>
      <c r="C11" s="613">
        <v>2128296.805824683</v>
      </c>
      <c r="D11" s="612">
        <v>1812319.7657073301</v>
      </c>
      <c r="E11" s="614">
        <v>1979852.1809220319</v>
      </c>
    </row>
    <row r="12" spans="1:5" x14ac:dyDescent="0.2">
      <c r="A12" s="520" t="s">
        <v>9</v>
      </c>
      <c r="B12" s="612">
        <v>2182070.0865647672</v>
      </c>
      <c r="C12" s="613">
        <v>2080937.1943375969</v>
      </c>
      <c r="D12" s="612">
        <v>1734179.0854012151</v>
      </c>
      <c r="E12" s="614">
        <v>1645810.6186606928</v>
      </c>
    </row>
    <row r="13" spans="1:5" x14ac:dyDescent="0.2">
      <c r="A13" s="520" t="s">
        <v>713</v>
      </c>
      <c r="B13" s="612">
        <v>42252.355542824989</v>
      </c>
      <c r="C13" s="613">
        <v>47359.611487086178</v>
      </c>
      <c r="D13" s="612">
        <v>78140.68030611494</v>
      </c>
      <c r="E13" s="614">
        <v>334041.5622613391</v>
      </c>
    </row>
    <row r="14" spans="1:5" x14ac:dyDescent="0.2">
      <c r="A14" s="24" t="s">
        <v>10</v>
      </c>
      <c r="B14" s="612">
        <v>5072588.9552129023</v>
      </c>
      <c r="C14" s="613">
        <v>5230332.7799178949</v>
      </c>
      <c r="D14" s="612">
        <v>5390620.9402189758</v>
      </c>
      <c r="E14" s="614">
        <v>5557602.3992660996</v>
      </c>
    </row>
    <row r="15" spans="1:5" x14ac:dyDescent="0.2">
      <c r="A15" s="24" t="s">
        <v>11</v>
      </c>
      <c r="B15" s="612">
        <v>92827.957544636403</v>
      </c>
      <c r="C15" s="613">
        <v>99998.642287411334</v>
      </c>
      <c r="D15" s="612">
        <v>100847.88474278167</v>
      </c>
      <c r="E15" s="614">
        <v>102224.23824653855</v>
      </c>
    </row>
    <row r="16" spans="1:5" x14ac:dyDescent="0.2">
      <c r="A16" s="24" t="s">
        <v>12</v>
      </c>
      <c r="B16" s="612">
        <v>2147276.6182844592</v>
      </c>
      <c r="C16" s="613">
        <v>1829809.8689072062</v>
      </c>
      <c r="D16" s="612">
        <v>2003702.4189882334</v>
      </c>
      <c r="E16" s="614">
        <v>2058421.249618202</v>
      </c>
    </row>
    <row r="17" spans="1:6" x14ac:dyDescent="0.2">
      <c r="A17" s="731" t="s">
        <v>479</v>
      </c>
      <c r="B17" s="612">
        <v>516765.8829375265</v>
      </c>
      <c r="C17" s="613">
        <v>613476.89550730342</v>
      </c>
      <c r="D17" s="612">
        <v>774915.06225141126</v>
      </c>
      <c r="E17" s="614">
        <v>849940.9593088004</v>
      </c>
    </row>
    <row r="18" spans="1:6" x14ac:dyDescent="0.2">
      <c r="A18" s="570" t="s">
        <v>480</v>
      </c>
      <c r="B18" s="612">
        <v>1630510.7353469329</v>
      </c>
      <c r="C18" s="612">
        <v>1216332.9733999029</v>
      </c>
      <c r="D18" s="612">
        <v>1228787.3567368223</v>
      </c>
      <c r="E18" s="612">
        <v>1208480.2903094017</v>
      </c>
    </row>
    <row r="19" spans="1:6" x14ac:dyDescent="0.2">
      <c r="A19" s="24" t="s">
        <v>13</v>
      </c>
      <c r="B19" s="612">
        <v>1564213.0988948925</v>
      </c>
      <c r="C19" s="613">
        <v>1585391.8646961208</v>
      </c>
      <c r="D19" s="612">
        <v>1604326.212221761</v>
      </c>
      <c r="E19" s="614">
        <v>1628588.5423114949</v>
      </c>
    </row>
    <row r="20" spans="1:6" x14ac:dyDescent="0.2">
      <c r="A20" s="24" t="s">
        <v>38</v>
      </c>
      <c r="B20" s="612">
        <v>2834352.9745484521</v>
      </c>
      <c r="C20" s="613">
        <v>2882729.6791332271</v>
      </c>
      <c r="D20" s="612">
        <v>2940384.2348973751</v>
      </c>
      <c r="E20" s="614">
        <v>2999672.6623100499</v>
      </c>
    </row>
    <row r="21" spans="1:6" x14ac:dyDescent="0.2">
      <c r="A21" s="22" t="s">
        <v>14</v>
      </c>
      <c r="B21" s="618">
        <v>28225.131863970862</v>
      </c>
      <c r="C21" s="619">
        <v>24628.531577075217</v>
      </c>
      <c r="D21" s="618">
        <v>15178.310098393</v>
      </c>
      <c r="E21" s="620">
        <v>10243.610635045741</v>
      </c>
    </row>
    <row r="22" spans="1:6" x14ac:dyDescent="0.2">
      <c r="A22" s="25" t="s">
        <v>15</v>
      </c>
      <c r="B22" s="621">
        <v>28225.131863970862</v>
      </c>
      <c r="C22" s="622">
        <v>24628.531577075217</v>
      </c>
      <c r="D22" s="621">
        <v>15178.310098393</v>
      </c>
      <c r="E22" s="623">
        <v>10243.610635045741</v>
      </c>
    </row>
    <row r="23" spans="1:6" ht="12.75" customHeight="1" x14ac:dyDescent="0.2">
      <c r="A23" s="1200" t="s">
        <v>766</v>
      </c>
      <c r="B23" s="1200"/>
      <c r="C23" s="1200"/>
      <c r="D23" s="1200"/>
      <c r="E23" s="1200"/>
    </row>
    <row r="24" spans="1:6" x14ac:dyDescent="0.2">
      <c r="A24" s="1201"/>
      <c r="B24" s="1201"/>
      <c r="C24" s="1201"/>
      <c r="D24" s="1201"/>
      <c r="E24" s="1201"/>
    </row>
    <row r="25" spans="1:6" x14ac:dyDescent="0.2">
      <c r="A25" s="4" t="s">
        <v>801</v>
      </c>
      <c r="B25" s="19"/>
      <c r="C25" s="19"/>
      <c r="D25" s="19"/>
      <c r="E25" s="19"/>
    </row>
    <row r="26" spans="1:6" x14ac:dyDescent="0.2">
      <c r="A26" s="19" t="s">
        <v>17</v>
      </c>
      <c r="B26" s="19"/>
      <c r="C26" s="19"/>
      <c r="D26" s="19"/>
      <c r="E26" s="19"/>
    </row>
    <row r="27" spans="1:6" x14ac:dyDescent="0.2">
      <c r="B27" s="23"/>
      <c r="C27" s="23"/>
      <c r="D27" s="23"/>
      <c r="E27" s="23"/>
      <c r="F27" s="466"/>
    </row>
    <row r="28" spans="1:6" x14ac:dyDescent="0.2">
      <c r="B28" s="23"/>
      <c r="C28" s="23"/>
      <c r="D28" s="23"/>
      <c r="E28" s="23"/>
      <c r="F28" s="466"/>
    </row>
    <row r="29" spans="1:6" x14ac:dyDescent="0.2">
      <c r="B29" s="23"/>
      <c r="C29" s="23"/>
      <c r="D29" s="23"/>
      <c r="E29" s="23"/>
      <c r="F29" s="466"/>
    </row>
    <row r="30" spans="1:6" x14ac:dyDescent="0.2">
      <c r="B30" s="23"/>
      <c r="C30" s="23"/>
      <c r="D30" s="23"/>
      <c r="E30" s="23"/>
      <c r="F30" s="466"/>
    </row>
    <row r="31" spans="1:6" x14ac:dyDescent="0.2">
      <c r="B31" s="23"/>
      <c r="C31" s="23"/>
      <c r="D31" s="23"/>
      <c r="E31" s="23"/>
    </row>
    <row r="32" spans="1:6" x14ac:dyDescent="0.2">
      <c r="B32" s="23"/>
      <c r="C32" s="23"/>
      <c r="D32" s="23"/>
      <c r="E32" s="23"/>
    </row>
  </sheetData>
  <mergeCells count="1">
    <mergeCell ref="A23:E24"/>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AEC1E-9C95-4A46-A549-3A37A2873029}">
  <dimension ref="A1:I20"/>
  <sheetViews>
    <sheetView showGridLines="0" workbookViewId="0">
      <selection activeCell="F20" sqref="F20"/>
    </sheetView>
  </sheetViews>
  <sheetFormatPr baseColWidth="10" defaultColWidth="11.42578125" defaultRowHeight="12.75" x14ac:dyDescent="0.2"/>
  <cols>
    <col min="1" max="1" width="42.28515625" style="4" bestFit="1" customWidth="1"/>
    <col min="2" max="16384" width="11.42578125" style="4"/>
  </cols>
  <sheetData>
    <row r="1" spans="1:9" x14ac:dyDescent="0.2">
      <c r="A1" s="183" t="s">
        <v>221</v>
      </c>
      <c r="B1" s="19"/>
      <c r="C1" s="19"/>
      <c r="D1" s="19"/>
      <c r="E1" s="19"/>
    </row>
    <row r="2" spans="1:9" x14ac:dyDescent="0.2">
      <c r="A2" s="183" t="s">
        <v>811</v>
      </c>
      <c r="B2" s="19"/>
      <c r="C2" s="19"/>
      <c r="D2" s="19"/>
      <c r="E2" s="19"/>
    </row>
    <row r="3" spans="1:9" x14ac:dyDescent="0.2">
      <c r="A3" s="30"/>
      <c r="B3" s="19"/>
      <c r="C3" s="19"/>
      <c r="D3" s="19"/>
      <c r="E3" s="19"/>
    </row>
    <row r="4" spans="1:9" x14ac:dyDescent="0.2">
      <c r="A4" s="1381"/>
      <c r="B4" s="1357">
        <v>2027</v>
      </c>
      <c r="C4" s="1358"/>
      <c r="D4" s="1357">
        <v>2028</v>
      </c>
      <c r="E4" s="1358"/>
      <c r="F4" s="1357">
        <v>2029</v>
      </c>
      <c r="G4" s="1358"/>
      <c r="H4" s="1357">
        <v>2030</v>
      </c>
      <c r="I4" s="1358"/>
    </row>
    <row r="5" spans="1:9" x14ac:dyDescent="0.2">
      <c r="A5" s="1382"/>
      <c r="B5" s="772" t="s">
        <v>620</v>
      </c>
      <c r="C5" s="773" t="s">
        <v>621</v>
      </c>
      <c r="D5" s="638" t="s">
        <v>620</v>
      </c>
      <c r="E5" s="639" t="s">
        <v>621</v>
      </c>
      <c r="F5" s="638" t="s">
        <v>620</v>
      </c>
      <c r="G5" s="639" t="s">
        <v>621</v>
      </c>
      <c r="H5" s="638" t="s">
        <v>620</v>
      </c>
      <c r="I5" s="639" t="s">
        <v>621</v>
      </c>
    </row>
    <row r="6" spans="1:9" x14ac:dyDescent="0.2">
      <c r="A6" s="66" t="s">
        <v>430</v>
      </c>
      <c r="B6" s="746"/>
      <c r="C6" s="698"/>
      <c r="D6" s="746"/>
      <c r="E6" s="698"/>
      <c r="F6" s="746"/>
      <c r="G6" s="698"/>
      <c r="H6" s="746"/>
      <c r="I6" s="698"/>
    </row>
    <row r="7" spans="1:9" x14ac:dyDescent="0.2">
      <c r="A7" s="640" t="s">
        <v>568</v>
      </c>
      <c r="B7" s="650">
        <v>1.9721269032163535</v>
      </c>
      <c r="C7" s="641">
        <v>1.9721269032163535</v>
      </c>
      <c r="D7" s="650">
        <v>1.9171386553690217</v>
      </c>
      <c r="E7" s="641">
        <v>1.9171386553690217</v>
      </c>
      <c r="F7" s="650">
        <v>2.0411088838731217</v>
      </c>
      <c r="G7" s="641">
        <v>2.0411088838731217</v>
      </c>
      <c r="H7" s="650">
        <v>2.0486862487916202</v>
      </c>
      <c r="I7" s="641">
        <v>2.0486862487916202</v>
      </c>
    </row>
    <row r="8" spans="1:9" x14ac:dyDescent="0.2">
      <c r="A8" s="640" t="s">
        <v>461</v>
      </c>
      <c r="B8" s="642">
        <v>0.73000000000000842</v>
      </c>
      <c r="C8" s="934">
        <v>0.23999999999999577</v>
      </c>
      <c r="D8" s="642">
        <v>0.34000000000000696</v>
      </c>
      <c r="E8" s="934">
        <v>-0.14999999999999458</v>
      </c>
      <c r="F8" s="642">
        <v>0.16000000000000458</v>
      </c>
      <c r="G8" s="934">
        <v>-0.32999999999999696</v>
      </c>
      <c r="H8" s="642">
        <v>-1.9999999999997797E-2</v>
      </c>
      <c r="I8" s="934">
        <v>-0.50000000000000044</v>
      </c>
    </row>
    <row r="9" spans="1:9" x14ac:dyDescent="0.2">
      <c r="A9" s="363" t="s">
        <v>40</v>
      </c>
      <c r="B9" s="644"/>
      <c r="C9" s="645"/>
      <c r="D9" s="644"/>
      <c r="E9" s="645"/>
      <c r="F9" s="644"/>
      <c r="G9" s="645"/>
      <c r="H9" s="644"/>
      <c r="I9" s="645"/>
    </row>
    <row r="10" spans="1:9" x14ac:dyDescent="0.2">
      <c r="A10" s="640" t="s">
        <v>224</v>
      </c>
      <c r="B10" s="535">
        <v>438</v>
      </c>
      <c r="C10" s="646">
        <v>438</v>
      </c>
      <c r="D10" s="535">
        <v>438</v>
      </c>
      <c r="E10" s="646">
        <v>438</v>
      </c>
      <c r="F10" s="535">
        <v>438</v>
      </c>
      <c r="G10" s="646">
        <v>438</v>
      </c>
      <c r="H10" s="535">
        <v>438</v>
      </c>
      <c r="I10" s="646">
        <v>438</v>
      </c>
    </row>
    <row r="11" spans="1:9" x14ac:dyDescent="0.2">
      <c r="A11" s="309" t="s">
        <v>482</v>
      </c>
      <c r="B11" s="609"/>
      <c r="C11" s="647"/>
      <c r="D11" s="609"/>
      <c r="E11" s="647"/>
      <c r="F11" s="609"/>
      <c r="G11" s="647"/>
      <c r="H11" s="609"/>
      <c r="I11" s="647"/>
    </row>
    <row r="12" spans="1:9" ht="12.75" customHeight="1" x14ac:dyDescent="0.2">
      <c r="A12" s="310" t="s">
        <v>483</v>
      </c>
      <c r="B12" s="643">
        <v>0.46729805192469859</v>
      </c>
      <c r="C12" s="648">
        <v>0.46729805192469859</v>
      </c>
      <c r="D12" s="643">
        <v>0.46729805192469859</v>
      </c>
      <c r="E12" s="648">
        <v>0.46729805192469859</v>
      </c>
      <c r="F12" s="643">
        <v>0.46729805192469859</v>
      </c>
      <c r="G12" s="648">
        <v>0.46729805192469859</v>
      </c>
      <c r="H12" s="643">
        <v>0.46729805192469859</v>
      </c>
      <c r="I12" s="648">
        <v>0.46729805192469859</v>
      </c>
    </row>
    <row r="13" spans="1:9" x14ac:dyDescent="0.2">
      <c r="A13" s="311" t="s">
        <v>529</v>
      </c>
      <c r="B13" s="651" t="s">
        <v>495</v>
      </c>
      <c r="C13" s="649" t="s">
        <v>495</v>
      </c>
      <c r="D13" s="651" t="s">
        <v>495</v>
      </c>
      <c r="E13" s="649" t="s">
        <v>495</v>
      </c>
      <c r="F13" s="651" t="s">
        <v>495</v>
      </c>
      <c r="G13" s="649" t="s">
        <v>495</v>
      </c>
      <c r="H13" s="651" t="s">
        <v>495</v>
      </c>
      <c r="I13" s="649" t="s">
        <v>495</v>
      </c>
    </row>
    <row r="14" spans="1:9" x14ac:dyDescent="0.2">
      <c r="A14" s="1227" t="s">
        <v>714</v>
      </c>
      <c r="B14" s="1227"/>
      <c r="C14" s="1227"/>
      <c r="D14" s="1227"/>
      <c r="E14" s="1227"/>
      <c r="F14" s="1227"/>
      <c r="G14" s="1227"/>
      <c r="H14" s="1227"/>
      <c r="I14" s="1227"/>
    </row>
    <row r="15" spans="1:9" x14ac:dyDescent="0.2">
      <c r="A15" s="1227"/>
      <c r="B15" s="1227"/>
      <c r="C15" s="1227"/>
      <c r="D15" s="1227"/>
      <c r="E15" s="1227"/>
      <c r="F15" s="1227"/>
      <c r="G15" s="1227"/>
      <c r="H15" s="1227"/>
      <c r="I15" s="1227"/>
    </row>
    <row r="16" spans="1:9" x14ac:dyDescent="0.2">
      <c r="A16" s="1227"/>
      <c r="B16" s="1227"/>
      <c r="C16" s="1227"/>
      <c r="D16" s="1227"/>
      <c r="E16" s="1227"/>
      <c r="F16" s="1227"/>
      <c r="G16" s="1227"/>
      <c r="H16" s="1227"/>
      <c r="I16" s="1227"/>
    </row>
    <row r="17" spans="1:9" x14ac:dyDescent="0.2">
      <c r="A17" s="19" t="s">
        <v>563</v>
      </c>
      <c r="B17" s="19"/>
      <c r="C17" s="19"/>
      <c r="D17" s="19"/>
      <c r="E17" s="19"/>
      <c r="F17" s="19"/>
      <c r="G17" s="19"/>
      <c r="H17" s="19"/>
      <c r="I17" s="19"/>
    </row>
    <row r="18" spans="1:9" x14ac:dyDescent="0.2">
      <c r="A18" s="4" t="s">
        <v>801</v>
      </c>
    </row>
    <row r="19" spans="1:9" x14ac:dyDescent="0.2">
      <c r="A19" s="573" t="s">
        <v>17</v>
      </c>
    </row>
    <row r="20" spans="1:9" x14ac:dyDescent="0.2">
      <c r="A20" s="593"/>
      <c r="B20" s="593"/>
      <c r="C20" s="593"/>
      <c r="D20" s="593"/>
      <c r="E20" s="593"/>
    </row>
  </sheetData>
  <mergeCells count="6">
    <mergeCell ref="H4:I4"/>
    <mergeCell ref="A14:I16"/>
    <mergeCell ref="A4:A5"/>
    <mergeCell ref="B4:C4"/>
    <mergeCell ref="D4:E4"/>
    <mergeCell ref="F4:G4"/>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9B27E-CCC4-4217-AEC4-0EA447C97C9F}">
  <dimension ref="A1:F21"/>
  <sheetViews>
    <sheetView showGridLines="0" zoomScaleNormal="100" workbookViewId="0">
      <selection activeCell="A23" sqref="A23:XFD65"/>
    </sheetView>
  </sheetViews>
  <sheetFormatPr baseColWidth="10" defaultColWidth="11.42578125" defaultRowHeight="12.75" x14ac:dyDescent="0.2"/>
  <cols>
    <col min="1" max="1" width="49.42578125" style="4" customWidth="1"/>
    <col min="2" max="16384" width="11.42578125" style="4"/>
  </cols>
  <sheetData>
    <row r="1" spans="1:6" x14ac:dyDescent="0.2">
      <c r="A1" s="183" t="s">
        <v>223</v>
      </c>
      <c r="B1" s="19"/>
      <c r="C1" s="19"/>
      <c r="D1" s="19"/>
      <c r="E1" s="19"/>
    </row>
    <row r="2" spans="1:6" x14ac:dyDescent="0.2">
      <c r="A2" s="183" t="s">
        <v>812</v>
      </c>
      <c r="B2" s="19"/>
      <c r="C2" s="19"/>
      <c r="D2" s="19"/>
      <c r="E2" s="19"/>
    </row>
    <row r="3" spans="1:6" x14ac:dyDescent="0.2">
      <c r="A3" s="1383" t="s">
        <v>637</v>
      </c>
      <c r="B3" s="1383"/>
      <c r="C3" s="1383"/>
      <c r="D3" s="1383"/>
      <c r="E3" s="1383"/>
    </row>
    <row r="4" spans="1:6" x14ac:dyDescent="0.2">
      <c r="A4" s="344"/>
      <c r="B4" s="344"/>
      <c r="C4" s="467"/>
      <c r="D4" s="467"/>
      <c r="E4" s="467"/>
    </row>
    <row r="5" spans="1:6" x14ac:dyDescent="0.2">
      <c r="A5" s="72" t="s">
        <v>225</v>
      </c>
      <c r="B5" s="317">
        <v>2027</v>
      </c>
      <c r="C5" s="317">
        <v>2028</v>
      </c>
      <c r="D5" s="317">
        <v>2029</v>
      </c>
      <c r="E5" s="317">
        <v>2030</v>
      </c>
    </row>
    <row r="6" spans="1:6" x14ac:dyDescent="0.2">
      <c r="A6" s="35" t="s">
        <v>226</v>
      </c>
      <c r="B6" s="36">
        <v>77701643.089365929</v>
      </c>
      <c r="C6" s="37">
        <v>79710765.598824844</v>
      </c>
      <c r="D6" s="36">
        <v>81684516.687568873</v>
      </c>
      <c r="E6" s="38">
        <v>83853714.068139136</v>
      </c>
      <c r="F6" s="50"/>
    </row>
    <row r="7" spans="1:6" x14ac:dyDescent="0.2">
      <c r="A7" s="39" t="s">
        <v>176</v>
      </c>
      <c r="B7" s="40">
        <v>65030140.153333791</v>
      </c>
      <c r="C7" s="40">
        <v>66942696.987549707</v>
      </c>
      <c r="D7" s="40">
        <v>68389185.597171918</v>
      </c>
      <c r="E7" s="40">
        <v>69717909.298806354</v>
      </c>
      <c r="F7" s="23"/>
    </row>
    <row r="8" spans="1:6" x14ac:dyDescent="0.2">
      <c r="A8" s="566" t="s">
        <v>227</v>
      </c>
      <c r="B8" s="567">
        <v>4935439.8392685</v>
      </c>
      <c r="C8" s="938">
        <v>4964537.6079510842</v>
      </c>
      <c r="D8" s="567">
        <v>4912853.0146117713</v>
      </c>
      <c r="E8" s="937">
        <v>4709464.6074051438</v>
      </c>
      <c r="F8" s="23"/>
    </row>
    <row r="9" spans="1:6" x14ac:dyDescent="0.2">
      <c r="A9" s="566" t="s">
        <v>228</v>
      </c>
      <c r="B9" s="567">
        <v>60094700.314065292</v>
      </c>
      <c r="C9" s="938">
        <v>61978159.379598625</v>
      </c>
      <c r="D9" s="567">
        <v>63476332.582560152</v>
      </c>
      <c r="E9" s="937">
        <v>65008444.691401213</v>
      </c>
      <c r="F9" s="23"/>
    </row>
    <row r="10" spans="1:6" ht="15" x14ac:dyDescent="0.2">
      <c r="A10" s="39" t="s">
        <v>697</v>
      </c>
      <c r="B10" s="40">
        <v>919694.65805006004</v>
      </c>
      <c r="C10" s="936">
        <v>1123157.8336101212</v>
      </c>
      <c r="D10" s="40">
        <v>1258454.9202816943</v>
      </c>
      <c r="E10" s="935">
        <v>1807591.088832055</v>
      </c>
      <c r="F10" s="23"/>
    </row>
    <row r="11" spans="1:6" x14ac:dyDescent="0.2">
      <c r="A11" s="39" t="s">
        <v>229</v>
      </c>
      <c r="B11" s="40">
        <v>4400154.6704832828</v>
      </c>
      <c r="C11" s="936">
        <v>4539943.5885951798</v>
      </c>
      <c r="D11" s="40">
        <v>4692755.7479331726</v>
      </c>
      <c r="E11" s="935">
        <v>4852003.3643398946</v>
      </c>
      <c r="F11" s="23"/>
    </row>
    <row r="12" spans="1:6" x14ac:dyDescent="0.2">
      <c r="A12" s="59" t="s">
        <v>484</v>
      </c>
      <c r="B12" s="40">
        <v>516765.8829375265</v>
      </c>
      <c r="C12" s="936">
        <v>613476.89550730342</v>
      </c>
      <c r="D12" s="40">
        <v>774915.06225141126</v>
      </c>
      <c r="E12" s="935">
        <v>849940.9593088004</v>
      </c>
      <c r="F12" s="23"/>
    </row>
    <row r="13" spans="1:6" ht="15" x14ac:dyDescent="0.2">
      <c r="A13" s="41" t="s">
        <v>616</v>
      </c>
      <c r="B13" s="42">
        <v>6834887.7245612703</v>
      </c>
      <c r="C13" s="42">
        <v>6491490.2935625296</v>
      </c>
      <c r="D13" s="42">
        <v>6569205.3599306718</v>
      </c>
      <c r="E13" s="42">
        <v>6626269.356852035</v>
      </c>
      <c r="F13" s="23"/>
    </row>
    <row r="14" spans="1:6" ht="13.5" customHeight="1" x14ac:dyDescent="0.2">
      <c r="A14" s="1385" t="s">
        <v>766</v>
      </c>
      <c r="B14" s="1385"/>
      <c r="C14" s="1385"/>
      <c r="D14" s="1385"/>
      <c r="E14" s="1385"/>
      <c r="F14" s="23"/>
    </row>
    <row r="15" spans="1:6" x14ac:dyDescent="0.2">
      <c r="A15" s="1295"/>
      <c r="B15" s="1295"/>
      <c r="C15" s="1295"/>
      <c r="D15" s="1295"/>
      <c r="E15" s="1295"/>
      <c r="F15" s="23"/>
    </row>
    <row r="16" spans="1:6" ht="12.75" customHeight="1" x14ac:dyDescent="0.2">
      <c r="A16" s="1384" t="s">
        <v>615</v>
      </c>
      <c r="B16" s="1384"/>
      <c r="C16" s="1384"/>
      <c r="D16" s="1384"/>
      <c r="E16" s="1384"/>
    </row>
    <row r="17" spans="1:5" x14ac:dyDescent="0.2">
      <c r="A17" s="1384"/>
      <c r="B17" s="1384"/>
      <c r="C17" s="1384"/>
      <c r="D17" s="1384"/>
      <c r="E17" s="1384"/>
    </row>
    <row r="18" spans="1:5" x14ac:dyDescent="0.2">
      <c r="A18" s="1384"/>
      <c r="B18" s="1384"/>
      <c r="C18" s="1384"/>
      <c r="D18" s="1384"/>
      <c r="E18" s="1384"/>
    </row>
    <row r="19" spans="1:5" x14ac:dyDescent="0.2">
      <c r="A19" s="1384"/>
      <c r="B19" s="1384"/>
      <c r="C19" s="1384"/>
      <c r="D19" s="1384"/>
      <c r="E19" s="1384"/>
    </row>
    <row r="20" spans="1:5" x14ac:dyDescent="0.2">
      <c r="A20" s="4" t="s">
        <v>801</v>
      </c>
      <c r="B20" s="833"/>
      <c r="C20" s="833"/>
      <c r="D20" s="833"/>
      <c r="E20" s="833"/>
    </row>
    <row r="21" spans="1:5" x14ac:dyDescent="0.2">
      <c r="A21" s="344" t="s">
        <v>17</v>
      </c>
    </row>
  </sheetData>
  <mergeCells count="3">
    <mergeCell ref="A3:E3"/>
    <mergeCell ref="A16:E19"/>
    <mergeCell ref="A14:E15"/>
  </mergeCells>
  <pageMargins left="0.7" right="0.7" top="0.75" bottom="0.75" header="0.3" footer="0.3"/>
  <pageSetup paperSize="9" orientation="portrait" horizontalDpi="90" verticalDpi="9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7E7A5-BD4F-4256-9DC4-4B2769844F56}">
  <dimension ref="A1:J20"/>
  <sheetViews>
    <sheetView showGridLines="0" topLeftCell="A15" zoomScaleNormal="100" workbookViewId="0">
      <selection activeCell="D18" sqref="D18"/>
    </sheetView>
  </sheetViews>
  <sheetFormatPr baseColWidth="10" defaultColWidth="11.42578125" defaultRowHeight="12.75" x14ac:dyDescent="0.2"/>
  <cols>
    <col min="1" max="1" width="54.7109375" style="4" customWidth="1"/>
    <col min="2" max="5" width="11.7109375" style="4" bestFit="1" customWidth="1"/>
    <col min="6" max="6" width="7.7109375" style="4" customWidth="1"/>
    <col min="7" max="16384" width="11.42578125" style="4"/>
  </cols>
  <sheetData>
    <row r="1" spans="1:10" x14ac:dyDescent="0.2">
      <c r="A1" s="183" t="s">
        <v>230</v>
      </c>
      <c r="B1" s="19"/>
      <c r="C1" s="19"/>
      <c r="D1" s="19"/>
      <c r="E1" s="19"/>
    </row>
    <row r="2" spans="1:10" x14ac:dyDescent="0.2">
      <c r="A2" s="183" t="s">
        <v>813</v>
      </c>
      <c r="B2" s="19"/>
      <c r="C2" s="19"/>
      <c r="D2" s="19"/>
      <c r="E2" s="19"/>
    </row>
    <row r="3" spans="1:10" x14ac:dyDescent="0.2">
      <c r="A3" s="345" t="s">
        <v>1298</v>
      </c>
      <c r="B3" s="19"/>
      <c r="C3" s="19"/>
      <c r="D3" s="19"/>
      <c r="E3" s="19"/>
    </row>
    <row r="4" spans="1:10" x14ac:dyDescent="0.2">
      <c r="A4" s="30"/>
      <c r="B4" s="19"/>
      <c r="C4" s="19"/>
      <c r="D4" s="19"/>
      <c r="E4" s="19"/>
    </row>
    <row r="5" spans="1:10" x14ac:dyDescent="0.2">
      <c r="A5" s="43"/>
      <c r="B5" s="317">
        <v>2027</v>
      </c>
      <c r="C5" s="317">
        <v>2028</v>
      </c>
      <c r="D5" s="317">
        <v>2029</v>
      </c>
      <c r="E5" s="317">
        <v>2030</v>
      </c>
    </row>
    <row r="6" spans="1:10" x14ac:dyDescent="0.2">
      <c r="A6" s="440" t="s">
        <v>814</v>
      </c>
      <c r="B6" s="1050">
        <v>88567958.216655135</v>
      </c>
      <c r="C6" s="1050">
        <v>90022559.460640162</v>
      </c>
      <c r="D6" s="1051">
        <v>90991188.518181875</v>
      </c>
      <c r="E6" s="1050">
        <v>91268761.978720307</v>
      </c>
      <c r="F6" s="316"/>
      <c r="G6" s="262"/>
      <c r="H6" s="262"/>
      <c r="I6" s="23"/>
      <c r="J6" s="23"/>
    </row>
    <row r="7" spans="1:10" x14ac:dyDescent="0.2">
      <c r="A7" s="47" t="s">
        <v>1010</v>
      </c>
      <c r="B7" s="1155">
        <v>115041.72599999979</v>
      </c>
      <c r="C7" s="1156">
        <v>271479.21499999985</v>
      </c>
      <c r="D7" s="1157">
        <v>465467.67700000014</v>
      </c>
      <c r="E7" s="1156">
        <v>732750.16700000037</v>
      </c>
      <c r="F7" s="316"/>
      <c r="G7" s="262"/>
      <c r="H7" s="262"/>
      <c r="I7" s="23"/>
      <c r="J7" s="23"/>
    </row>
    <row r="8" spans="1:10" ht="13.5" customHeight="1" x14ac:dyDescent="0.2">
      <c r="A8" s="47" t="s">
        <v>1259</v>
      </c>
      <c r="B8" s="1048">
        <v>-1307729.0874294499</v>
      </c>
      <c r="C8" s="48">
        <v>-1307729.0874294499</v>
      </c>
      <c r="D8" s="48">
        <v>-1307729.0874294499</v>
      </c>
      <c r="E8" s="48">
        <v>-1307729.0874294499</v>
      </c>
      <c r="F8" s="316"/>
      <c r="G8" s="262"/>
      <c r="H8" s="262"/>
      <c r="I8" s="23"/>
      <c r="J8" s="23"/>
    </row>
    <row r="9" spans="1:10" x14ac:dyDescent="0.2">
      <c r="A9" s="44" t="s">
        <v>802</v>
      </c>
      <c r="B9" s="1049">
        <v>87375270.855225682</v>
      </c>
      <c r="C9" s="439">
        <v>88986309.588210717</v>
      </c>
      <c r="D9" s="437">
        <v>90148927.107752427</v>
      </c>
      <c r="E9" s="439">
        <v>90693783.058290854</v>
      </c>
      <c r="F9" s="438"/>
      <c r="G9" s="45"/>
      <c r="H9" s="45"/>
      <c r="I9" s="45"/>
      <c r="J9" s="45"/>
    </row>
    <row r="10" spans="1:10" x14ac:dyDescent="0.2">
      <c r="A10" s="46" t="s">
        <v>803</v>
      </c>
      <c r="B10" s="352">
        <v>-0.19987213860147568</v>
      </c>
      <c r="C10" s="352">
        <v>1.8438154379565974</v>
      </c>
      <c r="D10" s="352">
        <v>1.3065127938463705</v>
      </c>
      <c r="E10" s="352">
        <v>0.60439537997738491</v>
      </c>
    </row>
    <row r="11" spans="1:10" x14ac:dyDescent="0.2">
      <c r="A11" s="47" t="s">
        <v>804</v>
      </c>
      <c r="B11" s="48">
        <v>-1192687.3614294529</v>
      </c>
      <c r="C11" s="48">
        <v>-1036249.8724294454</v>
      </c>
      <c r="D11" s="48">
        <v>-842261.41042944789</v>
      </c>
      <c r="E11" s="48">
        <v>-574978.92042945325</v>
      </c>
    </row>
    <row r="12" spans="1:10" x14ac:dyDescent="0.2">
      <c r="A12" s="47" t="s">
        <v>805</v>
      </c>
      <c r="B12" s="353">
        <v>-1.3466352679282756</v>
      </c>
      <c r="C12" s="353">
        <v>-1.1511002115892066</v>
      </c>
      <c r="D12" s="353">
        <v>-0.92565161983915178</v>
      </c>
      <c r="E12" s="353">
        <v>-0.62998435386196761</v>
      </c>
    </row>
    <row r="13" spans="1:10" x14ac:dyDescent="0.2">
      <c r="A13" s="49" t="s">
        <v>1299</v>
      </c>
      <c r="B13" s="354">
        <v>-0.3249290616228408</v>
      </c>
      <c r="C13" s="354">
        <v>-0.27792097753347311</v>
      </c>
      <c r="D13" s="354">
        <v>-0.22210324216071567</v>
      </c>
      <c r="E13" s="354">
        <v>-0.14894470428356973</v>
      </c>
    </row>
    <row r="14" spans="1:10" s="7" customFormat="1" x14ac:dyDescent="0.2">
      <c r="A14" s="4" t="s">
        <v>801</v>
      </c>
      <c r="B14" s="64"/>
      <c r="C14" s="875"/>
      <c r="D14" s="875"/>
      <c r="E14" s="875"/>
    </row>
    <row r="15" spans="1:10" s="7" customFormat="1" x14ac:dyDescent="0.2">
      <c r="A15" s="532" t="s">
        <v>17</v>
      </c>
      <c r="B15" s="263"/>
      <c r="C15" s="263"/>
      <c r="D15" s="263"/>
      <c r="E15" s="263"/>
    </row>
    <row r="16" spans="1:10" x14ac:dyDescent="0.2">
      <c r="B16" s="51"/>
      <c r="C16" s="51"/>
      <c r="D16" s="51"/>
      <c r="E16" s="51"/>
    </row>
    <row r="17" spans="2:5" x14ac:dyDescent="0.2">
      <c r="B17" s="51"/>
      <c r="C17" s="51"/>
      <c r="D17" s="51"/>
      <c r="E17" s="51"/>
    </row>
    <row r="18" spans="2:5" x14ac:dyDescent="0.2">
      <c r="B18" s="51"/>
      <c r="C18" s="51"/>
      <c r="D18" s="51"/>
      <c r="E18" s="51"/>
    </row>
    <row r="19" spans="2:5" x14ac:dyDescent="0.2">
      <c r="B19" s="51"/>
      <c r="C19" s="51"/>
      <c r="D19" s="51"/>
      <c r="E19" s="51"/>
    </row>
    <row r="20" spans="2:5" x14ac:dyDescent="0.2">
      <c r="B20" s="51"/>
      <c r="C20" s="51"/>
      <c r="D20" s="51"/>
      <c r="E20" s="5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2413B-6B9B-4AB9-832B-BCF16F1F79E1}">
  <sheetPr>
    <pageSetUpPr autoPageBreaks="0"/>
  </sheetPr>
  <dimension ref="A1:F33"/>
  <sheetViews>
    <sheetView showGridLines="0" zoomScale="70" zoomScaleNormal="70" workbookViewId="0">
      <selection activeCell="A34" sqref="A34:XFD54"/>
    </sheetView>
  </sheetViews>
  <sheetFormatPr baseColWidth="10" defaultColWidth="10.42578125" defaultRowHeight="12.75" x14ac:dyDescent="0.2"/>
  <cols>
    <col min="1" max="1" width="44.7109375" style="4" customWidth="1"/>
    <col min="2" max="2" width="11.42578125" style="4" customWidth="1"/>
    <col min="3" max="3" width="12.42578125" style="4" customWidth="1"/>
    <col min="4" max="4" width="11.42578125" style="4" customWidth="1"/>
    <col min="5" max="5" width="12.42578125" style="4" customWidth="1"/>
    <col min="6" max="6" width="12.28515625" style="4" customWidth="1"/>
    <col min="7" max="16384" width="10.42578125" style="4"/>
  </cols>
  <sheetData>
    <row r="1" spans="1:5" x14ac:dyDescent="0.2">
      <c r="A1" s="108" t="s">
        <v>18</v>
      </c>
    </row>
    <row r="2" spans="1:5" x14ac:dyDescent="0.2">
      <c r="A2" s="108" t="s">
        <v>780</v>
      </c>
      <c r="D2" s="19"/>
    </row>
    <row r="3" spans="1:5" x14ac:dyDescent="0.2">
      <c r="A3" s="4" t="s">
        <v>536</v>
      </c>
    </row>
    <row r="4" spans="1:5" x14ac:dyDescent="0.2">
      <c r="B4" s="565"/>
      <c r="C4" s="7"/>
      <c r="D4" s="7"/>
    </row>
    <row r="5" spans="1:5" ht="40.5" x14ac:dyDescent="0.2">
      <c r="A5" s="113"/>
      <c r="B5" s="114">
        <v>2024</v>
      </c>
      <c r="C5" s="114" t="s">
        <v>783</v>
      </c>
      <c r="D5" s="114">
        <v>2025</v>
      </c>
      <c r="E5" s="115" t="s">
        <v>774</v>
      </c>
    </row>
    <row r="6" spans="1:5" x14ac:dyDescent="0.2">
      <c r="A6" s="1" t="s">
        <v>19</v>
      </c>
      <c r="B6" s="582">
        <v>24096869.196829826</v>
      </c>
      <c r="C6" s="792">
        <v>28583394.631186113</v>
      </c>
      <c r="D6" s="583">
        <v>26055528.863661006</v>
      </c>
      <c r="E6" s="258">
        <v>8.1282744693192743</v>
      </c>
    </row>
    <row r="7" spans="1:5" x14ac:dyDescent="0.2">
      <c r="A7" s="179" t="s">
        <v>20</v>
      </c>
      <c r="B7" s="584">
        <v>-1297146.0746408335</v>
      </c>
      <c r="C7" s="839">
        <v>710132.52202553675</v>
      </c>
      <c r="D7" s="585">
        <v>37285.454661004245</v>
      </c>
      <c r="E7" s="259">
        <v>-102.87442219422576</v>
      </c>
    </row>
    <row r="8" spans="1:5" x14ac:dyDescent="0.2">
      <c r="A8" s="863" t="s">
        <v>415</v>
      </c>
      <c r="B8" s="864">
        <v>15975051.015420254</v>
      </c>
      <c r="C8" s="865">
        <v>18213897.950569727</v>
      </c>
      <c r="D8" s="840">
        <v>18068489.138661005</v>
      </c>
      <c r="E8" s="866">
        <v>13.104422146884009</v>
      </c>
    </row>
    <row r="9" spans="1:5" x14ac:dyDescent="0.2">
      <c r="A9" s="867" t="s">
        <v>416</v>
      </c>
      <c r="B9" s="864">
        <v>-17272197.090061087</v>
      </c>
      <c r="C9" s="865">
        <v>-17503765.42854419</v>
      </c>
      <c r="D9" s="840">
        <v>-18031203.684</v>
      </c>
      <c r="E9" s="866">
        <v>4.3943835864151071</v>
      </c>
    </row>
    <row r="10" spans="1:5" x14ac:dyDescent="0.2">
      <c r="A10" s="179" t="s">
        <v>21</v>
      </c>
      <c r="B10" s="584">
        <v>9140832.9595489744</v>
      </c>
      <c r="C10" s="839">
        <v>9722778.0228030384</v>
      </c>
      <c r="D10" s="585">
        <v>8705683.2860000003</v>
      </c>
      <c r="E10" s="259">
        <v>-4.760503506350533</v>
      </c>
    </row>
    <row r="11" spans="1:5" x14ac:dyDescent="0.2">
      <c r="A11" s="179" t="s">
        <v>22</v>
      </c>
      <c r="B11" s="584">
        <v>16253182.311921684</v>
      </c>
      <c r="C11" s="839">
        <v>18150484.086357538</v>
      </c>
      <c r="D11" s="585">
        <v>17312560.123</v>
      </c>
      <c r="E11" s="259">
        <v>6.5179716239401442</v>
      </c>
    </row>
    <row r="12" spans="1:5" x14ac:dyDescent="0.2">
      <c r="A12" s="1" t="s">
        <v>23</v>
      </c>
      <c r="B12" s="582">
        <v>27907336.775706116</v>
      </c>
      <c r="C12" s="792">
        <v>30066323.499751516</v>
      </c>
      <c r="D12" s="583">
        <v>28549581.383999996</v>
      </c>
      <c r="E12" s="258">
        <v>2.3013468230797418</v>
      </c>
    </row>
    <row r="13" spans="1:5" x14ac:dyDescent="0.2">
      <c r="A13" s="179" t="s">
        <v>771</v>
      </c>
      <c r="B13" s="584">
        <v>42294213.966491066</v>
      </c>
      <c r="C13" s="839">
        <v>45166647.227903701</v>
      </c>
      <c r="D13" s="585">
        <v>44158900.098999999</v>
      </c>
      <c r="E13" s="259">
        <v>4.4088445147279165</v>
      </c>
    </row>
    <row r="14" spans="1:5" x14ac:dyDescent="0.2">
      <c r="A14" s="179" t="s">
        <v>772</v>
      </c>
      <c r="B14" s="584">
        <v>-423638.32053996745</v>
      </c>
      <c r="C14" s="839">
        <v>76604.528889237758</v>
      </c>
      <c r="D14" s="585">
        <v>-402902.15100000007</v>
      </c>
      <c r="E14" s="259">
        <v>-4.8947813581965764</v>
      </c>
    </row>
    <row r="15" spans="1:5" x14ac:dyDescent="0.2">
      <c r="A15" s="179" t="s">
        <v>773</v>
      </c>
      <c r="B15" s="584">
        <v>-13963238.870244974</v>
      </c>
      <c r="C15" s="839">
        <v>-15176928.257041425</v>
      </c>
      <c r="D15" s="585">
        <v>-15206416.564000001</v>
      </c>
      <c r="E15" s="259">
        <v>8.9032186966605753</v>
      </c>
    </row>
    <row r="16" spans="1:5" x14ac:dyDescent="0.2">
      <c r="A16" s="1" t="s">
        <v>24</v>
      </c>
      <c r="B16" s="582">
        <v>3684174.1747993273</v>
      </c>
      <c r="C16" s="792">
        <v>4058489.6024474897</v>
      </c>
      <c r="D16" s="583">
        <v>3902563.6719999993</v>
      </c>
      <c r="E16" s="258">
        <v>5.9277734124111303</v>
      </c>
    </row>
    <row r="17" spans="1:6" x14ac:dyDescent="0.2">
      <c r="A17" s="179" t="s">
        <v>25</v>
      </c>
      <c r="B17" s="584">
        <v>1007470.3562387015</v>
      </c>
      <c r="C17" s="839">
        <v>1369682.175936183</v>
      </c>
      <c r="D17" s="585">
        <v>950027.56700000004</v>
      </c>
      <c r="E17" s="259">
        <v>-5.7016853034920878</v>
      </c>
    </row>
    <row r="18" spans="1:6" x14ac:dyDescent="0.2">
      <c r="A18" s="179" t="s">
        <v>26</v>
      </c>
      <c r="B18" s="584">
        <v>2603351.8637315813</v>
      </c>
      <c r="C18" s="839">
        <v>2666053.6261917194</v>
      </c>
      <c r="D18" s="585">
        <v>2882308.6119999997</v>
      </c>
      <c r="E18" s="259">
        <v>10.715291780365366</v>
      </c>
    </row>
    <row r="19" spans="1:6" x14ac:dyDescent="0.2">
      <c r="A19" s="179" t="s">
        <v>27</v>
      </c>
      <c r="B19" s="584">
        <v>73351.954829044567</v>
      </c>
      <c r="C19" s="839">
        <v>22753.800319587241</v>
      </c>
      <c r="D19" s="585">
        <v>70227.493000000002</v>
      </c>
      <c r="E19" s="259">
        <v>-4.2595481420045207</v>
      </c>
    </row>
    <row r="20" spans="1:6" x14ac:dyDescent="0.2">
      <c r="A20" s="1" t="s">
        <v>28</v>
      </c>
      <c r="B20" s="582">
        <v>808099.00233239064</v>
      </c>
      <c r="C20" s="792">
        <v>788141.94504185126</v>
      </c>
      <c r="D20" s="583">
        <v>851523.65500000003</v>
      </c>
      <c r="E20" s="258">
        <v>5.3736797771404499</v>
      </c>
    </row>
    <row r="21" spans="1:6" x14ac:dyDescent="0.2">
      <c r="A21" s="1" t="s">
        <v>29</v>
      </c>
      <c r="B21" s="582">
        <v>560884.70681748062</v>
      </c>
      <c r="C21" s="792">
        <v>598363.49809640052</v>
      </c>
      <c r="D21" s="583">
        <v>611271.68500000006</v>
      </c>
      <c r="E21" s="258">
        <v>8.9834822682936846</v>
      </c>
    </row>
    <row r="22" spans="1:6" x14ac:dyDescent="0.2">
      <c r="A22" s="1" t="s">
        <v>30</v>
      </c>
      <c r="B22" s="582">
        <v>1066776.3574936658</v>
      </c>
      <c r="C22" s="792">
        <v>1208993.6415109052</v>
      </c>
      <c r="D22" s="583">
        <v>673614.25200000033</v>
      </c>
      <c r="E22" s="258">
        <v>-36.855157384381755</v>
      </c>
    </row>
    <row r="23" spans="1:6" x14ac:dyDescent="0.2">
      <c r="A23" s="624" t="s">
        <v>422</v>
      </c>
      <c r="B23" s="584">
        <v>-881395.99742642476</v>
      </c>
      <c r="C23" s="839">
        <v>-1650138.2296412187</v>
      </c>
      <c r="D23" s="585">
        <v>-1123014.0419999999</v>
      </c>
      <c r="E23" s="259">
        <v>27.413108895328797</v>
      </c>
    </row>
    <row r="24" spans="1:6" x14ac:dyDescent="0.2">
      <c r="A24" s="625" t="s">
        <v>53</v>
      </c>
      <c r="B24" s="584">
        <v>1948172.3549200904</v>
      </c>
      <c r="C24" s="839">
        <v>2859131.8711521239</v>
      </c>
      <c r="D24" s="585">
        <v>1796628.2940000002</v>
      </c>
      <c r="E24" s="259">
        <v>-7.7787809963203225</v>
      </c>
    </row>
    <row r="25" spans="1:6" hidden="1" x14ac:dyDescent="0.2">
      <c r="A25" s="626" t="s">
        <v>558</v>
      </c>
      <c r="B25" s="584">
        <v>209365.05609855053</v>
      </c>
      <c r="C25" s="821"/>
      <c r="D25" s="585"/>
      <c r="E25" s="259">
        <v>-100</v>
      </c>
    </row>
    <row r="26" spans="1:6" hidden="1" x14ac:dyDescent="0.2">
      <c r="A26" s="626" t="s">
        <v>559</v>
      </c>
      <c r="B26" s="584">
        <v>522910.24028717558</v>
      </c>
      <c r="C26" s="821"/>
      <c r="D26" s="585"/>
      <c r="E26" s="259">
        <v>-100</v>
      </c>
    </row>
    <row r="27" spans="1:6" hidden="1" x14ac:dyDescent="0.2">
      <c r="A27" s="626" t="s">
        <v>560</v>
      </c>
      <c r="B27" s="584">
        <v>256634.22903154918</v>
      </c>
      <c r="C27" s="821"/>
      <c r="D27" s="585"/>
      <c r="E27" s="259">
        <v>-100</v>
      </c>
    </row>
    <row r="28" spans="1:6" hidden="1" x14ac:dyDescent="0.2">
      <c r="A28" s="626" t="s">
        <v>561</v>
      </c>
      <c r="B28" s="584">
        <v>431552.05322313088</v>
      </c>
      <c r="C28" s="821"/>
      <c r="D28" s="585"/>
      <c r="E28" s="259">
        <v>-100</v>
      </c>
    </row>
    <row r="29" spans="1:6" hidden="1" x14ac:dyDescent="0.2">
      <c r="A29" s="626" t="s">
        <v>562</v>
      </c>
      <c r="B29" s="584">
        <v>527710.77627968416</v>
      </c>
      <c r="C29" s="821"/>
      <c r="D29" s="585"/>
      <c r="E29" s="259">
        <v>-100</v>
      </c>
    </row>
    <row r="30" spans="1:6" x14ac:dyDescent="0.2">
      <c r="A30" s="2" t="s">
        <v>31</v>
      </c>
      <c r="B30" s="586">
        <v>58124140.213978805</v>
      </c>
      <c r="C30" s="801">
        <v>65303706.818034269</v>
      </c>
      <c r="D30" s="587">
        <v>60644083.513007306</v>
      </c>
      <c r="E30" s="260">
        <v>4.335450450968481</v>
      </c>
      <c r="F30" s="45"/>
    </row>
    <row r="31" spans="1:6" x14ac:dyDescent="0.2">
      <c r="A31" s="1226" t="s">
        <v>777</v>
      </c>
      <c r="B31" s="1226"/>
      <c r="C31" s="1226"/>
      <c r="D31" s="1226"/>
      <c r="E31" s="1226"/>
    </row>
    <row r="32" spans="1:6" x14ac:dyDescent="0.2">
      <c r="A32" s="542" t="s">
        <v>186</v>
      </c>
      <c r="B32" s="19"/>
      <c r="C32" s="419"/>
      <c r="D32" s="19"/>
      <c r="E32" s="101"/>
    </row>
    <row r="33" spans="1:5" x14ac:dyDescent="0.2">
      <c r="A33" s="542"/>
      <c r="B33" s="19"/>
      <c r="C33" s="419"/>
      <c r="D33" s="19"/>
      <c r="E33" s="101"/>
    </row>
  </sheetData>
  <mergeCells count="1">
    <mergeCell ref="A31:E31"/>
  </mergeCell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221E5-B3E1-4D7D-8C85-CD39E97E9007}">
  <dimension ref="A1:E11"/>
  <sheetViews>
    <sheetView showGridLines="0" zoomScaleNormal="100" workbookViewId="0">
      <selection activeCell="A12" sqref="A12:XFD22"/>
    </sheetView>
  </sheetViews>
  <sheetFormatPr baseColWidth="10" defaultColWidth="11.42578125" defaultRowHeight="12.75" x14ac:dyDescent="0.2"/>
  <cols>
    <col min="1" max="1" width="40.42578125" style="4" bestFit="1" customWidth="1"/>
    <col min="2" max="16384" width="11.42578125" style="4"/>
  </cols>
  <sheetData>
    <row r="1" spans="1:5" x14ac:dyDescent="0.2">
      <c r="A1" s="52" t="s">
        <v>231</v>
      </c>
      <c r="B1" s="19"/>
      <c r="C1" s="19"/>
      <c r="D1" s="19"/>
      <c r="E1" s="19"/>
    </row>
    <row r="2" spans="1:5" x14ac:dyDescent="0.2">
      <c r="A2" s="52" t="s">
        <v>815</v>
      </c>
      <c r="B2" s="19"/>
      <c r="C2" s="19"/>
      <c r="D2" s="19"/>
      <c r="E2" s="19"/>
    </row>
    <row r="3" spans="1:5" x14ac:dyDescent="0.2">
      <c r="A3" s="345" t="s">
        <v>636</v>
      </c>
      <c r="B3" s="19"/>
      <c r="C3" s="19"/>
      <c r="D3" s="19"/>
      <c r="E3" s="19"/>
    </row>
    <row r="4" spans="1:5" x14ac:dyDescent="0.2">
      <c r="A4" s="345"/>
      <c r="B4" s="19"/>
      <c r="C4" s="19"/>
      <c r="D4" s="19"/>
      <c r="E4" s="19"/>
    </row>
    <row r="5" spans="1:5" x14ac:dyDescent="0.2">
      <c r="A5" s="53"/>
      <c r="B5" s="317">
        <v>2027</v>
      </c>
      <c r="C5" s="317">
        <v>2028</v>
      </c>
      <c r="D5" s="317">
        <v>2029</v>
      </c>
      <c r="E5" s="317">
        <v>2030</v>
      </c>
    </row>
    <row r="6" spans="1:5" x14ac:dyDescent="0.2">
      <c r="A6" s="54" t="s">
        <v>232</v>
      </c>
      <c r="B6" s="434">
        <v>87375270.855225682</v>
      </c>
      <c r="C6" s="434">
        <v>88986309.588210717</v>
      </c>
      <c r="D6" s="434">
        <v>90148927.107752427</v>
      </c>
      <c r="E6" s="435">
        <v>90693783.058290854</v>
      </c>
    </row>
    <row r="7" spans="1:5" x14ac:dyDescent="0.2">
      <c r="A7" s="55" t="s">
        <v>233</v>
      </c>
      <c r="B7" s="282">
        <v>87374577.022225678</v>
      </c>
      <c r="C7" s="282">
        <v>88986023.036210716</v>
      </c>
      <c r="D7" s="282">
        <v>90148828.79275243</v>
      </c>
      <c r="E7" s="436">
        <v>90693753.128290847</v>
      </c>
    </row>
    <row r="8" spans="1:5" x14ac:dyDescent="0.2">
      <c r="A8" s="56" t="s">
        <v>234</v>
      </c>
      <c r="B8" s="57">
        <v>693.83299999999997</v>
      </c>
      <c r="C8" s="57">
        <v>286.55200000000002</v>
      </c>
      <c r="D8" s="57">
        <v>98.314999999999998</v>
      </c>
      <c r="E8" s="57">
        <v>29.93</v>
      </c>
    </row>
    <row r="9" spans="1:5" x14ac:dyDescent="0.2">
      <c r="A9" s="4" t="s">
        <v>801</v>
      </c>
      <c r="B9" s="876"/>
      <c r="C9" s="876"/>
      <c r="D9" s="876"/>
      <c r="E9" s="876"/>
    </row>
    <row r="10" spans="1:5" x14ac:dyDescent="0.2">
      <c r="A10" s="19" t="s">
        <v>17</v>
      </c>
      <c r="B10" s="19"/>
      <c r="C10" s="19"/>
      <c r="D10" s="19"/>
      <c r="E10" s="19"/>
    </row>
    <row r="11" spans="1:5" x14ac:dyDescent="0.2">
      <c r="B11" s="23"/>
      <c r="C11" s="23"/>
      <c r="D11" s="23"/>
      <c r="E11" s="23"/>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29D5E-9EC3-43CE-BD74-F7402AA946E2}">
  <dimension ref="A1:F17"/>
  <sheetViews>
    <sheetView showGridLines="0" zoomScale="90" zoomScaleNormal="90" workbookViewId="0">
      <selection activeCell="A2" sqref="A2"/>
    </sheetView>
  </sheetViews>
  <sheetFormatPr baseColWidth="10" defaultColWidth="11.42578125" defaultRowHeight="12.75" x14ac:dyDescent="0.2"/>
  <cols>
    <col min="1" max="1" width="13.28515625" style="4" customWidth="1"/>
    <col min="2" max="2" width="47.42578125" style="4" customWidth="1"/>
    <col min="3" max="4" width="12" style="4" customWidth="1"/>
    <col min="5" max="6" width="13.7109375" style="4" bestFit="1" customWidth="1"/>
    <col min="7" max="7" width="5.7109375" style="4" customWidth="1"/>
    <col min="8" max="16384" width="11.42578125" style="4"/>
  </cols>
  <sheetData>
    <row r="1" spans="1:6" x14ac:dyDescent="0.2">
      <c r="A1" s="183" t="s">
        <v>235</v>
      </c>
      <c r="B1" s="19"/>
      <c r="C1" s="19"/>
      <c r="D1" s="19"/>
      <c r="E1" s="19"/>
      <c r="F1" s="19"/>
    </row>
    <row r="2" spans="1:6" x14ac:dyDescent="0.2">
      <c r="A2" s="183" t="s">
        <v>1312</v>
      </c>
      <c r="B2" s="19"/>
      <c r="C2" s="19"/>
      <c r="D2" s="19"/>
      <c r="E2" s="19"/>
      <c r="F2" s="19"/>
    </row>
    <row r="3" spans="1:6" x14ac:dyDescent="0.2">
      <c r="A3" s="345" t="s">
        <v>635</v>
      </c>
      <c r="B3" s="19"/>
      <c r="C3" s="19"/>
      <c r="D3" s="19"/>
      <c r="E3" s="19"/>
      <c r="F3" s="19"/>
    </row>
    <row r="4" spans="1:6" x14ac:dyDescent="0.2">
      <c r="A4" s="183"/>
      <c r="B4" s="19"/>
      <c r="C4" s="19"/>
      <c r="D4" s="19"/>
      <c r="E4" s="19"/>
      <c r="F4" s="19"/>
    </row>
    <row r="5" spans="1:6" x14ac:dyDescent="0.2">
      <c r="A5" s="20"/>
      <c r="B5" s="58"/>
      <c r="C5" s="317">
        <v>2027</v>
      </c>
      <c r="D5" s="317">
        <v>2028</v>
      </c>
      <c r="E5" s="317">
        <v>2029</v>
      </c>
      <c r="F5" s="317">
        <v>2030</v>
      </c>
    </row>
    <row r="6" spans="1:6" x14ac:dyDescent="0.2">
      <c r="A6" s="969" t="s">
        <v>173</v>
      </c>
      <c r="B6" s="345" t="s">
        <v>236</v>
      </c>
      <c r="C6" s="574">
        <v>81001674.548426047</v>
      </c>
      <c r="D6" s="574">
        <v>82255422.382181928</v>
      </c>
      <c r="E6" s="574">
        <v>83512159.093706027</v>
      </c>
      <c r="F6" s="574">
        <v>85102919.73229441</v>
      </c>
    </row>
    <row r="7" spans="1:6" x14ac:dyDescent="0.2">
      <c r="A7" s="969" t="s">
        <v>174</v>
      </c>
      <c r="B7" s="345" t="s">
        <v>237</v>
      </c>
      <c r="C7" s="575">
        <v>87375270.855225682</v>
      </c>
      <c r="D7" s="575">
        <v>88986309.588210717</v>
      </c>
      <c r="E7" s="575">
        <v>90148927.107752427</v>
      </c>
      <c r="F7" s="575">
        <v>90693783.058290854</v>
      </c>
    </row>
    <row r="8" spans="1:6" x14ac:dyDescent="0.2">
      <c r="A8" s="1067" t="s">
        <v>1203</v>
      </c>
      <c r="B8" s="1059" t="s">
        <v>1183</v>
      </c>
      <c r="C8" s="1065">
        <v>88567958.216655135</v>
      </c>
      <c r="D8" s="1065">
        <v>90022559.460640162</v>
      </c>
      <c r="E8" s="1065">
        <v>90991188.518181875</v>
      </c>
      <c r="F8" s="1065">
        <v>91268761.978720307</v>
      </c>
    </row>
    <row r="9" spans="1:6" x14ac:dyDescent="0.2">
      <c r="A9" s="1067" t="s">
        <v>1204</v>
      </c>
      <c r="B9" s="1059" t="s">
        <v>1110</v>
      </c>
      <c r="C9" s="1065">
        <v>115041.72599999979</v>
      </c>
      <c r="D9" s="1065">
        <v>271479.21499999985</v>
      </c>
      <c r="E9" s="1065">
        <v>465467.67700000014</v>
      </c>
      <c r="F9" s="1065">
        <v>732750.16700000037</v>
      </c>
    </row>
    <row r="10" spans="1:6" x14ac:dyDescent="0.2">
      <c r="A10" s="1067" t="s">
        <v>1205</v>
      </c>
      <c r="B10" s="1059" t="s">
        <v>1260</v>
      </c>
      <c r="C10" s="1065">
        <v>-1307729.087429449</v>
      </c>
      <c r="D10" s="1065">
        <v>-1307729.087429449</v>
      </c>
      <c r="E10" s="1065">
        <v>-1307729.087429449</v>
      </c>
      <c r="F10" s="1065">
        <v>-1307729.087429449</v>
      </c>
    </row>
    <row r="11" spans="1:6" x14ac:dyDescent="0.2">
      <c r="A11" s="1061" t="s">
        <v>203</v>
      </c>
      <c r="B11" s="1062" t="s">
        <v>238</v>
      </c>
      <c r="C11" s="1063">
        <v>77701643.089365929</v>
      </c>
      <c r="D11" s="1063">
        <v>79710765.598824844</v>
      </c>
      <c r="E11" s="1063">
        <v>81684516.687568873</v>
      </c>
      <c r="F11" s="1063">
        <v>83853714.068139136</v>
      </c>
    </row>
    <row r="12" spans="1:6" x14ac:dyDescent="0.2">
      <c r="A12" s="1387" t="s">
        <v>953</v>
      </c>
      <c r="B12" s="1112" t="s">
        <v>206</v>
      </c>
      <c r="C12" s="1113">
        <v>-6373596.3067996353</v>
      </c>
      <c r="D12" s="1113">
        <v>-6730887.2060287893</v>
      </c>
      <c r="E12" s="434">
        <v>-6636768.0140464008</v>
      </c>
      <c r="F12" s="435">
        <v>-5590863.3259964436</v>
      </c>
    </row>
    <row r="13" spans="1:6" x14ac:dyDescent="0.2">
      <c r="A13" s="1388"/>
      <c r="B13" s="62" t="s">
        <v>97</v>
      </c>
      <c r="C13" s="1066">
        <v>-1.736386863904658</v>
      </c>
      <c r="D13" s="1066">
        <v>-1.8052159056786132</v>
      </c>
      <c r="E13" s="1066">
        <v>-1.7501071224866636</v>
      </c>
      <c r="F13" s="1066">
        <v>-1.4482782849820435</v>
      </c>
    </row>
    <row r="14" spans="1:6" x14ac:dyDescent="0.2">
      <c r="A14" s="1387" t="s">
        <v>1115</v>
      </c>
      <c r="B14" s="1112" t="s">
        <v>208</v>
      </c>
      <c r="C14" s="1113">
        <v>-9673627.7658597529</v>
      </c>
      <c r="D14" s="1113">
        <v>-9275543.9893858731</v>
      </c>
      <c r="E14" s="434">
        <v>-8464410.4201835543</v>
      </c>
      <c r="F14" s="435">
        <v>-6840068.9901517183</v>
      </c>
    </row>
    <row r="15" spans="1:6" x14ac:dyDescent="0.2">
      <c r="A15" s="1388"/>
      <c r="B15" s="62" t="s">
        <v>97</v>
      </c>
      <c r="C15" s="1066">
        <v>-2.6354289431576148</v>
      </c>
      <c r="D15" s="1066">
        <v>-2.487689814273411</v>
      </c>
      <c r="E15" s="1066">
        <v>-2.2320540559292184</v>
      </c>
      <c r="F15" s="1066">
        <v>-1.7718772233535529</v>
      </c>
    </row>
    <row r="16" spans="1:6" x14ac:dyDescent="0.2">
      <c r="A16" s="4" t="s">
        <v>801</v>
      </c>
      <c r="B16" s="183"/>
      <c r="C16" s="877"/>
      <c r="D16" s="877"/>
      <c r="E16" s="204"/>
      <c r="F16" s="204"/>
    </row>
    <row r="17" spans="1:6" x14ac:dyDescent="0.2">
      <c r="A17" s="1386" t="s">
        <v>17</v>
      </c>
      <c r="B17" s="1386"/>
      <c r="C17" s="1158"/>
      <c r="D17" s="1158"/>
      <c r="E17" s="1158"/>
      <c r="F17" s="1158"/>
    </row>
  </sheetData>
  <mergeCells count="3">
    <mergeCell ref="A17:B17"/>
    <mergeCell ref="A12:A13"/>
    <mergeCell ref="A14:A15"/>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8A78D-1154-4444-9894-F3193AAC3020}">
  <dimension ref="A1:P25"/>
  <sheetViews>
    <sheetView showGridLines="0" zoomScale="90" zoomScaleNormal="90" workbookViewId="0">
      <selection activeCell="A3" sqref="A3"/>
    </sheetView>
  </sheetViews>
  <sheetFormatPr baseColWidth="10" defaultColWidth="11.42578125" defaultRowHeight="12.75" x14ac:dyDescent="0.2"/>
  <cols>
    <col min="1" max="1" width="9.7109375" style="7" customWidth="1"/>
    <col min="2" max="2" width="52.28515625" style="7" bestFit="1" customWidth="1"/>
    <col min="3" max="5" width="13.42578125" style="7" customWidth="1"/>
    <col min="6" max="12" width="11.42578125" style="7"/>
    <col min="13" max="13" width="12.28515625" style="7" bestFit="1" customWidth="1"/>
    <col min="14" max="16384" width="11.42578125" style="7"/>
  </cols>
  <sheetData>
    <row r="1" spans="1:16" x14ac:dyDescent="0.2">
      <c r="A1" s="70" t="s">
        <v>239</v>
      </c>
    </row>
    <row r="2" spans="1:16" x14ac:dyDescent="0.2">
      <c r="A2" s="70" t="s">
        <v>1313</v>
      </c>
      <c r="C2" s="565"/>
      <c r="D2" s="565"/>
      <c r="E2" s="565"/>
      <c r="F2" s="565"/>
    </row>
    <row r="3" spans="1:16" x14ac:dyDescent="0.2">
      <c r="A3" s="71" t="s">
        <v>636</v>
      </c>
    </row>
    <row r="4" spans="1:16" ht="12.75" customHeight="1" x14ac:dyDescent="0.2">
      <c r="A4" s="4"/>
      <c r="B4" s="4"/>
      <c r="C4" s="4"/>
      <c r="D4" s="4"/>
      <c r="E4" s="4"/>
      <c r="F4" s="4"/>
      <c r="H4" s="1389"/>
      <c r="I4" s="1389"/>
      <c r="J4" s="1389"/>
      <c r="K4" s="1389"/>
      <c r="M4" s="1389"/>
      <c r="N4" s="1389"/>
      <c r="O4" s="1389"/>
      <c r="P4" s="1389"/>
    </row>
    <row r="5" spans="1:16" x14ac:dyDescent="0.2">
      <c r="C5" s="774">
        <v>2027</v>
      </c>
      <c r="D5" s="775">
        <v>2028</v>
      </c>
      <c r="E5" s="775">
        <v>2029</v>
      </c>
      <c r="F5" s="747">
        <v>2030</v>
      </c>
      <c r="H5" s="246"/>
      <c r="I5" s="246"/>
      <c r="J5" s="246"/>
      <c r="K5" s="246"/>
      <c r="M5" s="246"/>
      <c r="N5" s="246"/>
      <c r="O5" s="246"/>
      <c r="P5" s="246"/>
    </row>
    <row r="6" spans="1:16" x14ac:dyDescent="0.2">
      <c r="A6" s="1249" t="s">
        <v>94</v>
      </c>
      <c r="B6" s="928" t="s">
        <v>602</v>
      </c>
      <c r="C6" s="1096">
        <v>22795481.024434995</v>
      </c>
      <c r="D6" s="1097">
        <v>25889713.70045248</v>
      </c>
      <c r="E6" s="1097">
        <v>23098844.7523675</v>
      </c>
      <c r="F6" s="1098">
        <v>24159555.25356229</v>
      </c>
      <c r="H6" s="589"/>
      <c r="I6" s="589"/>
      <c r="J6" s="589"/>
      <c r="K6" s="589"/>
      <c r="M6" s="589"/>
      <c r="N6" s="589"/>
      <c r="O6" s="589"/>
      <c r="P6" s="589"/>
    </row>
    <row r="7" spans="1:16" ht="15" x14ac:dyDescent="0.2">
      <c r="A7" s="1250"/>
      <c r="B7" s="726" t="s">
        <v>617</v>
      </c>
      <c r="C7" s="1099">
        <v>6373596.3067996353</v>
      </c>
      <c r="D7" s="29">
        <v>6730887.2060287744</v>
      </c>
      <c r="E7" s="29">
        <v>6636768.0140464008</v>
      </c>
      <c r="F7" s="1100">
        <v>5590863.3259964436</v>
      </c>
      <c r="H7" s="64"/>
      <c r="I7" s="64"/>
      <c r="J7" s="64"/>
      <c r="K7" s="64"/>
      <c r="M7" s="64"/>
      <c r="N7" s="64"/>
      <c r="O7" s="64"/>
      <c r="P7" s="64"/>
    </row>
    <row r="8" spans="1:16" ht="15" x14ac:dyDescent="0.2">
      <c r="A8" s="1250"/>
      <c r="B8" s="726" t="s">
        <v>614</v>
      </c>
      <c r="C8" s="1099">
        <v>1901891.5525071381</v>
      </c>
      <c r="D8" s="29">
        <v>1088146.8693461332</v>
      </c>
      <c r="E8" s="29">
        <v>1093634.2315620431</v>
      </c>
      <c r="F8" s="1100">
        <v>1093171.5297315172</v>
      </c>
      <c r="H8" s="64"/>
      <c r="I8" s="64"/>
      <c r="J8" s="64"/>
      <c r="K8" s="64"/>
      <c r="M8" s="64"/>
      <c r="N8" s="64"/>
      <c r="O8" s="64"/>
      <c r="P8" s="64"/>
    </row>
    <row r="9" spans="1:16" x14ac:dyDescent="0.2">
      <c r="A9" s="1250"/>
      <c r="B9" s="726" t="s">
        <v>604</v>
      </c>
      <c r="C9" s="1099">
        <v>9142141.1975102443</v>
      </c>
      <c r="D9" s="29">
        <v>12718900.270920189</v>
      </c>
      <c r="E9" s="29">
        <v>10182514.397820581</v>
      </c>
      <c r="F9" s="1100">
        <v>12850651.695816556</v>
      </c>
      <c r="H9" s="64"/>
      <c r="I9" s="64"/>
      <c r="J9" s="64"/>
      <c r="K9" s="64"/>
      <c r="M9" s="64"/>
      <c r="N9" s="64"/>
      <c r="O9" s="64"/>
      <c r="P9" s="64"/>
    </row>
    <row r="10" spans="1:16" x14ac:dyDescent="0.2">
      <c r="A10" s="1250"/>
      <c r="B10" s="726" t="s">
        <v>605</v>
      </c>
      <c r="C10" s="1099">
        <v>40071.231999999982</v>
      </c>
      <c r="D10" s="29">
        <v>21467.061000000009</v>
      </c>
      <c r="E10" s="29">
        <v>10140.304999999993</v>
      </c>
      <c r="F10" s="1100">
        <v>4181.8549999999977</v>
      </c>
      <c r="H10" s="64"/>
      <c r="I10" s="64"/>
      <c r="J10" s="64"/>
      <c r="K10" s="64"/>
      <c r="M10" s="64"/>
      <c r="N10" s="64"/>
      <c r="O10" s="64"/>
      <c r="P10" s="64"/>
    </row>
    <row r="11" spans="1:16" x14ac:dyDescent="0.2">
      <c r="A11" s="1250"/>
      <c r="B11" s="726" t="s">
        <v>606</v>
      </c>
      <c r="C11" s="1099">
        <v>472310.74699999997</v>
      </c>
      <c r="D11" s="29">
        <v>421408.37300000002</v>
      </c>
      <c r="E11" s="29">
        <v>430343.592</v>
      </c>
      <c r="F11" s="1100">
        <v>431431.33999999997</v>
      </c>
      <c r="H11" s="64"/>
      <c r="I11" s="64"/>
      <c r="J11" s="64"/>
      <c r="K11" s="64"/>
      <c r="M11" s="64"/>
      <c r="N11" s="64"/>
      <c r="O11" s="64"/>
      <c r="P11" s="64"/>
    </row>
    <row r="12" spans="1:16" x14ac:dyDescent="0.2">
      <c r="A12" s="1250"/>
      <c r="B12" s="726" t="s">
        <v>607</v>
      </c>
      <c r="C12" s="1099">
        <v>497079.99100000004</v>
      </c>
      <c r="D12" s="29">
        <v>522680.56</v>
      </c>
      <c r="E12" s="29">
        <v>540117.62600000005</v>
      </c>
      <c r="F12" s="1100">
        <v>551551.42099999997</v>
      </c>
      <c r="H12" s="64"/>
      <c r="I12" s="64"/>
      <c r="J12" s="64"/>
      <c r="K12" s="64"/>
      <c r="M12" s="64"/>
      <c r="N12" s="64"/>
      <c r="O12" s="64"/>
      <c r="P12" s="64"/>
    </row>
    <row r="13" spans="1:16" x14ac:dyDescent="0.2">
      <c r="A13" s="1250"/>
      <c r="B13" s="726" t="s">
        <v>613</v>
      </c>
      <c r="C13" s="1099">
        <v>127206.75462901288</v>
      </c>
      <c r="D13" s="29">
        <v>123474.29361750851</v>
      </c>
      <c r="E13" s="29">
        <v>120581.00731002365</v>
      </c>
      <c r="F13" s="1100">
        <v>117700.60357711905</v>
      </c>
      <c r="H13" s="64"/>
      <c r="I13" s="64"/>
      <c r="J13" s="64"/>
      <c r="K13" s="64"/>
      <c r="M13" s="64"/>
      <c r="N13" s="64"/>
      <c r="O13" s="64"/>
      <c r="P13" s="64"/>
    </row>
    <row r="14" spans="1:16" x14ac:dyDescent="0.2">
      <c r="A14" s="1250"/>
      <c r="B14" s="726" t="s">
        <v>687</v>
      </c>
      <c r="C14" s="1099">
        <v>2649134.7620587754</v>
      </c>
      <c r="D14" s="29">
        <v>2608696.2259195186</v>
      </c>
      <c r="E14" s="29">
        <v>2418469.4518912444</v>
      </c>
      <c r="F14" s="1100">
        <v>2172211.0117648756</v>
      </c>
      <c r="H14" s="64"/>
      <c r="I14" s="64"/>
      <c r="J14" s="64"/>
      <c r="K14" s="64"/>
      <c r="M14" s="64"/>
      <c r="N14" s="64"/>
      <c r="O14" s="64"/>
      <c r="P14" s="64"/>
    </row>
    <row r="15" spans="1:16" x14ac:dyDescent="0.2">
      <c r="A15" s="1251"/>
      <c r="B15" s="726" t="s">
        <v>1210</v>
      </c>
      <c r="C15" s="1099">
        <v>1592048.4809301868</v>
      </c>
      <c r="D15" s="29">
        <v>1654052.8406203575</v>
      </c>
      <c r="E15" s="29">
        <v>1666276.1267372072</v>
      </c>
      <c r="F15" s="1100">
        <v>1347792.4706757776</v>
      </c>
      <c r="H15" s="64"/>
      <c r="I15" s="64"/>
      <c r="J15" s="64"/>
      <c r="K15" s="64"/>
      <c r="M15" s="64"/>
      <c r="N15" s="64"/>
      <c r="O15" s="64"/>
      <c r="P15" s="64"/>
    </row>
    <row r="16" spans="1:16" x14ac:dyDescent="0.2">
      <c r="A16" s="1249" t="s">
        <v>92</v>
      </c>
      <c r="B16" s="928" t="s">
        <v>609</v>
      </c>
      <c r="C16" s="1096">
        <v>22795481.024434995</v>
      </c>
      <c r="D16" s="1097">
        <v>25889713.70045248</v>
      </c>
      <c r="E16" s="1097">
        <v>23098844.7523675</v>
      </c>
      <c r="F16" s="1098">
        <v>24159555.25356229</v>
      </c>
      <c r="H16" s="589"/>
      <c r="I16" s="589"/>
      <c r="J16" s="589"/>
      <c r="K16" s="589"/>
      <c r="M16" s="589"/>
      <c r="N16" s="589"/>
      <c r="O16" s="589"/>
      <c r="P16" s="589"/>
    </row>
    <row r="17" spans="1:16" x14ac:dyDescent="0.2">
      <c r="A17" s="1250"/>
      <c r="B17" s="726" t="s">
        <v>610</v>
      </c>
      <c r="C17" s="1099">
        <v>0</v>
      </c>
      <c r="D17" s="29">
        <v>0</v>
      </c>
      <c r="E17" s="29">
        <v>0</v>
      </c>
      <c r="F17" s="1100">
        <v>0</v>
      </c>
      <c r="H17" s="64"/>
      <c r="I17" s="64"/>
      <c r="J17" s="64"/>
      <c r="K17" s="64"/>
      <c r="M17" s="64"/>
      <c r="N17" s="64"/>
      <c r="O17" s="64"/>
      <c r="P17" s="64"/>
    </row>
    <row r="18" spans="1:16" x14ac:dyDescent="0.2">
      <c r="A18" s="1250"/>
      <c r="B18" s="726" t="s">
        <v>611</v>
      </c>
      <c r="C18" s="1099">
        <v>18966772.422882929</v>
      </c>
      <c r="D18" s="29">
        <v>22873410.472858697</v>
      </c>
      <c r="E18" s="29">
        <v>20701629.574217863</v>
      </c>
      <c r="F18" s="1100">
        <v>21759572.886491485</v>
      </c>
      <c r="H18" s="64"/>
      <c r="I18" s="64"/>
      <c r="J18" s="64"/>
      <c r="K18" s="64"/>
      <c r="M18" s="64"/>
      <c r="N18" s="64"/>
      <c r="O18" s="64"/>
      <c r="P18" s="64"/>
    </row>
    <row r="19" spans="1:16" x14ac:dyDescent="0.2">
      <c r="A19" s="1250"/>
      <c r="B19" s="726" t="s">
        <v>612</v>
      </c>
      <c r="C19" s="1099">
        <v>1069184.7755129396</v>
      </c>
      <c r="D19" s="29">
        <v>235069.38897019657</v>
      </c>
      <c r="E19" s="29">
        <v>226116.09287584762</v>
      </c>
      <c r="F19" s="1100">
        <v>212212.01048871686</v>
      </c>
      <c r="H19" s="64"/>
      <c r="I19" s="64"/>
      <c r="J19" s="64"/>
      <c r="K19" s="64"/>
      <c r="M19" s="64"/>
      <c r="N19" s="64"/>
      <c r="O19" s="64"/>
      <c r="P19" s="64"/>
    </row>
    <row r="20" spans="1:16" x14ac:dyDescent="0.2">
      <c r="A20" s="1251"/>
      <c r="B20" s="1101" t="s">
        <v>690</v>
      </c>
      <c r="C20" s="1084">
        <v>2759523.8260391247</v>
      </c>
      <c r="D20" s="1102">
        <v>2781233.8386235875</v>
      </c>
      <c r="E20" s="1102">
        <v>2171099.0852737869</v>
      </c>
      <c r="F20" s="1103">
        <v>2187770.3565820912</v>
      </c>
      <c r="H20" s="64"/>
      <c r="I20" s="64"/>
      <c r="J20" s="64"/>
      <c r="K20" s="64"/>
      <c r="M20" s="64"/>
      <c r="N20" s="64"/>
      <c r="O20" s="64"/>
      <c r="P20" s="64"/>
    </row>
    <row r="21" spans="1:16" x14ac:dyDescent="0.2">
      <c r="A21" s="1390" t="s">
        <v>715</v>
      </c>
      <c r="B21" s="1391"/>
      <c r="C21" s="1391"/>
      <c r="D21" s="1391"/>
      <c r="E21" s="1391"/>
      <c r="F21" s="1391"/>
    </row>
    <row r="22" spans="1:16" x14ac:dyDescent="0.2">
      <c r="A22" s="1392" t="s">
        <v>1211</v>
      </c>
      <c r="B22" s="1239"/>
      <c r="C22" s="1239"/>
      <c r="D22" s="1239"/>
      <c r="E22" s="1239"/>
      <c r="F22" s="1239"/>
    </row>
    <row r="23" spans="1:16" x14ac:dyDescent="0.2">
      <c r="A23" s="1392" t="s">
        <v>801</v>
      </c>
      <c r="B23" s="1392"/>
      <c r="C23" s="1392"/>
      <c r="D23" s="1392"/>
      <c r="E23" s="1392"/>
      <c r="F23" s="1392"/>
    </row>
    <row r="24" spans="1:16" x14ac:dyDescent="0.2">
      <c r="A24" s="1345" t="s">
        <v>17</v>
      </c>
      <c r="B24" s="1345"/>
      <c r="C24" s="1345"/>
      <c r="D24" s="1345"/>
      <c r="E24" s="1345"/>
      <c r="F24" s="1345"/>
    </row>
    <row r="25" spans="1:16" x14ac:dyDescent="0.2">
      <c r="C25" s="64"/>
      <c r="D25" s="64"/>
      <c r="E25" s="64"/>
      <c r="F25" s="64"/>
    </row>
  </sheetData>
  <mergeCells count="8">
    <mergeCell ref="M4:P4"/>
    <mergeCell ref="A16:A20"/>
    <mergeCell ref="A21:F21"/>
    <mergeCell ref="A22:F22"/>
    <mergeCell ref="A24:F24"/>
    <mergeCell ref="H4:K4"/>
    <mergeCell ref="A6:A15"/>
    <mergeCell ref="A23:F23"/>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08ADD-8CC5-4A25-8C12-4931A3F7FB31}">
  <dimension ref="A1:I12"/>
  <sheetViews>
    <sheetView showGridLines="0" workbookViewId="0">
      <selection activeCell="A3" sqref="A3"/>
    </sheetView>
  </sheetViews>
  <sheetFormatPr baseColWidth="10" defaultColWidth="8.42578125" defaultRowHeight="12.75" x14ac:dyDescent="0.2"/>
  <cols>
    <col min="1" max="1" width="35.42578125" style="7" customWidth="1"/>
    <col min="2" max="9" width="11" style="7" customWidth="1"/>
    <col min="10" max="16384" width="8.42578125" style="7"/>
  </cols>
  <sheetData>
    <row r="1" spans="1:9" x14ac:dyDescent="0.2">
      <c r="A1" s="70" t="s">
        <v>240</v>
      </c>
    </row>
    <row r="2" spans="1:9" x14ac:dyDescent="0.2">
      <c r="A2" s="70" t="s">
        <v>1314</v>
      </c>
    </row>
    <row r="3" spans="1:9" x14ac:dyDescent="0.2">
      <c r="A3" s="71" t="s">
        <v>368</v>
      </c>
    </row>
    <row r="5" spans="1:9" x14ac:dyDescent="0.2">
      <c r="A5" s="469"/>
      <c r="B5" s="1393">
        <v>2027</v>
      </c>
      <c r="C5" s="1394"/>
      <c r="D5" s="1395">
        <v>2028</v>
      </c>
      <c r="E5" s="1395"/>
      <c r="F5" s="1393">
        <v>2029</v>
      </c>
      <c r="G5" s="1394"/>
      <c r="H5" s="1395">
        <v>2030</v>
      </c>
      <c r="I5" s="1394"/>
    </row>
    <row r="6" spans="1:9" x14ac:dyDescent="0.2">
      <c r="A6" s="79"/>
      <c r="B6" s="82" t="s">
        <v>62</v>
      </c>
      <c r="C6" s="81" t="s">
        <v>97</v>
      </c>
      <c r="D6" s="80" t="s">
        <v>62</v>
      </c>
      <c r="E6" s="81" t="s">
        <v>97</v>
      </c>
      <c r="F6" s="82" t="s">
        <v>62</v>
      </c>
      <c r="G6" s="81" t="s">
        <v>97</v>
      </c>
      <c r="H6" s="80" t="s">
        <v>62</v>
      </c>
      <c r="I6" s="81" t="s">
        <v>97</v>
      </c>
    </row>
    <row r="7" spans="1:9" x14ac:dyDescent="0.2">
      <c r="A7" s="67" t="s">
        <v>113</v>
      </c>
      <c r="B7" s="605">
        <v>14769.364757028536</v>
      </c>
      <c r="C7" s="476">
        <v>3.5770425407516822</v>
      </c>
      <c r="D7" s="551">
        <v>14696.38579007597</v>
      </c>
      <c r="E7" s="475">
        <v>3.4030157365173395</v>
      </c>
      <c r="F7" s="605">
        <v>14623.010368494239</v>
      </c>
      <c r="G7" s="476">
        <v>3.2332274516309356</v>
      </c>
      <c r="H7" s="551">
        <v>14555.147982167136</v>
      </c>
      <c r="I7" s="476">
        <v>3.0679791849842801</v>
      </c>
    </row>
    <row r="8" spans="1:9" x14ac:dyDescent="0.2">
      <c r="A8" s="67" t="s">
        <v>241</v>
      </c>
      <c r="B8" s="605">
        <v>186576.97888756785</v>
      </c>
      <c r="C8" s="476">
        <v>44.385967992789467</v>
      </c>
      <c r="D8" s="551">
        <v>199335.22077345799</v>
      </c>
      <c r="E8" s="475">
        <v>45.372723592046462</v>
      </c>
      <c r="F8" s="605">
        <v>213098.46560205924</v>
      </c>
      <c r="G8" s="476">
        <v>46.316739095223255</v>
      </c>
      <c r="H8" s="551">
        <v>224648.67348069436</v>
      </c>
      <c r="I8" s="476">
        <v>46.547657188717857</v>
      </c>
    </row>
    <row r="9" spans="1:9" x14ac:dyDescent="0.2">
      <c r="A9" s="78" t="s">
        <v>242</v>
      </c>
      <c r="B9" s="357">
        <v>-171807.61413053932</v>
      </c>
      <c r="C9" s="478">
        <v>-40.808925452037784</v>
      </c>
      <c r="D9" s="104">
        <v>-184638.83498338202</v>
      </c>
      <c r="E9" s="477">
        <v>-41.969707855529123</v>
      </c>
      <c r="F9" s="357">
        <v>-198475.45523356501</v>
      </c>
      <c r="G9" s="478">
        <v>-43.083511643592317</v>
      </c>
      <c r="H9" s="104">
        <v>-210093.52549852722</v>
      </c>
      <c r="I9" s="478">
        <v>-43.479678003733575</v>
      </c>
    </row>
    <row r="10" spans="1:9" ht="12.75" customHeight="1" x14ac:dyDescent="0.2">
      <c r="A10" s="1210" t="s">
        <v>569</v>
      </c>
      <c r="B10" s="1210"/>
      <c r="C10" s="1210"/>
      <c r="D10" s="1210"/>
      <c r="E10" s="1210"/>
      <c r="F10" s="1210"/>
      <c r="G10" s="1210"/>
      <c r="H10" s="1210"/>
      <c r="I10" s="1210"/>
    </row>
    <row r="11" spans="1:9" ht="12.75" customHeight="1" x14ac:dyDescent="0.2">
      <c r="A11" s="532" t="s">
        <v>801</v>
      </c>
      <c r="B11" s="532"/>
      <c r="C11" s="532"/>
      <c r="D11" s="532"/>
      <c r="E11" s="532"/>
      <c r="F11" s="532"/>
      <c r="G11" s="532"/>
      <c r="H11" s="532"/>
      <c r="I11" s="532"/>
    </row>
    <row r="12" spans="1:9" x14ac:dyDescent="0.2">
      <c r="A12" s="7" t="s">
        <v>17</v>
      </c>
    </row>
  </sheetData>
  <mergeCells count="5">
    <mergeCell ref="B5:C5"/>
    <mergeCell ref="D5:E5"/>
    <mergeCell ref="F5:G5"/>
    <mergeCell ref="H5:I5"/>
    <mergeCell ref="A10:I10"/>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632C8-2DBD-4DA6-B77E-AD1962A68A4A}">
  <dimension ref="A1:G24"/>
  <sheetViews>
    <sheetView workbookViewId="0">
      <selection activeCell="I13" sqref="I13"/>
    </sheetView>
  </sheetViews>
  <sheetFormatPr baseColWidth="10" defaultColWidth="11.42578125" defaultRowHeight="12.75" x14ac:dyDescent="0.2"/>
  <cols>
    <col min="1" max="1" width="11.42578125" style="7"/>
    <col min="2" max="2" width="36.28515625" style="7" customWidth="1"/>
    <col min="3" max="3" width="12.5703125" style="7" customWidth="1"/>
    <col min="4" max="16384" width="11.42578125" style="7"/>
  </cols>
  <sheetData>
    <row r="1" spans="1:7" x14ac:dyDescent="0.2">
      <c r="A1" s="6" t="s">
        <v>423</v>
      </c>
    </row>
    <row r="2" spans="1:7" x14ac:dyDescent="0.2">
      <c r="A2" s="108" t="s">
        <v>1246</v>
      </c>
    </row>
    <row r="3" spans="1:7" ht="12.75" customHeight="1" x14ac:dyDescent="0.2"/>
    <row r="4" spans="1:7" x14ac:dyDescent="0.2">
      <c r="A4" s="424" t="s">
        <v>424</v>
      </c>
      <c r="B4" s="182"/>
      <c r="C4" s="424">
        <v>2026</v>
      </c>
      <c r="D4" s="182">
        <v>2027</v>
      </c>
      <c r="E4" s="425">
        <v>2028</v>
      </c>
      <c r="F4" s="182">
        <v>2029</v>
      </c>
      <c r="G4" s="65">
        <v>2030</v>
      </c>
    </row>
    <row r="5" spans="1:7" ht="12.75" customHeight="1" x14ac:dyDescent="0.2">
      <c r="A5" s="1396" t="s">
        <v>958</v>
      </c>
      <c r="B5" s="971" t="s">
        <v>954</v>
      </c>
      <c r="C5" s="1071">
        <v>2.1198355027772067</v>
      </c>
      <c r="D5" s="1074">
        <v>2.2313533952826248</v>
      </c>
      <c r="E5" s="1077">
        <v>2.2233005142039843</v>
      </c>
      <c r="F5" s="1074">
        <v>2.232357418356969</v>
      </c>
      <c r="G5" s="1068">
        <v>2.3416443869641199</v>
      </c>
    </row>
    <row r="6" spans="1:7" x14ac:dyDescent="0.2">
      <c r="A6" s="1396"/>
      <c r="B6" s="972" t="s">
        <v>955</v>
      </c>
      <c r="C6" s="1071">
        <v>2.4362607377340195</v>
      </c>
      <c r="D6" s="1074">
        <v>2.3819704385492484</v>
      </c>
      <c r="E6" s="1077">
        <v>2.3134133840013105</v>
      </c>
      <c r="F6" s="1074">
        <v>2.224378447043811</v>
      </c>
      <c r="G6" s="1068">
        <v>2.2243784470438306</v>
      </c>
    </row>
    <row r="7" spans="1:7" x14ac:dyDescent="0.2">
      <c r="A7" s="1396"/>
      <c r="B7" s="972" t="s">
        <v>956</v>
      </c>
      <c r="C7" s="1071">
        <v>2.6363028556904027</v>
      </c>
      <c r="D7" s="1074">
        <v>2.3732920544678535</v>
      </c>
      <c r="E7" s="1077">
        <v>2.1017069761667244</v>
      </c>
      <c r="F7" s="1074">
        <v>2.1149345373386694</v>
      </c>
      <c r="G7" s="1068">
        <v>2.0677696667129197</v>
      </c>
    </row>
    <row r="8" spans="1:7" x14ac:dyDescent="0.2">
      <c r="A8" s="1396"/>
      <c r="B8" s="972" t="s">
        <v>425</v>
      </c>
      <c r="C8" s="1071">
        <v>3.7330807245071327</v>
      </c>
      <c r="D8" s="1074">
        <v>2.504107625674564</v>
      </c>
      <c r="E8" s="1077">
        <v>2.9664777828636772</v>
      </c>
      <c r="F8" s="1074">
        <v>2.9686648483441473</v>
      </c>
      <c r="G8" s="1068">
        <v>3.0454533953519558</v>
      </c>
    </row>
    <row r="9" spans="1:7" x14ac:dyDescent="0.2">
      <c r="A9" s="1396"/>
      <c r="B9" s="972" t="s">
        <v>957</v>
      </c>
      <c r="C9" s="1072">
        <v>546.42413155281042</v>
      </c>
      <c r="D9" s="1075">
        <v>505.87887419352899</v>
      </c>
      <c r="E9" s="1078">
        <v>503.9747235530923</v>
      </c>
      <c r="F9" s="1075">
        <v>503.9747235530923</v>
      </c>
      <c r="G9" s="1069">
        <v>503.9747235530923</v>
      </c>
    </row>
    <row r="10" spans="1:7" ht="12.75" customHeight="1" x14ac:dyDescent="0.2">
      <c r="A10" s="1396"/>
      <c r="B10" s="973" t="s">
        <v>1248</v>
      </c>
      <c r="C10" s="1072">
        <v>909.62595338435892</v>
      </c>
      <c r="D10" s="1075">
        <v>902.30952615701267</v>
      </c>
      <c r="E10" s="1078">
        <v>895.76041675247234</v>
      </c>
      <c r="F10" s="1075">
        <v>895.76041675247211</v>
      </c>
      <c r="G10" s="1069">
        <v>895.76041675247131</v>
      </c>
    </row>
    <row r="11" spans="1:7" x14ac:dyDescent="0.2">
      <c r="A11" s="1397" t="s">
        <v>1198</v>
      </c>
      <c r="B11" s="972" t="s">
        <v>954</v>
      </c>
      <c r="C11" s="1080">
        <v>2.0059181851274559</v>
      </c>
      <c r="D11" s="1081">
        <v>2.1939720562341023</v>
      </c>
      <c r="E11" s="1082">
        <v>2.1343619654306707</v>
      </c>
      <c r="F11" s="1081">
        <v>2.1537639431792144</v>
      </c>
      <c r="G11" s="1083">
        <v>2.2622409088706377</v>
      </c>
    </row>
    <row r="12" spans="1:7" x14ac:dyDescent="0.2">
      <c r="A12" s="1396"/>
      <c r="B12" s="972" t="s">
        <v>955</v>
      </c>
      <c r="C12" s="1071">
        <v>2.3052176277747658</v>
      </c>
      <c r="D12" s="1074">
        <v>2.3389876188280962</v>
      </c>
      <c r="E12" s="1077">
        <v>2.2111511102760013</v>
      </c>
      <c r="F12" s="1074">
        <v>2.1348353968267437</v>
      </c>
      <c r="G12" s="1068">
        <v>2.1348074963957049</v>
      </c>
    </row>
    <row r="13" spans="1:7" x14ac:dyDescent="0.2">
      <c r="A13" s="1396"/>
      <c r="B13" s="972" t="s">
        <v>956</v>
      </c>
      <c r="C13" s="1071">
        <v>2.5361786759220166</v>
      </c>
      <c r="D13" s="1074">
        <v>2.3702281848877647</v>
      </c>
      <c r="E13" s="1077">
        <v>2.040885712933374</v>
      </c>
      <c r="F13" s="1074">
        <v>2.0528876237019205</v>
      </c>
      <c r="G13" s="1068">
        <v>1.9911803326379243</v>
      </c>
    </row>
    <row r="14" spans="1:7" x14ac:dyDescent="0.2">
      <c r="A14" s="1396"/>
      <c r="B14" s="972" t="s">
        <v>425</v>
      </c>
      <c r="C14" s="1071">
        <v>3.7299014277305247</v>
      </c>
      <c r="D14" s="1074">
        <v>2.5030886434294928</v>
      </c>
      <c r="E14" s="1077">
        <v>2.9664777828638904</v>
      </c>
      <c r="F14" s="1074">
        <v>2.9686648483439058</v>
      </c>
      <c r="G14" s="1068">
        <v>3.0454533953519132</v>
      </c>
    </row>
    <row r="15" spans="1:7" ht="12.75" customHeight="1" x14ac:dyDescent="0.2">
      <c r="A15" s="1396"/>
      <c r="B15" s="972" t="s">
        <v>957</v>
      </c>
      <c r="C15" s="1072">
        <v>538.63360433693458</v>
      </c>
      <c r="D15" s="1075">
        <v>490.9278939776579</v>
      </c>
      <c r="E15" s="1078">
        <v>489.08001949344253</v>
      </c>
      <c r="F15" s="1075">
        <v>489.08001949344253</v>
      </c>
      <c r="G15" s="1069">
        <v>489.08001949344253</v>
      </c>
    </row>
    <row r="16" spans="1:7" x14ac:dyDescent="0.2">
      <c r="A16" s="1398"/>
      <c r="B16" s="973" t="s">
        <v>1248</v>
      </c>
      <c r="C16" s="1073">
        <v>914.7820214441183</v>
      </c>
      <c r="D16" s="1076">
        <v>907.06222046006542</v>
      </c>
      <c r="E16" s="1079">
        <v>900.02075220969948</v>
      </c>
      <c r="F16" s="1076">
        <v>900.02075220969937</v>
      </c>
      <c r="G16" s="1070">
        <v>900.02075220969857</v>
      </c>
    </row>
    <row r="17" spans="1:7" x14ac:dyDescent="0.2">
      <c r="A17" s="1396" t="s">
        <v>1199</v>
      </c>
      <c r="B17" s="972" t="s">
        <v>954</v>
      </c>
      <c r="C17" s="1071">
        <v>2.1198355027772067</v>
      </c>
      <c r="D17" s="1074">
        <v>3.0912885749339267</v>
      </c>
      <c r="E17" s="1077">
        <v>2.7891387479808998</v>
      </c>
      <c r="F17" s="1074">
        <v>3.0896970496991401</v>
      </c>
      <c r="G17" s="1068">
        <v>3.1954637929055139</v>
      </c>
    </row>
    <row r="18" spans="1:7" x14ac:dyDescent="0.2">
      <c r="A18" s="1396"/>
      <c r="B18" s="972" t="s">
        <v>955</v>
      </c>
      <c r="C18" s="1071">
        <v>2.4362607377340195</v>
      </c>
      <c r="D18" s="1074">
        <v>3.3827910688015632</v>
      </c>
      <c r="E18" s="1077">
        <v>2.9608297415103602</v>
      </c>
      <c r="F18" s="1074">
        <v>3.2006045243682881</v>
      </c>
      <c r="G18" s="1068">
        <v>3.1951463302190293</v>
      </c>
    </row>
    <row r="19" spans="1:7" x14ac:dyDescent="0.2">
      <c r="A19" s="1396"/>
      <c r="B19" s="972" t="s">
        <v>956</v>
      </c>
      <c r="C19" s="1071">
        <v>2.5579623800736044</v>
      </c>
      <c r="D19" s="1074">
        <v>3.9174752868535165</v>
      </c>
      <c r="E19" s="1077">
        <v>3.2610240572906974</v>
      </c>
      <c r="F19" s="1074">
        <v>3.2926213736078864</v>
      </c>
      <c r="G19" s="1068">
        <v>3.26110281796241</v>
      </c>
    </row>
    <row r="20" spans="1:7" x14ac:dyDescent="0.2">
      <c r="A20" s="1396"/>
      <c r="B20" s="972" t="s">
        <v>425</v>
      </c>
      <c r="C20" s="1071">
        <v>3.7330807245071327</v>
      </c>
      <c r="D20" s="1074">
        <v>2.504107625674564</v>
      </c>
      <c r="E20" s="1077">
        <v>2.9664777828636772</v>
      </c>
      <c r="F20" s="1074">
        <v>2.9686648483441473</v>
      </c>
      <c r="G20" s="1068">
        <v>3.0454533953519558</v>
      </c>
    </row>
    <row r="21" spans="1:7" x14ac:dyDescent="0.2">
      <c r="A21" s="1396"/>
      <c r="B21" s="972" t="s">
        <v>957</v>
      </c>
      <c r="C21" s="1072">
        <v>546.42413155281042</v>
      </c>
      <c r="D21" s="1075">
        <v>505.87887419352899</v>
      </c>
      <c r="E21" s="1078">
        <v>503.9747235530923</v>
      </c>
      <c r="F21" s="1075">
        <v>503.9747235530923</v>
      </c>
      <c r="G21" s="1069">
        <v>503.9747235530923</v>
      </c>
    </row>
    <row r="22" spans="1:7" x14ac:dyDescent="0.2">
      <c r="A22" s="1398"/>
      <c r="B22" s="973" t="s">
        <v>1248</v>
      </c>
      <c r="C22" s="1073">
        <v>909.62595338435892</v>
      </c>
      <c r="D22" s="1076">
        <v>902.30952615701267</v>
      </c>
      <c r="E22" s="1079">
        <v>895.76041675247234</v>
      </c>
      <c r="F22" s="1076">
        <v>895.76041675247211</v>
      </c>
      <c r="G22" s="1070">
        <v>895.76041675247131</v>
      </c>
    </row>
    <row r="23" spans="1:7" x14ac:dyDescent="0.2">
      <c r="A23" s="7" t="s">
        <v>2</v>
      </c>
      <c r="B23" s="1132"/>
      <c r="C23" s="1133"/>
      <c r="D23" s="1133"/>
      <c r="E23" s="1133"/>
      <c r="F23" s="1133"/>
      <c r="G23" s="1133"/>
    </row>
    <row r="24" spans="1:7" x14ac:dyDescent="0.2">
      <c r="C24" s="316"/>
    </row>
  </sheetData>
  <mergeCells count="3">
    <mergeCell ref="A5:A10"/>
    <mergeCell ref="A11:A16"/>
    <mergeCell ref="A17:A22"/>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11DE6-F7CB-4662-B816-675ED44A2490}">
  <dimension ref="A1:O24"/>
  <sheetViews>
    <sheetView workbookViewId="0">
      <selection activeCell="C19" sqref="C19"/>
    </sheetView>
  </sheetViews>
  <sheetFormatPr baseColWidth="10" defaultColWidth="11.42578125" defaultRowHeight="12.75" x14ac:dyDescent="0.2"/>
  <cols>
    <col min="1" max="1" width="9.7109375" style="7" customWidth="1"/>
    <col min="2" max="2" width="44.42578125" style="7" customWidth="1"/>
    <col min="3" max="16384" width="11.42578125" style="7"/>
  </cols>
  <sheetData>
    <row r="1" spans="1:15" x14ac:dyDescent="0.2">
      <c r="A1" s="183" t="s">
        <v>453</v>
      </c>
      <c r="B1" s="19"/>
      <c r="C1" s="19"/>
      <c r="D1" s="19"/>
      <c r="E1" s="19"/>
      <c r="F1" s="19"/>
    </row>
    <row r="2" spans="1:15" x14ac:dyDescent="0.2">
      <c r="A2" s="183" t="s">
        <v>1207</v>
      </c>
      <c r="B2" s="19"/>
      <c r="C2" s="19"/>
      <c r="D2" s="19"/>
      <c r="E2" s="19"/>
      <c r="F2" s="19"/>
    </row>
    <row r="3" spans="1:15" x14ac:dyDescent="0.2">
      <c r="A3" s="345" t="s">
        <v>635</v>
      </c>
      <c r="B3" s="19"/>
      <c r="C3" s="19"/>
      <c r="D3" s="19"/>
      <c r="E3" s="19"/>
      <c r="F3" s="19"/>
    </row>
    <row r="4" spans="1:15" x14ac:dyDescent="0.2">
      <c r="A4" s="183"/>
      <c r="B4" s="19"/>
      <c r="C4" s="19"/>
      <c r="D4" s="19"/>
      <c r="E4" s="19"/>
      <c r="F4" s="19"/>
    </row>
    <row r="5" spans="1:15" x14ac:dyDescent="0.2">
      <c r="A5" s="20"/>
      <c r="B5" s="58"/>
      <c r="C5" s="317">
        <v>2027</v>
      </c>
      <c r="D5" s="913">
        <v>2028</v>
      </c>
      <c r="E5" s="317">
        <v>2029</v>
      </c>
      <c r="F5" s="914">
        <v>2030</v>
      </c>
    </row>
    <row r="6" spans="1:15" x14ac:dyDescent="0.2">
      <c r="A6" s="969" t="s">
        <v>173</v>
      </c>
      <c r="B6" s="345" t="s">
        <v>236</v>
      </c>
      <c r="C6" s="970">
        <v>80510906.493293673</v>
      </c>
      <c r="D6" s="1115">
        <v>81742075.298173934</v>
      </c>
      <c r="E6" s="970">
        <v>82980985.932718769</v>
      </c>
      <c r="F6" s="1118">
        <v>84520450.474052459</v>
      </c>
      <c r="G6" s="262"/>
      <c r="H6" s="262"/>
      <c r="I6" s="262"/>
      <c r="J6" s="262"/>
      <c r="K6" s="262"/>
      <c r="L6" s="262"/>
      <c r="M6" s="262"/>
      <c r="N6" s="262"/>
      <c r="O6" s="262"/>
    </row>
    <row r="7" spans="1:15" ht="12.75" customHeight="1" x14ac:dyDescent="0.2">
      <c r="A7" s="969" t="s">
        <v>174</v>
      </c>
      <c r="B7" s="345" t="s">
        <v>237</v>
      </c>
      <c r="C7" s="1117">
        <v>87375270.855225682</v>
      </c>
      <c r="D7" s="1116">
        <v>88986309.588210717</v>
      </c>
      <c r="E7" s="544">
        <v>90148927.107752427</v>
      </c>
      <c r="F7" s="1119">
        <v>90693783.058290854</v>
      </c>
      <c r="G7" s="262"/>
      <c r="H7" s="262"/>
      <c r="I7" s="262"/>
      <c r="J7" s="262"/>
      <c r="K7" s="262"/>
      <c r="L7" s="262"/>
      <c r="M7" s="262"/>
      <c r="N7" s="262"/>
      <c r="O7" s="262"/>
    </row>
    <row r="8" spans="1:15" ht="12.75" customHeight="1" x14ac:dyDescent="0.2">
      <c r="A8" s="969" t="s">
        <v>203</v>
      </c>
      <c r="B8" s="345" t="s">
        <v>238</v>
      </c>
      <c r="C8" s="1117">
        <v>77902598.164820746</v>
      </c>
      <c r="D8" s="1116">
        <v>80102688.549085632</v>
      </c>
      <c r="E8" s="544">
        <v>82078596.59085986</v>
      </c>
      <c r="F8" s="1119">
        <v>84234869.518973559</v>
      </c>
      <c r="G8" s="262"/>
      <c r="H8" s="262"/>
      <c r="I8" s="262"/>
      <c r="J8" s="262"/>
      <c r="K8" s="262"/>
      <c r="L8" s="262"/>
      <c r="M8" s="262"/>
      <c r="N8" s="262"/>
      <c r="O8" s="262"/>
    </row>
    <row r="9" spans="1:15" x14ac:dyDescent="0.2">
      <c r="A9" s="1387" t="s">
        <v>953</v>
      </c>
      <c r="B9" s="1112" t="s">
        <v>206</v>
      </c>
      <c r="C9" s="578">
        <v>-6864364.3619320095</v>
      </c>
      <c r="D9" s="708">
        <v>-7244234.2900367826</v>
      </c>
      <c r="E9" s="730">
        <v>-7167941.1750336587</v>
      </c>
      <c r="F9" s="1120">
        <v>-6173332.5842383951</v>
      </c>
      <c r="H9" s="545"/>
      <c r="I9" s="545"/>
      <c r="J9" s="545"/>
      <c r="K9" s="545"/>
      <c r="L9" s="545"/>
    </row>
    <row r="10" spans="1:15" x14ac:dyDescent="0.2">
      <c r="A10" s="1399"/>
      <c r="B10" s="183" t="s">
        <v>97</v>
      </c>
      <c r="C10" s="783">
        <v>-1.9052191216455117</v>
      </c>
      <c r="D10" s="1121">
        <v>-1.9761198480268218</v>
      </c>
      <c r="E10" s="856">
        <v>-1.9225755698689804</v>
      </c>
      <c r="F10" s="1122">
        <v>-1.626785178015494</v>
      </c>
      <c r="H10" s="545"/>
      <c r="I10" s="545"/>
      <c r="J10" s="545"/>
      <c r="K10" s="545"/>
      <c r="L10" s="545"/>
    </row>
    <row r="11" spans="1:15" x14ac:dyDescent="0.2">
      <c r="A11" s="1387" t="s">
        <v>1115</v>
      </c>
      <c r="B11" s="1112" t="s">
        <v>208</v>
      </c>
      <c r="C11" s="578">
        <v>-9472672.6904049367</v>
      </c>
      <c r="D11" s="708">
        <v>-8883621.0391250849</v>
      </c>
      <c r="E11" s="578">
        <v>-8070330.5168925673</v>
      </c>
      <c r="F11" s="1114">
        <v>-6458913.539317295</v>
      </c>
      <c r="G11" s="262"/>
      <c r="H11" s="262"/>
      <c r="I11" s="262"/>
      <c r="J11" s="262"/>
      <c r="K11" s="262"/>
      <c r="L11" s="262"/>
      <c r="M11" s="262"/>
      <c r="N11" s="262"/>
    </row>
    <row r="12" spans="1:15" x14ac:dyDescent="0.2">
      <c r="A12" s="1388"/>
      <c r="B12" s="62" t="s">
        <v>97</v>
      </c>
      <c r="C12" s="784">
        <v>-2.6291607192263253</v>
      </c>
      <c r="D12" s="1085">
        <v>-2.4233202785707531</v>
      </c>
      <c r="E12" s="1123">
        <v>-2.1646132290521889</v>
      </c>
      <c r="F12" s="1124">
        <v>-1.702040942791883</v>
      </c>
      <c r="G12" s="262"/>
      <c r="H12" s="262"/>
      <c r="I12" s="262"/>
      <c r="J12" s="262"/>
      <c r="K12" s="262"/>
      <c r="L12" s="262"/>
      <c r="M12" s="262"/>
      <c r="N12" s="262"/>
    </row>
    <row r="13" spans="1:15" x14ac:dyDescent="0.2">
      <c r="A13" s="76" t="s">
        <v>801</v>
      </c>
      <c r="B13" s="345"/>
      <c r="C13" s="19"/>
      <c r="D13" s="19"/>
      <c r="E13" s="19"/>
      <c r="F13" s="19"/>
    </row>
    <row r="14" spans="1:15" x14ac:dyDescent="0.2">
      <c r="A14" s="1386" t="s">
        <v>17</v>
      </c>
      <c r="B14" s="1386"/>
      <c r="C14" s="19"/>
      <c r="D14" s="19"/>
      <c r="E14" s="19"/>
      <c r="F14" s="19"/>
    </row>
    <row r="15" spans="1:15" x14ac:dyDescent="0.2">
      <c r="C15" s="64"/>
      <c r="D15" s="64"/>
      <c r="E15" s="64"/>
      <c r="F15" s="64"/>
      <c r="H15" s="64"/>
      <c r="I15" s="64"/>
      <c r="J15" s="64"/>
      <c r="K15" s="64"/>
      <c r="L15" s="64"/>
      <c r="M15" s="64"/>
    </row>
    <row r="16" spans="1:15" x14ac:dyDescent="0.2">
      <c r="C16" s="262"/>
      <c r="D16" s="262"/>
      <c r="E16" s="262"/>
      <c r="F16" s="262"/>
      <c r="G16" s="263"/>
      <c r="H16" s="263"/>
      <c r="I16" s="263"/>
      <c r="J16" s="263"/>
      <c r="K16" s="263"/>
      <c r="L16" s="263"/>
      <c r="M16" s="64"/>
    </row>
    <row r="17" spans="3:13" x14ac:dyDescent="0.2">
      <c r="C17" s="64"/>
      <c r="D17" s="64"/>
      <c r="E17" s="64"/>
      <c r="F17" s="64"/>
      <c r="G17" s="263"/>
      <c r="H17" s="263"/>
      <c r="I17" s="263"/>
      <c r="J17" s="263"/>
      <c r="K17" s="263"/>
      <c r="L17" s="263"/>
      <c r="M17" s="64"/>
    </row>
    <row r="18" spans="3:13" x14ac:dyDescent="0.2">
      <c r="C18" s="262"/>
      <c r="D18" s="262"/>
      <c r="E18" s="262"/>
      <c r="F18" s="262"/>
      <c r="G18" s="263"/>
      <c r="H18" s="263"/>
      <c r="I18" s="263"/>
      <c r="J18" s="263"/>
      <c r="K18" s="263"/>
      <c r="L18" s="263"/>
      <c r="M18" s="64"/>
    </row>
    <row r="19" spans="3:13" x14ac:dyDescent="0.2">
      <c r="C19" s="262"/>
      <c r="D19" s="262"/>
      <c r="E19" s="262"/>
      <c r="F19" s="262"/>
      <c r="G19" s="263"/>
      <c r="H19" s="263"/>
      <c r="I19" s="263"/>
      <c r="J19" s="263"/>
      <c r="K19" s="263"/>
      <c r="L19" s="263"/>
      <c r="M19" s="64"/>
    </row>
    <row r="20" spans="3:13" x14ac:dyDescent="0.2">
      <c r="C20" s="262"/>
      <c r="D20" s="545"/>
      <c r="E20" s="545"/>
      <c r="F20" s="545"/>
      <c r="G20" s="263"/>
      <c r="H20" s="263"/>
      <c r="I20" s="263"/>
      <c r="J20" s="263"/>
      <c r="K20" s="263"/>
      <c r="L20" s="263"/>
      <c r="M20" s="64"/>
    </row>
    <row r="21" spans="3:13" x14ac:dyDescent="0.2">
      <c r="C21" s="64"/>
      <c r="D21" s="64"/>
      <c r="E21" s="64"/>
      <c r="F21" s="64"/>
      <c r="H21" s="64"/>
      <c r="I21" s="263"/>
      <c r="J21" s="263"/>
      <c r="K21" s="263"/>
      <c r="L21" s="263"/>
      <c r="M21" s="64"/>
    </row>
    <row r="22" spans="3:13" x14ac:dyDescent="0.2">
      <c r="H22" s="64"/>
      <c r="I22" s="263"/>
      <c r="J22" s="263"/>
      <c r="K22" s="263"/>
      <c r="L22" s="263"/>
      <c r="M22" s="64"/>
    </row>
    <row r="23" spans="3:13" x14ac:dyDescent="0.2">
      <c r="H23" s="64"/>
      <c r="I23" s="263"/>
      <c r="J23" s="263"/>
      <c r="K23" s="263"/>
      <c r="L23" s="263"/>
      <c r="M23" s="64"/>
    </row>
    <row r="24" spans="3:13" x14ac:dyDescent="0.2">
      <c r="I24" s="263"/>
      <c r="J24" s="263"/>
      <c r="K24" s="263"/>
      <c r="L24" s="263"/>
    </row>
  </sheetData>
  <mergeCells count="3">
    <mergeCell ref="A14:B14"/>
    <mergeCell ref="A9:A10"/>
    <mergeCell ref="A11:A12"/>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2401C-6974-4084-AF05-AEB2627BC244}">
  <dimension ref="A1:O25"/>
  <sheetViews>
    <sheetView workbookViewId="0"/>
  </sheetViews>
  <sheetFormatPr baseColWidth="10" defaultColWidth="11.42578125" defaultRowHeight="12.75" x14ac:dyDescent="0.2"/>
  <cols>
    <col min="1" max="1" width="9.7109375" style="7" customWidth="1"/>
    <col min="2" max="2" width="44.42578125" style="7" customWidth="1"/>
    <col min="3" max="16384" width="11.42578125" style="7"/>
  </cols>
  <sheetData>
    <row r="1" spans="1:15" x14ac:dyDescent="0.2">
      <c r="A1" s="183" t="s">
        <v>454</v>
      </c>
      <c r="B1" s="19"/>
      <c r="C1" s="19"/>
      <c r="D1" s="19"/>
      <c r="E1" s="19"/>
      <c r="F1" s="19"/>
    </row>
    <row r="2" spans="1:15" x14ac:dyDescent="0.2">
      <c r="A2" s="183" t="s">
        <v>1208</v>
      </c>
      <c r="B2" s="19"/>
      <c r="C2" s="19"/>
      <c r="D2" s="19"/>
      <c r="E2" s="19"/>
      <c r="F2" s="19"/>
    </row>
    <row r="3" spans="1:15" x14ac:dyDescent="0.2">
      <c r="A3" s="345" t="s">
        <v>635</v>
      </c>
      <c r="B3" s="19"/>
      <c r="C3" s="19"/>
      <c r="D3" s="19"/>
      <c r="E3" s="19"/>
      <c r="F3" s="19"/>
    </row>
    <row r="4" spans="1:15" x14ac:dyDescent="0.2">
      <c r="A4" s="183"/>
      <c r="B4" s="19"/>
      <c r="C4" s="19"/>
      <c r="D4" s="19"/>
      <c r="E4" s="19"/>
      <c r="F4" s="19"/>
    </row>
    <row r="5" spans="1:15" x14ac:dyDescent="0.2">
      <c r="A5" s="20"/>
      <c r="B5" s="58"/>
      <c r="C5" s="317">
        <v>2027</v>
      </c>
      <c r="D5" s="913">
        <v>2028</v>
      </c>
      <c r="E5" s="317">
        <v>2029</v>
      </c>
      <c r="F5" s="914">
        <v>2030</v>
      </c>
    </row>
    <row r="6" spans="1:15" x14ac:dyDescent="0.2">
      <c r="A6" s="969" t="s">
        <v>173</v>
      </c>
      <c r="B6" s="345" t="s">
        <v>236</v>
      </c>
      <c r="C6" s="970">
        <v>81883857.687333912</v>
      </c>
      <c r="D6" s="1115">
        <v>83707493.052179635</v>
      </c>
      <c r="E6" s="970">
        <v>85695398.400674403</v>
      </c>
      <c r="F6" s="1118">
        <v>88090756.729338154</v>
      </c>
      <c r="G6" s="262"/>
      <c r="H6" s="262"/>
      <c r="I6" s="262"/>
      <c r="J6" s="262"/>
      <c r="K6" s="262"/>
      <c r="L6" s="262"/>
      <c r="M6" s="262"/>
      <c r="N6" s="262"/>
      <c r="O6" s="262"/>
    </row>
    <row r="7" spans="1:15" ht="12.75" customHeight="1" x14ac:dyDescent="0.2">
      <c r="A7" s="969" t="s">
        <v>174</v>
      </c>
      <c r="B7" s="345" t="s">
        <v>237</v>
      </c>
      <c r="C7" s="1117">
        <v>87375270.855225682</v>
      </c>
      <c r="D7" s="1116">
        <v>88986309.588210717</v>
      </c>
      <c r="E7" s="544">
        <v>90148927.107752427</v>
      </c>
      <c r="F7" s="1119">
        <v>90693783.058290854</v>
      </c>
      <c r="G7" s="262"/>
      <c r="H7" s="262"/>
      <c r="I7" s="262"/>
      <c r="J7" s="262"/>
      <c r="K7" s="262"/>
      <c r="L7" s="262"/>
      <c r="M7" s="262"/>
      <c r="N7" s="262"/>
      <c r="O7" s="262"/>
    </row>
    <row r="8" spans="1:15" ht="12.75" customHeight="1" x14ac:dyDescent="0.2">
      <c r="A8" s="969" t="s">
        <v>203</v>
      </c>
      <c r="B8" s="345" t="s">
        <v>238</v>
      </c>
      <c r="C8" s="1117">
        <v>77686079.307603568</v>
      </c>
      <c r="D8" s="1116">
        <v>79658206.055971667</v>
      </c>
      <c r="E8" s="544">
        <v>81448643.842010543</v>
      </c>
      <c r="F8" s="1119">
        <v>83496243.141985491</v>
      </c>
      <c r="G8" s="262"/>
      <c r="H8" s="262"/>
      <c r="I8" s="262"/>
      <c r="J8" s="262"/>
      <c r="K8" s="262"/>
      <c r="L8" s="262"/>
      <c r="M8" s="262"/>
      <c r="N8" s="262"/>
      <c r="O8" s="262"/>
    </row>
    <row r="9" spans="1:15" x14ac:dyDescent="0.2">
      <c r="A9" s="1387" t="s">
        <v>953</v>
      </c>
      <c r="B9" s="1112" t="s">
        <v>206</v>
      </c>
      <c r="C9" s="578">
        <v>-5491413.1678917706</v>
      </c>
      <c r="D9" s="708">
        <v>-5278816.5360310823</v>
      </c>
      <c r="E9" s="730">
        <v>-4453528.7070780247</v>
      </c>
      <c r="F9" s="1120">
        <v>-2603026.3289526999</v>
      </c>
      <c r="H9" s="545"/>
      <c r="I9" s="545"/>
      <c r="J9" s="545"/>
      <c r="K9" s="545"/>
      <c r="L9" s="545"/>
    </row>
    <row r="10" spans="1:15" x14ac:dyDescent="0.2">
      <c r="A10" s="1399"/>
      <c r="B10" s="183" t="s">
        <v>97</v>
      </c>
      <c r="C10" s="783">
        <v>-1.4838366724026375</v>
      </c>
      <c r="D10" s="1121">
        <v>-1.3968117501705895</v>
      </c>
      <c r="E10" s="856">
        <v>-1.1486606261947858</v>
      </c>
      <c r="F10" s="1122">
        <v>-0.65392814377792041</v>
      </c>
      <c r="H10" s="545"/>
      <c r="I10" s="545"/>
      <c r="J10" s="545"/>
      <c r="K10" s="545"/>
      <c r="L10" s="545"/>
    </row>
    <row r="11" spans="1:15" x14ac:dyDescent="0.2">
      <c r="A11" s="1387" t="s">
        <v>1115</v>
      </c>
      <c r="B11" s="1112" t="s">
        <v>208</v>
      </c>
      <c r="C11" s="578">
        <v>-9689191.5476221144</v>
      </c>
      <c r="D11" s="708">
        <v>-9328103.5322390497</v>
      </c>
      <c r="E11" s="578">
        <v>-8700283.2657418847</v>
      </c>
      <c r="F11" s="1114">
        <v>-7197539.9163053632</v>
      </c>
      <c r="H11" s="315"/>
      <c r="I11" s="262"/>
      <c r="J11" s="262"/>
      <c r="K11" s="262"/>
      <c r="L11" s="262"/>
      <c r="M11" s="262"/>
      <c r="N11" s="262"/>
      <c r="O11" s="262"/>
    </row>
    <row r="12" spans="1:15" x14ac:dyDescent="0.2">
      <c r="A12" s="1388"/>
      <c r="B12" s="62" t="s">
        <v>97</v>
      </c>
      <c r="C12" s="784">
        <v>-2.6181198363216507</v>
      </c>
      <c r="D12" s="1085">
        <v>-2.4682813906686154</v>
      </c>
      <c r="E12" s="1123">
        <v>-2.2439897621443583</v>
      </c>
      <c r="F12" s="1124">
        <v>-1.8081545564430521</v>
      </c>
      <c r="H12" s="315"/>
      <c r="I12" s="262"/>
      <c r="J12" s="262"/>
      <c r="K12" s="262"/>
      <c r="L12" s="262"/>
      <c r="M12" s="262"/>
      <c r="N12" s="262"/>
      <c r="O12" s="262"/>
    </row>
    <row r="13" spans="1:15" x14ac:dyDescent="0.2">
      <c r="A13" s="76" t="s">
        <v>801</v>
      </c>
      <c r="B13" s="345"/>
      <c r="C13" s="882"/>
      <c r="D13" s="882"/>
      <c r="E13" s="882"/>
      <c r="F13" s="882"/>
      <c r="H13" s="545"/>
      <c r="I13" s="545"/>
      <c r="J13" s="545"/>
      <c r="K13" s="545"/>
      <c r="L13" s="545"/>
    </row>
    <row r="14" spans="1:15" x14ac:dyDescent="0.2">
      <c r="A14" s="1386" t="s">
        <v>17</v>
      </c>
      <c r="B14" s="1386"/>
      <c r="C14" s="19"/>
      <c r="D14" s="19"/>
      <c r="E14" s="19"/>
      <c r="F14" s="19"/>
    </row>
    <row r="15" spans="1:15" x14ac:dyDescent="0.2">
      <c r="A15" s="19"/>
      <c r="B15" s="19"/>
      <c r="C15" s="19"/>
      <c r="D15" s="19"/>
      <c r="E15" s="19"/>
      <c r="F15" s="19"/>
    </row>
    <row r="16" spans="1:15" x14ac:dyDescent="0.2">
      <c r="C16" s="64"/>
      <c r="D16" s="64"/>
      <c r="E16" s="64"/>
      <c r="F16" s="64"/>
      <c r="H16" s="64"/>
      <c r="I16" s="64"/>
      <c r="J16" s="64"/>
      <c r="K16" s="64"/>
      <c r="L16" s="64"/>
      <c r="M16" s="64"/>
    </row>
    <row r="17" spans="3:13" x14ac:dyDescent="0.2">
      <c r="C17" s="262"/>
      <c r="D17" s="262"/>
      <c r="E17" s="262"/>
      <c r="F17" s="262"/>
      <c r="G17" s="263"/>
      <c r="H17" s="263"/>
      <c r="I17" s="263"/>
      <c r="J17" s="263"/>
      <c r="K17" s="263"/>
      <c r="L17" s="263"/>
      <c r="M17" s="64"/>
    </row>
    <row r="18" spans="3:13" x14ac:dyDescent="0.2">
      <c r="C18" s="64"/>
      <c r="D18" s="64"/>
      <c r="E18" s="64"/>
      <c r="F18" s="64"/>
      <c r="G18" s="263"/>
      <c r="H18" s="263"/>
      <c r="I18" s="263"/>
      <c r="J18" s="263"/>
      <c r="K18" s="263"/>
      <c r="L18" s="263"/>
      <c r="M18" s="64"/>
    </row>
    <row r="19" spans="3:13" x14ac:dyDescent="0.2">
      <c r="C19" s="262"/>
      <c r="D19" s="262"/>
      <c r="E19" s="262"/>
      <c r="F19" s="262"/>
      <c r="G19" s="263"/>
      <c r="H19" s="263"/>
      <c r="I19" s="263"/>
      <c r="J19" s="263"/>
      <c r="K19" s="263"/>
      <c r="L19" s="263"/>
      <c r="M19" s="64"/>
    </row>
    <row r="20" spans="3:13" x14ac:dyDescent="0.2">
      <c r="C20" s="262"/>
      <c r="D20" s="262"/>
      <c r="E20" s="262"/>
      <c r="F20" s="262"/>
      <c r="G20" s="263"/>
      <c r="H20" s="263"/>
      <c r="I20" s="263"/>
      <c r="J20" s="263"/>
      <c r="K20" s="263"/>
      <c r="L20" s="263"/>
      <c r="M20" s="64"/>
    </row>
    <row r="21" spans="3:13" x14ac:dyDescent="0.2">
      <c r="C21" s="262"/>
      <c r="D21" s="545"/>
      <c r="E21" s="545"/>
      <c r="F21" s="545"/>
      <c r="G21" s="263"/>
      <c r="H21" s="263"/>
      <c r="I21" s="263"/>
      <c r="J21" s="263"/>
      <c r="K21" s="263"/>
      <c r="L21" s="263"/>
      <c r="M21" s="64"/>
    </row>
    <row r="22" spans="3:13" x14ac:dyDescent="0.2">
      <c r="C22" s="64"/>
      <c r="D22" s="64"/>
      <c r="E22" s="64"/>
      <c r="F22" s="64"/>
      <c r="H22" s="64"/>
      <c r="I22" s="263"/>
      <c r="J22" s="263"/>
      <c r="K22" s="263"/>
      <c r="L22" s="263"/>
      <c r="M22" s="64"/>
    </row>
    <row r="23" spans="3:13" x14ac:dyDescent="0.2">
      <c r="H23" s="64"/>
      <c r="I23" s="263"/>
      <c r="J23" s="263"/>
      <c r="K23" s="263"/>
      <c r="L23" s="263"/>
      <c r="M23" s="64"/>
    </row>
    <row r="24" spans="3:13" x14ac:dyDescent="0.2">
      <c r="H24" s="64"/>
      <c r="I24" s="263"/>
      <c r="J24" s="263"/>
      <c r="K24" s="263"/>
      <c r="L24" s="263"/>
      <c r="M24" s="64"/>
    </row>
    <row r="25" spans="3:13" x14ac:dyDescent="0.2">
      <c r="I25" s="263"/>
      <c r="J25" s="263"/>
      <c r="K25" s="263"/>
      <c r="L25" s="263"/>
    </row>
  </sheetData>
  <mergeCells count="3">
    <mergeCell ref="A14:B14"/>
    <mergeCell ref="A9:A10"/>
    <mergeCell ref="A11:A12"/>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E11A3-A613-4A56-BB37-E4FF7B2D3663}">
  <dimension ref="A1:I21"/>
  <sheetViews>
    <sheetView workbookViewId="0">
      <selection activeCell="A3" sqref="A3"/>
    </sheetView>
  </sheetViews>
  <sheetFormatPr baseColWidth="10" defaultColWidth="11.42578125" defaultRowHeight="12.75" x14ac:dyDescent="0.2"/>
  <cols>
    <col min="1" max="1" width="27.7109375" style="19" customWidth="1"/>
    <col min="2" max="16384" width="11.42578125" style="19"/>
  </cols>
  <sheetData>
    <row r="1" spans="1:9" x14ac:dyDescent="0.2">
      <c r="A1" s="52" t="s">
        <v>474</v>
      </c>
    </row>
    <row r="2" spans="1:9" x14ac:dyDescent="0.2">
      <c r="A2" s="52" t="s">
        <v>1315</v>
      </c>
    </row>
    <row r="3" spans="1:9" x14ac:dyDescent="0.2">
      <c r="A3" s="19" t="s">
        <v>1212</v>
      </c>
    </row>
    <row r="4" spans="1:9" ht="12.75" customHeight="1" x14ac:dyDescent="0.2"/>
    <row r="5" spans="1:9" x14ac:dyDescent="0.2">
      <c r="A5" s="470"/>
      <c r="B5" s="1387">
        <v>2027</v>
      </c>
      <c r="C5" s="1400"/>
      <c r="D5" s="1401">
        <v>2028</v>
      </c>
      <c r="E5" s="1401"/>
      <c r="F5" s="1387">
        <v>2029</v>
      </c>
      <c r="G5" s="1400"/>
      <c r="H5" s="1401">
        <v>2030</v>
      </c>
      <c r="I5" s="1400"/>
    </row>
    <row r="6" spans="1:9" x14ac:dyDescent="0.2">
      <c r="A6" s="348"/>
      <c r="B6" s="483" t="s">
        <v>62</v>
      </c>
      <c r="C6" s="482" t="s">
        <v>97</v>
      </c>
      <c r="D6" s="481" t="s">
        <v>62</v>
      </c>
      <c r="E6" s="481" t="s">
        <v>97</v>
      </c>
      <c r="F6" s="483" t="s">
        <v>62</v>
      </c>
      <c r="G6" s="482" t="s">
        <v>97</v>
      </c>
      <c r="H6" s="481" t="s">
        <v>62</v>
      </c>
      <c r="I6" s="482" t="s">
        <v>97</v>
      </c>
    </row>
    <row r="7" spans="1:9" x14ac:dyDescent="0.2">
      <c r="A7" s="75" t="s">
        <v>958</v>
      </c>
      <c r="B7" s="479"/>
      <c r="C7" s="479"/>
      <c r="D7" s="479"/>
      <c r="E7" s="479"/>
      <c r="F7" s="479"/>
      <c r="G7" s="479"/>
      <c r="H7" s="479"/>
      <c r="I7" s="480"/>
    </row>
    <row r="8" spans="1:9" x14ac:dyDescent="0.2">
      <c r="A8" s="59" t="s">
        <v>113</v>
      </c>
      <c r="B8" s="484">
        <v>14769.364757028536</v>
      </c>
      <c r="C8" s="485">
        <v>3.5770425407516822</v>
      </c>
      <c r="D8" s="393">
        <v>14696.38579007597</v>
      </c>
      <c r="E8" s="485">
        <v>3.4030157365173395</v>
      </c>
      <c r="F8" s="484">
        <v>14623.010368494239</v>
      </c>
      <c r="G8" s="485">
        <v>3.2332274516309356</v>
      </c>
      <c r="H8" s="393">
        <v>14555.147982167136</v>
      </c>
      <c r="I8" s="485">
        <v>3.0679791849842801</v>
      </c>
    </row>
    <row r="9" spans="1:9" x14ac:dyDescent="0.2">
      <c r="A9" s="59" t="s">
        <v>241</v>
      </c>
      <c r="B9" s="206">
        <v>186576.97888756785</v>
      </c>
      <c r="C9" s="486">
        <v>44.385967992789467</v>
      </c>
      <c r="D9" s="393">
        <v>199335.22077345799</v>
      </c>
      <c r="E9" s="486">
        <v>45.372723592046462</v>
      </c>
      <c r="F9" s="206">
        <v>213098.46560205924</v>
      </c>
      <c r="G9" s="486">
        <v>46.316739095223255</v>
      </c>
      <c r="H9" s="393">
        <v>224648.67348069436</v>
      </c>
      <c r="I9" s="486">
        <v>46.547657188717857</v>
      </c>
    </row>
    <row r="10" spans="1:9" x14ac:dyDescent="0.2">
      <c r="A10" s="22" t="s">
        <v>242</v>
      </c>
      <c r="B10" s="225">
        <v>-171807.61413053932</v>
      </c>
      <c r="C10" s="487">
        <v>-40.808925452037784</v>
      </c>
      <c r="D10" s="472">
        <v>-184638.83498338202</v>
      </c>
      <c r="E10" s="487">
        <v>-41.969707855529123</v>
      </c>
      <c r="F10" s="225">
        <v>-198475.45523356501</v>
      </c>
      <c r="G10" s="487">
        <v>-43.083511643592317</v>
      </c>
      <c r="H10" s="472">
        <v>-210093.52549852722</v>
      </c>
      <c r="I10" s="487">
        <v>-43.479678003733575</v>
      </c>
    </row>
    <row r="11" spans="1:9" x14ac:dyDescent="0.2">
      <c r="A11" s="75" t="s">
        <v>1199</v>
      </c>
      <c r="B11" s="479"/>
      <c r="C11" s="479"/>
      <c r="D11" s="479"/>
      <c r="E11" s="479"/>
      <c r="F11" s="479"/>
      <c r="G11" s="479"/>
      <c r="H11" s="479"/>
      <c r="I11" s="480"/>
    </row>
    <row r="12" spans="1:9" x14ac:dyDescent="0.2">
      <c r="A12" s="59" t="s">
        <v>393</v>
      </c>
      <c r="B12" s="484">
        <v>14779.438692759144</v>
      </c>
      <c r="C12" s="485">
        <v>3.4872703699236833</v>
      </c>
      <c r="D12" s="393">
        <v>14704.443402219216</v>
      </c>
      <c r="E12" s="485">
        <v>3.3022037844145613</v>
      </c>
      <c r="F12" s="484">
        <v>14629.438965061578</v>
      </c>
      <c r="G12" s="485">
        <v>3.1100316430052271</v>
      </c>
      <c r="H12" s="393">
        <v>14559.888984177751</v>
      </c>
      <c r="I12" s="485">
        <v>2.9257038076669852</v>
      </c>
    </row>
    <row r="13" spans="1:9" x14ac:dyDescent="0.2">
      <c r="A13" s="59" t="s">
        <v>241</v>
      </c>
      <c r="B13" s="206">
        <v>185462.43626822802</v>
      </c>
      <c r="C13" s="486">
        <v>43.760637475962845</v>
      </c>
      <c r="D13" s="393">
        <v>196525.40968559851</v>
      </c>
      <c r="E13" s="486">
        <v>44.134071167866352</v>
      </c>
      <c r="F13" s="206">
        <v>207681.49986036148</v>
      </c>
      <c r="G13" s="486">
        <v>44.150431043531896</v>
      </c>
      <c r="H13" s="393">
        <v>215592.9085895936</v>
      </c>
      <c r="I13" s="486">
        <v>43.32182712739246</v>
      </c>
    </row>
    <row r="14" spans="1:9" x14ac:dyDescent="0.2">
      <c r="A14" s="22" t="s">
        <v>242</v>
      </c>
      <c r="B14" s="225">
        <v>-170682.99757546888</v>
      </c>
      <c r="C14" s="487">
        <v>-40.27336710603916</v>
      </c>
      <c r="D14" s="472">
        <v>-181820.9662833793</v>
      </c>
      <c r="E14" s="487">
        <v>-40.831867383451794</v>
      </c>
      <c r="F14" s="225">
        <v>-193052.06089529989</v>
      </c>
      <c r="G14" s="487">
        <v>-41.040399400526667</v>
      </c>
      <c r="H14" s="472">
        <v>-201033.01960541584</v>
      </c>
      <c r="I14" s="487">
        <v>-40.396123319725476</v>
      </c>
    </row>
    <row r="15" spans="1:9" x14ac:dyDescent="0.2">
      <c r="A15" s="75" t="s">
        <v>1198</v>
      </c>
      <c r="B15" s="479"/>
      <c r="C15" s="479"/>
      <c r="D15" s="479"/>
      <c r="E15" s="479"/>
      <c r="F15" s="479"/>
      <c r="G15" s="479"/>
      <c r="H15" s="479"/>
      <c r="I15" s="480"/>
    </row>
    <row r="16" spans="1:9" x14ac:dyDescent="0.2">
      <c r="A16" s="59" t="s">
        <v>393</v>
      </c>
      <c r="B16" s="484">
        <v>14775.282494793755</v>
      </c>
      <c r="C16" s="485">
        <v>3.5980366604817222</v>
      </c>
      <c r="D16" s="393">
        <v>14699.41799906085</v>
      </c>
      <c r="E16" s="485">
        <v>3.4193209105600157</v>
      </c>
      <c r="F16" s="484">
        <v>14623.574720401055</v>
      </c>
      <c r="G16" s="485">
        <v>3.2483077375372016</v>
      </c>
      <c r="H16" s="393">
        <v>14553.244347229376</v>
      </c>
      <c r="I16" s="485">
        <v>3.082166896444356</v>
      </c>
    </row>
    <row r="17" spans="1:9" x14ac:dyDescent="0.2">
      <c r="A17" s="59" t="s">
        <v>241</v>
      </c>
      <c r="B17" s="206">
        <v>186762.31790730404</v>
      </c>
      <c r="C17" s="486">
        <v>45.479852372623078</v>
      </c>
      <c r="D17" s="393">
        <v>200064.85716039158</v>
      </c>
      <c r="E17" s="486">
        <v>46.538301693334795</v>
      </c>
      <c r="F17" s="206">
        <v>214420.66356530649</v>
      </c>
      <c r="G17" s="486">
        <v>47.628867350427463</v>
      </c>
      <c r="H17" s="393">
        <v>226663.74909126916</v>
      </c>
      <c r="I17" s="486">
        <v>48.004107359475519</v>
      </c>
    </row>
    <row r="18" spans="1:9" x14ac:dyDescent="0.2">
      <c r="A18" s="61" t="s">
        <v>242</v>
      </c>
      <c r="B18" s="225">
        <v>-171987.03541251027</v>
      </c>
      <c r="C18" s="487">
        <v>-41.881815712141353</v>
      </c>
      <c r="D18" s="433">
        <v>-185365.43916133072</v>
      </c>
      <c r="E18" s="487">
        <v>-43.118980782774777</v>
      </c>
      <c r="F18" s="225">
        <v>-199797.08884490543</v>
      </c>
      <c r="G18" s="487">
        <v>-44.380559612890259</v>
      </c>
      <c r="H18" s="433">
        <v>-212110.50474403979</v>
      </c>
      <c r="I18" s="487">
        <v>-44.921940463031163</v>
      </c>
    </row>
    <row r="19" spans="1:9" ht="12.75" customHeight="1" x14ac:dyDescent="0.2">
      <c r="A19" s="1200" t="s">
        <v>580</v>
      </c>
      <c r="B19" s="1200"/>
      <c r="C19" s="1200"/>
      <c r="D19" s="1200"/>
      <c r="E19" s="1200"/>
      <c r="F19" s="1200"/>
      <c r="G19" s="1200"/>
      <c r="H19" s="1200"/>
      <c r="I19" s="1200"/>
    </row>
    <row r="20" spans="1:9" ht="12.75" customHeight="1" x14ac:dyDescent="0.2">
      <c r="A20" s="831" t="s">
        <v>801</v>
      </c>
      <c r="B20" s="883"/>
      <c r="C20" s="883"/>
      <c r="D20" s="883"/>
      <c r="E20" s="883"/>
      <c r="F20" s="883"/>
      <c r="G20" s="883"/>
      <c r="H20" s="883"/>
      <c r="I20" s="883"/>
    </row>
    <row r="21" spans="1:9" x14ac:dyDescent="0.2">
      <c r="A21" s="1227" t="s">
        <v>17</v>
      </c>
      <c r="B21" s="1227"/>
      <c r="C21" s="1227"/>
      <c r="D21" s="1227"/>
      <c r="E21" s="1227"/>
      <c r="F21" s="1227"/>
      <c r="G21" s="1227"/>
      <c r="H21" s="1227"/>
      <c r="I21" s="1227"/>
    </row>
  </sheetData>
  <mergeCells count="6">
    <mergeCell ref="A21:I21"/>
    <mergeCell ref="B5:C5"/>
    <mergeCell ref="D5:E5"/>
    <mergeCell ref="F5:G5"/>
    <mergeCell ref="H5:I5"/>
    <mergeCell ref="A19:I19"/>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020DB-BA15-4AB4-B23F-0CBB727D94FE}">
  <dimension ref="A1:C22"/>
  <sheetViews>
    <sheetView zoomScaleNormal="100" workbookViewId="0">
      <selection activeCell="C16" sqref="C16"/>
    </sheetView>
  </sheetViews>
  <sheetFormatPr baseColWidth="10" defaultColWidth="11.42578125" defaultRowHeight="12.75" x14ac:dyDescent="0.2"/>
  <cols>
    <col min="1" max="1" width="50.28515625" style="7" bestFit="1" customWidth="1"/>
    <col min="2" max="2" width="11.42578125" style="7"/>
    <col min="3" max="3" width="87.7109375" style="7" customWidth="1"/>
    <col min="4" max="16384" width="11.42578125" style="7"/>
  </cols>
  <sheetData>
    <row r="1" spans="1:3" x14ac:dyDescent="0.2">
      <c r="A1" s="27" t="s">
        <v>244</v>
      </c>
    </row>
    <row r="2" spans="1:3" x14ac:dyDescent="0.2">
      <c r="A2" s="27" t="s">
        <v>542</v>
      </c>
    </row>
    <row r="4" spans="1:3" x14ac:dyDescent="0.2">
      <c r="A4" s="92" t="s">
        <v>245</v>
      </c>
      <c r="B4" s="92" t="s">
        <v>246</v>
      </c>
      <c r="C4" s="95" t="s">
        <v>247</v>
      </c>
    </row>
    <row r="5" spans="1:3" x14ac:dyDescent="0.2">
      <c r="A5" s="96" t="s">
        <v>543</v>
      </c>
      <c r="B5" s="581">
        <v>-6.2999999999999723E-3</v>
      </c>
      <c r="C5" s="346" t="s">
        <v>554</v>
      </c>
    </row>
    <row r="6" spans="1:3" x14ac:dyDescent="0.2">
      <c r="A6" s="97" t="s">
        <v>494</v>
      </c>
      <c r="B6" s="581">
        <v>9.9999999999988987E-4</v>
      </c>
      <c r="C6" s="346" t="s">
        <v>554</v>
      </c>
    </row>
    <row r="7" spans="1:3" x14ac:dyDescent="0.2">
      <c r="A7" s="97" t="s">
        <v>544</v>
      </c>
      <c r="B7" s="1406">
        <v>409</v>
      </c>
      <c r="C7" s="1404" t="s">
        <v>555</v>
      </c>
    </row>
    <row r="8" spans="1:3" x14ac:dyDescent="0.2">
      <c r="A8" s="98" t="s">
        <v>248</v>
      </c>
      <c r="B8" s="1407"/>
      <c r="C8" s="1405"/>
    </row>
    <row r="9" spans="1:3" x14ac:dyDescent="0.2">
      <c r="A9" s="97" t="s">
        <v>465</v>
      </c>
      <c r="B9" s="1402">
        <v>386</v>
      </c>
      <c r="C9" s="1404" t="s">
        <v>468</v>
      </c>
    </row>
    <row r="10" spans="1:3" x14ac:dyDescent="0.2">
      <c r="A10" s="99" t="s">
        <v>248</v>
      </c>
      <c r="B10" s="1403"/>
      <c r="C10" s="1405"/>
    </row>
    <row r="11" spans="1:3" x14ac:dyDescent="0.2">
      <c r="A11" s="410" t="s">
        <v>487</v>
      </c>
      <c r="B11" s="1408">
        <v>4.5698669298801214E-3</v>
      </c>
      <c r="C11" s="1410" t="s">
        <v>959</v>
      </c>
    </row>
    <row r="12" spans="1:3" x14ac:dyDescent="0.2">
      <c r="A12" s="397" t="s">
        <v>377</v>
      </c>
      <c r="B12" s="1409"/>
      <c r="C12" s="1411"/>
    </row>
    <row r="13" spans="1:3" x14ac:dyDescent="0.2">
      <c r="A13" s="343" t="s">
        <v>249</v>
      </c>
    </row>
    <row r="18" spans="2:2" x14ac:dyDescent="0.2">
      <c r="B18" s="262"/>
    </row>
    <row r="19" spans="2:2" x14ac:dyDescent="0.2">
      <c r="B19" s="262"/>
    </row>
    <row r="20" spans="2:2" x14ac:dyDescent="0.2">
      <c r="B20" s="262"/>
    </row>
    <row r="21" spans="2:2" x14ac:dyDescent="0.2">
      <c r="B21" s="262"/>
    </row>
    <row r="22" spans="2:2" x14ac:dyDescent="0.2">
      <c r="B22" s="262"/>
    </row>
  </sheetData>
  <mergeCells count="6">
    <mergeCell ref="B9:B10"/>
    <mergeCell ref="C9:C10"/>
    <mergeCell ref="B7:B8"/>
    <mergeCell ref="C7:C8"/>
    <mergeCell ref="B11:B12"/>
    <mergeCell ref="C11:C12"/>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ECBA7-17E4-4EA0-8AF7-BCF56774B308}">
  <dimension ref="A1:F50"/>
  <sheetViews>
    <sheetView zoomScale="50" zoomScaleNormal="50" workbookViewId="0">
      <selection activeCell="E1" sqref="E1:F1048576"/>
    </sheetView>
  </sheetViews>
  <sheetFormatPr baseColWidth="10" defaultColWidth="11.42578125" defaultRowHeight="15" customHeight="1" x14ac:dyDescent="0.2"/>
  <cols>
    <col min="1" max="1" width="94.42578125" style="7" customWidth="1"/>
    <col min="2" max="2" width="33.5703125" style="7" customWidth="1"/>
    <col min="3" max="16384" width="11.42578125" style="7"/>
  </cols>
  <sheetData>
    <row r="1" spans="1:6" ht="12.75" x14ac:dyDescent="0.2">
      <c r="A1" s="27" t="s">
        <v>250</v>
      </c>
    </row>
    <row r="2" spans="1:6" ht="12.75" x14ac:dyDescent="0.2">
      <c r="A2" s="27" t="s">
        <v>545</v>
      </c>
      <c r="B2" s="565"/>
    </row>
    <row r="4" spans="1:6" ht="15" customHeight="1" x14ac:dyDescent="0.2">
      <c r="A4" s="92" t="s">
        <v>245</v>
      </c>
      <c r="B4" s="350" t="s">
        <v>251</v>
      </c>
      <c r="C4" s="350" t="s">
        <v>246</v>
      </c>
      <c r="F4" s="19"/>
    </row>
    <row r="5" spans="1:6" ht="15" customHeight="1" x14ac:dyDescent="0.2">
      <c r="A5" s="1412" t="s">
        <v>733</v>
      </c>
      <c r="B5" s="996" t="s">
        <v>546</v>
      </c>
      <c r="C5" s="981">
        <v>203001.694542552</v>
      </c>
      <c r="D5" s="262"/>
      <c r="E5" s="262"/>
      <c r="F5" s="262"/>
    </row>
    <row r="6" spans="1:6" ht="12.75" x14ac:dyDescent="0.2">
      <c r="A6" s="1413"/>
      <c r="B6" s="997" t="s">
        <v>467</v>
      </c>
      <c r="C6" s="982">
        <v>197161.30615379001</v>
      </c>
      <c r="D6" s="262"/>
      <c r="E6" s="262"/>
      <c r="F6" s="262"/>
    </row>
    <row r="7" spans="1:6" ht="15" customHeight="1" x14ac:dyDescent="0.2">
      <c r="A7" s="1412" t="s">
        <v>485</v>
      </c>
      <c r="B7" s="996" t="s">
        <v>546</v>
      </c>
      <c r="C7" s="983">
        <v>201719.4002670355</v>
      </c>
      <c r="D7" s="262"/>
      <c r="E7" s="262"/>
      <c r="F7" s="262"/>
    </row>
    <row r="8" spans="1:6" ht="15" customHeight="1" x14ac:dyDescent="0.2">
      <c r="A8" s="1413"/>
      <c r="B8" s="998" t="s">
        <v>467</v>
      </c>
      <c r="C8" s="982">
        <v>197359.89474194072</v>
      </c>
      <c r="D8" s="262"/>
      <c r="E8" s="262"/>
      <c r="F8" s="262"/>
    </row>
    <row r="9" spans="1:6" ht="15" customHeight="1" x14ac:dyDescent="0.2">
      <c r="A9" s="975" t="s">
        <v>486</v>
      </c>
      <c r="B9" s="997" t="s">
        <v>547</v>
      </c>
      <c r="C9" s="984">
        <v>4.212940318015268E-2</v>
      </c>
      <c r="D9" s="262"/>
      <c r="E9" s="262"/>
      <c r="F9" s="262"/>
    </row>
    <row r="10" spans="1:6" ht="15" customHeight="1" x14ac:dyDescent="0.2">
      <c r="A10" s="1412" t="s">
        <v>252</v>
      </c>
      <c r="B10" s="996" t="s">
        <v>547</v>
      </c>
      <c r="C10" s="985">
        <v>951.64120967741906</v>
      </c>
      <c r="D10" s="262"/>
      <c r="E10" s="262"/>
      <c r="F10" s="262"/>
    </row>
    <row r="11" spans="1:6" ht="15" customHeight="1" x14ac:dyDescent="0.2">
      <c r="A11" s="1414"/>
      <c r="B11" s="998" t="s">
        <v>556</v>
      </c>
      <c r="C11" s="986">
        <v>983.33498353354287</v>
      </c>
      <c r="D11" s="262"/>
      <c r="E11" s="262"/>
      <c r="F11" s="262"/>
    </row>
    <row r="12" spans="1:6" ht="15" customHeight="1" x14ac:dyDescent="0.2">
      <c r="A12" s="777"/>
      <c r="B12" s="997" t="s">
        <v>960</v>
      </c>
      <c r="C12" s="837">
        <v>964.01253968253957</v>
      </c>
      <c r="D12" s="262"/>
      <c r="E12" s="262"/>
      <c r="F12" s="262"/>
    </row>
    <row r="13" spans="1:6" ht="15" customHeight="1" x14ac:dyDescent="0.2">
      <c r="A13" s="777"/>
      <c r="B13" s="997" t="s">
        <v>961</v>
      </c>
      <c r="C13" s="837">
        <v>947.24737704918005</v>
      </c>
      <c r="D13" s="262"/>
      <c r="E13" s="262"/>
      <c r="F13" s="262"/>
    </row>
    <row r="14" spans="1:6" ht="15" customHeight="1" x14ac:dyDescent="0.2">
      <c r="A14" s="777"/>
      <c r="B14" s="997" t="s">
        <v>962</v>
      </c>
      <c r="C14" s="837">
        <v>959.15354838709675</v>
      </c>
      <c r="D14" s="262"/>
      <c r="E14" s="262"/>
      <c r="F14" s="262"/>
    </row>
    <row r="15" spans="1:6" ht="15" customHeight="1" x14ac:dyDescent="0.2">
      <c r="A15" s="777"/>
      <c r="B15" s="997" t="s">
        <v>963</v>
      </c>
      <c r="C15" s="837">
        <v>935.88096774193548</v>
      </c>
      <c r="D15" s="262"/>
      <c r="E15" s="262"/>
      <c r="F15" s="262"/>
    </row>
    <row r="16" spans="1:6" ht="15" customHeight="1" x14ac:dyDescent="0.2">
      <c r="A16" s="1412" t="s">
        <v>253</v>
      </c>
      <c r="B16" s="996" t="s">
        <v>547</v>
      </c>
      <c r="C16" s="985">
        <v>451.09505031419832</v>
      </c>
      <c r="D16" s="262"/>
      <c r="E16" s="262"/>
      <c r="F16" s="262"/>
    </row>
    <row r="17" spans="1:6" ht="15" customHeight="1" x14ac:dyDescent="0.2">
      <c r="A17" s="1414"/>
      <c r="B17" s="998" t="s">
        <v>466</v>
      </c>
      <c r="C17" s="837">
        <v>414.89141437200112</v>
      </c>
      <c r="D17" s="262"/>
      <c r="E17" s="262"/>
      <c r="F17" s="262"/>
    </row>
    <row r="18" spans="1:6" ht="15" customHeight="1" x14ac:dyDescent="0.2">
      <c r="A18" s="777"/>
      <c r="B18" s="997" t="s">
        <v>960</v>
      </c>
      <c r="C18" s="985">
        <v>423.67267330109127</v>
      </c>
      <c r="D18" s="262"/>
      <c r="E18" s="262"/>
      <c r="F18" s="262"/>
    </row>
    <row r="19" spans="1:6" ht="15" customHeight="1" x14ac:dyDescent="0.2">
      <c r="A19" s="777"/>
      <c r="B19" s="997" t="s">
        <v>961</v>
      </c>
      <c r="C19" s="837">
        <v>431.98848336641913</v>
      </c>
      <c r="D19" s="262"/>
      <c r="E19" s="262"/>
      <c r="F19" s="262"/>
    </row>
    <row r="20" spans="1:6" ht="15" customHeight="1" x14ac:dyDescent="0.2">
      <c r="A20" s="777"/>
      <c r="B20" s="997" t="s">
        <v>962</v>
      </c>
      <c r="C20" s="837">
        <v>444.3643352801983</v>
      </c>
      <c r="D20" s="262"/>
      <c r="E20" s="262"/>
      <c r="F20" s="262"/>
    </row>
    <row r="21" spans="1:6" ht="15" customHeight="1" x14ac:dyDescent="0.2">
      <c r="A21" s="777"/>
      <c r="B21" s="997" t="s">
        <v>963</v>
      </c>
      <c r="C21" s="986">
        <v>503.13578176498413</v>
      </c>
      <c r="D21" s="262"/>
      <c r="E21" s="262"/>
      <c r="F21" s="262"/>
    </row>
    <row r="22" spans="1:6" ht="15" customHeight="1" x14ac:dyDescent="0.2">
      <c r="A22" s="977" t="s">
        <v>966</v>
      </c>
      <c r="B22" s="996" t="s">
        <v>960</v>
      </c>
      <c r="C22" s="837">
        <v>431.39819613588691</v>
      </c>
      <c r="D22" s="262"/>
      <c r="E22" s="262"/>
      <c r="F22" s="262"/>
    </row>
    <row r="23" spans="1:6" ht="15" customHeight="1" x14ac:dyDescent="0.2">
      <c r="A23" s="777"/>
      <c r="B23" s="997" t="s">
        <v>961</v>
      </c>
      <c r="C23" s="837">
        <v>443.91406073398889</v>
      </c>
      <c r="D23" s="262"/>
      <c r="E23" s="262"/>
      <c r="F23" s="262"/>
    </row>
    <row r="24" spans="1:6" ht="15" customHeight="1" x14ac:dyDescent="0.2">
      <c r="A24" s="777"/>
      <c r="B24" s="997" t="s">
        <v>962</v>
      </c>
      <c r="C24" s="837">
        <v>459.23652244762047</v>
      </c>
      <c r="D24" s="262"/>
      <c r="E24" s="262"/>
      <c r="F24" s="262"/>
    </row>
    <row r="25" spans="1:6" ht="15" customHeight="1" x14ac:dyDescent="0.2">
      <c r="A25" s="976"/>
      <c r="B25" s="998" t="s">
        <v>963</v>
      </c>
      <c r="C25" s="837">
        <v>545.29858547292224</v>
      </c>
      <c r="D25" s="262"/>
      <c r="E25" s="262"/>
      <c r="F25" s="262"/>
    </row>
    <row r="26" spans="1:6" ht="15" customHeight="1" x14ac:dyDescent="0.2">
      <c r="A26" s="975" t="s">
        <v>964</v>
      </c>
      <c r="B26" s="997" t="s">
        <v>546</v>
      </c>
      <c r="C26" s="987">
        <v>1255.288</v>
      </c>
      <c r="D26" s="262"/>
      <c r="E26" s="262"/>
      <c r="F26" s="262"/>
    </row>
    <row r="27" spans="1:6" ht="15" customHeight="1" x14ac:dyDescent="0.2">
      <c r="A27" s="777"/>
      <c r="B27" s="996" t="s">
        <v>960</v>
      </c>
      <c r="C27" s="485">
        <v>262.77600000000001</v>
      </c>
      <c r="D27" s="262"/>
      <c r="E27" s="262"/>
      <c r="F27" s="262"/>
    </row>
    <row r="28" spans="1:6" ht="15" customHeight="1" x14ac:dyDescent="0.2">
      <c r="A28" s="777"/>
      <c r="B28" s="997" t="s">
        <v>961</v>
      </c>
      <c r="C28" s="486">
        <v>339.54</v>
      </c>
      <c r="D28" s="262"/>
      <c r="E28" s="262"/>
      <c r="F28" s="262"/>
    </row>
    <row r="29" spans="1:6" ht="15" customHeight="1" x14ac:dyDescent="0.2">
      <c r="A29" s="777"/>
      <c r="B29" s="997" t="s">
        <v>962</v>
      </c>
      <c r="C29" s="486">
        <v>302.01</v>
      </c>
      <c r="D29" s="262"/>
      <c r="E29" s="262"/>
      <c r="F29" s="262"/>
    </row>
    <row r="30" spans="1:6" ht="15" customHeight="1" x14ac:dyDescent="0.2">
      <c r="A30" s="777"/>
      <c r="B30" s="998" t="s">
        <v>963</v>
      </c>
      <c r="C30" s="988">
        <v>350.96199999999999</v>
      </c>
      <c r="D30" s="262"/>
      <c r="E30" s="262"/>
      <c r="F30" s="262"/>
    </row>
    <row r="31" spans="1:6" ht="15" customHeight="1" x14ac:dyDescent="0.2">
      <c r="A31" s="1412" t="s">
        <v>965</v>
      </c>
      <c r="B31" s="997" t="s">
        <v>546</v>
      </c>
      <c r="C31" s="989">
        <v>2903.2116525173187</v>
      </c>
      <c r="D31" s="262"/>
      <c r="E31" s="262"/>
      <c r="F31" s="262"/>
    </row>
    <row r="32" spans="1:6" ht="15" customHeight="1" x14ac:dyDescent="0.2">
      <c r="A32" s="1414"/>
      <c r="B32" s="997" t="s">
        <v>467</v>
      </c>
      <c r="C32" s="990">
        <v>3022.0461001396179</v>
      </c>
      <c r="D32" s="262"/>
      <c r="E32" s="262"/>
      <c r="F32" s="262"/>
    </row>
    <row r="33" spans="1:6" ht="15" customHeight="1" x14ac:dyDescent="0.2">
      <c r="A33" s="777"/>
      <c r="B33" s="996" t="s">
        <v>960</v>
      </c>
      <c r="C33" s="485">
        <v>706.64800500869751</v>
      </c>
      <c r="D33" s="545"/>
      <c r="E33" s="262"/>
      <c r="F33" s="262"/>
    </row>
    <row r="34" spans="1:6" ht="15" customHeight="1" x14ac:dyDescent="0.2">
      <c r="A34" s="777"/>
      <c r="B34" s="997" t="s">
        <v>961</v>
      </c>
      <c r="C34" s="486">
        <v>733.17299962043762</v>
      </c>
      <c r="D34" s="545"/>
      <c r="E34" s="262"/>
      <c r="F34" s="262"/>
    </row>
    <row r="35" spans="1:6" ht="15" customHeight="1" x14ac:dyDescent="0.2">
      <c r="A35" s="777"/>
      <c r="B35" s="997" t="s">
        <v>962</v>
      </c>
      <c r="C35" s="486">
        <v>725.20560026168823</v>
      </c>
      <c r="D35" s="545"/>
      <c r="E35" s="262"/>
      <c r="F35" s="262"/>
    </row>
    <row r="36" spans="1:6" ht="12.75" x14ac:dyDescent="0.2">
      <c r="A36" s="976"/>
      <c r="B36" s="998" t="s">
        <v>963</v>
      </c>
      <c r="C36" s="991">
        <v>738.18504762649536</v>
      </c>
      <c r="D36" s="545"/>
      <c r="E36" s="262"/>
      <c r="F36" s="262"/>
    </row>
    <row r="37" spans="1:6" x14ac:dyDescent="0.2">
      <c r="A37" s="978" t="s">
        <v>573</v>
      </c>
      <c r="B37" s="997" t="s">
        <v>466</v>
      </c>
      <c r="C37" s="992">
        <v>0.01</v>
      </c>
      <c r="D37" s="262"/>
      <c r="E37" s="262"/>
      <c r="F37" s="262"/>
    </row>
    <row r="38" spans="1:6" ht="27.75" x14ac:dyDescent="0.2">
      <c r="A38" s="979" t="s">
        <v>967</v>
      </c>
      <c r="B38" s="999" t="s">
        <v>466</v>
      </c>
      <c r="C38" s="993">
        <v>3.5835290678596816E-2</v>
      </c>
      <c r="D38" s="262"/>
      <c r="E38" s="262"/>
      <c r="F38" s="262"/>
    </row>
    <row r="39" spans="1:6" ht="27.75" x14ac:dyDescent="0.2">
      <c r="A39" s="980" t="s">
        <v>968</v>
      </c>
      <c r="B39" s="997" t="s">
        <v>466</v>
      </c>
      <c r="C39" s="993">
        <v>3.1704392206860471E-2</v>
      </c>
      <c r="D39" s="262"/>
      <c r="E39" s="262"/>
      <c r="F39" s="262"/>
    </row>
    <row r="40" spans="1:6" ht="27.75" x14ac:dyDescent="0.2">
      <c r="A40" s="980" t="s">
        <v>595</v>
      </c>
      <c r="B40" s="999" t="s">
        <v>547</v>
      </c>
      <c r="C40" s="993">
        <v>0.12887610776964775</v>
      </c>
      <c r="D40" s="262"/>
      <c r="E40" s="262"/>
      <c r="F40" s="262"/>
    </row>
    <row r="41" spans="1:6" ht="27.75" x14ac:dyDescent="0.2">
      <c r="A41" s="980" t="s">
        <v>596</v>
      </c>
      <c r="B41" s="997" t="s">
        <v>547</v>
      </c>
      <c r="C41" s="993">
        <v>9.1251721461687571E-2</v>
      </c>
      <c r="D41" s="262"/>
      <c r="E41" s="262"/>
      <c r="F41" s="262"/>
    </row>
    <row r="42" spans="1:6" ht="12.75" x14ac:dyDescent="0.2">
      <c r="A42" s="979" t="s">
        <v>570</v>
      </c>
      <c r="B42" s="999" t="s">
        <v>466</v>
      </c>
      <c r="C42" s="993">
        <v>0.26320618791904993</v>
      </c>
      <c r="D42" s="262"/>
      <c r="E42" s="262"/>
      <c r="F42" s="262"/>
    </row>
    <row r="43" spans="1:6" ht="15" customHeight="1" x14ac:dyDescent="0.2">
      <c r="A43" s="979" t="s">
        <v>571</v>
      </c>
      <c r="B43" s="997" t="s">
        <v>466</v>
      </c>
      <c r="C43" s="993">
        <v>0.2641000273621541</v>
      </c>
      <c r="D43" s="601"/>
      <c r="E43" s="262"/>
      <c r="F43" s="262"/>
    </row>
    <row r="44" spans="1:6" ht="12.75" x14ac:dyDescent="0.2">
      <c r="A44" s="979" t="s">
        <v>593</v>
      </c>
      <c r="B44" s="999" t="s">
        <v>547</v>
      </c>
      <c r="C44" s="993">
        <v>0.30489336228062325</v>
      </c>
      <c r="D44" s="601"/>
      <c r="E44" s="262"/>
      <c r="F44" s="262"/>
    </row>
    <row r="45" spans="1:6" ht="15" customHeight="1" x14ac:dyDescent="0.2">
      <c r="A45" s="979" t="s">
        <v>594</v>
      </c>
      <c r="B45" s="997" t="s">
        <v>547</v>
      </c>
      <c r="C45" s="993">
        <v>0.31806189748840935</v>
      </c>
      <c r="E45" s="262"/>
      <c r="F45" s="262"/>
    </row>
    <row r="46" spans="1:6" ht="15" customHeight="1" x14ac:dyDescent="0.2">
      <c r="A46" s="979" t="s">
        <v>256</v>
      </c>
      <c r="B46" s="999" t="s">
        <v>547</v>
      </c>
      <c r="C46" s="994">
        <v>0.80804794551824732</v>
      </c>
      <c r="E46" s="262"/>
      <c r="F46" s="262"/>
    </row>
    <row r="47" spans="1:6" ht="15" customHeight="1" x14ac:dyDescent="0.2">
      <c r="A47" s="1412" t="s">
        <v>257</v>
      </c>
      <c r="B47" s="997" t="s">
        <v>546</v>
      </c>
      <c r="C47" s="987">
        <v>16537.314912344562</v>
      </c>
      <c r="E47" s="262"/>
      <c r="F47" s="262"/>
    </row>
    <row r="48" spans="1:6" ht="15" customHeight="1" x14ac:dyDescent="0.2">
      <c r="A48" s="1413"/>
      <c r="B48" s="998" t="s">
        <v>467</v>
      </c>
      <c r="C48" s="995">
        <v>13046.609029041856</v>
      </c>
      <c r="E48" s="262"/>
      <c r="F48" s="262"/>
    </row>
    <row r="49" spans="1:1" ht="15" customHeight="1" x14ac:dyDescent="0.2">
      <c r="A49" s="343" t="s">
        <v>574</v>
      </c>
    </row>
    <row r="50" spans="1:1" ht="15" customHeight="1" x14ac:dyDescent="0.2">
      <c r="A50" s="343" t="s">
        <v>249</v>
      </c>
    </row>
  </sheetData>
  <mergeCells count="6">
    <mergeCell ref="A47:A48"/>
    <mergeCell ref="A7:A8"/>
    <mergeCell ref="A5:A6"/>
    <mergeCell ref="A10:A11"/>
    <mergeCell ref="A16:A17"/>
    <mergeCell ref="A31:A3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FC45B-7FDE-40F5-BDFE-2ED633DC407B}">
  <dimension ref="A1:E31"/>
  <sheetViews>
    <sheetView showGridLines="0" zoomScale="60" zoomScaleNormal="60" workbookViewId="0">
      <selection activeCell="A24" sqref="A24:XFD36"/>
    </sheetView>
  </sheetViews>
  <sheetFormatPr baseColWidth="10" defaultColWidth="10.42578125" defaultRowHeight="12.75" x14ac:dyDescent="0.2"/>
  <cols>
    <col min="1" max="1" width="50" style="4" customWidth="1"/>
    <col min="2" max="2" width="14.7109375" style="4" bestFit="1" customWidth="1"/>
    <col min="3" max="4" width="14.28515625" style="4" bestFit="1" customWidth="1"/>
    <col min="5" max="5" width="14.7109375" style="4" bestFit="1" customWidth="1"/>
    <col min="6" max="16384" width="10.42578125" style="4"/>
  </cols>
  <sheetData>
    <row r="1" spans="1:5" x14ac:dyDescent="0.2">
      <c r="A1" s="9" t="s">
        <v>32</v>
      </c>
      <c r="B1" s="281"/>
    </row>
    <row r="2" spans="1:5" x14ac:dyDescent="0.2">
      <c r="A2" s="108" t="s">
        <v>1243</v>
      </c>
      <c r="B2" s="281"/>
      <c r="C2" s="281"/>
    </row>
    <row r="3" spans="1:5" x14ac:dyDescent="0.2">
      <c r="A3" s="4" t="s">
        <v>33</v>
      </c>
    </row>
    <row r="4" spans="1:5" ht="12.75" customHeight="1" x14ac:dyDescent="0.2">
      <c r="B4" s="565"/>
      <c r="C4" s="7"/>
      <c r="D4" s="7"/>
      <c r="E4" s="7"/>
    </row>
    <row r="5" spans="1:5" x14ac:dyDescent="0.2">
      <c r="A5" s="118"/>
      <c r="B5" s="178" t="s">
        <v>34</v>
      </c>
      <c r="C5" s="178" t="s">
        <v>35</v>
      </c>
      <c r="D5" s="178" t="s">
        <v>36</v>
      </c>
      <c r="E5" s="338" t="s">
        <v>37</v>
      </c>
    </row>
    <row r="6" spans="1:5" x14ac:dyDescent="0.2">
      <c r="A6" s="119"/>
      <c r="B6" s="109" t="s">
        <v>782</v>
      </c>
      <c r="C6" s="109" t="s">
        <v>782</v>
      </c>
      <c r="D6" s="109" t="s">
        <v>782</v>
      </c>
      <c r="E6" s="109" t="s">
        <v>782</v>
      </c>
    </row>
    <row r="7" spans="1:5" x14ac:dyDescent="0.2">
      <c r="A7" s="272" t="s">
        <v>5</v>
      </c>
      <c r="B7" s="807">
        <v>5.8960706198217805</v>
      </c>
      <c r="C7" s="807">
        <v>2.8246809898849756</v>
      </c>
      <c r="D7" s="807">
        <v>11.513153623947714</v>
      </c>
      <c r="E7" s="807">
        <v>-3.5569915739781188</v>
      </c>
    </row>
    <row r="8" spans="1:5" x14ac:dyDescent="0.2">
      <c r="A8" s="271" t="s">
        <v>6</v>
      </c>
      <c r="B8" s="808">
        <v>9.1527439807089994</v>
      </c>
      <c r="C8" s="809">
        <v>3.51902019309831</v>
      </c>
      <c r="D8" s="809">
        <v>10.460151167003273</v>
      </c>
      <c r="E8" s="809">
        <v>-4.2254911785018496</v>
      </c>
    </row>
    <row r="9" spans="1:5" ht="15" x14ac:dyDescent="0.2">
      <c r="A9" s="271" t="s">
        <v>748</v>
      </c>
      <c r="B9" s="808">
        <v>2.2828725291883067</v>
      </c>
      <c r="C9" s="809">
        <v>12.431218410083655</v>
      </c>
      <c r="D9" s="809">
        <v>69.06673794299148</v>
      </c>
      <c r="E9" s="809">
        <v>17.242686978016742</v>
      </c>
    </row>
    <row r="10" spans="1:5" x14ac:dyDescent="0.2">
      <c r="A10" s="271" t="s">
        <v>10</v>
      </c>
      <c r="B10" s="808">
        <v>2.5197325366772105</v>
      </c>
      <c r="C10" s="809">
        <v>10.547063573011673</v>
      </c>
      <c r="D10" s="809">
        <v>15.653916620949261</v>
      </c>
      <c r="E10" s="809">
        <v>26.092066176673079</v>
      </c>
    </row>
    <row r="11" spans="1:5" x14ac:dyDescent="0.2">
      <c r="A11" s="271" t="s">
        <v>11</v>
      </c>
      <c r="B11" s="808">
        <v>12.345632570157793</v>
      </c>
      <c r="C11" s="809">
        <v>-1.8785812676497371</v>
      </c>
      <c r="D11" s="809">
        <v>-31.572617830767101</v>
      </c>
      <c r="E11" s="809">
        <v>-25.971225291141785</v>
      </c>
    </row>
    <row r="12" spans="1:5" x14ac:dyDescent="0.2">
      <c r="A12" s="271" t="s">
        <v>12</v>
      </c>
      <c r="B12" s="808">
        <v>-41.63985528643903</v>
      </c>
      <c r="C12" s="809">
        <v>-18.340237077009348</v>
      </c>
      <c r="D12" s="809">
        <v>34.746422265733258</v>
      </c>
      <c r="E12" s="809">
        <v>-12.417432686264407</v>
      </c>
    </row>
    <row r="13" spans="1:5" x14ac:dyDescent="0.2">
      <c r="A13" s="271" t="s">
        <v>13</v>
      </c>
      <c r="B13" s="808">
        <v>-3.6520019459030828</v>
      </c>
      <c r="C13" s="809">
        <v>1.3682399704234571</v>
      </c>
      <c r="D13" s="809">
        <v>-2.5674909290690384</v>
      </c>
      <c r="E13" s="809">
        <v>2.2663341260993564</v>
      </c>
    </row>
    <row r="14" spans="1:5" ht="15" x14ac:dyDescent="0.2">
      <c r="A14" s="271" t="s">
        <v>749</v>
      </c>
      <c r="B14" s="808">
        <v>-9.9716302866655226</v>
      </c>
      <c r="C14" s="809">
        <v>-13.110744287402365</v>
      </c>
      <c r="D14" s="809">
        <v>-3.889139739471914</v>
      </c>
      <c r="E14" s="809">
        <v>-18.873778552557631</v>
      </c>
    </row>
    <row r="15" spans="1:5" x14ac:dyDescent="0.2">
      <c r="A15" s="272" t="s">
        <v>14</v>
      </c>
      <c r="B15" s="810">
        <v>-73.269728413641687</v>
      </c>
      <c r="C15" s="810">
        <v>-66.973961945710499</v>
      </c>
      <c r="D15" s="810">
        <v>-76.565252622937948</v>
      </c>
      <c r="E15" s="810">
        <v>15.818081859956834</v>
      </c>
    </row>
    <row r="16" spans="1:5" x14ac:dyDescent="0.2">
      <c r="A16" s="271" t="s">
        <v>15</v>
      </c>
      <c r="B16" s="811">
        <v>-73.269728413641687</v>
      </c>
      <c r="C16" s="812">
        <v>-66.973961945710499</v>
      </c>
      <c r="D16" s="809">
        <v>-76.565252622937948</v>
      </c>
      <c r="E16" s="809">
        <v>15.818081859956834</v>
      </c>
    </row>
    <row r="17" spans="1:5" x14ac:dyDescent="0.2">
      <c r="A17" s="120" t="s">
        <v>16</v>
      </c>
      <c r="B17" s="813">
        <v>5.8791560826635836</v>
      </c>
      <c r="C17" s="814">
        <v>2.8123357529728166</v>
      </c>
      <c r="D17" s="813">
        <v>11.493297725932061</v>
      </c>
      <c r="E17" s="813">
        <v>-3.5492046361910945</v>
      </c>
    </row>
    <row r="18" spans="1:5" x14ac:dyDescent="0.2">
      <c r="A18" s="1227" t="s">
        <v>766</v>
      </c>
      <c r="B18" s="1227"/>
      <c r="C18" s="1227"/>
      <c r="D18" s="1227"/>
      <c r="E18" s="1227"/>
    </row>
    <row r="19" spans="1:5" x14ac:dyDescent="0.2">
      <c r="A19" s="1227"/>
      <c r="B19" s="1227"/>
      <c r="C19" s="1227"/>
      <c r="D19" s="1227"/>
      <c r="E19" s="1227"/>
    </row>
    <row r="20" spans="1:5" ht="12.75" customHeight="1" x14ac:dyDescent="0.2">
      <c r="A20" s="1227" t="s">
        <v>747</v>
      </c>
      <c r="B20" s="1227"/>
      <c r="C20" s="1227"/>
      <c r="D20" s="1227"/>
      <c r="E20" s="1227"/>
    </row>
    <row r="21" spans="1:5" x14ac:dyDescent="0.2">
      <c r="A21" s="1227"/>
      <c r="B21" s="1227"/>
      <c r="C21" s="1227"/>
      <c r="D21" s="1227"/>
      <c r="E21" s="1227"/>
    </row>
    <row r="22" spans="1:5" x14ac:dyDescent="0.2">
      <c r="A22" s="5" t="s">
        <v>17</v>
      </c>
    </row>
    <row r="24" spans="1:5" x14ac:dyDescent="0.2">
      <c r="B24" s="732"/>
      <c r="C24" s="732"/>
      <c r="D24" s="732"/>
      <c r="E24" s="732"/>
    </row>
    <row r="25" spans="1:5" x14ac:dyDescent="0.2">
      <c r="B25" s="732"/>
      <c r="C25" s="732"/>
      <c r="D25" s="732"/>
      <c r="E25" s="732"/>
    </row>
    <row r="26" spans="1:5" x14ac:dyDescent="0.2">
      <c r="B26" s="732"/>
      <c r="C26" s="732"/>
      <c r="D26" s="732"/>
      <c r="E26" s="732"/>
    </row>
    <row r="27" spans="1:5" x14ac:dyDescent="0.2">
      <c r="B27" s="732"/>
      <c r="C27" s="732"/>
      <c r="D27" s="732"/>
      <c r="E27" s="732"/>
    </row>
    <row r="28" spans="1:5" x14ac:dyDescent="0.2">
      <c r="B28" s="732"/>
      <c r="C28" s="732"/>
      <c r="D28" s="732"/>
      <c r="E28" s="732"/>
    </row>
    <row r="29" spans="1:5" x14ac:dyDescent="0.2">
      <c r="B29" s="370"/>
      <c r="C29" s="370"/>
      <c r="D29" s="370"/>
      <c r="E29" s="370"/>
    </row>
    <row r="30" spans="1:5" x14ac:dyDescent="0.2">
      <c r="B30" s="370"/>
      <c r="C30" s="370"/>
      <c r="D30" s="370"/>
      <c r="E30" s="370"/>
    </row>
    <row r="31" spans="1:5" x14ac:dyDescent="0.2">
      <c r="B31" s="370"/>
      <c r="C31" s="370"/>
      <c r="D31" s="370"/>
      <c r="E31" s="370"/>
    </row>
  </sheetData>
  <mergeCells count="2">
    <mergeCell ref="A20:E21"/>
    <mergeCell ref="A18:E19"/>
  </mergeCells>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0338B-ABC7-448E-B631-459D6ABD9210}">
  <dimension ref="A1:E29"/>
  <sheetViews>
    <sheetView zoomScaleNormal="100" workbookViewId="0">
      <selection activeCell="F1" sqref="F1:L1048576"/>
    </sheetView>
  </sheetViews>
  <sheetFormatPr baseColWidth="10" defaultColWidth="11.42578125" defaultRowHeight="12.75" x14ac:dyDescent="0.2"/>
  <cols>
    <col min="1" max="1" width="55.28515625" style="19" customWidth="1"/>
    <col min="2" max="4" width="12.42578125" style="19" customWidth="1"/>
    <col min="5" max="5" width="11.42578125" style="19" customWidth="1"/>
    <col min="6" max="16384" width="11.42578125" style="19"/>
  </cols>
  <sheetData>
    <row r="1" spans="1:5" x14ac:dyDescent="0.2">
      <c r="A1" s="27" t="s">
        <v>258</v>
      </c>
      <c r="B1" s="316"/>
      <c r="C1" s="7"/>
      <c r="D1" s="7"/>
    </row>
    <row r="2" spans="1:5" x14ac:dyDescent="0.2">
      <c r="A2" s="27" t="s">
        <v>548</v>
      </c>
      <c r="B2" s="7"/>
      <c r="C2" s="7"/>
      <c r="D2" s="7"/>
    </row>
    <row r="3" spans="1:5" x14ac:dyDescent="0.2">
      <c r="A3" s="28" t="s">
        <v>540</v>
      </c>
      <c r="B3" s="7"/>
      <c r="C3" s="7"/>
      <c r="D3" s="7"/>
    </row>
    <row r="4" spans="1:5" x14ac:dyDescent="0.2">
      <c r="A4" s="7"/>
      <c r="B4" s="7"/>
      <c r="C4" s="64"/>
      <c r="D4" s="7"/>
    </row>
    <row r="5" spans="1:5" ht="38.25" x14ac:dyDescent="0.2">
      <c r="A5" s="181" t="s">
        <v>259</v>
      </c>
      <c r="B5" s="181" t="s">
        <v>260</v>
      </c>
      <c r="C5" s="181" t="s">
        <v>261</v>
      </c>
      <c r="D5" s="181" t="s">
        <v>262</v>
      </c>
    </row>
    <row r="6" spans="1:5" x14ac:dyDescent="0.2">
      <c r="A6" s="1000" t="s">
        <v>969</v>
      </c>
      <c r="B6" s="578">
        <v>55355797.214661002</v>
      </c>
      <c r="C6" s="708">
        <v>535485.96509992331</v>
      </c>
      <c r="D6" s="578">
        <v>54820311.249561079</v>
      </c>
      <c r="E6" s="419"/>
    </row>
    <row r="7" spans="1:5" x14ac:dyDescent="0.2">
      <c r="A7" s="1001" t="s">
        <v>970</v>
      </c>
      <c r="B7" s="102">
        <v>13504156.034661004</v>
      </c>
      <c r="C7" s="709">
        <v>-22018.707190547138</v>
      </c>
      <c r="D7" s="102">
        <v>13526174.741851551</v>
      </c>
      <c r="E7" s="419"/>
    </row>
    <row r="8" spans="1:5" x14ac:dyDescent="0.2">
      <c r="A8" s="1001" t="s">
        <v>971</v>
      </c>
      <c r="B8" s="102">
        <v>-14481633.945</v>
      </c>
      <c r="C8" s="709">
        <v>34635.162973247468</v>
      </c>
      <c r="D8" s="102">
        <v>-14516269.107973248</v>
      </c>
      <c r="E8" s="419"/>
    </row>
    <row r="9" spans="1:5" x14ac:dyDescent="0.2">
      <c r="A9" s="1001" t="s">
        <v>972</v>
      </c>
      <c r="B9" s="102">
        <v>8308522.3960000006</v>
      </c>
      <c r="C9" s="709">
        <v>95019.3537719585</v>
      </c>
      <c r="D9" s="102">
        <v>8213503.0422280421</v>
      </c>
      <c r="E9" s="419"/>
    </row>
    <row r="10" spans="1:5" x14ac:dyDescent="0.2">
      <c r="A10" s="1001" t="s">
        <v>973</v>
      </c>
      <c r="B10" s="102">
        <v>13436198.081</v>
      </c>
      <c r="C10" s="709">
        <v>201423.75144991465</v>
      </c>
      <c r="D10" s="102">
        <v>13234774.329550086</v>
      </c>
      <c r="E10" s="419"/>
    </row>
    <row r="11" spans="1:5" x14ac:dyDescent="0.2">
      <c r="A11" s="1001" t="s">
        <v>974</v>
      </c>
      <c r="B11" s="102">
        <v>33914940.395999998</v>
      </c>
      <c r="C11" s="709">
        <v>222182.63430774957</v>
      </c>
      <c r="D11" s="102">
        <v>33692757.761692248</v>
      </c>
      <c r="E11" s="419"/>
    </row>
    <row r="12" spans="1:5" x14ac:dyDescent="0.2">
      <c r="A12" s="1001" t="s">
        <v>263</v>
      </c>
      <c r="B12" s="102">
        <v>673614.25200000033</v>
      </c>
      <c r="C12" s="709">
        <v>4243.7697876000311</v>
      </c>
      <c r="D12" s="102">
        <v>669370.4822124003</v>
      </c>
      <c r="E12" s="419"/>
    </row>
    <row r="13" spans="1:5" x14ac:dyDescent="0.2">
      <c r="A13" s="1002" t="s">
        <v>975</v>
      </c>
      <c r="B13" s="569">
        <v>3692732.41</v>
      </c>
      <c r="C13" s="710">
        <v>27204.529270492494</v>
      </c>
      <c r="D13" s="569">
        <v>3665527.8807295077</v>
      </c>
      <c r="E13" s="419"/>
    </row>
    <row r="14" spans="1:5" x14ac:dyDescent="0.2">
      <c r="A14" s="1002" t="s">
        <v>976</v>
      </c>
      <c r="B14" s="569">
        <v>1754208.7501698001</v>
      </c>
      <c r="C14" s="710">
        <v>1680447.6102143109</v>
      </c>
      <c r="D14" s="569">
        <v>73761.139955489198</v>
      </c>
      <c r="E14" s="419"/>
    </row>
    <row r="15" spans="1:5" x14ac:dyDescent="0.2">
      <c r="A15" s="1002" t="s">
        <v>264</v>
      </c>
      <c r="B15" s="569">
        <v>5288286.2983463015</v>
      </c>
      <c r="C15" s="710">
        <v>725383.68353412766</v>
      </c>
      <c r="D15" s="569">
        <v>4562902.6148121739</v>
      </c>
      <c r="E15" s="419"/>
    </row>
    <row r="16" spans="1:5" x14ac:dyDescent="0.2">
      <c r="A16" s="1003" t="s">
        <v>977</v>
      </c>
      <c r="B16" s="102">
        <v>3344756.6850440134</v>
      </c>
      <c r="C16" s="709">
        <v>276900.67420675838</v>
      </c>
      <c r="D16" s="102">
        <v>3067856.010837255</v>
      </c>
      <c r="E16" s="419"/>
    </row>
    <row r="17" spans="1:5" x14ac:dyDescent="0.2">
      <c r="A17" s="1004" t="s">
        <v>978</v>
      </c>
      <c r="B17" s="102">
        <v>1876730.2736279247</v>
      </c>
      <c r="C17" s="551">
        <v>138225.40663947025</v>
      </c>
      <c r="D17" s="102">
        <v>1738504.8669884545</v>
      </c>
      <c r="E17" s="419"/>
    </row>
    <row r="18" spans="1:5" x14ac:dyDescent="0.2">
      <c r="A18" s="1004" t="s">
        <v>979</v>
      </c>
      <c r="B18" s="102">
        <v>1539084.416584962</v>
      </c>
      <c r="C18" s="709">
        <v>143623.4689536416</v>
      </c>
      <c r="D18" s="102">
        <v>1395460.9476313205</v>
      </c>
      <c r="E18" s="419"/>
    </row>
    <row r="19" spans="1:5" x14ac:dyDescent="0.2">
      <c r="A19" s="1004" t="s">
        <v>549</v>
      </c>
      <c r="B19" s="102">
        <v>-71058.005168873351</v>
      </c>
      <c r="C19" s="709">
        <v>-4948.2013863535394</v>
      </c>
      <c r="D19" s="102">
        <v>-66109.803782519812</v>
      </c>
      <c r="E19" s="419"/>
    </row>
    <row r="20" spans="1:5" x14ac:dyDescent="0.2">
      <c r="A20" s="1003" t="s">
        <v>980</v>
      </c>
      <c r="B20" s="102">
        <v>1546368.7233022884</v>
      </c>
      <c r="C20" s="709">
        <v>453588.18410611898</v>
      </c>
      <c r="D20" s="102">
        <v>1092780.5391961695</v>
      </c>
      <c r="E20" s="419"/>
    </row>
    <row r="21" spans="1:5" x14ac:dyDescent="0.2">
      <c r="A21" s="1004" t="s">
        <v>981</v>
      </c>
      <c r="B21" s="102">
        <v>2687602.8301675739</v>
      </c>
      <c r="C21" s="551">
        <v>487060.47028422775</v>
      </c>
      <c r="D21" s="102">
        <v>2200542.3598833461</v>
      </c>
      <c r="E21" s="419"/>
    </row>
    <row r="22" spans="1:5" x14ac:dyDescent="0.2">
      <c r="A22" s="1004" t="s">
        <v>982</v>
      </c>
      <c r="B22" s="102">
        <v>2337277.6254150383</v>
      </c>
      <c r="C22" s="709">
        <v>208757.65730553307</v>
      </c>
      <c r="D22" s="102">
        <v>2128519.9681095053</v>
      </c>
      <c r="E22" s="419"/>
    </row>
    <row r="23" spans="1:5" x14ac:dyDescent="0.2">
      <c r="A23" s="1004" t="s">
        <v>550</v>
      </c>
      <c r="B23" s="579">
        <v>-3478511.7322803237</v>
      </c>
      <c r="C23" s="551">
        <v>-242229.9434836423</v>
      </c>
      <c r="D23" s="579">
        <v>-3236281.7887966814</v>
      </c>
      <c r="E23" s="419"/>
    </row>
    <row r="24" spans="1:5" x14ac:dyDescent="0.2">
      <c r="A24" s="1003" t="s">
        <v>983</v>
      </c>
      <c r="B24" s="102">
        <v>397160.89</v>
      </c>
      <c r="C24" s="709">
        <v>-5105.1747787497588</v>
      </c>
      <c r="D24" s="102">
        <v>402266.06477874977</v>
      </c>
      <c r="E24" s="419"/>
    </row>
    <row r="25" spans="1:5" x14ac:dyDescent="0.2">
      <c r="A25" s="1002" t="s">
        <v>488</v>
      </c>
      <c r="B25" s="569">
        <v>320193.86099999998</v>
      </c>
      <c r="C25" s="710">
        <v>0</v>
      </c>
      <c r="D25" s="569">
        <v>320193.86099999998</v>
      </c>
      <c r="E25" s="419"/>
    </row>
    <row r="26" spans="1:5" x14ac:dyDescent="0.2">
      <c r="A26" s="1002" t="s">
        <v>489</v>
      </c>
      <c r="B26" s="569">
        <v>7005022.6515601994</v>
      </c>
      <c r="C26" s="710">
        <v>0</v>
      </c>
      <c r="D26" s="569">
        <v>7005022.6515601994</v>
      </c>
      <c r="E26" s="419"/>
    </row>
    <row r="27" spans="1:5" x14ac:dyDescent="0.2">
      <c r="A27" s="1005" t="s">
        <v>490</v>
      </c>
      <c r="B27" s="580">
        <v>73416241.185737297</v>
      </c>
      <c r="C27" s="580">
        <v>2968521.7881188542</v>
      </c>
      <c r="D27" s="580">
        <v>70447719.397618443</v>
      </c>
      <c r="E27" s="419"/>
    </row>
    <row r="28" spans="1:5" x14ac:dyDescent="0.2">
      <c r="A28" s="19" t="s">
        <v>17</v>
      </c>
    </row>
    <row r="29" spans="1:5" x14ac:dyDescent="0.2">
      <c r="B29" s="419"/>
    </row>
  </sheetData>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024AC-8524-4D2C-A30D-E4003693223A}">
  <dimension ref="A1:E24"/>
  <sheetViews>
    <sheetView topLeftCell="A22" zoomScaleNormal="100" workbookViewId="0">
      <selection activeCell="A20" sqref="A20:XFD20"/>
    </sheetView>
  </sheetViews>
  <sheetFormatPr baseColWidth="10" defaultColWidth="11.42578125" defaultRowHeight="12.75" x14ac:dyDescent="0.2"/>
  <cols>
    <col min="1" max="1" width="45" style="19" customWidth="1"/>
    <col min="2" max="2" width="11" style="19" customWidth="1"/>
    <col min="3" max="3" width="13.42578125" style="19" bestFit="1" customWidth="1"/>
    <col min="4" max="16384" width="11.42578125" style="19"/>
  </cols>
  <sheetData>
    <row r="1" spans="1:5" x14ac:dyDescent="0.2">
      <c r="A1" s="183" t="s">
        <v>265</v>
      </c>
    </row>
    <row r="2" spans="1:5" x14ac:dyDescent="0.2">
      <c r="A2" s="183" t="s">
        <v>551</v>
      </c>
    </row>
    <row r="3" spans="1:5" x14ac:dyDescent="0.2">
      <c r="A3" s="105" t="s">
        <v>539</v>
      </c>
    </row>
    <row r="5" spans="1:5" x14ac:dyDescent="0.2">
      <c r="A5" s="1006"/>
      <c r="B5" s="559" t="s">
        <v>200</v>
      </c>
      <c r="C5" s="107" t="s">
        <v>97</v>
      </c>
    </row>
    <row r="6" spans="1:5" x14ac:dyDescent="0.2">
      <c r="A6" s="1007" t="s">
        <v>984</v>
      </c>
      <c r="B6" s="523">
        <v>-9525509.6590096951</v>
      </c>
      <c r="C6" s="654">
        <v>-2.8018041699923066</v>
      </c>
      <c r="D6" s="419"/>
      <c r="E6" s="687"/>
    </row>
    <row r="7" spans="1:5" x14ac:dyDescent="0.2">
      <c r="A7" s="1008" t="s">
        <v>985</v>
      </c>
      <c r="B7" s="523">
        <v>2968521.7881188532</v>
      </c>
      <c r="C7" s="655">
        <v>0.87315188608281868</v>
      </c>
      <c r="D7" s="419"/>
      <c r="E7" s="687"/>
    </row>
    <row r="8" spans="1:5" x14ac:dyDescent="0.2">
      <c r="A8" s="1001" t="s">
        <v>266</v>
      </c>
      <c r="B8" s="522">
        <v>535485.96509992331</v>
      </c>
      <c r="C8" s="598">
        <v>0.15750619795658255</v>
      </c>
      <c r="D8" s="419"/>
      <c r="E8" s="687"/>
    </row>
    <row r="9" spans="1:5" x14ac:dyDescent="0.2">
      <c r="A9" s="1001" t="s">
        <v>267</v>
      </c>
      <c r="B9" s="522">
        <v>27204.529270492494</v>
      </c>
      <c r="C9" s="598">
        <v>8.0018567280176287E-3</v>
      </c>
      <c r="D9" s="419"/>
      <c r="E9" s="687"/>
    </row>
    <row r="10" spans="1:5" x14ac:dyDescent="0.2">
      <c r="A10" s="1001" t="s">
        <v>986</v>
      </c>
      <c r="B10" s="522">
        <v>1680447.6102143109</v>
      </c>
      <c r="C10" s="598">
        <v>0.49428170148341988</v>
      </c>
      <c r="D10" s="419"/>
      <c r="E10" s="687"/>
    </row>
    <row r="11" spans="1:5" x14ac:dyDescent="0.2">
      <c r="A11" s="1001" t="s">
        <v>269</v>
      </c>
      <c r="B11" s="522">
        <v>725383.68353412685</v>
      </c>
      <c r="C11" s="598">
        <v>0.21336212991479869</v>
      </c>
      <c r="D11" s="419"/>
      <c r="E11" s="687"/>
    </row>
    <row r="12" spans="1:5" x14ac:dyDescent="0.2">
      <c r="A12" s="1001" t="s">
        <v>572</v>
      </c>
      <c r="B12" s="522">
        <v>0</v>
      </c>
      <c r="C12" s="598">
        <v>0</v>
      </c>
      <c r="D12" s="419"/>
      <c r="E12" s="687"/>
    </row>
    <row r="13" spans="1:5" x14ac:dyDescent="0.2">
      <c r="A13" s="1008" t="s">
        <v>987</v>
      </c>
      <c r="B13" s="523">
        <v>-12494031.447128549</v>
      </c>
      <c r="C13" s="205">
        <v>-3.6749560560751258</v>
      </c>
      <c r="D13" s="419"/>
      <c r="E13" s="687"/>
    </row>
    <row r="14" spans="1:5" x14ac:dyDescent="0.2">
      <c r="A14" s="997" t="s">
        <v>270</v>
      </c>
      <c r="B14" s="206">
        <v>621847.83318999992</v>
      </c>
      <c r="C14" s="208">
        <v>0.18290841272566169</v>
      </c>
      <c r="D14" s="419"/>
      <c r="E14" s="687"/>
    </row>
    <row r="15" spans="1:5" x14ac:dyDescent="0.2">
      <c r="A15" s="997" t="s">
        <v>271</v>
      </c>
      <c r="B15" s="206">
        <v>4205783.6605559997</v>
      </c>
      <c r="C15" s="208">
        <v>1.2370762951340486</v>
      </c>
      <c r="E15" s="687"/>
    </row>
    <row r="16" spans="1:5" x14ac:dyDescent="0.2">
      <c r="A16" s="1002" t="s">
        <v>272</v>
      </c>
      <c r="B16" s="202">
        <v>-5941573.831643695</v>
      </c>
      <c r="C16" s="205">
        <v>-1.7476362875839198</v>
      </c>
      <c r="E16" s="687"/>
    </row>
    <row r="17" spans="1:5" x14ac:dyDescent="0.2">
      <c r="A17" s="1005" t="s">
        <v>273</v>
      </c>
      <c r="B17" s="225">
        <v>-8910095.6197625492</v>
      </c>
      <c r="C17" s="63">
        <v>-2.6207881736667384</v>
      </c>
      <c r="E17" s="687"/>
    </row>
    <row r="18" spans="1:5" x14ac:dyDescent="0.2">
      <c r="A18" s="76" t="s">
        <v>17</v>
      </c>
    </row>
    <row r="19" spans="1:5" x14ac:dyDescent="0.2">
      <c r="B19" s="101"/>
    </row>
    <row r="24" spans="1:5" x14ac:dyDescent="0.2">
      <c r="C24" s="101"/>
    </row>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2AB86-9CA0-4F60-B62C-801B845DCF06}">
  <dimension ref="A1:C21"/>
  <sheetViews>
    <sheetView workbookViewId="0">
      <selection activeCell="B17" sqref="B17:B21"/>
    </sheetView>
  </sheetViews>
  <sheetFormatPr baseColWidth="10" defaultColWidth="11.42578125" defaultRowHeight="12.75" x14ac:dyDescent="0.2"/>
  <cols>
    <col min="1" max="1" width="50.28515625" style="7" bestFit="1" customWidth="1"/>
    <col min="2" max="2" width="11.42578125" style="7"/>
    <col min="3" max="3" width="87.7109375" style="7" customWidth="1"/>
    <col min="4" max="16384" width="11.42578125" style="7"/>
  </cols>
  <sheetData>
    <row r="1" spans="1:3" x14ac:dyDescent="0.2">
      <c r="A1" s="27" t="s">
        <v>274</v>
      </c>
    </row>
    <row r="2" spans="1:3" x14ac:dyDescent="0.2">
      <c r="A2" s="27" t="s">
        <v>639</v>
      </c>
    </row>
    <row r="4" spans="1:3" x14ac:dyDescent="0.2">
      <c r="A4" s="92" t="s">
        <v>245</v>
      </c>
      <c r="B4" s="92" t="s">
        <v>246</v>
      </c>
      <c r="C4" s="95" t="s">
        <v>247</v>
      </c>
    </row>
    <row r="5" spans="1:3" x14ac:dyDescent="0.2">
      <c r="A5" s="96" t="s">
        <v>640</v>
      </c>
      <c r="B5" s="581">
        <v>6.3999999999999613E-3</v>
      </c>
      <c r="C5" s="595" t="s">
        <v>669</v>
      </c>
    </row>
    <row r="6" spans="1:3" x14ac:dyDescent="0.2">
      <c r="A6" s="97" t="s">
        <v>543</v>
      </c>
      <c r="B6" s="581">
        <v>5.1000000000001044E-3</v>
      </c>
      <c r="C6" s="595" t="s">
        <v>669</v>
      </c>
    </row>
    <row r="7" spans="1:3" x14ac:dyDescent="0.2">
      <c r="A7" s="97" t="s">
        <v>638</v>
      </c>
      <c r="B7" s="1406">
        <v>438</v>
      </c>
      <c r="C7" s="1415" t="s">
        <v>670</v>
      </c>
    </row>
    <row r="8" spans="1:3" x14ac:dyDescent="0.2">
      <c r="A8" s="98" t="s">
        <v>248</v>
      </c>
      <c r="B8" s="1407"/>
      <c r="C8" s="1416"/>
    </row>
    <row r="9" spans="1:3" x14ac:dyDescent="0.2">
      <c r="A9" s="97" t="s">
        <v>544</v>
      </c>
      <c r="B9" s="1402">
        <v>409</v>
      </c>
      <c r="C9" s="1415" t="s">
        <v>555</v>
      </c>
    </row>
    <row r="10" spans="1:3" x14ac:dyDescent="0.2">
      <c r="A10" s="99" t="s">
        <v>248</v>
      </c>
      <c r="B10" s="1403"/>
      <c r="C10" s="1416"/>
    </row>
    <row r="11" spans="1:3" ht="12.75" customHeight="1" x14ac:dyDescent="0.2">
      <c r="A11" s="410" t="s">
        <v>487</v>
      </c>
      <c r="B11" s="1408">
        <v>4.6729805192469859E-3</v>
      </c>
      <c r="C11" s="1410" t="s">
        <v>988</v>
      </c>
    </row>
    <row r="12" spans="1:3" x14ac:dyDescent="0.2">
      <c r="A12" s="397" t="s">
        <v>377</v>
      </c>
      <c r="B12" s="1409"/>
      <c r="C12" s="1411"/>
    </row>
    <row r="13" spans="1:3" x14ac:dyDescent="0.2">
      <c r="A13" s="343" t="s">
        <v>249</v>
      </c>
    </row>
    <row r="17" spans="2:2" x14ac:dyDescent="0.2">
      <c r="B17" s="262"/>
    </row>
    <row r="18" spans="2:2" x14ac:dyDescent="0.2">
      <c r="B18" s="262"/>
    </row>
    <row r="19" spans="2:2" x14ac:dyDescent="0.2">
      <c r="B19" s="262"/>
    </row>
    <row r="20" spans="2:2" x14ac:dyDescent="0.2">
      <c r="B20" s="262"/>
    </row>
    <row r="21" spans="2:2" x14ac:dyDescent="0.2">
      <c r="B21" s="262"/>
    </row>
  </sheetData>
  <mergeCells count="6">
    <mergeCell ref="B7:B8"/>
    <mergeCell ref="C7:C8"/>
    <mergeCell ref="B9:B10"/>
    <mergeCell ref="C9:C10"/>
    <mergeCell ref="B11:B12"/>
    <mergeCell ref="C11:C12"/>
  </mergeCell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CD895-D4D5-426C-B8EF-E727F5915515}">
  <dimension ref="A1:D50"/>
  <sheetViews>
    <sheetView zoomScaleNormal="100" workbookViewId="0">
      <selection activeCell="D1" sqref="D1:D1048576"/>
    </sheetView>
  </sheetViews>
  <sheetFormatPr baseColWidth="10" defaultColWidth="11.42578125" defaultRowHeight="15" customHeight="1" x14ac:dyDescent="0.2"/>
  <cols>
    <col min="1" max="1" width="85" style="7" customWidth="1"/>
    <col min="2" max="2" width="31.28515625" style="7" customWidth="1"/>
    <col min="3" max="16384" width="11.42578125" style="7"/>
  </cols>
  <sheetData>
    <row r="1" spans="1:4" ht="12.75" x14ac:dyDescent="0.2">
      <c r="A1" s="27" t="s">
        <v>275</v>
      </c>
    </row>
    <row r="2" spans="1:4" ht="12.75" x14ac:dyDescent="0.2">
      <c r="A2" s="27" t="s">
        <v>643</v>
      </c>
      <c r="B2" s="565"/>
    </row>
    <row r="4" spans="1:4" ht="15" customHeight="1" x14ac:dyDescent="0.2">
      <c r="A4" s="95" t="s">
        <v>245</v>
      </c>
      <c r="B4" s="181" t="s">
        <v>251</v>
      </c>
      <c r="C4" s="181" t="s">
        <v>246</v>
      </c>
    </row>
    <row r="5" spans="1:4" ht="15" customHeight="1" x14ac:dyDescent="0.2">
      <c r="A5" s="1412" t="s">
        <v>733</v>
      </c>
      <c r="B5" s="1011" t="s">
        <v>641</v>
      </c>
      <c r="C5" s="1009">
        <v>207947.34512362687</v>
      </c>
    </row>
    <row r="6" spans="1:4" ht="15" customHeight="1" x14ac:dyDescent="0.2">
      <c r="A6" s="1413"/>
      <c r="B6" s="1012" t="s">
        <v>546</v>
      </c>
      <c r="C6" s="1010">
        <v>203001.694542552</v>
      </c>
      <c r="D6" s="262"/>
    </row>
    <row r="7" spans="1:4" ht="15" customHeight="1" x14ac:dyDescent="0.2">
      <c r="A7" s="1412" t="s">
        <v>485</v>
      </c>
      <c r="B7" s="1011" t="s">
        <v>641</v>
      </c>
      <c r="C7" s="577">
        <v>209286.46112477517</v>
      </c>
    </row>
    <row r="8" spans="1:4" ht="15" customHeight="1" x14ac:dyDescent="0.2">
      <c r="A8" s="1413"/>
      <c r="B8" s="1014" t="s">
        <v>546</v>
      </c>
      <c r="C8" s="576">
        <v>204037.09260977758</v>
      </c>
    </row>
    <row r="9" spans="1:4" ht="15" customHeight="1" x14ac:dyDescent="0.2">
      <c r="A9" s="975" t="s">
        <v>486</v>
      </c>
      <c r="B9" s="1011" t="s">
        <v>642</v>
      </c>
      <c r="C9" s="1013">
        <v>3.7330807245071297E-2</v>
      </c>
    </row>
    <row r="10" spans="1:4" ht="15" customHeight="1" x14ac:dyDescent="0.2">
      <c r="A10" s="1412" t="s">
        <v>252</v>
      </c>
      <c r="B10" s="1011" t="s">
        <v>642</v>
      </c>
      <c r="C10" s="1015">
        <v>909.62595338435892</v>
      </c>
    </row>
    <row r="11" spans="1:4" ht="15" customHeight="1" x14ac:dyDescent="0.2">
      <c r="A11" s="1414"/>
      <c r="B11" s="1014" t="s">
        <v>671</v>
      </c>
      <c r="C11" s="933">
        <v>987.16674424235327</v>
      </c>
    </row>
    <row r="12" spans="1:4" ht="15" customHeight="1" x14ac:dyDescent="0.2">
      <c r="A12" s="777"/>
      <c r="B12" s="1011" t="s">
        <v>993</v>
      </c>
      <c r="C12" s="1016">
        <v>886.05285714285765</v>
      </c>
    </row>
    <row r="13" spans="1:4" ht="15" customHeight="1" x14ac:dyDescent="0.2">
      <c r="A13" s="777"/>
      <c r="B13" s="1014" t="s">
        <v>994</v>
      </c>
      <c r="C13" s="1016">
        <v>913.52049571435305</v>
      </c>
    </row>
    <row r="14" spans="1:4" ht="15" customHeight="1" x14ac:dyDescent="0.2">
      <c r="A14" s="777"/>
      <c r="B14" s="1014" t="s">
        <v>995</v>
      </c>
      <c r="C14" s="1016">
        <v>918.08809819292571</v>
      </c>
    </row>
    <row r="15" spans="1:4" ht="15" customHeight="1" x14ac:dyDescent="0.2">
      <c r="A15" s="777"/>
      <c r="B15" s="1014" t="s">
        <v>996</v>
      </c>
      <c r="C15" s="1016">
        <v>920.84236248729906</v>
      </c>
    </row>
    <row r="16" spans="1:4" ht="15" customHeight="1" x14ac:dyDescent="0.2">
      <c r="A16" s="1412" t="s">
        <v>253</v>
      </c>
      <c r="B16" s="1011" t="s">
        <v>642</v>
      </c>
      <c r="C16" s="1015">
        <v>546.42413155281042</v>
      </c>
    </row>
    <row r="17" spans="1:4" ht="15" customHeight="1" x14ac:dyDescent="0.2">
      <c r="A17" s="1414"/>
      <c r="B17" s="1014" t="s">
        <v>547</v>
      </c>
      <c r="C17" s="1016">
        <v>451.09505031419837</v>
      </c>
      <c r="D17" s="262"/>
    </row>
    <row r="18" spans="1:4" ht="15" customHeight="1" x14ac:dyDescent="0.2">
      <c r="A18" s="777"/>
      <c r="B18" s="1011" t="s">
        <v>993</v>
      </c>
      <c r="C18" s="1015">
        <v>582.61472284226193</v>
      </c>
    </row>
    <row r="19" spans="1:4" ht="15" customHeight="1" x14ac:dyDescent="0.2">
      <c r="A19" s="777"/>
      <c r="B19" s="1014" t="s">
        <v>994</v>
      </c>
      <c r="C19" s="1016">
        <v>548.68588271689293</v>
      </c>
    </row>
    <row r="20" spans="1:4" ht="15" customHeight="1" x14ac:dyDescent="0.2">
      <c r="A20" s="777"/>
      <c r="B20" s="1014" t="s">
        <v>995</v>
      </c>
      <c r="C20" s="1016">
        <v>532.46976420373062</v>
      </c>
    </row>
    <row r="21" spans="1:4" ht="15" customHeight="1" x14ac:dyDescent="0.2">
      <c r="A21" s="777"/>
      <c r="B21" s="1014" t="s">
        <v>996</v>
      </c>
      <c r="C21" s="933">
        <v>521.9261564483561</v>
      </c>
    </row>
    <row r="22" spans="1:4" ht="15" customHeight="1" x14ac:dyDescent="0.2">
      <c r="A22" s="977" t="s">
        <v>530</v>
      </c>
      <c r="B22" s="1011" t="s">
        <v>997</v>
      </c>
      <c r="C22" s="1016">
        <v>624.90034325880561</v>
      </c>
    </row>
    <row r="23" spans="1:4" ht="15" customHeight="1" x14ac:dyDescent="0.2">
      <c r="A23" s="777"/>
      <c r="B23" s="1014" t="s">
        <v>994</v>
      </c>
      <c r="C23" s="1016">
        <v>523.42545175312705</v>
      </c>
    </row>
    <row r="24" spans="1:4" ht="15" customHeight="1" x14ac:dyDescent="0.2">
      <c r="A24" s="777"/>
      <c r="B24" s="1014" t="s">
        <v>995</v>
      </c>
      <c r="C24" s="1016">
        <v>523.42545175312716</v>
      </c>
    </row>
    <row r="25" spans="1:4" ht="15" customHeight="1" x14ac:dyDescent="0.2">
      <c r="A25" s="976"/>
      <c r="B25" s="1014" t="s">
        <v>996</v>
      </c>
      <c r="C25" s="1016">
        <v>523.42545175312716</v>
      </c>
    </row>
    <row r="26" spans="1:4" ht="15" customHeight="1" x14ac:dyDescent="0.2">
      <c r="A26" s="975" t="s">
        <v>254</v>
      </c>
      <c r="B26" s="1011" t="s">
        <v>641</v>
      </c>
      <c r="C26" s="571">
        <v>1300</v>
      </c>
    </row>
    <row r="27" spans="1:4" ht="15" customHeight="1" x14ac:dyDescent="0.2">
      <c r="A27" s="777"/>
      <c r="B27" s="1011" t="s">
        <v>993</v>
      </c>
      <c r="C27" s="525">
        <v>251.88241100000002</v>
      </c>
    </row>
    <row r="28" spans="1:4" ht="15" customHeight="1" x14ac:dyDescent="0.2">
      <c r="A28" s="777"/>
      <c r="B28" s="1014" t="s">
        <v>994</v>
      </c>
      <c r="C28" s="526">
        <v>349.37252966666665</v>
      </c>
    </row>
    <row r="29" spans="1:4" ht="15" customHeight="1" x14ac:dyDescent="0.2">
      <c r="A29" s="777"/>
      <c r="B29" s="1014" t="s">
        <v>995</v>
      </c>
      <c r="C29" s="526">
        <v>349.37252966666665</v>
      </c>
    </row>
    <row r="30" spans="1:4" ht="15" customHeight="1" x14ac:dyDescent="0.2">
      <c r="A30" s="777"/>
      <c r="B30" s="1014" t="s">
        <v>996</v>
      </c>
      <c r="C30" s="1017">
        <v>349.37252966666665</v>
      </c>
    </row>
    <row r="31" spans="1:4" ht="15" customHeight="1" x14ac:dyDescent="0.2">
      <c r="A31" s="1412" t="s">
        <v>255</v>
      </c>
      <c r="B31" s="1011" t="s">
        <v>641</v>
      </c>
      <c r="C31" s="1018">
        <v>2926.9183844254703</v>
      </c>
    </row>
    <row r="32" spans="1:4" ht="12.75" x14ac:dyDescent="0.2">
      <c r="A32" s="1414"/>
      <c r="B32" s="1014" t="s">
        <v>546</v>
      </c>
      <c r="C32" s="1018">
        <v>2903.2116525173187</v>
      </c>
      <c r="D32" s="262"/>
    </row>
    <row r="33" spans="1:4" ht="12.75" x14ac:dyDescent="0.2">
      <c r="A33" s="777"/>
      <c r="B33" s="1011" t="s">
        <v>993</v>
      </c>
      <c r="C33" s="525">
        <v>681.31499695777893</v>
      </c>
    </row>
    <row r="34" spans="1:4" ht="15" customHeight="1" x14ac:dyDescent="0.2">
      <c r="A34" s="777"/>
      <c r="B34" s="1014" t="s">
        <v>994</v>
      </c>
      <c r="C34" s="526">
        <v>748.53446248923046</v>
      </c>
    </row>
    <row r="35" spans="1:4" ht="15" customHeight="1" x14ac:dyDescent="0.2">
      <c r="A35" s="777"/>
      <c r="B35" s="1014" t="s">
        <v>995</v>
      </c>
      <c r="C35" s="526">
        <v>748.53446248923046</v>
      </c>
    </row>
    <row r="36" spans="1:4" ht="15" customHeight="1" x14ac:dyDescent="0.2">
      <c r="A36" s="976"/>
      <c r="B36" s="1014" t="s">
        <v>996</v>
      </c>
      <c r="C36" s="1017">
        <v>748.53446248923046</v>
      </c>
    </row>
    <row r="37" spans="1:4" x14ac:dyDescent="0.2">
      <c r="A37" s="978" t="s">
        <v>573</v>
      </c>
      <c r="B37" s="1011" t="s">
        <v>547</v>
      </c>
      <c r="C37" s="1019">
        <v>0.01</v>
      </c>
    </row>
    <row r="38" spans="1:4" ht="27.75" x14ac:dyDescent="0.2">
      <c r="A38" s="979" t="s">
        <v>967</v>
      </c>
      <c r="B38" s="1011" t="s">
        <v>547</v>
      </c>
      <c r="C38" s="1020">
        <v>0.14804135083651362</v>
      </c>
    </row>
    <row r="39" spans="1:4" ht="29.25" customHeight="1" x14ac:dyDescent="0.2">
      <c r="A39" s="980" t="s">
        <v>968</v>
      </c>
      <c r="B39" s="1011" t="s">
        <v>547</v>
      </c>
      <c r="C39" s="1020">
        <v>0.11078391050386147</v>
      </c>
    </row>
    <row r="40" spans="1:4" ht="29.25" customHeight="1" x14ac:dyDescent="0.2">
      <c r="A40" s="980" t="s">
        <v>595</v>
      </c>
      <c r="B40" s="1021" t="s">
        <v>547</v>
      </c>
      <c r="C40" s="1020">
        <v>0.13530934995877222</v>
      </c>
    </row>
    <row r="41" spans="1:4" ht="29.25" customHeight="1" x14ac:dyDescent="0.2">
      <c r="A41" s="980" t="s">
        <v>596</v>
      </c>
      <c r="B41" s="1021" t="s">
        <v>547</v>
      </c>
      <c r="C41" s="1020">
        <v>0.12783467989923003</v>
      </c>
    </row>
    <row r="42" spans="1:4" ht="15" customHeight="1" x14ac:dyDescent="0.2">
      <c r="A42" s="979" t="s">
        <v>570</v>
      </c>
      <c r="B42" s="1011" t="s">
        <v>547</v>
      </c>
      <c r="C42" s="1020">
        <v>0.23520345090219513</v>
      </c>
    </row>
    <row r="43" spans="1:4" ht="15" customHeight="1" x14ac:dyDescent="0.2">
      <c r="A43" s="979" t="s">
        <v>571</v>
      </c>
      <c r="B43" s="1011" t="s">
        <v>547</v>
      </c>
      <c r="C43" s="1020">
        <v>0.24536203520534436</v>
      </c>
    </row>
    <row r="44" spans="1:4" ht="15" customHeight="1" x14ac:dyDescent="0.2">
      <c r="A44" s="979" t="s">
        <v>593</v>
      </c>
      <c r="B44" s="1011" t="s">
        <v>642</v>
      </c>
      <c r="C44" s="1020">
        <v>0.30264172751442969</v>
      </c>
    </row>
    <row r="45" spans="1:4" ht="15" customHeight="1" x14ac:dyDescent="0.2">
      <c r="A45" s="979" t="s">
        <v>594</v>
      </c>
      <c r="B45" s="1011" t="s">
        <v>642</v>
      </c>
      <c r="C45" s="1020">
        <v>0.30525786203526944</v>
      </c>
    </row>
    <row r="46" spans="1:4" ht="15" customHeight="1" x14ac:dyDescent="0.2">
      <c r="A46" s="979" t="s">
        <v>256</v>
      </c>
      <c r="B46" s="1011" t="s">
        <v>642</v>
      </c>
      <c r="C46" s="1022">
        <v>0.73938371803827418</v>
      </c>
    </row>
    <row r="47" spans="1:4" ht="15" customHeight="1" x14ac:dyDescent="0.2">
      <c r="A47" s="1412" t="s">
        <v>257</v>
      </c>
      <c r="B47" s="1011" t="s">
        <v>641</v>
      </c>
      <c r="C47" s="571">
        <v>17355.919036018422</v>
      </c>
    </row>
    <row r="48" spans="1:4" ht="15" customHeight="1" x14ac:dyDescent="0.2">
      <c r="A48" s="1413"/>
      <c r="B48" s="1012" t="s">
        <v>546</v>
      </c>
      <c r="C48" s="1023">
        <v>16537.314912344562</v>
      </c>
      <c r="D48" s="262"/>
    </row>
    <row r="49" spans="1:1" ht="15" customHeight="1" x14ac:dyDescent="0.2">
      <c r="A49" s="652" t="s">
        <v>574</v>
      </c>
    </row>
    <row r="50" spans="1:1" ht="15" customHeight="1" x14ac:dyDescent="0.2">
      <c r="A50" s="343" t="s">
        <v>249</v>
      </c>
    </row>
  </sheetData>
  <mergeCells count="6">
    <mergeCell ref="A47:A48"/>
    <mergeCell ref="A7:A8"/>
    <mergeCell ref="A5:A6"/>
    <mergeCell ref="A10:A11"/>
    <mergeCell ref="A16:A17"/>
    <mergeCell ref="A31:A32"/>
  </mergeCell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22884-4430-444F-92D2-E43A32D0C8FB}">
  <dimension ref="A1:D28"/>
  <sheetViews>
    <sheetView zoomScaleNormal="100" workbookViewId="0">
      <selection activeCell="H13" sqref="H13"/>
    </sheetView>
  </sheetViews>
  <sheetFormatPr baseColWidth="10" defaultColWidth="11.42578125" defaultRowHeight="12.75" x14ac:dyDescent="0.2"/>
  <cols>
    <col min="1" max="1" width="55.28515625" style="19" customWidth="1"/>
    <col min="2" max="4" width="12.42578125" style="19" customWidth="1"/>
    <col min="5" max="16384" width="11.42578125" style="19"/>
  </cols>
  <sheetData>
    <row r="1" spans="1:4" x14ac:dyDescent="0.2">
      <c r="A1" s="27" t="s">
        <v>276</v>
      </c>
      <c r="B1" s="316"/>
      <c r="C1" s="7"/>
      <c r="D1" s="7"/>
    </row>
    <row r="2" spans="1:4" x14ac:dyDescent="0.2">
      <c r="A2" s="27" t="s">
        <v>644</v>
      </c>
      <c r="B2" s="7"/>
      <c r="C2" s="565"/>
      <c r="D2" s="565"/>
    </row>
    <row r="3" spans="1:4" x14ac:dyDescent="0.2">
      <c r="A3" s="28" t="s">
        <v>636</v>
      </c>
      <c r="B3" s="7"/>
      <c r="C3" s="7"/>
      <c r="D3" s="7"/>
    </row>
    <row r="4" spans="1:4" x14ac:dyDescent="0.2">
      <c r="A4" s="7"/>
      <c r="B4" s="7"/>
      <c r="C4" s="7"/>
      <c r="D4" s="7"/>
    </row>
    <row r="5" spans="1:4" ht="38.25" x14ac:dyDescent="0.2">
      <c r="A5" s="181" t="s">
        <v>259</v>
      </c>
      <c r="B5" s="181" t="s">
        <v>260</v>
      </c>
      <c r="C5" s="181" t="s">
        <v>261</v>
      </c>
      <c r="D5" s="181" t="s">
        <v>262</v>
      </c>
    </row>
    <row r="6" spans="1:4" x14ac:dyDescent="0.2">
      <c r="A6" s="1000" t="s">
        <v>969</v>
      </c>
      <c r="B6" s="578">
        <v>57557520.456322797</v>
      </c>
      <c r="C6" s="578">
        <v>-482654.09308250248</v>
      </c>
      <c r="D6" s="578">
        <v>58040174.549405299</v>
      </c>
    </row>
    <row r="7" spans="1:4" x14ac:dyDescent="0.2">
      <c r="A7" s="1001" t="s">
        <v>989</v>
      </c>
      <c r="B7" s="102">
        <v>14718647.18174286</v>
      </c>
      <c r="C7" s="102">
        <v>-122552.55569500662</v>
      </c>
      <c r="D7" s="102">
        <v>14841199.737437867</v>
      </c>
    </row>
    <row r="8" spans="1:4" x14ac:dyDescent="0.2">
      <c r="A8" s="1001" t="s">
        <v>990</v>
      </c>
      <c r="B8" s="102">
        <v>-15602799.224971257</v>
      </c>
      <c r="C8" s="102">
        <v>190857.06827699952</v>
      </c>
      <c r="D8" s="102">
        <v>-15793656.293248257</v>
      </c>
    </row>
    <row r="9" spans="1:4" x14ac:dyDescent="0.2">
      <c r="A9" s="1001" t="s">
        <v>972</v>
      </c>
      <c r="B9" s="102">
        <v>8051570.3076736266</v>
      </c>
      <c r="C9" s="102">
        <v>-94030.687651782297</v>
      </c>
      <c r="D9" s="102">
        <v>8145600.9953254089</v>
      </c>
    </row>
    <row r="10" spans="1:4" x14ac:dyDescent="0.2">
      <c r="A10" s="1001" t="s">
        <v>973</v>
      </c>
      <c r="B10" s="102">
        <v>13985857.160897641</v>
      </c>
      <c r="C10" s="102">
        <v>-214880.01233302057</v>
      </c>
      <c r="D10" s="102">
        <v>14200737.173230661</v>
      </c>
    </row>
    <row r="11" spans="1:4" x14ac:dyDescent="0.2">
      <c r="A11" s="1001" t="s">
        <v>974</v>
      </c>
      <c r="B11" s="102">
        <v>35276345.791412532</v>
      </c>
      <c r="C11" s="102">
        <v>-234829.35054646432</v>
      </c>
      <c r="D11" s="102">
        <v>35511175.141958997</v>
      </c>
    </row>
    <row r="12" spans="1:4" x14ac:dyDescent="0.2">
      <c r="A12" s="1001" t="s">
        <v>263</v>
      </c>
      <c r="B12" s="102">
        <v>1127899.2395673934</v>
      </c>
      <c r="C12" s="102">
        <v>-7218.555133231217</v>
      </c>
      <c r="D12" s="102">
        <v>1135117.7947006247</v>
      </c>
    </row>
    <row r="13" spans="1:4" x14ac:dyDescent="0.2">
      <c r="A13" s="1002" t="s">
        <v>975</v>
      </c>
      <c r="B13" s="569">
        <v>4231620.6971852537</v>
      </c>
      <c r="C13" s="569">
        <v>-31703.582736322656</v>
      </c>
      <c r="D13" s="569">
        <v>4263324.2799215764</v>
      </c>
    </row>
    <row r="14" spans="1:4" x14ac:dyDescent="0.2">
      <c r="A14" s="1002" t="s">
        <v>976</v>
      </c>
      <c r="B14" s="569">
        <v>2248531.2000000007</v>
      </c>
      <c r="C14" s="569">
        <v>2730650.5182706611</v>
      </c>
      <c r="D14" s="569">
        <v>-482119.31827066047</v>
      </c>
    </row>
    <row r="15" spans="1:4" x14ac:dyDescent="0.2">
      <c r="A15" s="1002" t="s">
        <v>264</v>
      </c>
      <c r="B15" s="569">
        <v>6999144.4044523416</v>
      </c>
      <c r="C15" s="569">
        <v>2414944.7833482791</v>
      </c>
      <c r="D15" s="569">
        <v>4584199.6211040625</v>
      </c>
    </row>
    <row r="16" spans="1:4" x14ac:dyDescent="0.2">
      <c r="A16" s="1003" t="s">
        <v>977</v>
      </c>
      <c r="B16" s="102">
        <v>3363493.3842167705</v>
      </c>
      <c r="C16" s="102">
        <v>1181474.567689674</v>
      </c>
      <c r="D16" s="102">
        <v>2182018.8165270966</v>
      </c>
    </row>
    <row r="17" spans="1:4" x14ac:dyDescent="0.2">
      <c r="A17" s="1004" t="s">
        <v>991</v>
      </c>
      <c r="B17" s="102">
        <v>2102145.5782712535</v>
      </c>
      <c r="C17" s="102">
        <v>774919.99962460529</v>
      </c>
      <c r="D17" s="102">
        <v>1327225.5786466482</v>
      </c>
    </row>
    <row r="18" spans="1:4" x14ac:dyDescent="0.2">
      <c r="A18" s="1004" t="s">
        <v>979</v>
      </c>
      <c r="B18" s="102">
        <v>2748130.1571302735</v>
      </c>
      <c r="C18" s="102">
        <v>545297.34042710578</v>
      </c>
      <c r="D18" s="102">
        <v>2202832.8167031677</v>
      </c>
    </row>
    <row r="19" spans="1:4" x14ac:dyDescent="0.2">
      <c r="A19" s="1004" t="s">
        <v>645</v>
      </c>
      <c r="B19" s="102">
        <v>-1486782.3511847565</v>
      </c>
      <c r="C19" s="102">
        <v>-138742.7723620371</v>
      </c>
      <c r="D19" s="102">
        <v>-1348039.5788227194</v>
      </c>
    </row>
    <row r="20" spans="1:4" x14ac:dyDescent="0.2">
      <c r="A20" s="1003" t="s">
        <v>980</v>
      </c>
      <c r="B20" s="102">
        <v>3185368.3872285271</v>
      </c>
      <c r="C20" s="102">
        <v>863925.57353379857</v>
      </c>
      <c r="D20" s="102">
        <v>2321442.8136947285</v>
      </c>
    </row>
    <row r="21" spans="1:4" x14ac:dyDescent="0.2">
      <c r="A21" s="1004" t="s">
        <v>992</v>
      </c>
      <c r="B21" s="102">
        <v>2769006.6410650709</v>
      </c>
      <c r="C21" s="102">
        <v>528894.09815679165</v>
      </c>
      <c r="D21" s="102">
        <v>2240112.5429082792</v>
      </c>
    </row>
    <row r="22" spans="1:4" x14ac:dyDescent="0.2">
      <c r="A22" s="1004" t="s">
        <v>982</v>
      </c>
      <c r="B22" s="102">
        <v>2860298.7349723256</v>
      </c>
      <c r="C22" s="102">
        <v>563093.50008107582</v>
      </c>
      <c r="D22" s="102">
        <v>2297205.2348912498</v>
      </c>
    </row>
    <row r="23" spans="1:4" x14ac:dyDescent="0.2">
      <c r="A23" s="1004" t="s">
        <v>646</v>
      </c>
      <c r="B23" s="579">
        <v>-2443936.9888088694</v>
      </c>
      <c r="C23" s="579">
        <v>-228062.0247040689</v>
      </c>
      <c r="D23" s="579">
        <v>-2215874.9641048005</v>
      </c>
    </row>
    <row r="24" spans="1:4" x14ac:dyDescent="0.2">
      <c r="A24" s="1003" t="s">
        <v>983</v>
      </c>
      <c r="B24" s="102">
        <v>450282.63300704426</v>
      </c>
      <c r="C24" s="102">
        <v>369544.64212480665</v>
      </c>
      <c r="D24" s="102">
        <v>80737.990882237616</v>
      </c>
    </row>
    <row r="25" spans="1:4" x14ac:dyDescent="0.2">
      <c r="A25" s="1002" t="s">
        <v>488</v>
      </c>
      <c r="B25" s="569">
        <v>835497.84577304579</v>
      </c>
      <c r="C25" s="569">
        <v>0</v>
      </c>
      <c r="D25" s="569">
        <v>835497.84577304579</v>
      </c>
    </row>
    <row r="26" spans="1:4" x14ac:dyDescent="0.2">
      <c r="A26" s="1002" t="s">
        <v>489</v>
      </c>
      <c r="B26" s="569">
        <v>6942468.44796996</v>
      </c>
      <c r="C26" s="569">
        <v>0</v>
      </c>
      <c r="D26" s="569">
        <v>6942468.44796996</v>
      </c>
    </row>
    <row r="27" spans="1:4" x14ac:dyDescent="0.2">
      <c r="A27" s="1005" t="s">
        <v>490</v>
      </c>
      <c r="B27" s="580">
        <v>78814783.051703393</v>
      </c>
      <c r="C27" s="580">
        <v>4631237.6258001179</v>
      </c>
      <c r="D27" s="580">
        <v>74183545.425903276</v>
      </c>
    </row>
    <row r="28" spans="1:4" x14ac:dyDescent="0.2">
      <c r="A28" s="7" t="s">
        <v>17</v>
      </c>
      <c r="B28" s="7"/>
      <c r="C28" s="7"/>
      <c r="D28" s="7"/>
    </row>
  </sheetData>
  <pageMargins left="0.7" right="0.7" top="0.75" bottom="0.75" header="0.3" footer="0.3"/>
  <pageSetup paperSize="9" orientation="portrait" horizontalDpi="0" verticalDpi="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B0CFC-6C2A-4634-BFD6-01509F6B3F03}">
  <dimension ref="A1:E23"/>
  <sheetViews>
    <sheetView workbookViewId="0">
      <selection activeCell="A20" sqref="A20:XFD20"/>
    </sheetView>
  </sheetViews>
  <sheetFormatPr baseColWidth="10" defaultColWidth="11.42578125" defaultRowHeight="12.75" x14ac:dyDescent="0.2"/>
  <cols>
    <col min="1" max="1" width="45" style="19" customWidth="1"/>
    <col min="2" max="2" width="11" style="19" customWidth="1"/>
    <col min="3" max="3" width="13.42578125" style="19" bestFit="1" customWidth="1"/>
    <col min="4" max="16384" width="11.42578125" style="19"/>
  </cols>
  <sheetData>
    <row r="1" spans="1:5" x14ac:dyDescent="0.2">
      <c r="A1" s="183" t="s">
        <v>277</v>
      </c>
    </row>
    <row r="2" spans="1:5" x14ac:dyDescent="0.2">
      <c r="A2" s="183" t="s">
        <v>647</v>
      </c>
    </row>
    <row r="3" spans="1:5" x14ac:dyDescent="0.2">
      <c r="A3" s="105" t="s">
        <v>635</v>
      </c>
    </row>
    <row r="5" spans="1:5" x14ac:dyDescent="0.2">
      <c r="A5" s="106"/>
      <c r="B5" s="107" t="s">
        <v>634</v>
      </c>
      <c r="C5" s="107" t="s">
        <v>97</v>
      </c>
    </row>
    <row r="6" spans="1:5" x14ac:dyDescent="0.2">
      <c r="A6" s="1007" t="s">
        <v>984</v>
      </c>
      <c r="B6" s="432">
        <v>-8735476.3793983757</v>
      </c>
      <c r="C6" s="654">
        <v>-2.3997093508778837</v>
      </c>
      <c r="D6" s="101"/>
      <c r="E6" s="101"/>
    </row>
    <row r="7" spans="1:5" x14ac:dyDescent="0.2">
      <c r="A7" s="1008" t="s">
        <v>985</v>
      </c>
      <c r="B7" s="314">
        <v>4631237.6258001141</v>
      </c>
      <c r="C7" s="655">
        <v>1.2722402023752519</v>
      </c>
      <c r="D7" s="101"/>
      <c r="E7" s="101"/>
    </row>
    <row r="8" spans="1:5" x14ac:dyDescent="0.2">
      <c r="A8" s="1001" t="s">
        <v>266</v>
      </c>
      <c r="B8" s="60">
        <v>-482654.09308250248</v>
      </c>
      <c r="C8" s="598">
        <v>-0.13258916744839672</v>
      </c>
      <c r="D8" s="101"/>
      <c r="E8" s="101"/>
    </row>
    <row r="9" spans="1:5" x14ac:dyDescent="0.2">
      <c r="A9" s="1001" t="s">
        <v>267</v>
      </c>
      <c r="B9" s="60">
        <v>-31703.582736322656</v>
      </c>
      <c r="C9" s="598">
        <v>-8.7092427069127756E-3</v>
      </c>
      <c r="D9" s="101"/>
      <c r="E9" s="101"/>
    </row>
    <row r="10" spans="1:5" x14ac:dyDescent="0.2">
      <c r="A10" s="1001" t="s">
        <v>268</v>
      </c>
      <c r="B10" s="60">
        <v>2730650.5182706611</v>
      </c>
      <c r="C10" s="598">
        <v>0.7501328259701554</v>
      </c>
      <c r="D10" s="101"/>
      <c r="E10" s="101"/>
    </row>
    <row r="11" spans="1:5" x14ac:dyDescent="0.2">
      <c r="A11" s="1001" t="s">
        <v>269</v>
      </c>
      <c r="B11" s="60">
        <v>2414944.7833482786</v>
      </c>
      <c r="C11" s="598">
        <v>0.66340578656040616</v>
      </c>
      <c r="D11" s="101"/>
      <c r="E11" s="101"/>
    </row>
    <row r="12" spans="1:5" x14ac:dyDescent="0.2">
      <c r="A12" s="1001" t="s">
        <v>572</v>
      </c>
      <c r="B12" s="60">
        <v>0</v>
      </c>
      <c r="C12" s="598">
        <v>0</v>
      </c>
      <c r="D12" s="101"/>
      <c r="E12" s="101"/>
    </row>
    <row r="13" spans="1:5" x14ac:dyDescent="0.2">
      <c r="A13" s="1008" t="s">
        <v>987</v>
      </c>
      <c r="B13" s="314">
        <v>-13366714.00519849</v>
      </c>
      <c r="C13" s="205">
        <v>-3.6719495532531359</v>
      </c>
      <c r="D13" s="101"/>
      <c r="E13" s="101"/>
    </row>
    <row r="14" spans="1:5" x14ac:dyDescent="0.2">
      <c r="A14" s="972" t="s">
        <v>270</v>
      </c>
      <c r="B14" s="173">
        <v>491470.72440023377</v>
      </c>
      <c r="C14" s="208">
        <v>0.13501117074821672</v>
      </c>
      <c r="D14" s="101"/>
      <c r="E14" s="101"/>
    </row>
    <row r="15" spans="1:5" x14ac:dyDescent="0.2">
      <c r="A15" s="972" t="s">
        <v>271</v>
      </c>
      <c r="B15" s="173">
        <v>4700890.5225631054</v>
      </c>
      <c r="C15" s="208">
        <v>1.2913744430758596</v>
      </c>
      <c r="D15" s="101"/>
      <c r="E15" s="101"/>
    </row>
    <row r="16" spans="1:5" x14ac:dyDescent="0.2">
      <c r="A16" s="1109" t="s">
        <v>272</v>
      </c>
      <c r="B16" s="203">
        <v>-4526056.5812355038</v>
      </c>
      <c r="C16" s="205">
        <v>-1.2433460785502404</v>
      </c>
      <c r="D16" s="101"/>
      <c r="E16" s="101"/>
    </row>
    <row r="17" spans="1:5" x14ac:dyDescent="0.2">
      <c r="A17" s="1110" t="s">
        <v>273</v>
      </c>
      <c r="B17" s="177">
        <v>-9157294.2070356179</v>
      </c>
      <c r="C17" s="63">
        <v>-2.5155862809254925</v>
      </c>
      <c r="D17" s="101"/>
      <c r="E17" s="101"/>
    </row>
    <row r="18" spans="1:5" x14ac:dyDescent="0.2">
      <c r="A18" s="76" t="s">
        <v>17</v>
      </c>
      <c r="B18" s="101"/>
    </row>
    <row r="19" spans="1:5" x14ac:dyDescent="0.2">
      <c r="B19" s="101"/>
    </row>
    <row r="23" spans="1:5" x14ac:dyDescent="0.2">
      <c r="C23" s="101"/>
    </row>
  </sheetData>
  <pageMargins left="0.7" right="0.7" top="0.75" bottom="0.75" header="0.3" footer="0.3"/>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79911-6ED8-4ED1-A14C-6038E9B77D4F}">
  <dimension ref="A1:G21"/>
  <sheetViews>
    <sheetView workbookViewId="0">
      <selection activeCell="C7" sqref="C7"/>
    </sheetView>
  </sheetViews>
  <sheetFormatPr baseColWidth="10" defaultColWidth="11.42578125" defaultRowHeight="12.75" x14ac:dyDescent="0.2"/>
  <cols>
    <col min="1" max="1" width="20.7109375" style="7" customWidth="1"/>
    <col min="2" max="2" width="36.28515625" style="7" customWidth="1"/>
    <col min="3" max="7" width="10" style="7" customWidth="1"/>
    <col min="8" max="16384" width="11.42578125" style="7"/>
  </cols>
  <sheetData>
    <row r="1" spans="1:7" x14ac:dyDescent="0.2">
      <c r="A1" s="6" t="s">
        <v>278</v>
      </c>
    </row>
    <row r="2" spans="1:7" x14ac:dyDescent="0.2">
      <c r="A2" s="6" t="s">
        <v>1202</v>
      </c>
    </row>
    <row r="3" spans="1:7" x14ac:dyDescent="0.2">
      <c r="A3" s="6"/>
    </row>
    <row r="4" spans="1:7" x14ac:dyDescent="0.2">
      <c r="A4" s="1417" t="s">
        <v>575</v>
      </c>
      <c r="B4" s="1418"/>
      <c r="C4" s="656">
        <v>2026</v>
      </c>
      <c r="D4" s="656">
        <v>2027</v>
      </c>
      <c r="E4" s="656">
        <v>2028</v>
      </c>
      <c r="F4" s="656">
        <v>2029</v>
      </c>
      <c r="G4" s="657">
        <v>2030</v>
      </c>
    </row>
    <row r="5" spans="1:7" x14ac:dyDescent="0.2">
      <c r="A5" s="1419" t="s">
        <v>958</v>
      </c>
      <c r="B5" s="658"/>
      <c r="C5" s="659"/>
      <c r="D5" s="659"/>
      <c r="E5" s="659"/>
      <c r="F5" s="659"/>
      <c r="G5" s="660"/>
    </row>
    <row r="6" spans="1:7" x14ac:dyDescent="0.2">
      <c r="A6" s="1419"/>
      <c r="B6" s="658" t="s">
        <v>1196</v>
      </c>
      <c r="C6" s="661">
        <v>220216.82330097686</v>
      </c>
      <c r="D6" s="661">
        <v>225130.63886468671</v>
      </c>
      <c r="E6" s="661">
        <v>230135.969516196</v>
      </c>
      <c r="F6" s="661">
        <v>235273.42690399851</v>
      </c>
      <c r="G6" s="662">
        <v>240782.69389911412</v>
      </c>
    </row>
    <row r="7" spans="1:7" x14ac:dyDescent="0.2">
      <c r="A7" s="1419"/>
      <c r="B7" s="663" t="s">
        <v>1197</v>
      </c>
      <c r="C7" s="661">
        <v>364022.26695506618</v>
      </c>
      <c r="D7" s="661">
        <v>376252.44430014555</v>
      </c>
      <c r="E7" s="661">
        <v>393532.21271683491</v>
      </c>
      <c r="F7" s="661">
        <v>412129.98427734786</v>
      </c>
      <c r="G7" s="662">
        <v>432312.60503933229</v>
      </c>
    </row>
    <row r="8" spans="1:7" x14ac:dyDescent="0.2">
      <c r="A8" s="1420"/>
      <c r="B8" s="663" t="s">
        <v>576</v>
      </c>
      <c r="C8" s="664">
        <v>919.11117688124205</v>
      </c>
      <c r="D8" s="664">
        <v>895.09054383278203</v>
      </c>
      <c r="E8" s="664">
        <v>895.75882490230299</v>
      </c>
      <c r="F8" s="664">
        <v>895.76041296976496</v>
      </c>
      <c r="G8" s="665">
        <v>895.76041674075304</v>
      </c>
    </row>
    <row r="9" spans="1:7" x14ac:dyDescent="0.2">
      <c r="A9" s="1421" t="s">
        <v>1200</v>
      </c>
      <c r="B9" s="666"/>
      <c r="C9" s="667"/>
      <c r="D9" s="667"/>
      <c r="E9" s="667"/>
      <c r="F9" s="667"/>
      <c r="G9" s="668"/>
    </row>
    <row r="10" spans="1:7" x14ac:dyDescent="0.2">
      <c r="A10" s="1419"/>
      <c r="B10" s="658" t="s">
        <v>1196</v>
      </c>
      <c r="C10" s="661">
        <v>219971.16573907144</v>
      </c>
      <c r="D10" s="661">
        <v>224797.27164715907</v>
      </c>
      <c r="E10" s="661">
        <v>229595.25911252189</v>
      </c>
      <c r="F10" s="661">
        <v>234540.19901853625</v>
      </c>
      <c r="G10" s="662">
        <v>239846.06334848021</v>
      </c>
    </row>
    <row r="11" spans="1:7" x14ac:dyDescent="0.2">
      <c r="A11" s="1419"/>
      <c r="B11" s="663" t="s">
        <v>1197</v>
      </c>
      <c r="C11" s="661">
        <v>359684.53590997891</v>
      </c>
      <c r="D11" s="661">
        <v>369311.08903851931</v>
      </c>
      <c r="E11" s="661">
        <v>386911.83668396703</v>
      </c>
      <c r="F11" s="661">
        <v>405180.84266583651</v>
      </c>
      <c r="G11" s="662">
        <v>424967.9645648537</v>
      </c>
    </row>
    <row r="12" spans="1:7" x14ac:dyDescent="0.2">
      <c r="A12" s="1420"/>
      <c r="B12" s="669" t="s">
        <v>576</v>
      </c>
      <c r="C12" s="670">
        <v>927.00369973094598</v>
      </c>
      <c r="D12" s="670">
        <v>899.33633279176797</v>
      </c>
      <c r="E12" s="670">
        <v>900.01912579205202</v>
      </c>
      <c r="F12" s="670">
        <v>900.02074834489201</v>
      </c>
      <c r="G12" s="671">
        <v>900.02075219776805</v>
      </c>
    </row>
    <row r="13" spans="1:7" x14ac:dyDescent="0.2">
      <c r="A13" s="1421" t="s">
        <v>1201</v>
      </c>
      <c r="B13" s="658"/>
      <c r="C13" s="659"/>
      <c r="D13" s="659"/>
      <c r="E13" s="659"/>
      <c r="F13" s="659"/>
      <c r="G13" s="660"/>
    </row>
    <row r="14" spans="1:7" x14ac:dyDescent="0.2">
      <c r="A14" s="1419"/>
      <c r="B14" s="658" t="s">
        <v>1196</v>
      </c>
      <c r="C14" s="661">
        <v>220216.82330097686</v>
      </c>
      <c r="D14" s="661">
        <v>227024.36079976239</v>
      </c>
      <c r="E14" s="661">
        <v>233356.38521418453</v>
      </c>
      <c r="F14" s="661">
        <v>240566.39056343178</v>
      </c>
      <c r="G14" s="662">
        <v>248253.60247178594</v>
      </c>
    </row>
    <row r="15" spans="1:7" x14ac:dyDescent="0.2">
      <c r="A15" s="1419"/>
      <c r="B15" s="663" t="s">
        <v>1197</v>
      </c>
      <c r="C15" s="661">
        <v>364132.9603674059</v>
      </c>
      <c r="D15" s="661">
        <v>379349.30228350917</v>
      </c>
      <c r="E15" s="661">
        <v>398874.07933394605</v>
      </c>
      <c r="F15" s="661">
        <v>421361.38126866985</v>
      </c>
      <c r="G15" s="662">
        <v>445778.9674398466</v>
      </c>
    </row>
    <row r="16" spans="1:7" x14ac:dyDescent="0.2">
      <c r="A16" s="1420"/>
      <c r="B16" s="669" t="s">
        <v>576</v>
      </c>
      <c r="C16" s="670">
        <v>919.11117688124205</v>
      </c>
      <c r="D16" s="670">
        <v>895.09054383278203</v>
      </c>
      <c r="E16" s="670">
        <v>895.75882490230299</v>
      </c>
      <c r="F16" s="670">
        <v>895.76041296976496</v>
      </c>
      <c r="G16" s="671">
        <v>895.76041674075304</v>
      </c>
    </row>
    <row r="17" spans="1:4" x14ac:dyDescent="0.2">
      <c r="A17" s="7" t="s">
        <v>2</v>
      </c>
    </row>
    <row r="20" spans="1:4" x14ac:dyDescent="0.2">
      <c r="A20" s="316"/>
      <c r="B20" s="316"/>
    </row>
    <row r="21" spans="1:4" x14ac:dyDescent="0.2">
      <c r="D21" s="316"/>
    </row>
  </sheetData>
  <mergeCells count="4">
    <mergeCell ref="A4:B4"/>
    <mergeCell ref="A5:A8"/>
    <mergeCell ref="A9:A12"/>
    <mergeCell ref="A13:A16"/>
  </mergeCells>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F2881-E2AF-44C7-9856-6F50B44E01CB}">
  <dimension ref="A1:E17"/>
  <sheetViews>
    <sheetView workbookViewId="0">
      <selection activeCell="A19" sqref="A19:XFD30"/>
    </sheetView>
  </sheetViews>
  <sheetFormatPr baseColWidth="10" defaultColWidth="11.42578125" defaultRowHeight="12.75" x14ac:dyDescent="0.2"/>
  <cols>
    <col min="1" max="1" width="35.42578125" style="19" customWidth="1"/>
    <col min="2" max="2" width="17.42578125" style="19" customWidth="1"/>
    <col min="3" max="3" width="17.42578125" style="316" customWidth="1"/>
    <col min="4" max="4" width="17.42578125" style="19" customWidth="1"/>
    <col min="5" max="5" width="11.42578125" style="19" bestFit="1" customWidth="1"/>
    <col min="6" max="16384" width="11.42578125" style="19"/>
  </cols>
  <sheetData>
    <row r="1" spans="1:5" x14ac:dyDescent="0.2">
      <c r="A1" s="52" t="s">
        <v>281</v>
      </c>
    </row>
    <row r="2" spans="1:5" ht="15" x14ac:dyDescent="0.2">
      <c r="A2" s="52" t="s">
        <v>698</v>
      </c>
    </row>
    <row r="3" spans="1:5" x14ac:dyDescent="0.2">
      <c r="A3" s="19" t="s">
        <v>673</v>
      </c>
    </row>
    <row r="5" spans="1:5" s="76" customFormat="1" x14ac:dyDescent="0.25">
      <c r="A5" s="317"/>
      <c r="B5" s="559" t="s">
        <v>557</v>
      </c>
      <c r="C5" s="317" t="s">
        <v>622</v>
      </c>
      <c r="D5" s="317" t="s">
        <v>674</v>
      </c>
    </row>
    <row r="6" spans="1:5" x14ac:dyDescent="0.2">
      <c r="A6" s="184" t="s">
        <v>1012</v>
      </c>
      <c r="B6" s="560"/>
      <c r="C6" s="320"/>
      <c r="D6" s="89"/>
      <c r="E6" s="319"/>
    </row>
    <row r="7" spans="1:5" x14ac:dyDescent="0.2">
      <c r="A7" s="77" t="s">
        <v>280</v>
      </c>
      <c r="B7" s="562">
        <v>1423265.477</v>
      </c>
      <c r="C7" s="84">
        <v>2000047</v>
      </c>
      <c r="D7" s="84">
        <v>1851330.1099999999</v>
      </c>
      <c r="E7" s="319"/>
    </row>
    <row r="8" spans="1:5" x14ac:dyDescent="0.2">
      <c r="A8" s="77" t="s">
        <v>672</v>
      </c>
      <c r="B8" s="561">
        <v>1401752.3711014448</v>
      </c>
      <c r="C8" s="561">
        <v>1774041.689</v>
      </c>
      <c r="D8" s="592">
        <v>1754208.7501698001</v>
      </c>
      <c r="E8" s="319"/>
    </row>
    <row r="9" spans="1:5" x14ac:dyDescent="0.2">
      <c r="A9" s="185" t="s">
        <v>1013</v>
      </c>
      <c r="B9" s="562"/>
      <c r="C9" s="318"/>
      <c r="D9" s="84"/>
      <c r="E9" s="319"/>
    </row>
    <row r="10" spans="1:5" x14ac:dyDescent="0.2">
      <c r="A10" s="77" t="s">
        <v>280</v>
      </c>
      <c r="B10" s="562">
        <v>0</v>
      </c>
      <c r="C10" s="84">
        <v>0</v>
      </c>
      <c r="D10" s="84">
        <v>0</v>
      </c>
    </row>
    <row r="11" spans="1:5" x14ac:dyDescent="0.2">
      <c r="A11" s="77" t="s">
        <v>672</v>
      </c>
      <c r="B11" s="562">
        <v>0</v>
      </c>
      <c r="C11" s="84">
        <v>0</v>
      </c>
      <c r="D11" s="84">
        <v>0</v>
      </c>
    </row>
    <row r="12" spans="1:5" x14ac:dyDescent="0.2">
      <c r="A12" s="185" t="s">
        <v>1014</v>
      </c>
      <c r="B12" s="562"/>
      <c r="C12" s="318"/>
      <c r="D12" s="84"/>
    </row>
    <row r="13" spans="1:5" x14ac:dyDescent="0.2">
      <c r="A13" s="77" t="s">
        <v>280</v>
      </c>
      <c r="B13" s="562">
        <v>1423265.477</v>
      </c>
      <c r="C13" s="84">
        <v>2000047</v>
      </c>
      <c r="D13" s="84">
        <v>1851330.1099999999</v>
      </c>
    </row>
    <row r="14" spans="1:5" x14ac:dyDescent="0.2">
      <c r="A14" s="186" t="s">
        <v>672</v>
      </c>
      <c r="B14" s="563">
        <v>1401752.3711014448</v>
      </c>
      <c r="C14" s="563">
        <v>1774041.689</v>
      </c>
      <c r="D14" s="377">
        <v>1754208.7501698001</v>
      </c>
    </row>
    <row r="15" spans="1:5" x14ac:dyDescent="0.2">
      <c r="A15" s="1200" t="s">
        <v>704</v>
      </c>
      <c r="B15" s="1200"/>
      <c r="C15" s="1200"/>
      <c r="D15" s="1200"/>
    </row>
    <row r="16" spans="1:5" ht="26.25" customHeight="1" x14ac:dyDescent="0.2">
      <c r="A16" s="1201"/>
      <c r="B16" s="1201"/>
      <c r="C16" s="1201"/>
      <c r="D16" s="1201"/>
    </row>
    <row r="17" spans="1:1" x14ac:dyDescent="0.2">
      <c r="A17" s="105" t="s">
        <v>17</v>
      </c>
    </row>
  </sheetData>
  <mergeCells count="1">
    <mergeCell ref="A15:D16"/>
  </mergeCell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CBB07-D922-4018-B2E9-ABF9EEBB2B21}">
  <dimension ref="A1:J25"/>
  <sheetViews>
    <sheetView workbookViewId="0">
      <selection activeCell="A24" sqref="A24:XFD36"/>
    </sheetView>
  </sheetViews>
  <sheetFormatPr baseColWidth="10" defaultColWidth="11.42578125" defaultRowHeight="12.75" x14ac:dyDescent="0.2"/>
  <cols>
    <col min="1" max="1" width="4.42578125" style="19" customWidth="1"/>
    <col min="2" max="2" width="35.42578125" style="19" customWidth="1"/>
    <col min="3" max="261" width="11.42578125" style="19" bestFit="1"/>
    <col min="262" max="262" width="12.42578125" style="19" bestFit="1" customWidth="1"/>
    <col min="263" max="517" width="11.42578125" style="19" bestFit="1"/>
    <col min="518" max="518" width="12.42578125" style="19" bestFit="1" customWidth="1"/>
    <col min="519" max="773" width="11.42578125" style="19" bestFit="1"/>
    <col min="774" max="774" width="12.42578125" style="19" bestFit="1" customWidth="1"/>
    <col min="775" max="1029" width="11.42578125" style="19" bestFit="1"/>
    <col min="1030" max="1030" width="12.42578125" style="19" bestFit="1" customWidth="1"/>
    <col min="1031" max="1285" width="11.42578125" style="19" bestFit="1"/>
    <col min="1286" max="1286" width="12.42578125" style="19" bestFit="1" customWidth="1"/>
    <col min="1287" max="1541" width="11.42578125" style="19" bestFit="1"/>
    <col min="1542" max="1542" width="12.42578125" style="19" bestFit="1" customWidth="1"/>
    <col min="1543" max="1797" width="11.42578125" style="19" bestFit="1"/>
    <col min="1798" max="1798" width="12.42578125" style="19" bestFit="1" customWidth="1"/>
    <col min="1799" max="2053" width="11.42578125" style="19" bestFit="1"/>
    <col min="2054" max="2054" width="12.42578125" style="19" bestFit="1" customWidth="1"/>
    <col min="2055" max="2309" width="11.42578125" style="19" bestFit="1"/>
    <col min="2310" max="2310" width="12.42578125" style="19" bestFit="1" customWidth="1"/>
    <col min="2311" max="2565" width="11.42578125" style="19" bestFit="1"/>
    <col min="2566" max="2566" width="12.42578125" style="19" bestFit="1" customWidth="1"/>
    <col min="2567" max="2821" width="11.42578125" style="19" bestFit="1"/>
    <col min="2822" max="2822" width="12.42578125" style="19" bestFit="1" customWidth="1"/>
    <col min="2823" max="3077" width="11.42578125" style="19" bestFit="1"/>
    <col min="3078" max="3078" width="12.42578125" style="19" bestFit="1" customWidth="1"/>
    <col min="3079" max="3333" width="11.42578125" style="19" bestFit="1"/>
    <col min="3334" max="3334" width="12.42578125" style="19" bestFit="1" customWidth="1"/>
    <col min="3335" max="3589" width="11.42578125" style="19" bestFit="1"/>
    <col min="3590" max="3590" width="12.42578125" style="19" bestFit="1" customWidth="1"/>
    <col min="3591" max="3845" width="11.42578125" style="19" bestFit="1"/>
    <col min="3846" max="3846" width="12.42578125" style="19" bestFit="1" customWidth="1"/>
    <col min="3847" max="4101" width="11.42578125" style="19" bestFit="1"/>
    <col min="4102" max="4102" width="12.42578125" style="19" bestFit="1" customWidth="1"/>
    <col min="4103" max="4357" width="11.42578125" style="19" bestFit="1"/>
    <col min="4358" max="4358" width="12.42578125" style="19" bestFit="1" customWidth="1"/>
    <col min="4359" max="4613" width="11.42578125" style="19" bestFit="1"/>
    <col min="4614" max="4614" width="12.42578125" style="19" bestFit="1" customWidth="1"/>
    <col min="4615" max="4869" width="11.42578125" style="19" bestFit="1"/>
    <col min="4870" max="4870" width="12.42578125" style="19" bestFit="1" customWidth="1"/>
    <col min="4871" max="5125" width="11.42578125" style="19" bestFit="1"/>
    <col min="5126" max="5126" width="12.42578125" style="19" bestFit="1" customWidth="1"/>
    <col min="5127" max="5381" width="11.42578125" style="19" bestFit="1"/>
    <col min="5382" max="5382" width="12.42578125" style="19" bestFit="1" customWidth="1"/>
    <col min="5383" max="5637" width="11.42578125" style="19" bestFit="1"/>
    <col min="5638" max="5638" width="12.42578125" style="19" bestFit="1" customWidth="1"/>
    <col min="5639" max="5893" width="11.42578125" style="19" bestFit="1"/>
    <col min="5894" max="5894" width="12.42578125" style="19" bestFit="1" customWidth="1"/>
    <col min="5895" max="6149" width="11.42578125" style="19" bestFit="1"/>
    <col min="6150" max="6150" width="12.42578125" style="19" bestFit="1" customWidth="1"/>
    <col min="6151" max="6405" width="11.42578125" style="19" bestFit="1"/>
    <col min="6406" max="6406" width="12.42578125" style="19" bestFit="1" customWidth="1"/>
    <col min="6407" max="6661" width="11.42578125" style="19" bestFit="1"/>
    <col min="6662" max="6662" width="12.42578125" style="19" bestFit="1" customWidth="1"/>
    <col min="6663" max="6917" width="11.42578125" style="19" bestFit="1"/>
    <col min="6918" max="6918" width="12.42578125" style="19" bestFit="1" customWidth="1"/>
    <col min="6919" max="7173" width="11.42578125" style="19" bestFit="1"/>
    <col min="7174" max="7174" width="12.42578125" style="19" bestFit="1" customWidth="1"/>
    <col min="7175" max="7429" width="11.42578125" style="19" bestFit="1"/>
    <col min="7430" max="7430" width="12.42578125" style="19" bestFit="1" customWidth="1"/>
    <col min="7431" max="7685" width="11.42578125" style="19" bestFit="1"/>
    <col min="7686" max="7686" width="12.42578125" style="19" bestFit="1" customWidth="1"/>
    <col min="7687" max="7941" width="11.42578125" style="19" bestFit="1"/>
    <col min="7942" max="7942" width="12.42578125" style="19" bestFit="1" customWidth="1"/>
    <col min="7943" max="8197" width="11.42578125" style="19" bestFit="1"/>
    <col min="8198" max="8198" width="12.42578125" style="19" bestFit="1" customWidth="1"/>
    <col min="8199" max="8453" width="11.42578125" style="19" bestFit="1"/>
    <col min="8454" max="8454" width="12.42578125" style="19" bestFit="1" customWidth="1"/>
    <col min="8455" max="8709" width="11.42578125" style="19" bestFit="1"/>
    <col min="8710" max="8710" width="12.42578125" style="19" bestFit="1" customWidth="1"/>
    <col min="8711" max="8965" width="11.42578125" style="19" bestFit="1"/>
    <col min="8966" max="8966" width="12.42578125" style="19" bestFit="1" customWidth="1"/>
    <col min="8967" max="9221" width="11.42578125" style="19" bestFit="1"/>
    <col min="9222" max="9222" width="12.42578125" style="19" bestFit="1" customWidth="1"/>
    <col min="9223" max="9477" width="11.42578125" style="19" bestFit="1"/>
    <col min="9478" max="9478" width="12.42578125" style="19" bestFit="1" customWidth="1"/>
    <col min="9479" max="9733" width="11.42578125" style="19" bestFit="1"/>
    <col min="9734" max="9734" width="12.42578125" style="19" bestFit="1" customWidth="1"/>
    <col min="9735" max="9989" width="11.42578125" style="19" bestFit="1"/>
    <col min="9990" max="9990" width="12.42578125" style="19" bestFit="1" customWidth="1"/>
    <col min="9991" max="10245" width="11.42578125" style="19" bestFit="1"/>
    <col min="10246" max="10246" width="12.42578125" style="19" bestFit="1" customWidth="1"/>
    <col min="10247" max="10501" width="11.42578125" style="19" bestFit="1"/>
    <col min="10502" max="10502" width="12.42578125" style="19" bestFit="1" customWidth="1"/>
    <col min="10503" max="10757" width="11.42578125" style="19" bestFit="1"/>
    <col min="10758" max="10758" width="12.42578125" style="19" bestFit="1" customWidth="1"/>
    <col min="10759" max="11013" width="11.42578125" style="19" bestFit="1"/>
    <col min="11014" max="11014" width="12.42578125" style="19" bestFit="1" customWidth="1"/>
    <col min="11015" max="11269" width="11.42578125" style="19" bestFit="1"/>
    <col min="11270" max="11270" width="12.42578125" style="19" bestFit="1" customWidth="1"/>
    <col min="11271" max="11525" width="11.42578125" style="19" bestFit="1"/>
    <col min="11526" max="11526" width="12.42578125" style="19" bestFit="1" customWidth="1"/>
    <col min="11527" max="11781" width="11.42578125" style="19" bestFit="1"/>
    <col min="11782" max="11782" width="12.42578125" style="19" bestFit="1" customWidth="1"/>
    <col min="11783" max="12037" width="11.42578125" style="19" bestFit="1"/>
    <col min="12038" max="12038" width="12.42578125" style="19" bestFit="1" customWidth="1"/>
    <col min="12039" max="12293" width="11.42578125" style="19" bestFit="1"/>
    <col min="12294" max="12294" width="12.42578125" style="19" bestFit="1" customWidth="1"/>
    <col min="12295" max="12549" width="11.42578125" style="19" bestFit="1"/>
    <col min="12550" max="12550" width="12.42578125" style="19" bestFit="1" customWidth="1"/>
    <col min="12551" max="12805" width="11.42578125" style="19" bestFit="1"/>
    <col min="12806" max="12806" width="12.42578125" style="19" bestFit="1" customWidth="1"/>
    <col min="12807" max="13061" width="11.42578125" style="19" bestFit="1"/>
    <col min="13062" max="13062" width="12.42578125" style="19" bestFit="1" customWidth="1"/>
    <col min="13063" max="13317" width="11.42578125" style="19" bestFit="1"/>
    <col min="13318" max="13318" width="12.42578125" style="19" bestFit="1" customWidth="1"/>
    <col min="13319" max="13573" width="11.42578125" style="19" bestFit="1"/>
    <col min="13574" max="13574" width="12.42578125" style="19" bestFit="1" customWidth="1"/>
    <col min="13575" max="13829" width="11.42578125" style="19" bestFit="1"/>
    <col min="13830" max="13830" width="12.42578125" style="19" bestFit="1" customWidth="1"/>
    <col min="13831" max="14085" width="11.42578125" style="19" bestFit="1"/>
    <col min="14086" max="14086" width="12.42578125" style="19" bestFit="1" customWidth="1"/>
    <col min="14087" max="14341" width="11.42578125" style="19" bestFit="1"/>
    <col min="14342" max="14342" width="12.42578125" style="19" bestFit="1" customWidth="1"/>
    <col min="14343" max="14597" width="11.42578125" style="19" bestFit="1"/>
    <col min="14598" max="14598" width="12.42578125" style="19" bestFit="1" customWidth="1"/>
    <col min="14599" max="14853" width="11.42578125" style="19" bestFit="1"/>
    <col min="14854" max="14854" width="12.42578125" style="19" bestFit="1" customWidth="1"/>
    <col min="14855" max="15109" width="11.42578125" style="19" bestFit="1"/>
    <col min="15110" max="15110" width="12.42578125" style="19" bestFit="1" customWidth="1"/>
    <col min="15111" max="15365" width="11.42578125" style="19" bestFit="1"/>
    <col min="15366" max="15366" width="12.42578125" style="19" bestFit="1" customWidth="1"/>
    <col min="15367" max="15621" width="11.42578125" style="19" bestFit="1"/>
    <col min="15622" max="15622" width="12.42578125" style="19" bestFit="1" customWidth="1"/>
    <col min="15623" max="15877" width="11.42578125" style="19" bestFit="1"/>
    <col min="15878" max="15878" width="12.42578125" style="19" bestFit="1" customWidth="1"/>
    <col min="15879" max="16133" width="11.42578125" style="19" bestFit="1"/>
    <col min="16134" max="16134" width="12.42578125" style="19" bestFit="1" customWidth="1"/>
    <col min="16135" max="16384" width="11.42578125" style="19"/>
  </cols>
  <sheetData>
    <row r="1" spans="1:10" x14ac:dyDescent="0.2">
      <c r="A1" s="52" t="s">
        <v>282</v>
      </c>
      <c r="B1" s="52"/>
      <c r="C1" s="88"/>
      <c r="D1" s="88"/>
      <c r="E1" s="105"/>
      <c r="F1" s="194"/>
      <c r="G1" s="194"/>
      <c r="H1" s="194"/>
      <c r="I1" s="194"/>
      <c r="J1" s="194"/>
    </row>
    <row r="2" spans="1:10" ht="15" x14ac:dyDescent="0.2">
      <c r="A2" s="347" t="s">
        <v>1015</v>
      </c>
      <c r="C2" s="88"/>
      <c r="D2" s="88"/>
      <c r="E2" s="105"/>
      <c r="F2" s="194"/>
      <c r="G2" s="194"/>
      <c r="H2" s="1422"/>
      <c r="I2" s="1423"/>
      <c r="J2" s="1423"/>
    </row>
    <row r="3" spans="1:10" x14ac:dyDescent="0.2">
      <c r="A3" s="105" t="s">
        <v>539</v>
      </c>
      <c r="B3" s="52"/>
      <c r="C3" s="1159"/>
      <c r="D3" s="1159"/>
      <c r="E3" s="367"/>
      <c r="F3" s="194"/>
      <c r="G3" s="194"/>
      <c r="H3" s="194"/>
      <c r="I3" s="194"/>
      <c r="J3" s="194"/>
    </row>
    <row r="4" spans="1:10" x14ac:dyDescent="0.2">
      <c r="E4" s="316"/>
    </row>
    <row r="5" spans="1:10" x14ac:dyDescent="0.2">
      <c r="A5" s="191"/>
      <c r="B5" s="195"/>
      <c r="C5" s="1435" t="s">
        <v>678</v>
      </c>
      <c r="D5" s="1436"/>
      <c r="E5" s="1428">
        <v>2025</v>
      </c>
      <c r="F5" s="1429"/>
      <c r="G5" s="1429"/>
      <c r="H5" s="1429"/>
      <c r="I5" s="1429"/>
      <c r="J5" s="1430"/>
    </row>
    <row r="6" spans="1:10" ht="14.85" customHeight="1" x14ac:dyDescent="0.2">
      <c r="A6" s="55"/>
      <c r="C6" s="1437"/>
      <c r="D6" s="1438"/>
      <c r="E6" s="1431" t="s">
        <v>284</v>
      </c>
      <c r="F6" s="1431"/>
      <c r="G6" s="1432" t="s">
        <v>285</v>
      </c>
      <c r="H6" s="1433"/>
      <c r="I6" s="1431" t="s">
        <v>286</v>
      </c>
      <c r="J6" s="1434"/>
    </row>
    <row r="7" spans="1:10" x14ac:dyDescent="0.2">
      <c r="A7" s="196"/>
      <c r="B7" s="197"/>
      <c r="C7" s="330" t="s">
        <v>537</v>
      </c>
      <c r="D7" s="329" t="s">
        <v>97</v>
      </c>
      <c r="E7" s="330" t="s">
        <v>537</v>
      </c>
      <c r="F7" s="331" t="s">
        <v>97</v>
      </c>
      <c r="G7" s="330" t="s">
        <v>537</v>
      </c>
      <c r="H7" s="329" t="s">
        <v>97</v>
      </c>
      <c r="I7" s="330" t="s">
        <v>537</v>
      </c>
      <c r="J7" s="329" t="s">
        <v>97</v>
      </c>
    </row>
    <row r="8" spans="1:10" x14ac:dyDescent="0.2">
      <c r="A8" s="90" t="s">
        <v>16</v>
      </c>
      <c r="B8" s="52"/>
      <c r="C8" s="326">
        <v>70789057.981394947</v>
      </c>
      <c r="D8" s="198">
        <v>21.863996645157972</v>
      </c>
      <c r="E8" s="325">
        <v>73416241.184390992</v>
      </c>
      <c r="F8" s="371">
        <v>21.594427811118024</v>
      </c>
      <c r="G8" s="326">
        <v>0</v>
      </c>
      <c r="H8" s="374">
        <v>0</v>
      </c>
      <c r="I8" s="325">
        <v>73416241.184390992</v>
      </c>
      <c r="J8" s="374">
        <v>21.594427811118024</v>
      </c>
    </row>
    <row r="9" spans="1:10" ht="12.75" customHeight="1" x14ac:dyDescent="0.2">
      <c r="A9" s="1425" t="s">
        <v>287</v>
      </c>
      <c r="B9" s="1424"/>
      <c r="C9" s="327">
        <v>70770679.497883871</v>
      </c>
      <c r="D9" s="199">
        <v>21.858320243842741</v>
      </c>
      <c r="E9" s="328">
        <v>73404205.214390993</v>
      </c>
      <c r="F9" s="372">
        <v>21.590887587849863</v>
      </c>
      <c r="G9" s="327">
        <v>0</v>
      </c>
      <c r="H9" s="375">
        <v>0</v>
      </c>
      <c r="I9" s="328">
        <v>73404205.214390993</v>
      </c>
      <c r="J9" s="375">
        <v>21.590887587849863</v>
      </c>
    </row>
    <row r="10" spans="1:10" x14ac:dyDescent="0.2">
      <c r="A10" s="55"/>
      <c r="B10" s="19" t="s">
        <v>288</v>
      </c>
      <c r="C10" s="327">
        <v>58124140.304644212</v>
      </c>
      <c r="D10" s="199">
        <v>17.952294392128167</v>
      </c>
      <c r="E10" s="323">
        <v>60644083.511661001</v>
      </c>
      <c r="F10" s="372">
        <v>17.837664560827506</v>
      </c>
      <c r="G10" s="324">
        <v>0</v>
      </c>
      <c r="H10" s="375">
        <v>0</v>
      </c>
      <c r="I10" s="323">
        <v>60644083.511661001</v>
      </c>
      <c r="J10" s="375">
        <v>17.837664560827506</v>
      </c>
    </row>
    <row r="11" spans="1:10" ht="15" x14ac:dyDescent="0.2">
      <c r="A11" s="55"/>
      <c r="B11" s="19" t="s">
        <v>706</v>
      </c>
      <c r="C11" s="324">
        <v>1401752.3711014451</v>
      </c>
      <c r="D11" s="199">
        <v>0.4329469838002255</v>
      </c>
      <c r="E11" s="323">
        <v>1754208.7501698001</v>
      </c>
      <c r="F11" s="372">
        <v>0.51597757676032063</v>
      </c>
      <c r="G11" s="324">
        <v>0</v>
      </c>
      <c r="H11" s="375">
        <v>0</v>
      </c>
      <c r="I11" s="323">
        <v>1754208.7501698001</v>
      </c>
      <c r="J11" s="375">
        <v>0.51597757676032063</v>
      </c>
    </row>
    <row r="12" spans="1:10" x14ac:dyDescent="0.2">
      <c r="A12" s="55"/>
      <c r="B12" s="19" t="s">
        <v>289</v>
      </c>
      <c r="C12" s="324">
        <v>11244786.822138218</v>
      </c>
      <c r="D12" s="199">
        <v>3.4730788679143512</v>
      </c>
      <c r="E12" s="323">
        <v>11005912.952560201</v>
      </c>
      <c r="F12" s="372">
        <v>3.2372454502620363</v>
      </c>
      <c r="G12" s="324">
        <v>0</v>
      </c>
      <c r="H12" s="375">
        <v>0</v>
      </c>
      <c r="I12" s="323">
        <v>11005912.952560201</v>
      </c>
      <c r="J12" s="375">
        <v>3.2372454502620363</v>
      </c>
    </row>
    <row r="13" spans="1:10" ht="12.75" customHeight="1" x14ac:dyDescent="0.2">
      <c r="A13" s="1425" t="s">
        <v>290</v>
      </c>
      <c r="B13" s="1424"/>
      <c r="C13" s="324">
        <v>18378.483511077611</v>
      </c>
      <c r="D13" s="199">
        <v>5.676401315227301E-3</v>
      </c>
      <c r="E13" s="323">
        <v>12035.970000000001</v>
      </c>
      <c r="F13" s="372">
        <v>3.540223268159383E-3</v>
      </c>
      <c r="G13" s="324">
        <v>0</v>
      </c>
      <c r="H13" s="375">
        <v>0</v>
      </c>
      <c r="I13" s="323">
        <v>12035.970000000001</v>
      </c>
      <c r="J13" s="375">
        <v>3.540223268159383E-3</v>
      </c>
    </row>
    <row r="14" spans="1:10" x14ac:dyDescent="0.2">
      <c r="A14" s="54" t="s">
        <v>56</v>
      </c>
      <c r="C14" s="326">
        <v>80043842.723715946</v>
      </c>
      <c r="D14" s="198">
        <v>24.722440991330043</v>
      </c>
      <c r="E14" s="325">
        <v>82938505.663580984</v>
      </c>
      <c r="F14" s="371">
        <v>24.395277453880176</v>
      </c>
      <c r="G14" s="326">
        <v>3245.1811660000003</v>
      </c>
      <c r="H14" s="374">
        <v>9.5452762621257761E-4</v>
      </c>
      <c r="I14" s="325">
        <v>82941750.844746977</v>
      </c>
      <c r="J14" s="374">
        <v>24.396231981506386</v>
      </c>
    </row>
    <row r="15" spans="1:10" ht="12.75" customHeight="1" x14ac:dyDescent="0.2">
      <c r="A15" s="1425" t="s">
        <v>287</v>
      </c>
      <c r="B15" s="1424"/>
      <c r="C15" s="324">
        <v>69187273.123402044</v>
      </c>
      <c r="D15" s="199">
        <v>21.369267378233321</v>
      </c>
      <c r="E15" s="323">
        <v>71429755.22705099</v>
      </c>
      <c r="F15" s="372">
        <v>21.010128929677894</v>
      </c>
      <c r="G15" s="324">
        <v>3245.1811660000003</v>
      </c>
      <c r="H15" s="375">
        <v>9.5452762621257761E-4</v>
      </c>
      <c r="I15" s="323">
        <v>71433000.408216983</v>
      </c>
      <c r="J15" s="375">
        <v>21.011083457304103</v>
      </c>
    </row>
    <row r="16" spans="1:10" ht="12.75" customHeight="1" x14ac:dyDescent="0.2">
      <c r="A16" s="1425" t="s">
        <v>290</v>
      </c>
      <c r="B16" s="1424"/>
      <c r="C16" s="324">
        <v>10856569.600313917</v>
      </c>
      <c r="D16" s="199">
        <v>3.3531736130967222</v>
      </c>
      <c r="E16" s="323">
        <v>11508750.43653</v>
      </c>
      <c r="F16" s="372">
        <v>3.3851485242022838</v>
      </c>
      <c r="G16" s="324">
        <v>0</v>
      </c>
      <c r="H16" s="375">
        <v>0</v>
      </c>
      <c r="I16" s="323">
        <v>11508750.43653</v>
      </c>
      <c r="J16" s="375">
        <v>3.3851485242022838</v>
      </c>
    </row>
    <row r="17" spans="1:10" ht="12.75" customHeight="1" x14ac:dyDescent="0.2">
      <c r="A17" s="1426" t="s">
        <v>67</v>
      </c>
      <c r="B17" s="1427"/>
      <c r="C17" s="322">
        <v>-9254784.7423209995</v>
      </c>
      <c r="D17" s="200">
        <v>-2.8584443461720737</v>
      </c>
      <c r="E17" s="321">
        <v>-9522264.479189992</v>
      </c>
      <c r="F17" s="373">
        <v>-2.8008496427621536</v>
      </c>
      <c r="G17" s="322">
        <v>-3245.1811660000003</v>
      </c>
      <c r="H17" s="376">
        <v>-9.5452762621257761E-4</v>
      </c>
      <c r="I17" s="321">
        <v>-9525509.6603559926</v>
      </c>
      <c r="J17" s="376">
        <v>-2.8018041703883663</v>
      </c>
    </row>
    <row r="18" spans="1:10" ht="12.75" customHeight="1" x14ac:dyDescent="0.2">
      <c r="A18" s="1210" t="s">
        <v>291</v>
      </c>
      <c r="B18" s="1210"/>
      <c r="C18" s="1210"/>
      <c r="D18" s="1210"/>
      <c r="E18" s="1210"/>
      <c r="F18" s="1210"/>
      <c r="G18" s="1210"/>
      <c r="H18" s="1210"/>
      <c r="I18" s="1210"/>
      <c r="J18" s="1210"/>
    </row>
    <row r="19" spans="1:10" x14ac:dyDescent="0.2">
      <c r="A19" s="1226" t="s">
        <v>703</v>
      </c>
      <c r="B19" s="1226"/>
      <c r="C19" s="1226"/>
      <c r="D19" s="1226"/>
      <c r="E19" s="1226"/>
      <c r="F19" s="1226"/>
      <c r="G19" s="1226"/>
      <c r="H19" s="1226"/>
      <c r="I19" s="1226"/>
      <c r="J19" s="1226"/>
    </row>
    <row r="20" spans="1:10" x14ac:dyDescent="0.2">
      <c r="A20" s="1226"/>
      <c r="B20" s="1226"/>
      <c r="C20" s="1226"/>
      <c r="D20" s="1226"/>
      <c r="E20" s="1226"/>
      <c r="F20" s="1226"/>
      <c r="G20" s="1226"/>
      <c r="H20" s="1226"/>
      <c r="I20" s="1226"/>
      <c r="J20" s="1226"/>
    </row>
    <row r="21" spans="1:10" x14ac:dyDescent="0.2">
      <c r="A21" s="19" t="s">
        <v>17</v>
      </c>
      <c r="B21" s="748"/>
    </row>
    <row r="22" spans="1:10" x14ac:dyDescent="0.2">
      <c r="C22" s="101"/>
      <c r="D22" s="101"/>
      <c r="E22" s="101"/>
      <c r="F22" s="101"/>
      <c r="G22" s="101"/>
      <c r="H22" s="101"/>
      <c r="I22" s="101"/>
      <c r="J22" s="101"/>
    </row>
    <row r="23" spans="1:10" x14ac:dyDescent="0.2">
      <c r="A23" s="1424"/>
      <c r="B23" s="1424"/>
      <c r="C23" s="101"/>
      <c r="D23" s="101"/>
      <c r="E23" s="101"/>
      <c r="F23" s="101"/>
      <c r="G23" s="101"/>
      <c r="H23" s="101"/>
      <c r="I23" s="101"/>
      <c r="J23" s="101"/>
    </row>
    <row r="24" spans="1:10" x14ac:dyDescent="0.2">
      <c r="C24" s="101"/>
      <c r="D24" s="101"/>
      <c r="E24" s="101"/>
      <c r="F24" s="101"/>
      <c r="G24" s="101"/>
      <c r="H24" s="101"/>
      <c r="I24" s="101"/>
      <c r="J24" s="101"/>
    </row>
    <row r="25" spans="1:10" x14ac:dyDescent="0.2">
      <c r="C25" s="101"/>
      <c r="D25" s="101"/>
      <c r="E25" s="101"/>
      <c r="F25" s="101"/>
      <c r="G25" s="101"/>
      <c r="H25" s="101"/>
      <c r="I25" s="101"/>
      <c r="J25" s="101"/>
    </row>
  </sheetData>
  <mergeCells count="14">
    <mergeCell ref="H2:J2"/>
    <mergeCell ref="A23:B23"/>
    <mergeCell ref="A9:B9"/>
    <mergeCell ref="A13:B13"/>
    <mergeCell ref="A15:B15"/>
    <mergeCell ref="A16:B16"/>
    <mergeCell ref="A17:B17"/>
    <mergeCell ref="A18:J18"/>
    <mergeCell ref="E5:J5"/>
    <mergeCell ref="E6:F6"/>
    <mergeCell ref="G6:H6"/>
    <mergeCell ref="I6:J6"/>
    <mergeCell ref="C5:D6"/>
    <mergeCell ref="A19:J20"/>
  </mergeCell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D3694-384D-4C1A-9F14-171462555CB6}">
  <dimension ref="A1:E85"/>
  <sheetViews>
    <sheetView workbookViewId="0">
      <selection activeCell="G54" sqref="G54"/>
    </sheetView>
  </sheetViews>
  <sheetFormatPr baseColWidth="10" defaultColWidth="11.42578125" defaultRowHeight="12.75" x14ac:dyDescent="0.2"/>
  <cols>
    <col min="1" max="1" width="63.42578125" style="19" customWidth="1"/>
    <col min="2" max="16384" width="11.42578125" style="19"/>
  </cols>
  <sheetData>
    <row r="1" spans="1:5" x14ac:dyDescent="0.2">
      <c r="A1" s="183" t="s">
        <v>283</v>
      </c>
    </row>
    <row r="2" spans="1:5" x14ac:dyDescent="0.2">
      <c r="A2" s="183" t="s">
        <v>1016</v>
      </c>
    </row>
    <row r="3" spans="1:5" x14ac:dyDescent="0.2">
      <c r="A3" s="183" t="s">
        <v>1017</v>
      </c>
      <c r="B3" s="565"/>
      <c r="C3" s="565"/>
      <c r="D3" s="565"/>
    </row>
    <row r="4" spans="1:5" x14ac:dyDescent="0.2">
      <c r="A4" s="345" t="s">
        <v>539</v>
      </c>
    </row>
    <row r="5" spans="1:5" x14ac:dyDescent="0.2">
      <c r="A5" s="183"/>
      <c r="D5" s="316"/>
    </row>
    <row r="6" spans="1:5" ht="12.75" customHeight="1" x14ac:dyDescent="0.2">
      <c r="A6" s="191"/>
      <c r="B6" s="1387" t="s">
        <v>537</v>
      </c>
      <c r="C6" s="1400"/>
      <c r="D6" s="1401" t="s">
        <v>97</v>
      </c>
      <c r="E6" s="1400"/>
    </row>
    <row r="7" spans="1:5" x14ac:dyDescent="0.2">
      <c r="A7" s="20"/>
      <c r="B7" s="85">
        <v>2024</v>
      </c>
      <c r="C7" s="21">
        <v>2025</v>
      </c>
      <c r="D7" s="85">
        <v>2024</v>
      </c>
      <c r="E7" s="21">
        <v>2025</v>
      </c>
    </row>
    <row r="8" spans="1:5" x14ac:dyDescent="0.2">
      <c r="A8" s="22" t="s">
        <v>293</v>
      </c>
      <c r="B8" s="59"/>
      <c r="C8" s="77"/>
      <c r="D8" s="76"/>
      <c r="E8" s="77"/>
    </row>
    <row r="9" spans="1:5" x14ac:dyDescent="0.2">
      <c r="A9" s="22" t="s">
        <v>5</v>
      </c>
      <c r="B9" s="22"/>
      <c r="C9" s="185"/>
      <c r="D9" s="201"/>
      <c r="E9" s="185"/>
    </row>
    <row r="10" spans="1:5" x14ac:dyDescent="0.2">
      <c r="A10" s="22" t="s">
        <v>294</v>
      </c>
      <c r="B10" s="202">
        <v>70770679.497883871</v>
      </c>
      <c r="C10" s="203">
        <v>73404205.214390993</v>
      </c>
      <c r="D10" s="930">
        <v>21.858320243842741</v>
      </c>
      <c r="E10" s="205">
        <v>21.590887587849863</v>
      </c>
    </row>
    <row r="11" spans="1:5" x14ac:dyDescent="0.2">
      <c r="A11" s="59" t="s">
        <v>1018</v>
      </c>
      <c r="B11" s="206">
        <v>58124140.304644212</v>
      </c>
      <c r="C11" s="173">
        <v>60644083.511661001</v>
      </c>
      <c r="D11" s="207">
        <v>17.952294392128167</v>
      </c>
      <c r="E11" s="208">
        <v>17.837664560827506</v>
      </c>
    </row>
    <row r="12" spans="1:5" ht="15" x14ac:dyDescent="0.2">
      <c r="A12" s="59" t="s">
        <v>705</v>
      </c>
      <c r="B12" s="206">
        <v>1401752.3711014451</v>
      </c>
      <c r="C12" s="173">
        <v>1754208.7501698001</v>
      </c>
      <c r="D12" s="207">
        <v>0.4329469838002255</v>
      </c>
      <c r="E12" s="208">
        <v>0.51597757676032063</v>
      </c>
    </row>
    <row r="13" spans="1:5" x14ac:dyDescent="0.2">
      <c r="A13" s="59" t="s">
        <v>1019</v>
      </c>
      <c r="B13" s="206">
        <v>3842290.1163230194</v>
      </c>
      <c r="C13" s="173">
        <v>4366802.4859999996</v>
      </c>
      <c r="D13" s="207">
        <v>1.1867345124876414</v>
      </c>
      <c r="E13" s="208">
        <v>1.2844378781596695</v>
      </c>
    </row>
    <row r="14" spans="1:5" x14ac:dyDescent="0.2">
      <c r="A14" s="59" t="s">
        <v>295</v>
      </c>
      <c r="B14" s="206">
        <v>79426.802242344304</v>
      </c>
      <c r="C14" s="173">
        <v>72278.354999999996</v>
      </c>
      <c r="D14" s="207">
        <v>2.4531861099474694E-2</v>
      </c>
      <c r="E14" s="208">
        <v>2.1259733461888329E-2</v>
      </c>
    </row>
    <row r="15" spans="1:5" x14ac:dyDescent="0.2">
      <c r="A15" s="59" t="s">
        <v>1020</v>
      </c>
      <c r="B15" s="206">
        <v>2026306.7316724209</v>
      </c>
      <c r="C15" s="173">
        <v>1765199.0715300001</v>
      </c>
      <c r="D15" s="207">
        <v>0.62584762174672171</v>
      </c>
      <c r="E15" s="208">
        <v>0.51921023614746842</v>
      </c>
    </row>
    <row r="16" spans="1:5" x14ac:dyDescent="0.2">
      <c r="A16" s="59" t="s">
        <v>1021</v>
      </c>
      <c r="B16" s="206">
        <v>1535849.1690121274</v>
      </c>
      <c r="C16" s="173">
        <v>1525751.2111299997</v>
      </c>
      <c r="D16" s="207">
        <v>0.47436428787589435</v>
      </c>
      <c r="E16" s="208">
        <v>0.44877977753889259</v>
      </c>
    </row>
    <row r="17" spans="1:5" x14ac:dyDescent="0.2">
      <c r="A17" s="59" t="s">
        <v>1022</v>
      </c>
      <c r="B17" s="206">
        <v>3760914.002888307</v>
      </c>
      <c r="C17" s="173">
        <v>3275881.8289002003</v>
      </c>
      <c r="D17" s="207">
        <v>1.1616005847046194</v>
      </c>
      <c r="E17" s="208">
        <v>0.96355782495411713</v>
      </c>
    </row>
    <row r="18" spans="1:5" x14ac:dyDescent="0.2">
      <c r="A18" s="31" t="s">
        <v>296</v>
      </c>
      <c r="B18" s="209">
        <v>69181365.303244457</v>
      </c>
      <c r="C18" s="172">
        <v>71429755.227051005</v>
      </c>
      <c r="D18" s="210">
        <v>21.367442681538822</v>
      </c>
      <c r="E18" s="211">
        <v>21.010128929677897</v>
      </c>
    </row>
    <row r="19" spans="1:5" x14ac:dyDescent="0.2">
      <c r="A19" s="59" t="s">
        <v>297</v>
      </c>
      <c r="B19" s="206">
        <v>15835515.253185377</v>
      </c>
      <c r="C19" s="173">
        <v>17168267.226989999</v>
      </c>
      <c r="D19" s="207">
        <v>4.8909769707768929</v>
      </c>
      <c r="E19" s="208">
        <v>5.049821419542269</v>
      </c>
    </row>
    <row r="20" spans="1:5" x14ac:dyDescent="0.2">
      <c r="A20" s="59" t="s">
        <v>1023</v>
      </c>
      <c r="B20" s="206">
        <v>6285934.7491385099</v>
      </c>
      <c r="C20" s="173">
        <v>6826695.7234000005</v>
      </c>
      <c r="D20" s="207">
        <v>1.9414816383482267</v>
      </c>
      <c r="E20" s="208">
        <v>2.0079833237059277</v>
      </c>
    </row>
    <row r="21" spans="1:5" x14ac:dyDescent="0.2">
      <c r="A21" s="59" t="s">
        <v>1024</v>
      </c>
      <c r="B21" s="206">
        <v>3922700.9891261877</v>
      </c>
      <c r="C21" s="173">
        <v>4202538.47939</v>
      </c>
      <c r="D21" s="207">
        <v>1.2115703148465988</v>
      </c>
      <c r="E21" s="208">
        <v>1.2361217675078644</v>
      </c>
    </row>
    <row r="22" spans="1:5" x14ac:dyDescent="0.2">
      <c r="A22" s="59" t="s">
        <v>1025</v>
      </c>
      <c r="B22" s="206">
        <v>27154635.486609496</v>
      </c>
      <c r="C22" s="173">
        <v>26578972.564909998</v>
      </c>
      <c r="D22" s="207">
        <v>8.3870145487139887</v>
      </c>
      <c r="E22" s="208">
        <v>7.8178573989519951</v>
      </c>
    </row>
    <row r="23" spans="1:5" x14ac:dyDescent="0.2">
      <c r="A23" s="59" t="s">
        <v>1026</v>
      </c>
      <c r="B23" s="206">
        <v>15626335.484003486</v>
      </c>
      <c r="C23" s="173">
        <v>16312817.853080999</v>
      </c>
      <c r="D23" s="207">
        <v>4.8263694466475311</v>
      </c>
      <c r="E23" s="208">
        <v>4.7982021667321488</v>
      </c>
    </row>
    <row r="24" spans="1:5" x14ac:dyDescent="0.2">
      <c r="A24" s="175" t="s">
        <v>298</v>
      </c>
      <c r="B24" s="212">
        <v>356243.34118140099</v>
      </c>
      <c r="C24" s="176">
        <v>340463.37927999999</v>
      </c>
      <c r="D24" s="213">
        <v>0.11002976220558164</v>
      </c>
      <c r="E24" s="214">
        <v>0.10014285323768912</v>
      </c>
    </row>
    <row r="25" spans="1:5" x14ac:dyDescent="0.2">
      <c r="A25" s="22" t="s">
        <v>299</v>
      </c>
      <c r="B25" s="202">
        <v>1589314.1946394076</v>
      </c>
      <c r="C25" s="203">
        <v>1974449.9873399884</v>
      </c>
      <c r="D25" s="204">
        <v>0.4908775623039191</v>
      </c>
      <c r="E25" s="205">
        <v>0.58075865817196504</v>
      </c>
    </row>
    <row r="26" spans="1:5" x14ac:dyDescent="0.2">
      <c r="A26" s="31" t="s">
        <v>354</v>
      </c>
      <c r="B26" s="209">
        <v>10838191.11680284</v>
      </c>
      <c r="C26" s="172">
        <v>11496714.466529999</v>
      </c>
      <c r="D26" s="210">
        <v>3.3474972117814952</v>
      </c>
      <c r="E26" s="211">
        <v>3.3816083009341238</v>
      </c>
    </row>
    <row r="27" spans="1:5" x14ac:dyDescent="0.2">
      <c r="A27" s="59" t="s">
        <v>1027</v>
      </c>
      <c r="B27" s="206">
        <v>18378.483511077611</v>
      </c>
      <c r="C27" s="173">
        <v>12035.970000000001</v>
      </c>
      <c r="D27" s="207">
        <v>5.676401315227301E-3</v>
      </c>
      <c r="E27" s="208">
        <v>3.540223268159383E-3</v>
      </c>
    </row>
    <row r="28" spans="1:5" x14ac:dyDescent="0.2">
      <c r="A28" s="59" t="s">
        <v>300</v>
      </c>
      <c r="B28" s="206">
        <v>4602440.393377794</v>
      </c>
      <c r="C28" s="173">
        <v>4911091.4935299996</v>
      </c>
      <c r="D28" s="207">
        <v>1.4215154741400708</v>
      </c>
      <c r="E28" s="208">
        <v>1.4445333759933368</v>
      </c>
    </row>
    <row r="29" spans="1:5" x14ac:dyDescent="0.2">
      <c r="A29" s="175" t="s">
        <v>1028</v>
      </c>
      <c r="B29" s="212">
        <v>6254129.2069361238</v>
      </c>
      <c r="C29" s="176">
        <v>6597658.943</v>
      </c>
      <c r="D29" s="213">
        <v>1.9316581389566516</v>
      </c>
      <c r="E29" s="214">
        <v>1.9406151482089473</v>
      </c>
    </row>
    <row r="30" spans="1:5" x14ac:dyDescent="0.2">
      <c r="A30" s="22" t="s">
        <v>16</v>
      </c>
      <c r="B30" s="202">
        <v>70789057.981394947</v>
      </c>
      <c r="C30" s="203">
        <v>73416241.184390992</v>
      </c>
      <c r="D30" s="204">
        <v>21.863996645157972</v>
      </c>
      <c r="E30" s="205">
        <v>21.594427811118024</v>
      </c>
    </row>
    <row r="31" spans="1:5" x14ac:dyDescent="0.2">
      <c r="A31" s="22" t="s">
        <v>56</v>
      </c>
      <c r="B31" s="202">
        <v>80037934.903558388</v>
      </c>
      <c r="C31" s="203">
        <v>82938505.663581014</v>
      </c>
      <c r="D31" s="204">
        <v>24.720616294635548</v>
      </c>
      <c r="E31" s="205">
        <v>24.395277453880183</v>
      </c>
    </row>
    <row r="32" spans="1:5" x14ac:dyDescent="0.2">
      <c r="A32" s="215" t="s">
        <v>301</v>
      </c>
      <c r="B32" s="202">
        <v>-9248876.9221634362</v>
      </c>
      <c r="C32" s="203">
        <v>-9522264.4791900218</v>
      </c>
      <c r="D32" s="204">
        <v>-2.8566196494775773</v>
      </c>
      <c r="E32" s="205">
        <v>-2.8008496427621621</v>
      </c>
    </row>
    <row r="33" spans="1:5" x14ac:dyDescent="0.2">
      <c r="A33" s="31" t="s">
        <v>302</v>
      </c>
      <c r="B33" s="216"/>
      <c r="C33" s="217"/>
      <c r="D33" s="218"/>
      <c r="E33" s="219"/>
    </row>
    <row r="34" spans="1:5" x14ac:dyDescent="0.2">
      <c r="A34" s="22" t="s">
        <v>5</v>
      </c>
      <c r="B34" s="931">
        <v>5907.8201575951216</v>
      </c>
      <c r="C34" s="932">
        <v>3245.1811660000003</v>
      </c>
      <c r="D34" s="204">
        <v>1.8246966945061611E-3</v>
      </c>
      <c r="E34" s="205">
        <v>9.5452762621257761E-4</v>
      </c>
    </row>
    <row r="35" spans="1:5" x14ac:dyDescent="0.2">
      <c r="A35" s="59" t="s">
        <v>303</v>
      </c>
      <c r="B35" s="220">
        <v>0</v>
      </c>
      <c r="C35" s="174">
        <v>0</v>
      </c>
      <c r="D35" s="207">
        <v>0</v>
      </c>
      <c r="E35" s="208">
        <v>0</v>
      </c>
    </row>
    <row r="36" spans="1:5" x14ac:dyDescent="0.2">
      <c r="A36" s="59" t="s">
        <v>304</v>
      </c>
      <c r="B36" s="206">
        <v>0</v>
      </c>
      <c r="C36" s="173">
        <v>0</v>
      </c>
      <c r="D36" s="207">
        <v>0</v>
      </c>
      <c r="E36" s="208">
        <v>0</v>
      </c>
    </row>
    <row r="37" spans="1:5" x14ac:dyDescent="0.2">
      <c r="A37" s="59" t="s">
        <v>305</v>
      </c>
      <c r="B37" s="206">
        <v>0</v>
      </c>
      <c r="C37" s="173">
        <v>0</v>
      </c>
      <c r="D37" s="207">
        <v>0</v>
      </c>
      <c r="E37" s="208">
        <v>0</v>
      </c>
    </row>
    <row r="38" spans="1:5" x14ac:dyDescent="0.2">
      <c r="A38" s="59" t="s">
        <v>306</v>
      </c>
      <c r="B38" s="206">
        <v>0</v>
      </c>
      <c r="C38" s="173">
        <v>0</v>
      </c>
      <c r="D38" s="207">
        <v>0</v>
      </c>
      <c r="E38" s="208">
        <v>0</v>
      </c>
    </row>
    <row r="39" spans="1:5" x14ac:dyDescent="0.2">
      <c r="A39" s="175" t="s">
        <v>1029</v>
      </c>
      <c r="B39" s="212">
        <v>5907.8201575951216</v>
      </c>
      <c r="C39" s="176">
        <v>3245.1811660000003</v>
      </c>
      <c r="D39" s="213">
        <v>1.8246966945061611E-3</v>
      </c>
      <c r="E39" s="214">
        <v>9.5452762621257761E-4</v>
      </c>
    </row>
    <row r="40" spans="1:5" x14ac:dyDescent="0.2">
      <c r="A40" s="22" t="s">
        <v>307</v>
      </c>
      <c r="B40" s="202">
        <v>-5907.8201575951216</v>
      </c>
      <c r="C40" s="203">
        <v>-3245.1811660000003</v>
      </c>
      <c r="D40" s="204">
        <v>-1.8246966945061611E-3</v>
      </c>
      <c r="E40" s="205">
        <v>-9.5452762621257761E-4</v>
      </c>
    </row>
    <row r="41" spans="1:5" x14ac:dyDescent="0.2">
      <c r="A41" s="75" t="s">
        <v>308</v>
      </c>
      <c r="B41" s="221">
        <v>0</v>
      </c>
      <c r="C41" s="222">
        <v>0</v>
      </c>
      <c r="D41" s="223">
        <v>0</v>
      </c>
      <c r="E41" s="224">
        <v>0</v>
      </c>
    </row>
    <row r="42" spans="1:5" x14ac:dyDescent="0.2">
      <c r="A42" s="22" t="s">
        <v>16</v>
      </c>
      <c r="B42" s="202">
        <v>0</v>
      </c>
      <c r="C42" s="203">
        <v>0</v>
      </c>
      <c r="D42" s="204">
        <v>0</v>
      </c>
      <c r="E42" s="205">
        <v>0</v>
      </c>
    </row>
    <row r="43" spans="1:5" x14ac:dyDescent="0.2">
      <c r="A43" s="22" t="s">
        <v>56</v>
      </c>
      <c r="B43" s="202">
        <v>5907.8201575951216</v>
      </c>
      <c r="C43" s="203">
        <v>3245.1811660000003</v>
      </c>
      <c r="D43" s="204">
        <v>1.8246966945061611E-3</v>
      </c>
      <c r="E43" s="205">
        <v>9.5452762621257761E-4</v>
      </c>
    </row>
    <row r="44" spans="1:5" x14ac:dyDescent="0.2">
      <c r="A44" s="22" t="s">
        <v>362</v>
      </c>
      <c r="B44" s="202">
        <v>-5907.8201575951216</v>
      </c>
      <c r="C44" s="203">
        <v>-3245.1811660000003</v>
      </c>
      <c r="D44" s="204">
        <v>-1.8246966945061611E-3</v>
      </c>
      <c r="E44" s="205">
        <v>-9.5452762621257761E-4</v>
      </c>
    </row>
    <row r="45" spans="1:5" x14ac:dyDescent="0.2">
      <c r="A45" s="31" t="s">
        <v>309</v>
      </c>
      <c r="B45" s="216"/>
      <c r="C45" s="217"/>
      <c r="D45" s="218"/>
      <c r="E45" s="219"/>
    </row>
    <row r="46" spans="1:5" x14ac:dyDescent="0.2">
      <c r="A46" s="59" t="s">
        <v>294</v>
      </c>
      <c r="B46" s="206">
        <v>70789057.981394947</v>
      </c>
      <c r="C46" s="173">
        <v>73416241.184390992</v>
      </c>
      <c r="D46" s="207">
        <v>21.863996645157972</v>
      </c>
      <c r="E46" s="208">
        <v>21.594427811118024</v>
      </c>
    </row>
    <row r="47" spans="1:5" x14ac:dyDescent="0.2">
      <c r="A47" s="175" t="s">
        <v>296</v>
      </c>
      <c r="B47" s="212">
        <v>80043842.723715976</v>
      </c>
      <c r="C47" s="176">
        <v>82941750.844747007</v>
      </c>
      <c r="D47" s="213">
        <v>24.722440991330053</v>
      </c>
      <c r="E47" s="214">
        <v>24.396231981506393</v>
      </c>
    </row>
    <row r="48" spans="1:5" x14ac:dyDescent="0.2">
      <c r="A48" s="61" t="s">
        <v>310</v>
      </c>
      <c r="B48" s="225">
        <v>-9254784.7423210312</v>
      </c>
      <c r="C48" s="177">
        <v>-9525509.660356015</v>
      </c>
      <c r="D48" s="226">
        <v>-2.8584443461720834</v>
      </c>
      <c r="E48" s="63">
        <v>-2.8018041703883729</v>
      </c>
    </row>
    <row r="49" spans="1:5" x14ac:dyDescent="0.2">
      <c r="A49" s="1210" t="s">
        <v>291</v>
      </c>
      <c r="B49" s="1210"/>
      <c r="C49" s="1210"/>
      <c r="D49" s="1210"/>
      <c r="E49" s="1210"/>
    </row>
    <row r="50" spans="1:5" ht="12.75" customHeight="1" x14ac:dyDescent="0.2">
      <c r="A50" s="1226" t="s">
        <v>703</v>
      </c>
      <c r="B50" s="1226"/>
      <c r="C50" s="1226"/>
      <c r="D50" s="1226"/>
      <c r="E50" s="1226"/>
    </row>
    <row r="51" spans="1:5" x14ac:dyDescent="0.2">
      <c r="A51" s="1226"/>
      <c r="B51" s="1226"/>
      <c r="C51" s="1226"/>
      <c r="D51" s="1226"/>
      <c r="E51" s="1226"/>
    </row>
    <row r="52" spans="1:5" x14ac:dyDescent="0.2">
      <c r="A52" s="1226"/>
      <c r="B52" s="1226"/>
      <c r="C52" s="1226"/>
      <c r="D52" s="1226"/>
      <c r="E52" s="1226"/>
    </row>
    <row r="53" spans="1:5" x14ac:dyDescent="0.2">
      <c r="A53" s="33" t="s">
        <v>17</v>
      </c>
      <c r="B53" s="101"/>
      <c r="C53" s="101"/>
      <c r="D53" s="101"/>
      <c r="E53" s="101"/>
    </row>
    <row r="54" spans="1:5" x14ac:dyDescent="0.2">
      <c r="B54" s="101"/>
      <c r="C54" s="101"/>
      <c r="D54" s="101"/>
      <c r="E54" s="101"/>
    </row>
    <row r="55" spans="1:5" x14ac:dyDescent="0.2">
      <c r="B55" s="101"/>
      <c r="C55" s="101"/>
      <c r="D55" s="101"/>
      <c r="E55" s="101"/>
    </row>
    <row r="56" spans="1:5" x14ac:dyDescent="0.2">
      <c r="B56" s="101"/>
      <c r="C56" s="101"/>
      <c r="D56" s="101"/>
      <c r="E56" s="101"/>
    </row>
    <row r="57" spans="1:5" x14ac:dyDescent="0.2">
      <c r="B57" s="101"/>
      <c r="C57" s="101"/>
      <c r="D57" s="101"/>
      <c r="E57" s="101"/>
    </row>
    <row r="58" spans="1:5" x14ac:dyDescent="0.2">
      <c r="B58" s="101"/>
      <c r="C58" s="101"/>
      <c r="D58" s="101"/>
      <c r="E58" s="101"/>
    </row>
    <row r="59" spans="1:5" x14ac:dyDescent="0.2">
      <c r="B59" s="101"/>
      <c r="C59" s="101"/>
      <c r="D59" s="101"/>
      <c r="E59" s="101"/>
    </row>
    <row r="60" spans="1:5" x14ac:dyDescent="0.2">
      <c r="B60" s="101"/>
      <c r="C60" s="101"/>
      <c r="D60" s="101"/>
      <c r="E60" s="101"/>
    </row>
    <row r="61" spans="1:5" x14ac:dyDescent="0.2">
      <c r="B61" s="101"/>
      <c r="C61" s="101"/>
      <c r="D61" s="101"/>
      <c r="E61" s="101"/>
    </row>
    <row r="62" spans="1:5" x14ac:dyDescent="0.2">
      <c r="B62" s="101"/>
      <c r="C62" s="101"/>
      <c r="D62" s="101"/>
      <c r="E62" s="101"/>
    </row>
    <row r="63" spans="1:5" x14ac:dyDescent="0.2">
      <c r="B63" s="101"/>
      <c r="C63" s="101"/>
      <c r="D63" s="101"/>
      <c r="E63" s="101"/>
    </row>
    <row r="64" spans="1:5" x14ac:dyDescent="0.2">
      <c r="B64" s="101"/>
      <c r="C64" s="101"/>
      <c r="D64" s="101"/>
      <c r="E64" s="101"/>
    </row>
    <row r="65" spans="2:5" x14ac:dyDescent="0.2">
      <c r="B65" s="101"/>
      <c r="C65" s="101"/>
      <c r="D65" s="101"/>
      <c r="E65" s="101"/>
    </row>
    <row r="66" spans="2:5" x14ac:dyDescent="0.2">
      <c r="B66" s="101"/>
      <c r="C66" s="101"/>
      <c r="D66" s="101"/>
      <c r="E66" s="101"/>
    </row>
    <row r="67" spans="2:5" x14ac:dyDescent="0.2">
      <c r="B67" s="101"/>
      <c r="C67" s="101"/>
      <c r="D67" s="101"/>
      <c r="E67" s="101"/>
    </row>
    <row r="68" spans="2:5" x14ac:dyDescent="0.2">
      <c r="B68" s="101"/>
      <c r="C68" s="101"/>
      <c r="D68" s="101"/>
      <c r="E68" s="101"/>
    </row>
    <row r="69" spans="2:5" x14ac:dyDescent="0.2">
      <c r="B69" s="101"/>
      <c r="C69" s="101"/>
      <c r="D69" s="101"/>
      <c r="E69" s="101"/>
    </row>
    <row r="70" spans="2:5" x14ac:dyDescent="0.2">
      <c r="B70" s="101"/>
      <c r="C70" s="101"/>
      <c r="D70" s="101"/>
      <c r="E70" s="101"/>
    </row>
    <row r="71" spans="2:5" x14ac:dyDescent="0.2">
      <c r="B71" s="101"/>
      <c r="C71" s="101"/>
      <c r="D71" s="101"/>
      <c r="E71" s="101"/>
    </row>
    <row r="72" spans="2:5" x14ac:dyDescent="0.2">
      <c r="B72" s="101"/>
      <c r="C72" s="101"/>
      <c r="D72" s="101"/>
      <c r="E72" s="101"/>
    </row>
    <row r="73" spans="2:5" x14ac:dyDescent="0.2">
      <c r="B73" s="101"/>
      <c r="C73" s="101"/>
      <c r="D73" s="101"/>
      <c r="E73" s="101"/>
    </row>
    <row r="74" spans="2:5" x14ac:dyDescent="0.2">
      <c r="B74" s="101"/>
      <c r="C74" s="101"/>
      <c r="D74" s="101"/>
      <c r="E74" s="101"/>
    </row>
    <row r="75" spans="2:5" x14ac:dyDescent="0.2">
      <c r="B75" s="101"/>
      <c r="C75" s="101"/>
      <c r="D75" s="101"/>
      <c r="E75" s="101"/>
    </row>
    <row r="76" spans="2:5" x14ac:dyDescent="0.2">
      <c r="B76" s="101"/>
      <c r="C76" s="101"/>
      <c r="D76" s="101"/>
      <c r="E76" s="101"/>
    </row>
    <row r="77" spans="2:5" x14ac:dyDescent="0.2">
      <c r="B77" s="101"/>
      <c r="C77" s="101"/>
      <c r="D77" s="101"/>
      <c r="E77" s="101"/>
    </row>
    <row r="78" spans="2:5" x14ac:dyDescent="0.2">
      <c r="B78" s="101"/>
      <c r="C78" s="101"/>
      <c r="D78" s="101"/>
      <c r="E78" s="101"/>
    </row>
    <row r="79" spans="2:5" x14ac:dyDescent="0.2">
      <c r="B79" s="101"/>
      <c r="C79" s="101"/>
      <c r="D79" s="101"/>
      <c r="E79" s="101"/>
    </row>
    <row r="80" spans="2:5" x14ac:dyDescent="0.2">
      <c r="B80" s="101"/>
      <c r="C80" s="101"/>
      <c r="D80" s="101"/>
      <c r="E80" s="101"/>
    </row>
    <row r="81" spans="2:5" x14ac:dyDescent="0.2">
      <c r="B81" s="101"/>
      <c r="C81" s="101"/>
      <c r="D81" s="101"/>
      <c r="E81" s="101"/>
    </row>
    <row r="82" spans="2:5" x14ac:dyDescent="0.2">
      <c r="B82" s="101"/>
      <c r="C82" s="101"/>
      <c r="D82" s="101"/>
      <c r="E82" s="101"/>
    </row>
    <row r="83" spans="2:5" x14ac:dyDescent="0.2">
      <c r="B83" s="101"/>
      <c r="C83" s="101"/>
      <c r="D83" s="101"/>
      <c r="E83" s="101"/>
    </row>
    <row r="84" spans="2:5" x14ac:dyDescent="0.2">
      <c r="B84" s="101"/>
      <c r="C84" s="101"/>
      <c r="D84" s="101"/>
      <c r="E84" s="101"/>
    </row>
    <row r="85" spans="2:5" x14ac:dyDescent="0.2">
      <c r="B85" s="101"/>
      <c r="C85" s="101"/>
      <c r="D85" s="101"/>
      <c r="E85" s="101"/>
    </row>
  </sheetData>
  <mergeCells count="4">
    <mergeCell ref="A50:E52"/>
    <mergeCell ref="B6:C6"/>
    <mergeCell ref="D6:E6"/>
    <mergeCell ref="A49:E4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E021C-5E14-4EDE-8A56-3D320FB46D5C}">
  <dimension ref="A1:G33"/>
  <sheetViews>
    <sheetView showGridLines="0" zoomScale="50" zoomScaleNormal="50" workbookViewId="0">
      <selection activeCell="K25" sqref="K25"/>
    </sheetView>
  </sheetViews>
  <sheetFormatPr baseColWidth="10" defaultColWidth="10.42578125" defaultRowHeight="12.75" x14ac:dyDescent="0.2"/>
  <cols>
    <col min="1" max="1" width="49.7109375" style="4" customWidth="1"/>
    <col min="2" max="5" width="12.28515625" style="4" customWidth="1"/>
    <col min="6" max="16384" width="10.42578125" style="4"/>
  </cols>
  <sheetData>
    <row r="1" spans="1:7" x14ac:dyDescent="0.2">
      <c r="A1" s="124" t="s">
        <v>39</v>
      </c>
      <c r="B1" s="281"/>
    </row>
    <row r="2" spans="1:7" ht="15" x14ac:dyDescent="0.2">
      <c r="A2" s="124" t="s">
        <v>679</v>
      </c>
      <c r="B2" s="316"/>
      <c r="C2" s="316"/>
      <c r="D2" s="7"/>
      <c r="E2" s="7"/>
    </row>
    <row r="3" spans="1:7" x14ac:dyDescent="0.2">
      <c r="B3" s="266"/>
      <c r="C3" s="565"/>
      <c r="D3" s="7"/>
      <c r="E3" s="7"/>
    </row>
    <row r="4" spans="1:7" x14ac:dyDescent="0.2">
      <c r="A4" s="125"/>
      <c r="B4" s="1229">
        <v>2024</v>
      </c>
      <c r="C4" s="1230"/>
      <c r="D4" s="1229">
        <v>2025</v>
      </c>
      <c r="E4" s="1230"/>
    </row>
    <row r="5" spans="1:7" ht="15" x14ac:dyDescent="0.2">
      <c r="A5" s="1"/>
      <c r="B5" s="171" t="s">
        <v>4</v>
      </c>
      <c r="C5" s="180" t="s">
        <v>588</v>
      </c>
      <c r="D5" s="171" t="s">
        <v>4</v>
      </c>
      <c r="E5" s="117" t="s">
        <v>588</v>
      </c>
    </row>
    <row r="6" spans="1:7" x14ac:dyDescent="0.2">
      <c r="A6" s="155" t="s">
        <v>430</v>
      </c>
      <c r="B6" s="395"/>
      <c r="C6" s="369"/>
      <c r="D6" s="395"/>
      <c r="E6" s="338"/>
    </row>
    <row r="7" spans="1:7" x14ac:dyDescent="0.2">
      <c r="A7" s="112" t="s">
        <v>478</v>
      </c>
      <c r="B7" s="1233">
        <v>2.3137965558009732</v>
      </c>
      <c r="C7" s="1234"/>
      <c r="D7" s="1233">
        <v>2.2089115576369198</v>
      </c>
      <c r="E7" s="1234"/>
    </row>
    <row r="8" spans="1:7" x14ac:dyDescent="0.2">
      <c r="A8" s="112" t="s">
        <v>597</v>
      </c>
      <c r="B8" s="396">
        <v>0.62999999999999723</v>
      </c>
      <c r="C8" s="688">
        <v>-0.55999999999999994</v>
      </c>
      <c r="D8" s="396">
        <v>0.49999999999998934</v>
      </c>
      <c r="E8" s="365">
        <v>-0.62999999999999723</v>
      </c>
      <c r="F8" s="19"/>
      <c r="G8" s="19"/>
    </row>
    <row r="9" spans="1:7" x14ac:dyDescent="0.2">
      <c r="A9" s="67" t="s">
        <v>599</v>
      </c>
      <c r="B9" s="714">
        <v>0.43999999999999595</v>
      </c>
      <c r="C9" s="688">
        <v>-0.42</v>
      </c>
      <c r="D9" s="714">
        <v>0.82999999999999741</v>
      </c>
      <c r="E9" s="715">
        <v>9.9999999999988987E-2</v>
      </c>
      <c r="F9" s="19"/>
      <c r="G9" s="19"/>
    </row>
    <row r="10" spans="1:7" ht="13.15" customHeight="1" x14ac:dyDescent="0.2">
      <c r="A10" s="309" t="s">
        <v>189</v>
      </c>
      <c r="B10" s="716"/>
      <c r="C10" s="717"/>
      <c r="D10" s="716"/>
      <c r="E10" s="718"/>
    </row>
    <row r="11" spans="1:7" ht="13.15" customHeight="1" x14ac:dyDescent="0.2">
      <c r="A11" s="310" t="s">
        <v>598</v>
      </c>
      <c r="B11" s="1231">
        <v>386</v>
      </c>
      <c r="C11" s="1232"/>
      <c r="D11" s="1231">
        <v>409</v>
      </c>
      <c r="E11" s="1232"/>
    </row>
    <row r="12" spans="1:7" ht="13.15" customHeight="1" x14ac:dyDescent="0.2">
      <c r="A12" s="310" t="s">
        <v>581</v>
      </c>
      <c r="B12" s="719">
        <v>-0.9</v>
      </c>
      <c r="C12" s="819">
        <v>28.891414372001123</v>
      </c>
      <c r="D12" s="818">
        <v>21</v>
      </c>
      <c r="E12" s="486">
        <v>42.095050314198375</v>
      </c>
    </row>
    <row r="13" spans="1:7" ht="13.15" customHeight="1" x14ac:dyDescent="0.2">
      <c r="A13" s="310" t="s">
        <v>753</v>
      </c>
      <c r="B13" s="719">
        <v>-6.7</v>
      </c>
      <c r="C13" s="819">
        <v>23.528997708411282</v>
      </c>
      <c r="D13" s="818">
        <v>14.199999999999989</v>
      </c>
      <c r="E13" s="486">
        <v>64.326262075775446</v>
      </c>
    </row>
    <row r="14" spans="1:7" ht="13.15" customHeight="1" x14ac:dyDescent="0.2">
      <c r="A14" s="310" t="s">
        <v>190</v>
      </c>
      <c r="B14" s="681">
        <v>1486</v>
      </c>
      <c r="C14" s="682">
        <v>1283.6053783960001</v>
      </c>
      <c r="D14" s="681">
        <v>1371</v>
      </c>
      <c r="E14" s="700">
        <v>1255.288</v>
      </c>
    </row>
    <row r="15" spans="1:7" ht="13.15" customHeight="1" x14ac:dyDescent="0.2">
      <c r="A15" s="311" t="s">
        <v>191</v>
      </c>
      <c r="B15" s="683">
        <v>3205.7853590360642</v>
      </c>
      <c r="C15" s="684">
        <v>3022.0461001396179</v>
      </c>
      <c r="D15" s="683">
        <v>3193.99041833927</v>
      </c>
      <c r="E15" s="685">
        <v>2903.2116525173187</v>
      </c>
      <c r="F15" s="7"/>
      <c r="G15" s="7"/>
    </row>
    <row r="16" spans="1:7" ht="13.15" customHeight="1" x14ac:dyDescent="0.2">
      <c r="A16" s="689" t="s">
        <v>482</v>
      </c>
      <c r="B16" s="629"/>
      <c r="C16" s="627"/>
      <c r="D16" s="629"/>
      <c r="E16" s="630"/>
      <c r="F16" s="316"/>
      <c r="G16" s="7"/>
    </row>
    <row r="17" spans="1:7" ht="13.15" customHeight="1" x14ac:dyDescent="0.2">
      <c r="A17" s="690" t="s">
        <v>752</v>
      </c>
      <c r="B17" s="1235">
        <v>0.4</v>
      </c>
      <c r="C17" s="1236"/>
      <c r="D17" s="1235">
        <v>0.45698669298801198</v>
      </c>
      <c r="E17" s="1236"/>
      <c r="F17" s="316"/>
      <c r="G17" s="7"/>
    </row>
    <row r="18" spans="1:7" ht="13.15" customHeight="1" x14ac:dyDescent="0.2">
      <c r="A18" s="691" t="s">
        <v>529</v>
      </c>
      <c r="B18" s="686">
        <v>0.19432581707802743</v>
      </c>
      <c r="C18" s="608" t="s">
        <v>743</v>
      </c>
      <c r="D18" s="686" t="s">
        <v>743</v>
      </c>
      <c r="E18" s="608" t="s">
        <v>743</v>
      </c>
      <c r="F18" s="316"/>
      <c r="G18" s="7"/>
    </row>
    <row r="19" spans="1:7" ht="13.15" customHeight="1" x14ac:dyDescent="0.2">
      <c r="A19" s="1200" t="s">
        <v>390</v>
      </c>
      <c r="B19" s="1200"/>
      <c r="C19" s="1200"/>
      <c r="D19" s="1200"/>
      <c r="E19" s="1200"/>
      <c r="F19" s="7"/>
      <c r="G19" s="7"/>
    </row>
    <row r="20" spans="1:7" ht="12.75" customHeight="1" x14ac:dyDescent="0.2">
      <c r="A20" s="1226" t="s">
        <v>744</v>
      </c>
      <c r="B20" s="1226"/>
      <c r="C20" s="1226"/>
      <c r="D20" s="1226"/>
      <c r="E20" s="1226"/>
      <c r="F20" s="7"/>
      <c r="G20" s="7"/>
    </row>
    <row r="21" spans="1:7" x14ac:dyDescent="0.2">
      <c r="A21" s="1226"/>
      <c r="B21" s="1226"/>
      <c r="C21" s="1226"/>
      <c r="D21" s="1226"/>
      <c r="E21" s="1226"/>
      <c r="F21" s="7"/>
      <c r="G21" s="7"/>
    </row>
    <row r="22" spans="1:7" x14ac:dyDescent="0.2">
      <c r="A22" s="1226"/>
      <c r="B22" s="1226"/>
      <c r="C22" s="1226"/>
      <c r="D22" s="1226"/>
      <c r="E22" s="1226"/>
      <c r="F22" s="7"/>
      <c r="G22" s="7"/>
    </row>
    <row r="23" spans="1:7" x14ac:dyDescent="0.2">
      <c r="A23" s="1226"/>
      <c r="B23" s="1226"/>
      <c r="C23" s="1226"/>
      <c r="D23" s="1226"/>
      <c r="E23" s="1226"/>
      <c r="F23" s="7"/>
      <c r="G23" s="7"/>
    </row>
    <row r="24" spans="1:7" x14ac:dyDescent="0.2">
      <c r="A24" s="1226"/>
      <c r="B24" s="1226"/>
      <c r="C24" s="1226"/>
      <c r="D24" s="1226"/>
      <c r="E24" s="1226"/>
      <c r="F24" s="7"/>
      <c r="G24" s="7"/>
    </row>
    <row r="25" spans="1:7" x14ac:dyDescent="0.2">
      <c r="A25" s="1226" t="s">
        <v>750</v>
      </c>
      <c r="B25" s="1226"/>
      <c r="C25" s="1226"/>
      <c r="D25" s="1226"/>
      <c r="E25" s="1226"/>
    </row>
    <row r="26" spans="1:7" x14ac:dyDescent="0.2">
      <c r="A26" s="1226"/>
      <c r="B26" s="1226"/>
      <c r="C26" s="1226"/>
      <c r="D26" s="1226"/>
      <c r="E26" s="1226"/>
    </row>
    <row r="27" spans="1:7" x14ac:dyDescent="0.2">
      <c r="A27" s="1226" t="s">
        <v>1241</v>
      </c>
      <c r="B27" s="1226"/>
      <c r="C27" s="1226"/>
      <c r="D27" s="1226"/>
      <c r="E27" s="1226"/>
    </row>
    <row r="28" spans="1:7" x14ac:dyDescent="0.2">
      <c r="A28" s="1226"/>
      <c r="B28" s="1226"/>
      <c r="C28" s="1226"/>
      <c r="D28" s="1226"/>
      <c r="E28" s="1226"/>
    </row>
    <row r="29" spans="1:7" x14ac:dyDescent="0.2">
      <c r="A29" s="1226" t="s">
        <v>754</v>
      </c>
      <c r="B29" s="1226"/>
      <c r="C29" s="1226"/>
      <c r="D29" s="1226"/>
      <c r="E29" s="1226"/>
    </row>
    <row r="30" spans="1:7" x14ac:dyDescent="0.2">
      <c r="A30" s="1226"/>
      <c r="B30" s="1226"/>
      <c r="C30" s="1226"/>
      <c r="D30" s="1226"/>
      <c r="E30" s="1226"/>
    </row>
    <row r="31" spans="1:7" x14ac:dyDescent="0.2">
      <c r="A31" s="1226"/>
      <c r="B31" s="1226"/>
      <c r="C31" s="1226"/>
      <c r="D31" s="1226"/>
      <c r="E31" s="1226"/>
    </row>
    <row r="32" spans="1:7" ht="12.75" customHeight="1" x14ac:dyDescent="0.2">
      <c r="A32" s="1201" t="s">
        <v>563</v>
      </c>
      <c r="B32" s="1201"/>
      <c r="C32" s="1201"/>
      <c r="D32" s="1201"/>
      <c r="E32" s="1201"/>
    </row>
    <row r="33" spans="1:3" x14ac:dyDescent="0.2">
      <c r="A33" s="1228" t="s">
        <v>17</v>
      </c>
      <c r="B33" s="1228"/>
      <c r="C33" s="1228"/>
    </row>
  </sheetData>
  <mergeCells count="15">
    <mergeCell ref="A33:C33"/>
    <mergeCell ref="A20:E24"/>
    <mergeCell ref="B4:C4"/>
    <mergeCell ref="D4:E4"/>
    <mergeCell ref="B11:C11"/>
    <mergeCell ref="D11:E11"/>
    <mergeCell ref="A32:E32"/>
    <mergeCell ref="D7:E7"/>
    <mergeCell ref="D17:E17"/>
    <mergeCell ref="B7:C7"/>
    <mergeCell ref="A25:E26"/>
    <mergeCell ref="A19:E19"/>
    <mergeCell ref="B17:C17"/>
    <mergeCell ref="A29:E31"/>
    <mergeCell ref="A27:E28"/>
  </mergeCells>
  <pageMargins left="0.7" right="0.7" top="0.75" bottom="0.75" header="0.3" footer="0.3"/>
  <pageSetup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65938-1CF2-436E-ABDE-C44DC809AA8C}">
  <dimension ref="A1:N52"/>
  <sheetViews>
    <sheetView zoomScale="50" zoomScaleNormal="50" workbookViewId="0">
      <selection activeCell="N1" sqref="N1:AI1048576"/>
    </sheetView>
  </sheetViews>
  <sheetFormatPr baseColWidth="10" defaultColWidth="10.42578125" defaultRowHeight="12.75" x14ac:dyDescent="0.2"/>
  <cols>
    <col min="1" max="1" width="60.42578125" style="7" customWidth="1"/>
    <col min="2" max="16384" width="10.42578125" style="7"/>
  </cols>
  <sheetData>
    <row r="1" spans="1:14" x14ac:dyDescent="0.2">
      <c r="A1" s="233" t="s">
        <v>292</v>
      </c>
      <c r="B1" s="227"/>
      <c r="C1" s="227"/>
      <c r="D1" s="227"/>
      <c r="E1" s="227"/>
      <c r="F1" s="227"/>
      <c r="G1" s="227"/>
      <c r="H1" s="227"/>
      <c r="I1" s="227"/>
      <c r="J1" s="227"/>
      <c r="K1" s="227"/>
    </row>
    <row r="2" spans="1:14" x14ac:dyDescent="0.2">
      <c r="A2" s="228" t="s">
        <v>734</v>
      </c>
      <c r="B2" s="364"/>
      <c r="C2" s="227"/>
      <c r="D2" s="227"/>
      <c r="E2" s="227"/>
      <c r="F2" s="227"/>
      <c r="G2" s="227"/>
      <c r="H2" s="227"/>
      <c r="I2" s="227"/>
      <c r="J2" s="227"/>
      <c r="K2" s="227"/>
    </row>
    <row r="3" spans="1:14" x14ac:dyDescent="0.2">
      <c r="A3" s="228" t="s">
        <v>222</v>
      </c>
      <c r="B3" s="227"/>
      <c r="C3" s="227"/>
      <c r="D3" s="227"/>
      <c r="E3" s="227"/>
      <c r="F3" s="227"/>
      <c r="G3" s="227"/>
      <c r="H3" s="227"/>
      <c r="I3" s="227"/>
      <c r="J3" s="227"/>
      <c r="K3" s="227"/>
    </row>
    <row r="4" spans="1:14" x14ac:dyDescent="0.2">
      <c r="A4" s="229" t="s">
        <v>312</v>
      </c>
      <c r="B4" s="743"/>
      <c r="C4" s="743"/>
      <c r="D4" s="227"/>
      <c r="E4" s="227"/>
      <c r="F4" s="227"/>
      <c r="G4" s="227"/>
      <c r="H4" s="227"/>
      <c r="I4" s="227"/>
      <c r="J4" s="227"/>
      <c r="K4" s="227"/>
    </row>
    <row r="5" spans="1:14" x14ac:dyDescent="0.2">
      <c r="A5" s="19"/>
      <c r="B5" s="19"/>
      <c r="C5" s="19"/>
      <c r="D5" s="19"/>
      <c r="E5" s="19"/>
      <c r="F5" s="19"/>
      <c r="G5" s="19"/>
      <c r="H5" s="19"/>
      <c r="I5" s="19"/>
      <c r="J5" s="19"/>
      <c r="K5" s="19"/>
    </row>
    <row r="6" spans="1:14" x14ac:dyDescent="0.2">
      <c r="A6" s="1439" t="s">
        <v>313</v>
      </c>
      <c r="B6" s="1439"/>
      <c r="C6" s="1439"/>
      <c r="D6" s="1439"/>
      <c r="E6" s="1439"/>
      <c r="F6" s="1439"/>
      <c r="G6" s="1439"/>
      <c r="H6" s="1439"/>
      <c r="I6" s="1439"/>
      <c r="J6" s="1439"/>
      <c r="K6" s="1439"/>
      <c r="L6" s="1439"/>
    </row>
    <row r="7" spans="1:14" x14ac:dyDescent="0.2">
      <c r="A7" s="497" t="s">
        <v>314</v>
      </c>
      <c r="B7" s="471">
        <v>2015</v>
      </c>
      <c r="C7" s="498">
        <v>2016</v>
      </c>
      <c r="D7" s="471">
        <v>2017</v>
      </c>
      <c r="E7" s="498">
        <v>2018</v>
      </c>
      <c r="F7" s="471">
        <v>2019</v>
      </c>
      <c r="G7" s="498">
        <v>2020</v>
      </c>
      <c r="H7" s="471">
        <v>2021</v>
      </c>
      <c r="I7" s="498">
        <v>2022</v>
      </c>
      <c r="J7" s="471">
        <v>2023</v>
      </c>
      <c r="K7" s="471">
        <v>2024</v>
      </c>
      <c r="L7" s="499">
        <v>2025</v>
      </c>
    </row>
    <row r="8" spans="1:14" x14ac:dyDescent="0.2">
      <c r="A8" s="500" t="s">
        <v>315</v>
      </c>
      <c r="B8" s="505"/>
      <c r="C8" s="509"/>
      <c r="D8" s="501"/>
      <c r="E8" s="509"/>
      <c r="F8" s="501"/>
      <c r="G8" s="509"/>
      <c r="H8" s="501"/>
      <c r="I8" s="509"/>
      <c r="J8" s="501"/>
      <c r="K8" s="509"/>
      <c r="L8" s="502"/>
      <c r="N8" s="514"/>
    </row>
    <row r="9" spans="1:14" x14ac:dyDescent="0.2">
      <c r="A9" s="492" t="s">
        <v>316</v>
      </c>
      <c r="B9" s="506">
        <v>463.88133099808726</v>
      </c>
      <c r="C9" s="510">
        <v>462.28562596690375</v>
      </c>
      <c r="D9" s="488">
        <v>505.15019870999998</v>
      </c>
      <c r="E9" s="510">
        <v>541.57625513999994</v>
      </c>
      <c r="F9" s="488">
        <v>563.88934682000001</v>
      </c>
      <c r="G9" s="510">
        <v>0</v>
      </c>
      <c r="H9" s="488">
        <v>0</v>
      </c>
      <c r="I9" s="510">
        <v>531.59862391000001</v>
      </c>
      <c r="J9" s="488">
        <v>1640.5317546600002</v>
      </c>
      <c r="K9" s="510">
        <v>607.17162779</v>
      </c>
      <c r="L9" s="493">
        <v>0</v>
      </c>
      <c r="N9" s="514"/>
    </row>
    <row r="10" spans="1:14" ht="15" x14ac:dyDescent="0.2">
      <c r="A10" s="492" t="s">
        <v>1030</v>
      </c>
      <c r="B10" s="506">
        <v>-290.90234630999998</v>
      </c>
      <c r="C10" s="510">
        <v>291.82823337309696</v>
      </c>
      <c r="D10" s="488">
        <v>962.52402753000001</v>
      </c>
      <c r="E10" s="510">
        <v>-359.48574294999969</v>
      </c>
      <c r="F10" s="488">
        <v>1168.9156911400005</v>
      </c>
      <c r="G10" s="510">
        <v>929.68454314999974</v>
      </c>
      <c r="H10" s="488">
        <v>282.27300691000096</v>
      </c>
      <c r="I10" s="510">
        <v>-1254.7963241599195</v>
      </c>
      <c r="J10" s="488">
        <v>828.36416325999983</v>
      </c>
      <c r="K10" s="510">
        <v>442.60602964999953</v>
      </c>
      <c r="L10" s="493">
        <v>1274.7046953400004</v>
      </c>
      <c r="N10" s="514"/>
    </row>
    <row r="11" spans="1:14" ht="15" x14ac:dyDescent="0.2">
      <c r="A11" s="492" t="s">
        <v>317</v>
      </c>
      <c r="B11" s="506">
        <v>4.4724529000000004</v>
      </c>
      <c r="C11" s="510">
        <v>4.2449825600000004</v>
      </c>
      <c r="D11" s="488">
        <v>318.79727143999997</v>
      </c>
      <c r="E11" s="510">
        <v>529.79276000999994</v>
      </c>
      <c r="F11" s="488">
        <v>583.97047754000005</v>
      </c>
      <c r="G11" s="510">
        <v>1584.9411497999999</v>
      </c>
      <c r="H11" s="488">
        <v>2966.1728669300005</v>
      </c>
      <c r="I11" s="510">
        <v>274.45436133008036</v>
      </c>
      <c r="J11" s="488">
        <v>305.61502457</v>
      </c>
      <c r="K11" s="510">
        <v>310.04078690999995</v>
      </c>
      <c r="L11" s="493">
        <v>339.81217363000002</v>
      </c>
      <c r="N11" s="514"/>
    </row>
    <row r="12" spans="1:14" x14ac:dyDescent="0.2">
      <c r="A12" s="494" t="s">
        <v>318</v>
      </c>
      <c r="B12" s="507">
        <v>8112.205934588088</v>
      </c>
      <c r="C12" s="511">
        <v>8862.0748113680893</v>
      </c>
      <c r="D12" s="495">
        <v>10010.951766168089</v>
      </c>
      <c r="E12" s="511">
        <v>9663.2495183480914</v>
      </c>
      <c r="F12" s="495">
        <v>10812.084078768092</v>
      </c>
      <c r="G12" s="511">
        <v>10156.827472118093</v>
      </c>
      <c r="H12" s="495">
        <v>7472.927612098094</v>
      </c>
      <c r="I12" s="511">
        <v>6475.2755505180949</v>
      </c>
      <c r="J12" s="495">
        <v>8638.5564438680958</v>
      </c>
      <c r="K12" s="511">
        <v>9378.2933143980954</v>
      </c>
      <c r="L12" s="496">
        <v>10313.185836108096</v>
      </c>
      <c r="N12" s="514"/>
    </row>
    <row r="13" spans="1:14" x14ac:dyDescent="0.2">
      <c r="A13" s="500" t="s">
        <v>319</v>
      </c>
      <c r="B13" s="505"/>
      <c r="C13" s="509"/>
      <c r="D13" s="501"/>
      <c r="E13" s="509"/>
      <c r="F13" s="501"/>
      <c r="G13" s="509"/>
      <c r="H13" s="501"/>
      <c r="I13" s="509"/>
      <c r="J13" s="501"/>
      <c r="K13" s="509"/>
      <c r="L13" s="502"/>
      <c r="N13" s="514"/>
    </row>
    <row r="14" spans="1:14" x14ac:dyDescent="0.2">
      <c r="A14" s="492" t="s">
        <v>316</v>
      </c>
      <c r="B14" s="506">
        <v>0</v>
      </c>
      <c r="C14" s="510">
        <v>0</v>
      </c>
      <c r="D14" s="488">
        <v>0</v>
      </c>
      <c r="E14" s="510">
        <v>0</v>
      </c>
      <c r="F14" s="488">
        <v>0</v>
      </c>
      <c r="G14" s="510">
        <v>0</v>
      </c>
      <c r="H14" s="488">
        <v>0</v>
      </c>
      <c r="I14" s="510">
        <v>5997.7</v>
      </c>
      <c r="J14" s="488">
        <v>0</v>
      </c>
      <c r="K14" s="510">
        <v>0</v>
      </c>
      <c r="L14" s="493">
        <v>0</v>
      </c>
      <c r="N14" s="514"/>
    </row>
    <row r="15" spans="1:14" ht="15" x14ac:dyDescent="0.2">
      <c r="A15" s="492" t="s">
        <v>1030</v>
      </c>
      <c r="B15" s="506">
        <v>-255.78902633999638</v>
      </c>
      <c r="C15" s="510">
        <v>270.67976064999891</v>
      </c>
      <c r="D15" s="488">
        <v>969.56886946999998</v>
      </c>
      <c r="E15" s="510">
        <v>-60.584645630001091</v>
      </c>
      <c r="F15" s="488">
        <v>666.61541632000046</v>
      </c>
      <c r="G15" s="510">
        <v>814.70068858999991</v>
      </c>
      <c r="H15" s="488">
        <v>-299.08710290999971</v>
      </c>
      <c r="I15" s="510">
        <v>-939.12680351000017</v>
      </c>
      <c r="J15" s="488">
        <v>157.87202543000097</v>
      </c>
      <c r="K15" s="510">
        <v>-2.664489560000419</v>
      </c>
      <c r="L15" s="493">
        <v>272.8024498100001</v>
      </c>
      <c r="N15" s="514"/>
    </row>
    <row r="16" spans="1:14" ht="15" x14ac:dyDescent="0.2">
      <c r="A16" s="492" t="s">
        <v>317</v>
      </c>
      <c r="B16" s="506">
        <v>466.75622238</v>
      </c>
      <c r="C16" s="510">
        <v>464.89721717999998</v>
      </c>
      <c r="D16" s="488">
        <v>2.8037874500000002</v>
      </c>
      <c r="E16" s="510">
        <v>544.39141142999995</v>
      </c>
      <c r="F16" s="488">
        <v>2567.0562172599998</v>
      </c>
      <c r="G16" s="510">
        <v>4092.8635822400001</v>
      </c>
      <c r="H16" s="488">
        <v>6198.9592848900002</v>
      </c>
      <c r="I16" s="510">
        <v>1.5878686499999999</v>
      </c>
      <c r="J16" s="488">
        <v>1641.9429222100002</v>
      </c>
      <c r="K16" s="510">
        <v>2409.2479200900002</v>
      </c>
      <c r="L16" s="493">
        <v>1.9451640400000001</v>
      </c>
      <c r="N16" s="514"/>
    </row>
    <row r="17" spans="1:14" x14ac:dyDescent="0.2">
      <c r="A17" s="494" t="s">
        <v>318</v>
      </c>
      <c r="B17" s="507">
        <v>13966.275296260001</v>
      </c>
      <c r="C17" s="511">
        <v>13772.05783973</v>
      </c>
      <c r="D17" s="495">
        <v>14738.822921749999</v>
      </c>
      <c r="E17" s="511">
        <v>14133.846864689998</v>
      </c>
      <c r="F17" s="495">
        <v>12233.406063749999</v>
      </c>
      <c r="G17" s="511">
        <v>8955.2431700999987</v>
      </c>
      <c r="H17" s="495">
        <v>2457.1967822999986</v>
      </c>
      <c r="I17" s="511">
        <v>7514.1821101399983</v>
      </c>
      <c r="J17" s="495">
        <v>6030.1112133599981</v>
      </c>
      <c r="K17" s="511">
        <v>3618.1988037099977</v>
      </c>
      <c r="L17" s="496">
        <v>3889.0560894799978</v>
      </c>
      <c r="N17" s="514"/>
    </row>
    <row r="18" spans="1:14" x14ac:dyDescent="0.2">
      <c r="A18" s="500" t="s">
        <v>320</v>
      </c>
      <c r="B18" s="505"/>
      <c r="C18" s="509"/>
      <c r="D18" s="501"/>
      <c r="E18" s="509"/>
      <c r="F18" s="501"/>
      <c r="G18" s="509"/>
      <c r="H18" s="501"/>
      <c r="I18" s="509"/>
      <c r="J18" s="501"/>
      <c r="K18" s="509"/>
      <c r="L18" s="502"/>
      <c r="N18" s="514"/>
    </row>
    <row r="19" spans="1:14" x14ac:dyDescent="0.2">
      <c r="A19" s="492" t="s">
        <v>321</v>
      </c>
      <c r="B19" s="506">
        <v>0</v>
      </c>
      <c r="C19" s="510">
        <v>0</v>
      </c>
      <c r="D19" s="488">
        <v>0</v>
      </c>
      <c r="E19" s="510">
        <v>0</v>
      </c>
      <c r="F19" s="488">
        <v>0</v>
      </c>
      <c r="G19" s="510">
        <v>0</v>
      </c>
      <c r="H19" s="488">
        <v>0</v>
      </c>
      <c r="I19" s="510">
        <v>43.764117706000043</v>
      </c>
      <c r="J19" s="488">
        <v>0</v>
      </c>
      <c r="K19" s="510">
        <v>7.5579506500000004</v>
      </c>
      <c r="L19" s="493">
        <v>0</v>
      </c>
      <c r="N19" s="514"/>
    </row>
    <row r="20" spans="1:14" x14ac:dyDescent="0.2">
      <c r="A20" s="492" t="s">
        <v>322</v>
      </c>
      <c r="B20" s="506">
        <v>0</v>
      </c>
      <c r="C20" s="510">
        <v>0</v>
      </c>
      <c r="D20" s="488">
        <v>0.27954983999999999</v>
      </c>
      <c r="E20" s="510">
        <v>0</v>
      </c>
      <c r="F20" s="488">
        <v>0</v>
      </c>
      <c r="G20" s="510">
        <v>0</v>
      </c>
      <c r="H20" s="488">
        <v>0</v>
      </c>
      <c r="I20" s="510">
        <v>41.991351080000001</v>
      </c>
      <c r="J20" s="488">
        <v>2.4908792200000001</v>
      </c>
      <c r="K20" s="510">
        <v>1.0892148700000002</v>
      </c>
      <c r="L20" s="493">
        <v>1.9190953099999999</v>
      </c>
      <c r="N20" s="514"/>
    </row>
    <row r="21" spans="1:14" x14ac:dyDescent="0.2">
      <c r="A21" s="494" t="s">
        <v>318</v>
      </c>
      <c r="B21" s="507">
        <v>1.4282893639999563</v>
      </c>
      <c r="C21" s="511">
        <v>1.4282893639999563</v>
      </c>
      <c r="D21" s="495">
        <v>1.1487395239999563</v>
      </c>
      <c r="E21" s="511">
        <v>1.1487395239999563</v>
      </c>
      <c r="F21" s="495">
        <v>1.1487395239999563</v>
      </c>
      <c r="G21" s="511">
        <v>1.1487395239999563</v>
      </c>
      <c r="H21" s="495">
        <v>1.1487395239999563</v>
      </c>
      <c r="I21" s="511">
        <v>2.921506149999999</v>
      </c>
      <c r="J21" s="495">
        <v>0.43062692999999896</v>
      </c>
      <c r="K21" s="511">
        <v>6.8993627099999992</v>
      </c>
      <c r="L21" s="496">
        <v>4.9802673999999989</v>
      </c>
      <c r="N21" s="514"/>
    </row>
    <row r="22" spans="1:14" x14ac:dyDescent="0.2">
      <c r="A22" s="500" t="s">
        <v>323</v>
      </c>
      <c r="B22" s="505"/>
      <c r="C22" s="509"/>
      <c r="D22" s="501"/>
      <c r="E22" s="509"/>
      <c r="F22" s="501"/>
      <c r="G22" s="509"/>
      <c r="H22" s="501"/>
      <c r="I22" s="509"/>
      <c r="J22" s="501"/>
      <c r="K22" s="509"/>
      <c r="L22" s="502"/>
      <c r="N22" s="514"/>
    </row>
    <row r="23" spans="1:14" x14ac:dyDescent="0.2">
      <c r="A23" s="492" t="s">
        <v>321</v>
      </c>
      <c r="B23" s="506"/>
      <c r="C23" s="512"/>
      <c r="D23" s="489"/>
      <c r="E23" s="512"/>
      <c r="F23" s="489"/>
      <c r="G23" s="512"/>
      <c r="H23" s="489"/>
      <c r="I23" s="512"/>
      <c r="J23" s="489"/>
      <c r="K23" s="512"/>
      <c r="L23" s="491"/>
      <c r="N23" s="514"/>
    </row>
    <row r="24" spans="1:14" x14ac:dyDescent="0.2">
      <c r="A24" s="492" t="s">
        <v>322</v>
      </c>
      <c r="B24" s="506"/>
      <c r="C24" s="512"/>
      <c r="D24" s="489"/>
      <c r="E24" s="512"/>
      <c r="F24" s="489"/>
      <c r="G24" s="512"/>
      <c r="H24" s="489"/>
      <c r="I24" s="512"/>
      <c r="J24" s="489"/>
      <c r="K24" s="512"/>
      <c r="L24" s="491"/>
      <c r="N24" s="514"/>
    </row>
    <row r="25" spans="1:14" x14ac:dyDescent="0.2">
      <c r="A25" s="494" t="s">
        <v>318</v>
      </c>
      <c r="B25" s="508"/>
      <c r="C25" s="513"/>
      <c r="D25" s="503"/>
      <c r="E25" s="513"/>
      <c r="F25" s="503"/>
      <c r="G25" s="513"/>
      <c r="H25" s="503"/>
      <c r="I25" s="513"/>
      <c r="J25" s="503"/>
      <c r="K25" s="513"/>
      <c r="L25" s="504"/>
      <c r="N25" s="514"/>
    </row>
    <row r="26" spans="1:14" x14ac:dyDescent="0.2">
      <c r="A26" s="490" t="s">
        <v>324</v>
      </c>
      <c r="B26" s="506"/>
      <c r="C26" s="510"/>
      <c r="D26" s="488"/>
      <c r="E26" s="510"/>
      <c r="F26" s="488"/>
      <c r="G26" s="510"/>
      <c r="H26" s="488"/>
      <c r="I26" s="510"/>
      <c r="J26" s="488"/>
      <c r="K26" s="510"/>
      <c r="L26" s="491"/>
      <c r="N26" s="514"/>
    </row>
    <row r="27" spans="1:14" x14ac:dyDescent="0.2">
      <c r="A27" s="492" t="s">
        <v>321</v>
      </c>
      <c r="B27" s="506">
        <v>0</v>
      </c>
      <c r="C27" s="510">
        <v>0</v>
      </c>
      <c r="D27" s="488">
        <v>0</v>
      </c>
      <c r="E27" s="510">
        <v>0</v>
      </c>
      <c r="F27" s="488">
        <v>0</v>
      </c>
      <c r="G27" s="510">
        <v>0</v>
      </c>
      <c r="H27" s="488">
        <v>0</v>
      </c>
      <c r="I27" s="510">
        <v>0</v>
      </c>
      <c r="J27" s="488">
        <v>0</v>
      </c>
      <c r="K27" s="510">
        <v>0</v>
      </c>
      <c r="L27" s="493">
        <v>0</v>
      </c>
      <c r="N27" s="514"/>
    </row>
    <row r="28" spans="1:14" x14ac:dyDescent="0.2">
      <c r="A28" s="492" t="s">
        <v>322</v>
      </c>
      <c r="B28" s="506">
        <v>243.62541457627501</v>
      </c>
      <c r="C28" s="510">
        <v>665.92882653000004</v>
      </c>
      <c r="D28" s="488">
        <v>1283.8809052700001</v>
      </c>
      <c r="E28" s="510">
        <v>997.15175900999998</v>
      </c>
      <c r="F28" s="488">
        <v>416.30348846999999</v>
      </c>
      <c r="G28" s="510">
        <v>0</v>
      </c>
      <c r="H28" s="488">
        <v>0</v>
      </c>
      <c r="I28" s="510">
        <v>0</v>
      </c>
      <c r="J28" s="488">
        <v>215.42955799999999</v>
      </c>
      <c r="K28" s="510">
        <v>0</v>
      </c>
      <c r="L28" s="493">
        <v>0</v>
      </c>
      <c r="N28" s="514"/>
    </row>
    <row r="29" spans="1:14" ht="15" x14ac:dyDescent="0.2">
      <c r="A29" s="492" t="s">
        <v>1030</v>
      </c>
      <c r="B29" s="506">
        <v>0.40337065411699768</v>
      </c>
      <c r="C29" s="510">
        <v>47.400135882999997</v>
      </c>
      <c r="D29" s="488">
        <v>27.318810028263215</v>
      </c>
      <c r="E29" s="510">
        <v>6.2364729199999829</v>
      </c>
      <c r="F29" s="488">
        <v>-13.860161929999949</v>
      </c>
      <c r="G29" s="510">
        <v>1.6042695599999774</v>
      </c>
      <c r="H29" s="488">
        <v>0.1271050900000148</v>
      </c>
      <c r="I29" s="510">
        <v>2.974658919999996</v>
      </c>
      <c r="J29" s="488">
        <v>10.155425189999988</v>
      </c>
      <c r="K29" s="510">
        <v>0</v>
      </c>
      <c r="L29" s="493">
        <v>0</v>
      </c>
      <c r="N29" s="514"/>
    </row>
    <row r="30" spans="1:14" x14ac:dyDescent="0.2">
      <c r="A30" s="494" t="s">
        <v>318</v>
      </c>
      <c r="B30" s="507">
        <v>3496.7378216204334</v>
      </c>
      <c r="C30" s="511">
        <v>2878.2091309734333</v>
      </c>
      <c r="D30" s="495">
        <v>1621.6470357316964</v>
      </c>
      <c r="E30" s="511">
        <v>630.73174964169641</v>
      </c>
      <c r="F30" s="495">
        <v>200.56809924169647</v>
      </c>
      <c r="G30" s="511">
        <v>202.17236880169645</v>
      </c>
      <c r="H30" s="495">
        <v>202.29947389169646</v>
      </c>
      <c r="I30" s="511">
        <v>205.27413281169646</v>
      </c>
      <c r="J30" s="495">
        <v>1.6964634141913848E-9</v>
      </c>
      <c r="K30" s="511">
        <v>1.6964634141913848E-9</v>
      </c>
      <c r="L30" s="496">
        <v>1.6964634141913848E-9</v>
      </c>
    </row>
    <row r="31" spans="1:14" x14ac:dyDescent="0.2">
      <c r="A31" s="1440" t="s">
        <v>325</v>
      </c>
      <c r="B31" s="1440"/>
      <c r="C31" s="1440"/>
      <c r="D31" s="1440"/>
      <c r="E31" s="1440"/>
      <c r="F31" s="1440"/>
      <c r="G31" s="1440"/>
      <c r="H31" s="1440"/>
      <c r="I31" s="1440"/>
      <c r="J31" s="1440"/>
      <c r="K31" s="1440"/>
      <c r="L31" s="1440"/>
    </row>
    <row r="32" spans="1:14" x14ac:dyDescent="0.2">
      <c r="A32" s="497" t="s">
        <v>69</v>
      </c>
      <c r="B32" s="471">
        <v>2015</v>
      </c>
      <c r="C32" s="498">
        <v>2016</v>
      </c>
      <c r="D32" s="471">
        <v>2017</v>
      </c>
      <c r="E32" s="498">
        <v>2018</v>
      </c>
      <c r="F32" s="471">
        <v>2019</v>
      </c>
      <c r="G32" s="498">
        <v>2020</v>
      </c>
      <c r="H32" s="471">
        <v>2021</v>
      </c>
      <c r="I32" s="498">
        <v>2022</v>
      </c>
      <c r="J32" s="471">
        <v>2023</v>
      </c>
      <c r="K32" s="471">
        <v>2024</v>
      </c>
      <c r="L32" s="499">
        <v>2025</v>
      </c>
    </row>
    <row r="33" spans="1:12" ht="15" x14ac:dyDescent="0.2">
      <c r="A33" s="500" t="s">
        <v>763</v>
      </c>
      <c r="B33" s="509"/>
      <c r="C33" s="501"/>
      <c r="D33" s="509"/>
      <c r="E33" s="501"/>
      <c r="F33" s="509"/>
      <c r="G33" s="501"/>
      <c r="H33" s="509"/>
      <c r="I33" s="501"/>
      <c r="J33" s="509"/>
      <c r="K33" s="501"/>
      <c r="L33" s="521"/>
    </row>
    <row r="34" spans="1:12" x14ac:dyDescent="0.2">
      <c r="A34" s="492" t="s">
        <v>316</v>
      </c>
      <c r="B34" s="512">
        <v>54992</v>
      </c>
      <c r="C34" s="489">
        <v>65281</v>
      </c>
      <c r="D34" s="512">
        <v>63900</v>
      </c>
      <c r="E34" s="489">
        <v>65029.090214999997</v>
      </c>
      <c r="F34" s="512">
        <v>54268.359082000003</v>
      </c>
      <c r="G34" s="489">
        <v>26127.7</v>
      </c>
      <c r="H34" s="512">
        <v>28256.400000000001</v>
      </c>
      <c r="I34" s="489">
        <v>94426.500035000005</v>
      </c>
      <c r="J34" s="512">
        <v>147502.12778099999</v>
      </c>
      <c r="K34" s="489">
        <v>116673.642643</v>
      </c>
      <c r="L34" s="512">
        <v>56149.334439999999</v>
      </c>
    </row>
    <row r="35" spans="1:12" x14ac:dyDescent="0.2">
      <c r="A35" s="492" t="s">
        <v>1031</v>
      </c>
      <c r="B35" s="512">
        <v>0</v>
      </c>
      <c r="C35" s="489">
        <v>0</v>
      </c>
      <c r="D35" s="512">
        <v>0</v>
      </c>
      <c r="E35" s="489">
        <v>0</v>
      </c>
      <c r="F35" s="512">
        <v>0</v>
      </c>
      <c r="G35" s="489">
        <v>0</v>
      </c>
      <c r="H35" s="512">
        <v>0</v>
      </c>
      <c r="I35" s="489">
        <v>0</v>
      </c>
      <c r="J35" s="512">
        <v>0</v>
      </c>
      <c r="K35" s="489">
        <v>0</v>
      </c>
      <c r="L35" s="512">
        <v>0</v>
      </c>
    </row>
    <row r="36" spans="1:12" x14ac:dyDescent="0.2">
      <c r="A36" s="492" t="s">
        <v>326</v>
      </c>
      <c r="B36" s="512">
        <v>54992</v>
      </c>
      <c r="C36" s="489">
        <v>65281</v>
      </c>
      <c r="D36" s="512">
        <v>63900</v>
      </c>
      <c r="E36" s="489">
        <v>65029.090214999997</v>
      </c>
      <c r="F36" s="512">
        <v>54268.359082000003</v>
      </c>
      <c r="G36" s="489">
        <v>26127.7</v>
      </c>
      <c r="H36" s="512">
        <v>28256.400000000001</v>
      </c>
      <c r="I36" s="489">
        <v>94426.500035000005</v>
      </c>
      <c r="J36" s="512">
        <v>147502.12778099999</v>
      </c>
      <c r="K36" s="489">
        <v>116673.642643</v>
      </c>
      <c r="L36" s="512">
        <v>56149.334439999999</v>
      </c>
    </row>
    <row r="37" spans="1:12" x14ac:dyDescent="0.2">
      <c r="A37" s="492" t="s">
        <v>1032</v>
      </c>
      <c r="B37" s="512"/>
      <c r="C37" s="489"/>
      <c r="D37" s="512"/>
      <c r="E37" s="489"/>
      <c r="F37" s="512"/>
      <c r="G37" s="489"/>
      <c r="H37" s="512"/>
      <c r="I37" s="489"/>
      <c r="J37" s="512"/>
      <c r="K37" s="489"/>
      <c r="L37" s="512"/>
    </row>
    <row r="38" spans="1:12" x14ac:dyDescent="0.2">
      <c r="A38" s="494" t="s">
        <v>318</v>
      </c>
      <c r="B38" s="513"/>
      <c r="C38" s="503"/>
      <c r="D38" s="513"/>
      <c r="E38" s="503"/>
      <c r="F38" s="513"/>
      <c r="G38" s="503"/>
      <c r="H38" s="513"/>
      <c r="I38" s="503"/>
      <c r="J38" s="513"/>
      <c r="K38" s="503"/>
      <c r="L38" s="513"/>
    </row>
    <row r="39" spans="1:12" x14ac:dyDescent="0.2">
      <c r="A39" s="500" t="s">
        <v>327</v>
      </c>
      <c r="B39" s="509"/>
      <c r="C39" s="501"/>
      <c r="D39" s="509"/>
      <c r="E39" s="501"/>
      <c r="F39" s="509"/>
      <c r="G39" s="501"/>
      <c r="H39" s="509"/>
      <c r="I39" s="501"/>
      <c r="J39" s="509"/>
      <c r="K39" s="501"/>
      <c r="L39" s="509"/>
    </row>
    <row r="40" spans="1:12" x14ac:dyDescent="0.2">
      <c r="A40" s="492" t="s">
        <v>316</v>
      </c>
      <c r="B40" s="512">
        <v>0</v>
      </c>
      <c r="C40" s="489">
        <v>0</v>
      </c>
      <c r="D40" s="512">
        <v>0</v>
      </c>
      <c r="E40" s="489">
        <v>0</v>
      </c>
      <c r="F40" s="512">
        <v>0</v>
      </c>
      <c r="G40" s="489">
        <v>0</v>
      </c>
      <c r="H40" s="512">
        <v>0</v>
      </c>
      <c r="I40" s="489">
        <v>0</v>
      </c>
      <c r="J40" s="512">
        <v>89.575999999999993</v>
      </c>
      <c r="K40" s="489">
        <v>1967.9442509999999</v>
      </c>
      <c r="L40" s="512">
        <v>338.28084899999999</v>
      </c>
    </row>
    <row r="41" spans="1:12" x14ac:dyDescent="0.2">
      <c r="A41" s="492" t="s">
        <v>326</v>
      </c>
      <c r="B41" s="512">
        <v>170.89599999999999</v>
      </c>
      <c r="C41" s="489">
        <v>28.997351999999999</v>
      </c>
      <c r="D41" s="512">
        <v>0</v>
      </c>
      <c r="E41" s="489">
        <v>0</v>
      </c>
      <c r="F41" s="512">
        <v>0</v>
      </c>
      <c r="G41" s="489">
        <v>0</v>
      </c>
      <c r="H41" s="512">
        <v>0</v>
      </c>
      <c r="I41" s="489">
        <v>0</v>
      </c>
      <c r="J41" s="512">
        <v>3270.9629970000005</v>
      </c>
      <c r="K41" s="489">
        <v>1475.9777670000001</v>
      </c>
      <c r="L41" s="512">
        <v>916.09207000000004</v>
      </c>
    </row>
    <row r="42" spans="1:12" x14ac:dyDescent="0.2">
      <c r="A42" s="494" t="s">
        <v>318</v>
      </c>
      <c r="B42" s="513">
        <v>3345.5316299999995</v>
      </c>
      <c r="C42" s="503">
        <v>3316.5342779999996</v>
      </c>
      <c r="D42" s="513">
        <v>3316.5342779999996</v>
      </c>
      <c r="E42" s="503">
        <v>3316.5342779999996</v>
      </c>
      <c r="F42" s="513">
        <v>3316.5342779999996</v>
      </c>
      <c r="G42" s="503">
        <v>3316.5342779999996</v>
      </c>
      <c r="H42" s="513">
        <v>3316.5342779999996</v>
      </c>
      <c r="I42" s="503">
        <v>3316.5342779999996</v>
      </c>
      <c r="J42" s="513">
        <v>135.14728099999911</v>
      </c>
      <c r="K42" s="503">
        <v>627.11376499999892</v>
      </c>
      <c r="L42" s="513">
        <v>49.302543999998875</v>
      </c>
    </row>
    <row r="43" spans="1:12" x14ac:dyDescent="0.2">
      <c r="A43" s="490" t="s">
        <v>328</v>
      </c>
      <c r="B43" s="510"/>
      <c r="C43" s="488"/>
      <c r="D43" s="510"/>
      <c r="E43" s="488"/>
      <c r="F43" s="510"/>
      <c r="G43" s="488"/>
      <c r="H43" s="510"/>
      <c r="I43" s="488"/>
      <c r="J43" s="510"/>
      <c r="K43" s="488"/>
      <c r="L43" s="193"/>
    </row>
    <row r="44" spans="1:12" x14ac:dyDescent="0.2">
      <c r="A44" s="492" t="s">
        <v>316</v>
      </c>
      <c r="B44" s="512">
        <v>30000</v>
      </c>
      <c r="C44" s="489">
        <v>60000</v>
      </c>
      <c r="D44" s="512">
        <v>100000</v>
      </c>
      <c r="E44" s="489">
        <v>101910</v>
      </c>
      <c r="F44" s="512">
        <v>106431.53899999999</v>
      </c>
      <c r="G44" s="489">
        <v>107623.505</v>
      </c>
      <c r="H44" s="512">
        <v>118717.705</v>
      </c>
      <c r="I44" s="489">
        <v>123458.31199999999</v>
      </c>
      <c r="J44" s="512">
        <v>140063.84360700002</v>
      </c>
      <c r="K44" s="489">
        <v>147256.58498399999</v>
      </c>
      <c r="L44" s="512">
        <v>152799.63800000001</v>
      </c>
    </row>
    <row r="45" spans="1:12" x14ac:dyDescent="0.2">
      <c r="A45" s="492" t="s">
        <v>326</v>
      </c>
      <c r="B45" s="512">
        <v>0</v>
      </c>
      <c r="C45" s="489">
        <v>33530.548999999999</v>
      </c>
      <c r="D45" s="512">
        <v>52960</v>
      </c>
      <c r="E45" s="489">
        <v>58851.676999999996</v>
      </c>
      <c r="F45" s="512">
        <v>71851.100000999999</v>
      </c>
      <c r="G45" s="489">
        <v>130074.11799999999</v>
      </c>
      <c r="H45" s="512">
        <v>115542.5</v>
      </c>
      <c r="I45" s="489">
        <v>166000</v>
      </c>
      <c r="J45" s="512">
        <v>177762.315</v>
      </c>
      <c r="K45" s="489">
        <v>184527.65500000003</v>
      </c>
      <c r="L45" s="512">
        <v>228423.78200000001</v>
      </c>
    </row>
    <row r="46" spans="1:12" ht="15" x14ac:dyDescent="0.2">
      <c r="A46" s="492" t="s">
        <v>1030</v>
      </c>
      <c r="B46" s="512">
        <v>0.29558600160089554</v>
      </c>
      <c r="C46" s="489">
        <v>2586.6772299999998</v>
      </c>
      <c r="D46" s="512">
        <v>3806.9416139999998</v>
      </c>
      <c r="E46" s="489">
        <v>4991.866514999987</v>
      </c>
      <c r="F46" s="512">
        <v>6953.289764000001</v>
      </c>
      <c r="G46" s="489">
        <v>3339.870167999994</v>
      </c>
      <c r="H46" s="512">
        <v>208.93588900000032</v>
      </c>
      <c r="I46" s="489">
        <v>17376.230073000013</v>
      </c>
      <c r="J46" s="512">
        <v>18073.64016000001</v>
      </c>
      <c r="K46" s="489">
        <v>8246.2813020000467</v>
      </c>
      <c r="L46" s="512">
        <v>4004.8701099999889</v>
      </c>
    </row>
    <row r="47" spans="1:12" x14ac:dyDescent="0.2">
      <c r="A47" s="494" t="s">
        <v>318</v>
      </c>
      <c r="B47" s="507">
        <v>30000.295586001601</v>
      </c>
      <c r="C47" s="513">
        <v>59056.423816001596</v>
      </c>
      <c r="D47" s="513">
        <v>109903.36543000159</v>
      </c>
      <c r="E47" s="503">
        <v>157953.55494500155</v>
      </c>
      <c r="F47" s="513">
        <v>199487.28370800155</v>
      </c>
      <c r="G47" s="503">
        <v>180376.54087600156</v>
      </c>
      <c r="H47" s="513">
        <v>183760.68176500156</v>
      </c>
      <c r="I47" s="503">
        <v>158595.22383800155</v>
      </c>
      <c r="J47" s="513">
        <v>138970.39260500157</v>
      </c>
      <c r="K47" s="503">
        <v>109945.60389100155</v>
      </c>
      <c r="L47" s="513">
        <v>38326.330001001566</v>
      </c>
    </row>
    <row r="48" spans="1:12" x14ac:dyDescent="0.2">
      <c r="A48" s="230" t="s">
        <v>329</v>
      </c>
      <c r="B48" s="227"/>
      <c r="C48" s="227"/>
      <c r="D48" s="227"/>
      <c r="E48" s="227"/>
      <c r="F48" s="227"/>
      <c r="G48" s="227"/>
      <c r="H48" s="227"/>
      <c r="I48" s="227"/>
      <c r="J48" s="227"/>
      <c r="K48" s="227"/>
    </row>
    <row r="49" spans="1:11" x14ac:dyDescent="0.2">
      <c r="A49" s="230" t="s">
        <v>330</v>
      </c>
      <c r="B49" s="227"/>
      <c r="C49" s="227"/>
      <c r="D49" s="227"/>
      <c r="E49" s="227"/>
      <c r="F49" s="231"/>
      <c r="G49" s="231"/>
      <c r="H49" s="231"/>
      <c r="I49" s="231"/>
      <c r="J49" s="231"/>
      <c r="K49" s="231"/>
    </row>
    <row r="50" spans="1:11" x14ac:dyDescent="0.2">
      <c r="A50" s="230" t="s">
        <v>331</v>
      </c>
      <c r="B50" s="227"/>
      <c r="C50" s="227"/>
      <c r="D50" s="227"/>
      <c r="E50" s="227"/>
      <c r="F50" s="231"/>
      <c r="G50" s="231"/>
      <c r="H50" s="231"/>
      <c r="I50" s="231"/>
      <c r="J50" s="231"/>
      <c r="K50" s="231"/>
    </row>
    <row r="51" spans="1:11" x14ac:dyDescent="0.2">
      <c r="A51" s="230" t="s">
        <v>17</v>
      </c>
      <c r="B51" s="227"/>
      <c r="C51" s="227"/>
      <c r="D51" s="227"/>
      <c r="E51" s="227"/>
      <c r="F51" s="227"/>
      <c r="G51" s="227"/>
      <c r="H51" s="232"/>
      <c r="I51" s="232"/>
      <c r="J51" s="232"/>
      <c r="K51" s="232"/>
    </row>
    <row r="52" spans="1:11" x14ac:dyDescent="0.2">
      <c r="A52" s="19"/>
      <c r="B52" s="19"/>
      <c r="C52" s="19"/>
      <c r="D52" s="19"/>
      <c r="E52" s="19"/>
      <c r="F52" s="19"/>
      <c r="G52" s="19"/>
      <c r="H52" s="19"/>
      <c r="I52" s="19"/>
      <c r="J52" s="19"/>
      <c r="K52" s="19"/>
    </row>
  </sheetData>
  <mergeCells count="2">
    <mergeCell ref="A6:L6"/>
    <mergeCell ref="A31:L31"/>
  </mergeCell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3E0AF-088E-4A0D-860D-5C17E0965269}">
  <dimension ref="A1:J31"/>
  <sheetViews>
    <sheetView zoomScale="80" zoomScaleNormal="80" workbookViewId="0">
      <selection activeCell="A4" sqref="A4"/>
    </sheetView>
  </sheetViews>
  <sheetFormatPr baseColWidth="10" defaultColWidth="11.42578125" defaultRowHeight="12.75" x14ac:dyDescent="0.2"/>
  <cols>
    <col min="1" max="1" width="45.42578125" style="7" bestFit="1" customWidth="1"/>
    <col min="2" max="10" width="11.42578125" style="7" customWidth="1"/>
    <col min="11" max="16384" width="11.42578125" style="7"/>
  </cols>
  <sheetData>
    <row r="1" spans="1:10" x14ac:dyDescent="0.2">
      <c r="A1" s="234" t="s">
        <v>311</v>
      </c>
      <c r="B1" s="234"/>
      <c r="C1" s="88"/>
      <c r="D1" s="235"/>
      <c r="E1" s="190"/>
    </row>
    <row r="2" spans="1:10" x14ac:dyDescent="0.2">
      <c r="A2" s="234" t="s">
        <v>1046</v>
      </c>
      <c r="B2" s="234"/>
      <c r="C2" s="88"/>
      <c r="D2" s="88"/>
      <c r="E2" s="190"/>
    </row>
    <row r="3" spans="1:10" ht="12.75" customHeight="1" x14ac:dyDescent="0.2">
      <c r="A3" s="234" t="s">
        <v>1047</v>
      </c>
      <c r="B3" s="565"/>
      <c r="C3" s="565"/>
      <c r="D3" s="565"/>
      <c r="E3" s="190"/>
    </row>
    <row r="4" spans="1:10" x14ac:dyDescent="0.2">
      <c r="A4" s="236" t="s">
        <v>333</v>
      </c>
      <c r="B4" s="236"/>
      <c r="C4" s="88"/>
      <c r="D4" s="88"/>
      <c r="E4" s="190"/>
    </row>
    <row r="5" spans="1:10" x14ac:dyDescent="0.2">
      <c r="A5" s="1441"/>
      <c r="B5" s="1441"/>
      <c r="C5" s="1441"/>
      <c r="D5" s="1441"/>
    </row>
    <row r="6" spans="1:10" x14ac:dyDescent="0.2">
      <c r="A6" s="21"/>
      <c r="B6" s="237">
        <v>2017</v>
      </c>
      <c r="C6" s="237">
        <v>2018</v>
      </c>
      <c r="D6" s="237">
        <v>2019</v>
      </c>
      <c r="E6" s="237">
        <v>2020</v>
      </c>
      <c r="F6" s="237">
        <v>2021</v>
      </c>
      <c r="G6" s="237">
        <v>2022</v>
      </c>
      <c r="H6" s="237">
        <v>2023</v>
      </c>
      <c r="I6" s="237">
        <v>2024</v>
      </c>
      <c r="J6" s="170">
        <v>2025</v>
      </c>
    </row>
    <row r="7" spans="1:10" s="6" customFormat="1" x14ac:dyDescent="0.2">
      <c r="A7" s="238" t="s">
        <v>1033</v>
      </c>
      <c r="B7" s="203">
        <v>12502020.273</v>
      </c>
      <c r="C7" s="203">
        <v>14380856.331</v>
      </c>
      <c r="D7" s="203">
        <v>14232825.592999998</v>
      </c>
      <c r="E7" s="203">
        <v>12520384.726000004</v>
      </c>
      <c r="F7" s="203">
        <v>18841748.796999995</v>
      </c>
      <c r="G7" s="203">
        <v>26920284.665000003</v>
      </c>
      <c r="H7" s="203">
        <v>20306257.778000005</v>
      </c>
      <c r="I7" s="203">
        <v>23122722.690000013</v>
      </c>
      <c r="J7" s="203">
        <v>26055528.805</v>
      </c>
    </row>
    <row r="8" spans="1:10" s="6" customFormat="1" x14ac:dyDescent="0.2">
      <c r="A8" s="238" t="s">
        <v>1034</v>
      </c>
      <c r="B8" s="203">
        <v>-974089.34199999925</v>
      </c>
      <c r="C8" s="203">
        <v>-669314.98300000094</v>
      </c>
      <c r="D8" s="203">
        <v>-797249.82899999991</v>
      </c>
      <c r="E8" s="203">
        <v>-1948843.487999998</v>
      </c>
      <c r="F8" s="203">
        <v>-401013.86300000548</v>
      </c>
      <c r="G8" s="203">
        <v>2538334.3890000023</v>
      </c>
      <c r="H8" s="203">
        <v>-2649060.3039999977</v>
      </c>
      <c r="I8" s="203">
        <v>-1244707.2989999875</v>
      </c>
      <c r="J8" s="203">
        <v>37285.39600000158</v>
      </c>
    </row>
    <row r="9" spans="1:10" x14ac:dyDescent="0.2">
      <c r="A9" s="193" t="s">
        <v>334</v>
      </c>
      <c r="B9" s="173">
        <v>8179107.7640000014</v>
      </c>
      <c r="C9" s="173">
        <v>8899010.7039999999</v>
      </c>
      <c r="D9" s="173">
        <v>10486819.907000002</v>
      </c>
      <c r="E9" s="173">
        <v>10531818.366000002</v>
      </c>
      <c r="F9" s="173">
        <v>9154780.7559999973</v>
      </c>
      <c r="G9" s="173">
        <v>16837610.839000002</v>
      </c>
      <c r="H9" s="173">
        <v>16659148.177000001</v>
      </c>
      <c r="I9" s="173">
        <v>15329239.312000001</v>
      </c>
      <c r="J9" s="173">
        <v>18068489.079999998</v>
      </c>
    </row>
    <row r="10" spans="1:10" x14ac:dyDescent="0.2">
      <c r="A10" s="193" t="s">
        <v>1035</v>
      </c>
      <c r="B10" s="173">
        <v>-9153197.1060000006</v>
      </c>
      <c r="C10" s="173">
        <v>-9568325.6870000008</v>
      </c>
      <c r="D10" s="173">
        <v>-11284069.736000001</v>
      </c>
      <c r="E10" s="173">
        <v>-12480661.854</v>
      </c>
      <c r="F10" s="173">
        <v>-9555794.6190000027</v>
      </c>
      <c r="G10" s="173">
        <v>-14299276.449999999</v>
      </c>
      <c r="H10" s="173">
        <v>-19308208.480999999</v>
      </c>
      <c r="I10" s="173">
        <v>-16573946.610999988</v>
      </c>
      <c r="J10" s="173">
        <v>-18031203.683999997</v>
      </c>
    </row>
    <row r="11" spans="1:10" s="6" customFormat="1" x14ac:dyDescent="0.2">
      <c r="A11" s="238" t="s">
        <v>1037</v>
      </c>
      <c r="B11" s="203">
        <v>5463379.5779999997</v>
      </c>
      <c r="C11" s="203">
        <v>5841359.9460000005</v>
      </c>
      <c r="D11" s="203">
        <v>5110737.1100000003</v>
      </c>
      <c r="E11" s="203">
        <v>6097162.8020000001</v>
      </c>
      <c r="F11" s="203">
        <v>7839783.0810000002</v>
      </c>
      <c r="G11" s="203">
        <v>8641580.6789999995</v>
      </c>
      <c r="H11" s="203">
        <v>7689780.2339999992</v>
      </c>
      <c r="I11" s="203">
        <v>8771303.1909999996</v>
      </c>
      <c r="J11" s="203">
        <v>8705683.2860000003</v>
      </c>
    </row>
    <row r="12" spans="1:10" s="6" customFormat="1" x14ac:dyDescent="0.2">
      <c r="A12" s="238" t="s">
        <v>1036</v>
      </c>
      <c r="B12" s="203">
        <v>8012730.0369999995</v>
      </c>
      <c r="C12" s="203">
        <v>9208811.3680000007</v>
      </c>
      <c r="D12" s="203">
        <v>9919338.311999999</v>
      </c>
      <c r="E12" s="203">
        <v>8372065.4120000005</v>
      </c>
      <c r="F12" s="203">
        <v>11402979.579</v>
      </c>
      <c r="G12" s="203">
        <v>15740369.597000001</v>
      </c>
      <c r="H12" s="203">
        <v>15265537.848000001</v>
      </c>
      <c r="I12" s="203">
        <v>15596126.798</v>
      </c>
      <c r="J12" s="203">
        <v>17312560.123</v>
      </c>
    </row>
    <row r="13" spans="1:10" s="6" customFormat="1" x14ac:dyDescent="0.2">
      <c r="A13" s="238" t="s">
        <v>1038</v>
      </c>
      <c r="B13" s="203">
        <v>15069539.561000001</v>
      </c>
      <c r="C13" s="203">
        <v>16211646.288999997</v>
      </c>
      <c r="D13" s="203">
        <v>16348944.011999998</v>
      </c>
      <c r="E13" s="203">
        <v>15963031.913000001</v>
      </c>
      <c r="F13" s="203">
        <v>22785934.748</v>
      </c>
      <c r="G13" s="203">
        <v>24515246.357000001</v>
      </c>
      <c r="H13" s="203">
        <v>24179490.524000004</v>
      </c>
      <c r="I13" s="203">
        <v>26779147.282999992</v>
      </c>
      <c r="J13" s="203">
        <v>28549581.383999996</v>
      </c>
    </row>
    <row r="14" spans="1:10" x14ac:dyDescent="0.2">
      <c r="A14" s="193" t="s">
        <v>1039</v>
      </c>
      <c r="B14" s="173">
        <v>21162615.125</v>
      </c>
      <c r="C14" s="173">
        <v>22834272.252999999</v>
      </c>
      <c r="D14" s="173">
        <v>24079793.324000001</v>
      </c>
      <c r="E14" s="173">
        <v>24260707.587000001</v>
      </c>
      <c r="F14" s="173">
        <v>31514587.949000001</v>
      </c>
      <c r="G14" s="173">
        <v>35802223.063999996</v>
      </c>
      <c r="H14" s="173">
        <v>37058043.083000004</v>
      </c>
      <c r="I14" s="173">
        <v>40584416.711999997</v>
      </c>
      <c r="J14" s="173">
        <v>44158900.098999999</v>
      </c>
    </row>
    <row r="15" spans="1:10" x14ac:dyDescent="0.2">
      <c r="A15" s="193" t="s">
        <v>1040</v>
      </c>
      <c r="B15" s="173">
        <v>-342327.72899999999</v>
      </c>
      <c r="C15" s="173">
        <v>-390787.74100000004</v>
      </c>
      <c r="D15" s="173">
        <v>-415811.70299999998</v>
      </c>
      <c r="E15" s="173">
        <v>-314552.06700000004</v>
      </c>
      <c r="F15" s="173">
        <v>-378316.228</v>
      </c>
      <c r="G15" s="173">
        <v>-441184.35499999998</v>
      </c>
      <c r="H15" s="173">
        <v>-447683.05900000001</v>
      </c>
      <c r="I15" s="173">
        <v>-406512.20400000003</v>
      </c>
      <c r="J15" s="173">
        <v>-402902.15100000007</v>
      </c>
    </row>
    <row r="16" spans="1:10" x14ac:dyDescent="0.2">
      <c r="A16" s="193" t="s">
        <v>335</v>
      </c>
      <c r="B16" s="173">
        <v>-5750747.835</v>
      </c>
      <c r="C16" s="173">
        <v>-6231838.2230000002</v>
      </c>
      <c r="D16" s="173">
        <v>-7315037.6090000002</v>
      </c>
      <c r="E16" s="173">
        <v>-7983123.6069999989</v>
      </c>
      <c r="F16" s="173">
        <v>-8350336.9730000002</v>
      </c>
      <c r="G16" s="173">
        <v>-10845792.351999998</v>
      </c>
      <c r="H16" s="173">
        <v>-12430869.5</v>
      </c>
      <c r="I16" s="173">
        <v>-13398757.225000001</v>
      </c>
      <c r="J16" s="173">
        <v>-15206416.564000001</v>
      </c>
    </row>
    <row r="17" spans="1:10" s="6" customFormat="1" x14ac:dyDescent="0.2">
      <c r="A17" s="238" t="s">
        <v>1041</v>
      </c>
      <c r="B17" s="203">
        <v>2620005.8979999996</v>
      </c>
      <c r="C17" s="203">
        <v>2728471.6989999996</v>
      </c>
      <c r="D17" s="203">
        <v>2802129.6269999999</v>
      </c>
      <c r="E17" s="203">
        <v>2854866.3119999999</v>
      </c>
      <c r="F17" s="203">
        <v>2718807.2750000004</v>
      </c>
      <c r="G17" s="203">
        <v>2221929.3159999996</v>
      </c>
      <c r="H17" s="203">
        <v>3717940.9369999999</v>
      </c>
      <c r="I17" s="203">
        <v>3535236.7600000002</v>
      </c>
      <c r="J17" s="203">
        <v>3902563.6719999993</v>
      </c>
    </row>
    <row r="18" spans="1:10" x14ac:dyDescent="0.2">
      <c r="A18" s="193" t="s">
        <v>1042</v>
      </c>
      <c r="B18" s="173">
        <v>978696.03199999989</v>
      </c>
      <c r="C18" s="173">
        <v>981456.08100000001</v>
      </c>
      <c r="D18" s="173">
        <v>973335.0199999999</v>
      </c>
      <c r="E18" s="173">
        <v>1021916.5510000002</v>
      </c>
      <c r="F18" s="173">
        <v>1201968.4610000001</v>
      </c>
      <c r="G18" s="173">
        <v>1171381.7969999998</v>
      </c>
      <c r="H18" s="173">
        <v>1092380.7659999998</v>
      </c>
      <c r="I18" s="173">
        <v>966742.08900000004</v>
      </c>
      <c r="J18" s="173">
        <v>950027.56700000004</v>
      </c>
    </row>
    <row r="19" spans="1:10" x14ac:dyDescent="0.2">
      <c r="A19" s="193" t="s">
        <v>337</v>
      </c>
      <c r="B19" s="173">
        <v>1629561.17</v>
      </c>
      <c r="C19" s="173">
        <v>1727392.4109999998</v>
      </c>
      <c r="D19" s="173">
        <v>1811132.152</v>
      </c>
      <c r="E19" s="173">
        <v>1799845.9129999999</v>
      </c>
      <c r="F19" s="173">
        <v>1507871.594</v>
      </c>
      <c r="G19" s="173">
        <v>1028981.56</v>
      </c>
      <c r="H19" s="173">
        <v>2604565.0010000002</v>
      </c>
      <c r="I19" s="173">
        <v>2498108.0619999999</v>
      </c>
      <c r="J19" s="173">
        <v>2882308.6119999997</v>
      </c>
    </row>
    <row r="20" spans="1:10" x14ac:dyDescent="0.2">
      <c r="A20" s="193" t="s">
        <v>1043</v>
      </c>
      <c r="B20" s="173">
        <v>11748.696</v>
      </c>
      <c r="C20" s="173">
        <v>19623.207000000002</v>
      </c>
      <c r="D20" s="173">
        <v>17662.454999999998</v>
      </c>
      <c r="E20" s="173">
        <v>33103.847999999998</v>
      </c>
      <c r="F20" s="173">
        <v>8967.2199999999993</v>
      </c>
      <c r="G20" s="173">
        <v>21565.959000000003</v>
      </c>
      <c r="H20" s="173">
        <v>20995.170000000002</v>
      </c>
      <c r="I20" s="173">
        <v>70386.608999999997</v>
      </c>
      <c r="J20" s="173">
        <v>70227.493000000002</v>
      </c>
    </row>
    <row r="21" spans="1:10" s="6" customFormat="1" x14ac:dyDescent="0.2">
      <c r="A21" s="238" t="s">
        <v>1044</v>
      </c>
      <c r="B21" s="203">
        <v>518645.49699999997</v>
      </c>
      <c r="C21" s="203">
        <v>587721.24100000004</v>
      </c>
      <c r="D21" s="203">
        <v>672555.35100000002</v>
      </c>
      <c r="E21" s="203">
        <v>354171.23800000001</v>
      </c>
      <c r="F21" s="203">
        <v>590815.78099999996</v>
      </c>
      <c r="G21" s="203">
        <v>765709.35899999994</v>
      </c>
      <c r="H21" s="203">
        <v>746189.17399999988</v>
      </c>
      <c r="I21" s="203">
        <v>775430.57500000007</v>
      </c>
      <c r="J21" s="203">
        <v>851523.65500000003</v>
      </c>
    </row>
    <row r="22" spans="1:10" s="6" customFormat="1" x14ac:dyDescent="0.2">
      <c r="A22" s="238" t="s">
        <v>1045</v>
      </c>
      <c r="B22" s="203">
        <v>321155.788</v>
      </c>
      <c r="C22" s="203">
        <v>347555.13699999999</v>
      </c>
      <c r="D22" s="203">
        <v>331845.91899999999</v>
      </c>
      <c r="E22" s="203">
        <v>294203.55599999998</v>
      </c>
      <c r="F22" s="203">
        <v>468127.55</v>
      </c>
      <c r="G22" s="203">
        <v>555862.69900000002</v>
      </c>
      <c r="H22" s="203">
        <v>481395.79099999997</v>
      </c>
      <c r="I22" s="203">
        <v>538210.23099999991</v>
      </c>
      <c r="J22" s="203">
        <v>611271.68500000006</v>
      </c>
    </row>
    <row r="23" spans="1:10" s="6" customFormat="1" x14ac:dyDescent="0.2">
      <c r="A23" s="238" t="s">
        <v>30</v>
      </c>
      <c r="B23" s="203">
        <v>-153444.46999999974</v>
      </c>
      <c r="C23" s="203">
        <v>182075.9530000001</v>
      </c>
      <c r="D23" s="203">
        <v>341918.96199999994</v>
      </c>
      <c r="E23" s="203">
        <v>377943.67700000008</v>
      </c>
      <c r="F23" s="203">
        <v>377495.34499999997</v>
      </c>
      <c r="G23" s="203">
        <v>944967.29799999972</v>
      </c>
      <c r="H23" s="203">
        <v>817380.40099999961</v>
      </c>
      <c r="I23" s="203">
        <v>1023650.5689999999</v>
      </c>
      <c r="J23" s="203">
        <v>673614.25200000033</v>
      </c>
    </row>
    <row r="24" spans="1:10" x14ac:dyDescent="0.2">
      <c r="A24" s="193" t="s">
        <v>1048</v>
      </c>
      <c r="B24" s="173">
        <v>-928464.58099999977</v>
      </c>
      <c r="C24" s="173">
        <v>-729906.47699999984</v>
      </c>
      <c r="D24" s="173">
        <v>-382052.076</v>
      </c>
      <c r="E24" s="173">
        <v>-402769.37599999999</v>
      </c>
      <c r="F24" s="173">
        <v>-773299.65800000005</v>
      </c>
      <c r="G24" s="173">
        <v>-756955.06099999999</v>
      </c>
      <c r="H24" s="173">
        <v>-852491.06300000008</v>
      </c>
      <c r="I24" s="173">
        <v>-845764.44699999993</v>
      </c>
      <c r="J24" s="173">
        <v>-1123014.0419999999</v>
      </c>
    </row>
    <row r="25" spans="1:10" x14ac:dyDescent="0.2">
      <c r="A25" s="193" t="s">
        <v>338</v>
      </c>
      <c r="B25" s="173">
        <v>775020.11100000003</v>
      </c>
      <c r="C25" s="173">
        <v>911982.42999999993</v>
      </c>
      <c r="D25" s="173">
        <v>723971.03799999994</v>
      </c>
      <c r="E25" s="173">
        <v>780713.05300000007</v>
      </c>
      <c r="F25" s="173">
        <v>1150795.003</v>
      </c>
      <c r="G25" s="173">
        <v>1701922.3589999997</v>
      </c>
      <c r="H25" s="173">
        <v>1669871.4639999997</v>
      </c>
      <c r="I25" s="173">
        <v>1869415.0159999998</v>
      </c>
      <c r="J25" s="173">
        <v>1796628.2940000002</v>
      </c>
    </row>
    <row r="26" spans="1:10" x14ac:dyDescent="0.2">
      <c r="A26" s="239" t="s">
        <v>31</v>
      </c>
      <c r="B26" s="222">
        <v>30877922.546999998</v>
      </c>
      <c r="C26" s="222">
        <v>34438326.649999999</v>
      </c>
      <c r="D26" s="222">
        <v>34730219.463999994</v>
      </c>
      <c r="E26" s="222">
        <v>32364601.42200001</v>
      </c>
      <c r="F26" s="222">
        <v>45782929.495999992</v>
      </c>
      <c r="G26" s="222">
        <v>55923999.693999998</v>
      </c>
      <c r="H26" s="222">
        <v>50248654.605000012</v>
      </c>
      <c r="I26" s="222">
        <v>55774398.108000003</v>
      </c>
      <c r="J26" s="222">
        <v>60644083.501661003</v>
      </c>
    </row>
    <row r="27" spans="1:10" x14ac:dyDescent="0.2">
      <c r="A27" s="7" t="s">
        <v>17</v>
      </c>
    </row>
    <row r="28" spans="1:10" x14ac:dyDescent="0.2">
      <c r="B28" s="606"/>
    </row>
    <row r="29" spans="1:10" x14ac:dyDescent="0.2">
      <c r="B29" s="262"/>
      <c r="C29" s="262"/>
      <c r="D29" s="262"/>
      <c r="E29" s="262"/>
      <c r="F29" s="262"/>
      <c r="G29" s="262"/>
      <c r="H29" s="262"/>
      <c r="I29" s="262"/>
      <c r="J29" s="262"/>
    </row>
    <row r="30" spans="1:10" x14ac:dyDescent="0.2">
      <c r="B30" s="64"/>
    </row>
    <row r="31" spans="1:10" x14ac:dyDescent="0.2">
      <c r="B31" s="262"/>
      <c r="C31" s="262"/>
      <c r="D31" s="262"/>
      <c r="E31" s="262"/>
      <c r="F31" s="262"/>
      <c r="G31" s="262"/>
      <c r="H31" s="262"/>
      <c r="I31" s="262"/>
      <c r="J31" s="262"/>
    </row>
  </sheetData>
  <mergeCells count="1">
    <mergeCell ref="A5:D5"/>
  </mergeCell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CB395-683A-4817-B521-C652FB27B3DE}">
  <dimension ref="A1:K30"/>
  <sheetViews>
    <sheetView zoomScale="60" zoomScaleNormal="60" workbookViewId="0">
      <selection activeCell="A29" sqref="A29:XFD51"/>
    </sheetView>
  </sheetViews>
  <sheetFormatPr baseColWidth="10" defaultColWidth="11.42578125" defaultRowHeight="12.75" x14ac:dyDescent="0.2"/>
  <cols>
    <col min="1" max="1" width="45.42578125" style="7" bestFit="1" customWidth="1"/>
    <col min="2" max="10" width="11.42578125" style="7" customWidth="1"/>
    <col min="11" max="16384" width="11.42578125" style="7"/>
  </cols>
  <sheetData>
    <row r="1" spans="1:11" x14ac:dyDescent="0.2">
      <c r="A1" s="242" t="s">
        <v>332</v>
      </c>
      <c r="B1" s="242"/>
      <c r="C1" s="235"/>
      <c r="D1" s="235"/>
      <c r="E1" s="190"/>
    </row>
    <row r="2" spans="1:11" x14ac:dyDescent="0.2">
      <c r="A2" s="234" t="s">
        <v>1046</v>
      </c>
      <c r="B2" s="52"/>
      <c r="C2" s="235"/>
      <c r="D2" s="235"/>
      <c r="E2" s="190"/>
    </row>
    <row r="3" spans="1:11" x14ac:dyDescent="0.2">
      <c r="A3" s="234" t="s">
        <v>1047</v>
      </c>
      <c r="B3" s="565"/>
      <c r="C3" s="565"/>
      <c r="D3" s="565"/>
      <c r="E3" s="190"/>
    </row>
    <row r="4" spans="1:11" x14ac:dyDescent="0.2">
      <c r="A4" s="19" t="s">
        <v>540</v>
      </c>
      <c r="B4" s="19"/>
      <c r="C4" s="235"/>
      <c r="D4" s="235"/>
      <c r="E4" s="190"/>
    </row>
    <row r="5" spans="1:11" x14ac:dyDescent="0.2">
      <c r="A5" s="1442"/>
      <c r="B5" s="1442"/>
      <c r="C5" s="1442"/>
      <c r="D5" s="1442"/>
    </row>
    <row r="6" spans="1:11" x14ac:dyDescent="0.2">
      <c r="A6" s="21"/>
      <c r="B6" s="237">
        <v>2017</v>
      </c>
      <c r="C6" s="237">
        <v>2018</v>
      </c>
      <c r="D6" s="237">
        <v>2019</v>
      </c>
      <c r="E6" s="237">
        <v>2020</v>
      </c>
      <c r="F6" s="237">
        <v>2021</v>
      </c>
      <c r="G6" s="237">
        <v>2022</v>
      </c>
      <c r="H6" s="237">
        <v>2023</v>
      </c>
      <c r="I6" s="237">
        <v>2024</v>
      </c>
      <c r="J6" s="170">
        <v>2025</v>
      </c>
    </row>
    <row r="7" spans="1:11" s="6" customFormat="1" x14ac:dyDescent="0.2">
      <c r="A7" s="238" t="s">
        <v>1033</v>
      </c>
      <c r="B7" s="203">
        <v>18347009.9269692</v>
      </c>
      <c r="C7" s="203">
        <v>20602826.147514205</v>
      </c>
      <c r="D7" s="203">
        <v>19941391.010499425</v>
      </c>
      <c r="E7" s="203">
        <v>17023534.127504382</v>
      </c>
      <c r="F7" s="203">
        <v>24510381.669284992</v>
      </c>
      <c r="G7" s="203">
        <v>31368416.78788719</v>
      </c>
      <c r="H7" s="203">
        <v>21992523.26764809</v>
      </c>
      <c r="I7" s="203">
        <v>24096869.196829889</v>
      </c>
      <c r="J7" s="203">
        <v>26055528.805</v>
      </c>
    </row>
    <row r="8" spans="1:11" s="6" customFormat="1" x14ac:dyDescent="0.2">
      <c r="A8" s="238" t="s">
        <v>1034</v>
      </c>
      <c r="B8" s="203">
        <v>-1429499.1079182106</v>
      </c>
      <c r="C8" s="203">
        <v>-958898.40738827188</v>
      </c>
      <c r="D8" s="203">
        <v>-1117014.360167661</v>
      </c>
      <c r="E8" s="203">
        <v>-2649775.0950287082</v>
      </c>
      <c r="F8" s="203">
        <v>-521660.85763596866</v>
      </c>
      <c r="G8" s="203">
        <v>2957752.1951207435</v>
      </c>
      <c r="H8" s="203">
        <v>-2869042.6867446643</v>
      </c>
      <c r="I8" s="203">
        <v>-1297146.0746408368</v>
      </c>
      <c r="J8" s="203">
        <v>37285.39600000158</v>
      </c>
    </row>
    <row r="9" spans="1:11" x14ac:dyDescent="0.2">
      <c r="A9" s="193" t="s">
        <v>334</v>
      </c>
      <c r="B9" s="173">
        <v>12003033.75478768</v>
      </c>
      <c r="C9" s="173">
        <v>12749224.816616382</v>
      </c>
      <c r="D9" s="173">
        <v>14692920.590906892</v>
      </c>
      <c r="E9" s="173">
        <v>14319749.217127886</v>
      </c>
      <c r="F9" s="173">
        <v>11909041.609975848</v>
      </c>
      <c r="G9" s="173">
        <v>19619747.750910304</v>
      </c>
      <c r="H9" s="173">
        <v>18042551.606865045</v>
      </c>
      <c r="I9" s="173">
        <v>15975051.015420295</v>
      </c>
      <c r="J9" s="173">
        <v>18068489.079999998</v>
      </c>
    </row>
    <row r="10" spans="1:11" x14ac:dyDescent="0.2">
      <c r="A10" s="193" t="s">
        <v>1035</v>
      </c>
      <c r="B10" s="173">
        <v>-13432532.86270589</v>
      </c>
      <c r="C10" s="173">
        <v>-13708123.224004654</v>
      </c>
      <c r="D10" s="173">
        <v>-15809934.951074552</v>
      </c>
      <c r="E10" s="173">
        <v>-16969524.312156595</v>
      </c>
      <c r="F10" s="173">
        <v>-12430702.467611818</v>
      </c>
      <c r="G10" s="173">
        <v>-16661995.555789562</v>
      </c>
      <c r="H10" s="173">
        <v>-20911594.293609709</v>
      </c>
      <c r="I10" s="173">
        <v>-17272197.090061132</v>
      </c>
      <c r="J10" s="173">
        <v>-18031203.683999997</v>
      </c>
      <c r="K10" s="69"/>
    </row>
    <row r="11" spans="1:11" s="6" customFormat="1" x14ac:dyDescent="0.2">
      <c r="A11" s="238" t="s">
        <v>1037</v>
      </c>
      <c r="B11" s="203">
        <v>8017638.5226988504</v>
      </c>
      <c r="C11" s="203">
        <v>8368661.828090339</v>
      </c>
      <c r="D11" s="203">
        <v>7160574.4338287869</v>
      </c>
      <c r="E11" s="203">
        <v>8290101.4076072751</v>
      </c>
      <c r="F11" s="203">
        <v>10198420.411501735</v>
      </c>
      <c r="G11" s="203">
        <v>10069459.064727359</v>
      </c>
      <c r="H11" s="203">
        <v>8328352.4009317495</v>
      </c>
      <c r="I11" s="203">
        <v>9140832.9595489986</v>
      </c>
      <c r="J11" s="203">
        <v>8705683.2860000003</v>
      </c>
      <c r="K11" s="69"/>
    </row>
    <row r="12" spans="1:11" s="6" customFormat="1" x14ac:dyDescent="0.2">
      <c r="A12" s="238" t="s">
        <v>1036</v>
      </c>
      <c r="B12" s="203">
        <v>11758870.512188561</v>
      </c>
      <c r="C12" s="203">
        <v>13193062.726812139</v>
      </c>
      <c r="D12" s="203">
        <v>13897830.936838303</v>
      </c>
      <c r="E12" s="203">
        <v>11383207.814925816</v>
      </c>
      <c r="F12" s="203">
        <v>14833622.115419224</v>
      </c>
      <c r="G12" s="203">
        <v>18341205.52803909</v>
      </c>
      <c r="H12" s="203">
        <v>16533213.553461002</v>
      </c>
      <c r="I12" s="203">
        <v>16253182.311921727</v>
      </c>
      <c r="J12" s="203">
        <v>17312560.123</v>
      </c>
      <c r="K12" s="69"/>
    </row>
    <row r="13" spans="1:11" s="6" customFormat="1" x14ac:dyDescent="0.2">
      <c r="A13" s="238" t="s">
        <v>1038</v>
      </c>
      <c r="B13" s="203">
        <v>22114905.101987761</v>
      </c>
      <c r="C13" s="203">
        <v>23225719.13449017</v>
      </c>
      <c r="D13" s="203">
        <v>22906251.680087965</v>
      </c>
      <c r="E13" s="203">
        <v>21704382.452807788</v>
      </c>
      <c r="F13" s="203">
        <v>29641195.378521703</v>
      </c>
      <c r="G13" s="203">
        <v>28565985.648135383</v>
      </c>
      <c r="H13" s="203">
        <v>26187395.716263838</v>
      </c>
      <c r="I13" s="203">
        <v>27907336.775706191</v>
      </c>
      <c r="J13" s="203">
        <v>28549581.383999996</v>
      </c>
      <c r="K13" s="69"/>
    </row>
    <row r="14" spans="1:11" x14ac:dyDescent="0.2">
      <c r="A14" s="193" t="s">
        <v>1039</v>
      </c>
      <c r="B14" s="173">
        <v>31056637.351447329</v>
      </c>
      <c r="C14" s="173">
        <v>32713666.738985691</v>
      </c>
      <c r="D14" s="173">
        <v>33737824.649664968</v>
      </c>
      <c r="E14" s="173">
        <v>32986445.113547619</v>
      </c>
      <c r="F14" s="173">
        <v>40995906.861003652</v>
      </c>
      <c r="G14" s="173">
        <v>41717948.713394828</v>
      </c>
      <c r="H14" s="173">
        <v>40135404.744017467</v>
      </c>
      <c r="I14" s="173">
        <v>42294213.96649117</v>
      </c>
      <c r="J14" s="173">
        <v>44158900.098999999</v>
      </c>
      <c r="K14" s="69"/>
    </row>
    <row r="15" spans="1:11" x14ac:dyDescent="0.2">
      <c r="A15" s="193" t="s">
        <v>1040</v>
      </c>
      <c r="B15" s="173">
        <v>-502374.02476493508</v>
      </c>
      <c r="C15" s="173">
        <v>-559864.56599576818</v>
      </c>
      <c r="D15" s="173">
        <v>-582587.32267068385</v>
      </c>
      <c r="E15" s="173">
        <v>-427685.56754743488</v>
      </c>
      <c r="F15" s="173">
        <v>-492134.52741927269</v>
      </c>
      <c r="G15" s="173">
        <v>-514082.77810405463</v>
      </c>
      <c r="H15" s="173">
        <v>-484859.40635779168</v>
      </c>
      <c r="I15" s="173">
        <v>-423638.3205399685</v>
      </c>
      <c r="J15" s="173">
        <v>-402902.15100000007</v>
      </c>
      <c r="K15" s="69"/>
    </row>
    <row r="16" spans="1:11" x14ac:dyDescent="0.2">
      <c r="A16" s="193" t="s">
        <v>335</v>
      </c>
      <c r="B16" s="173">
        <v>-8439358.2246946376</v>
      </c>
      <c r="C16" s="173">
        <v>-8928083.0384997521</v>
      </c>
      <c r="D16" s="173">
        <v>-10248985.646906314</v>
      </c>
      <c r="E16" s="173">
        <v>-10854377.093192395</v>
      </c>
      <c r="F16" s="173">
        <v>-10862576.955062671</v>
      </c>
      <c r="G16" s="173">
        <v>-12637880.287155395</v>
      </c>
      <c r="H16" s="173">
        <v>-13463149.621395834</v>
      </c>
      <c r="I16" s="173">
        <v>-13963238.87024501</v>
      </c>
      <c r="J16" s="173">
        <v>-15206416.564000001</v>
      </c>
      <c r="K16" s="69"/>
    </row>
    <row r="17" spans="1:11" x14ac:dyDescent="0.2">
      <c r="A17" s="238" t="s">
        <v>1041</v>
      </c>
      <c r="B17" s="203">
        <v>3844920.514417714</v>
      </c>
      <c r="C17" s="203">
        <v>3908962.4963244968</v>
      </c>
      <c r="D17" s="203">
        <v>3926020.3245653524</v>
      </c>
      <c r="E17" s="203">
        <v>3881662.9964150642</v>
      </c>
      <c r="F17" s="203">
        <v>3536773.8267526967</v>
      </c>
      <c r="G17" s="203">
        <v>2589066.4131100518</v>
      </c>
      <c r="H17" s="203">
        <v>4026684.9489767081</v>
      </c>
      <c r="I17" s="203">
        <v>3684174.1747993371</v>
      </c>
      <c r="J17" s="203">
        <v>3902563.6719999993</v>
      </c>
      <c r="K17" s="69"/>
    </row>
    <row r="18" spans="1:11" x14ac:dyDescent="0.2">
      <c r="A18" s="193" t="s">
        <v>1042</v>
      </c>
      <c r="B18" s="173">
        <v>1436259.5342585049</v>
      </c>
      <c r="C18" s="173">
        <v>1406089.355379683</v>
      </c>
      <c r="D18" s="173">
        <v>1363724.5880100119</v>
      </c>
      <c r="E18" s="173">
        <v>1389464.5941097955</v>
      </c>
      <c r="F18" s="173">
        <v>1563586.5890667147</v>
      </c>
      <c r="G18" s="173">
        <v>1364933.2792462229</v>
      </c>
      <c r="H18" s="173">
        <v>1183093.8854432497</v>
      </c>
      <c r="I18" s="173">
        <v>1007470.3562387041</v>
      </c>
      <c r="J18" s="173">
        <v>950027.56700000004</v>
      </c>
      <c r="K18" s="69"/>
    </row>
    <row r="19" spans="1:11" x14ac:dyDescent="0.2">
      <c r="A19" s="193" t="s">
        <v>337</v>
      </c>
      <c r="B19" s="173">
        <v>2391419.4913890734</v>
      </c>
      <c r="C19" s="173">
        <v>2474759.8274555355</v>
      </c>
      <c r="D19" s="173">
        <v>2537549.1450188309</v>
      </c>
      <c r="E19" s="173">
        <v>2447188.2449888205</v>
      </c>
      <c r="F19" s="173">
        <v>1961522.1854086984</v>
      </c>
      <c r="G19" s="173">
        <v>1199003.7565648584</v>
      </c>
      <c r="H19" s="173">
        <v>2820852.4196247086</v>
      </c>
      <c r="I19" s="173">
        <v>2603351.8637315878</v>
      </c>
      <c r="J19" s="173">
        <v>2882308.6119999997</v>
      </c>
      <c r="K19" s="69"/>
    </row>
    <row r="20" spans="1:11" x14ac:dyDescent="0.2">
      <c r="A20" s="193" t="s">
        <v>1043</v>
      </c>
      <c r="B20" s="173">
        <v>17241.488770136097</v>
      </c>
      <c r="C20" s="173">
        <v>28113.313489278877</v>
      </c>
      <c r="D20" s="173">
        <v>24746.591536509575</v>
      </c>
      <c r="E20" s="173">
        <v>45010.157316448385</v>
      </c>
      <c r="F20" s="173">
        <v>11665.052277283357</v>
      </c>
      <c r="G20" s="173">
        <v>25129.377298970954</v>
      </c>
      <c r="H20" s="173">
        <v>22738.643908750004</v>
      </c>
      <c r="I20" s="173">
        <v>73351.954829044756</v>
      </c>
      <c r="J20" s="173">
        <v>70227.493000000002</v>
      </c>
      <c r="K20" s="69"/>
    </row>
    <row r="21" spans="1:11" x14ac:dyDescent="0.2">
      <c r="A21" s="238" t="s">
        <v>1044</v>
      </c>
      <c r="B21" s="203">
        <v>761124.51221881609</v>
      </c>
      <c r="C21" s="203">
        <v>842002.60908122826</v>
      </c>
      <c r="D21" s="203">
        <v>942306.86260153691</v>
      </c>
      <c r="E21" s="203">
        <v>481554.38423174503</v>
      </c>
      <c r="F21" s="203">
        <v>768565.61694806139</v>
      </c>
      <c r="G21" s="203">
        <v>892230.17551244516</v>
      </c>
      <c r="H21" s="203">
        <v>808153.96665758325</v>
      </c>
      <c r="I21" s="203">
        <v>808099.00233239273</v>
      </c>
      <c r="J21" s="203">
        <v>851523.65500000003</v>
      </c>
      <c r="K21" s="69"/>
    </row>
    <row r="22" spans="1:11" x14ac:dyDescent="0.2">
      <c r="A22" s="238" t="s">
        <v>1045</v>
      </c>
      <c r="B22" s="203">
        <v>471303.70147173863</v>
      </c>
      <c r="C22" s="203">
        <v>497927.09832242341</v>
      </c>
      <c r="D22" s="203">
        <v>464944.16606019053</v>
      </c>
      <c r="E22" s="203">
        <v>400018.40084024472</v>
      </c>
      <c r="F22" s="203">
        <v>608966.02773062093</v>
      </c>
      <c r="G22" s="203">
        <v>647709.82313354686</v>
      </c>
      <c r="H22" s="203">
        <v>521371.69981095829</v>
      </c>
      <c r="I22" s="203">
        <v>560884.70681748202</v>
      </c>
      <c r="J22" s="203">
        <v>611271.68500000006</v>
      </c>
      <c r="K22" s="69"/>
    </row>
    <row r="23" spans="1:11" x14ac:dyDescent="0.2">
      <c r="A23" s="238" t="s">
        <v>30</v>
      </c>
      <c r="B23" s="203">
        <v>-225183.38259364961</v>
      </c>
      <c r="C23" s="203">
        <v>260852.28299065537</v>
      </c>
      <c r="D23" s="203">
        <v>479057.3502495173</v>
      </c>
      <c r="E23" s="203">
        <v>513876.94743302837</v>
      </c>
      <c r="F23" s="203">
        <v>491066.67772800452</v>
      </c>
      <c r="G23" s="203">
        <v>1101107.5262932249</v>
      </c>
      <c r="H23" s="203">
        <v>885257.03179970791</v>
      </c>
      <c r="I23" s="203">
        <v>1066776.3565369935</v>
      </c>
      <c r="J23" s="203">
        <v>673614.25200000033</v>
      </c>
    </row>
    <row r="24" spans="1:11" x14ac:dyDescent="0.2">
      <c r="A24" s="193" t="s">
        <v>1048</v>
      </c>
      <c r="B24" s="173">
        <v>-1362543.6939368092</v>
      </c>
      <c r="C24" s="173">
        <v>-1045705.2002639588</v>
      </c>
      <c r="D24" s="173">
        <v>-535287.23331198934</v>
      </c>
      <c r="E24" s="173">
        <v>-547631.59183209611</v>
      </c>
      <c r="F24" s="173">
        <v>-1005950.6666029542</v>
      </c>
      <c r="G24" s="173">
        <v>-882029.37445232878</v>
      </c>
      <c r="H24" s="173">
        <v>-923283.34168995847</v>
      </c>
      <c r="I24" s="173">
        <v>-881395.99838310177</v>
      </c>
      <c r="J24" s="173">
        <v>-1123014.0419999999</v>
      </c>
    </row>
    <row r="25" spans="1:11" x14ac:dyDescent="0.2">
      <c r="A25" s="193" t="s">
        <v>338</v>
      </c>
      <c r="B25" s="173">
        <v>1137360.3113431595</v>
      </c>
      <c r="C25" s="173">
        <v>1306557.4832546141</v>
      </c>
      <c r="D25" s="173">
        <v>1014344.5835615067</v>
      </c>
      <c r="E25" s="173">
        <v>1061508.5392651246</v>
      </c>
      <c r="F25" s="173">
        <v>1497017.3443309588</v>
      </c>
      <c r="G25" s="173">
        <v>1983136.9007455537</v>
      </c>
      <c r="H25" s="173">
        <v>1808540.3734896663</v>
      </c>
      <c r="I25" s="173">
        <v>1948172.3549200953</v>
      </c>
      <c r="J25" s="173">
        <v>1796628.2940000002</v>
      </c>
    </row>
    <row r="26" spans="1:11" x14ac:dyDescent="0.2">
      <c r="A26" s="239" t="s">
        <v>31</v>
      </c>
      <c r="B26" s="241">
        <v>45314080.374471575</v>
      </c>
      <c r="C26" s="241">
        <v>49338289.768723182</v>
      </c>
      <c r="D26" s="241">
        <v>48659971.394063987</v>
      </c>
      <c r="E26" s="241">
        <v>44005029.309232257</v>
      </c>
      <c r="F26" s="241">
        <v>59556949.196966074</v>
      </c>
      <c r="G26" s="241">
        <v>65164516.374071836</v>
      </c>
      <c r="H26" s="241">
        <v>54421386.631156892</v>
      </c>
      <c r="I26" s="241">
        <v>58124140.213022277</v>
      </c>
      <c r="J26" s="241">
        <v>60644083.501661003</v>
      </c>
    </row>
    <row r="27" spans="1:11" x14ac:dyDescent="0.2">
      <c r="A27" s="7" t="s">
        <v>17</v>
      </c>
    </row>
    <row r="29" spans="1:11" x14ac:dyDescent="0.2">
      <c r="B29" s="315"/>
    </row>
    <row r="30" spans="1:11" x14ac:dyDescent="0.2">
      <c r="B30" s="315"/>
    </row>
  </sheetData>
  <mergeCells count="1">
    <mergeCell ref="A5:D5"/>
  </mergeCell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3F8B4-E6FD-4F5F-B4A1-8A952FB0B20D}">
  <dimension ref="A1:K53"/>
  <sheetViews>
    <sheetView zoomScale="60" zoomScaleNormal="60" workbookViewId="0">
      <selection activeCell="C3" sqref="C3:E3"/>
    </sheetView>
  </sheetViews>
  <sheetFormatPr baseColWidth="10" defaultColWidth="11.42578125" defaultRowHeight="12.75" x14ac:dyDescent="0.2"/>
  <cols>
    <col min="1" max="1" width="45.42578125" style="7" bestFit="1" customWidth="1"/>
    <col min="2" max="10" width="11.42578125" style="7" customWidth="1"/>
    <col min="11" max="16384" width="11.42578125" style="7"/>
  </cols>
  <sheetData>
    <row r="1" spans="1:11" x14ac:dyDescent="0.2">
      <c r="A1" s="52" t="s">
        <v>339</v>
      </c>
      <c r="B1" s="52"/>
      <c r="C1" s="235"/>
      <c r="D1" s="235"/>
      <c r="E1" s="190"/>
    </row>
    <row r="2" spans="1:11" x14ac:dyDescent="0.2">
      <c r="A2" s="234" t="s">
        <v>1046</v>
      </c>
      <c r="B2" s="52"/>
      <c r="C2" s="749"/>
      <c r="D2" s="749"/>
      <c r="E2" s="190"/>
    </row>
    <row r="3" spans="1:11" x14ac:dyDescent="0.2">
      <c r="A3" s="52" t="s">
        <v>1049</v>
      </c>
      <c r="B3" s="52"/>
      <c r="C3" s="565"/>
      <c r="D3" s="1160"/>
      <c r="E3" s="565"/>
    </row>
    <row r="4" spans="1:11" x14ac:dyDescent="0.2">
      <c r="A4" s="19" t="s">
        <v>333</v>
      </c>
      <c r="B4" s="19"/>
      <c r="C4" s="235"/>
      <c r="D4" s="235"/>
      <c r="E4" s="190"/>
      <c r="J4" s="676"/>
    </row>
    <row r="5" spans="1:11" x14ac:dyDescent="0.2">
      <c r="A5" s="1442"/>
      <c r="B5" s="1442"/>
      <c r="C5" s="1442"/>
      <c r="D5" s="1442"/>
    </row>
    <row r="6" spans="1:11" x14ac:dyDescent="0.2">
      <c r="A6" s="21"/>
      <c r="B6" s="170">
        <v>2017</v>
      </c>
      <c r="C6" s="237">
        <v>2018</v>
      </c>
      <c r="D6" s="237">
        <v>2019</v>
      </c>
      <c r="E6" s="237">
        <v>2020</v>
      </c>
      <c r="F6" s="237">
        <v>2021</v>
      </c>
      <c r="G6" s="237">
        <v>2022</v>
      </c>
      <c r="H6" s="237">
        <v>2023</v>
      </c>
      <c r="I6" s="237">
        <v>2024</v>
      </c>
      <c r="J6" s="170">
        <v>2025</v>
      </c>
    </row>
    <row r="7" spans="1:11" s="6" customFormat="1" x14ac:dyDescent="0.2">
      <c r="A7" s="238" t="s">
        <v>1033</v>
      </c>
      <c r="B7" s="203">
        <v>11684392.612</v>
      </c>
      <c r="C7" s="203">
        <v>12848055.654999997</v>
      </c>
      <c r="D7" s="203">
        <v>12333057.123</v>
      </c>
      <c r="E7" s="203">
        <v>11181979.367000002</v>
      </c>
      <c r="F7" s="203">
        <v>15961882.471999999</v>
      </c>
      <c r="G7" s="203">
        <v>22943735.777000003</v>
      </c>
      <c r="H7" s="203">
        <v>17962116.414000005</v>
      </c>
      <c r="I7" s="203">
        <v>19675544.17400001</v>
      </c>
      <c r="J7" s="203">
        <v>20767242.508000001</v>
      </c>
      <c r="K7" s="589"/>
    </row>
    <row r="8" spans="1:11" s="6" customFormat="1" x14ac:dyDescent="0.2">
      <c r="A8" s="238" t="s">
        <v>1034</v>
      </c>
      <c r="B8" s="203">
        <v>-968536.42599999905</v>
      </c>
      <c r="C8" s="203">
        <v>-960509.19200000167</v>
      </c>
      <c r="D8" s="203">
        <v>-1386745.790000001</v>
      </c>
      <c r="E8" s="203">
        <v>-1858388.8319999967</v>
      </c>
      <c r="F8" s="203">
        <v>-670448.62200000044</v>
      </c>
      <c r="G8" s="203">
        <v>1318095.5920000039</v>
      </c>
      <c r="H8" s="203">
        <v>-2402435.4229999948</v>
      </c>
      <c r="I8" s="203">
        <v>-1179970.8569999896</v>
      </c>
      <c r="J8" s="203">
        <v>-977477.96899999864</v>
      </c>
      <c r="K8" s="589"/>
    </row>
    <row r="9" spans="1:11" x14ac:dyDescent="0.2">
      <c r="A9" s="193" t="s">
        <v>334</v>
      </c>
      <c r="B9" s="173">
        <v>7736393.3490000013</v>
      </c>
      <c r="C9" s="173">
        <v>7957793.5309999976</v>
      </c>
      <c r="D9" s="173">
        <v>8983415.4010000005</v>
      </c>
      <c r="E9" s="173">
        <v>9188640.0110000018</v>
      </c>
      <c r="F9" s="173">
        <v>7607535.4880000008</v>
      </c>
      <c r="G9" s="173">
        <v>12973067.839000002</v>
      </c>
      <c r="H9" s="173">
        <v>14481143.257000001</v>
      </c>
      <c r="I9" s="173">
        <v>12637428.818</v>
      </c>
      <c r="J9" s="173">
        <v>13504155.975999998</v>
      </c>
      <c r="K9" s="589"/>
    </row>
    <row r="10" spans="1:11" x14ac:dyDescent="0.2">
      <c r="A10" s="193" t="s">
        <v>1035</v>
      </c>
      <c r="B10" s="173">
        <v>-8704929.7750000004</v>
      </c>
      <c r="C10" s="173">
        <v>-8918302.7229999993</v>
      </c>
      <c r="D10" s="173">
        <v>-10370161.191000002</v>
      </c>
      <c r="E10" s="173">
        <v>-11047028.842999998</v>
      </c>
      <c r="F10" s="173">
        <v>-8277984.1100000013</v>
      </c>
      <c r="G10" s="173">
        <v>-11654972.246999998</v>
      </c>
      <c r="H10" s="173">
        <v>-16883578.679999996</v>
      </c>
      <c r="I10" s="173">
        <v>-13817399.67499999</v>
      </c>
      <c r="J10" s="173">
        <v>-14481633.944999997</v>
      </c>
      <c r="K10" s="589"/>
    </row>
    <row r="11" spans="1:11" s="6" customFormat="1" x14ac:dyDescent="0.2">
      <c r="A11" s="238" t="s">
        <v>1037</v>
      </c>
      <c r="B11" s="203">
        <v>5051627.9579999996</v>
      </c>
      <c r="C11" s="203">
        <v>5514840.8439999996</v>
      </c>
      <c r="D11" s="203">
        <v>4824036.2620000001</v>
      </c>
      <c r="E11" s="203">
        <v>5877810.5769999996</v>
      </c>
      <c r="F11" s="203">
        <v>7238414.0470000003</v>
      </c>
      <c r="G11" s="203">
        <v>8313866.2319999989</v>
      </c>
      <c r="H11" s="203">
        <v>7455381.1720000003</v>
      </c>
      <c r="I11" s="203">
        <v>8354142.8100000005</v>
      </c>
      <c r="J11" s="203">
        <v>8308522.3959999997</v>
      </c>
      <c r="K11" s="589"/>
    </row>
    <row r="12" spans="1:11" s="6" customFormat="1" x14ac:dyDescent="0.2">
      <c r="A12" s="238" t="s">
        <v>1036</v>
      </c>
      <c r="B12" s="203">
        <v>7601301.0800000001</v>
      </c>
      <c r="C12" s="203">
        <v>8293724.0030000005</v>
      </c>
      <c r="D12" s="203">
        <v>8895766.6510000005</v>
      </c>
      <c r="E12" s="203">
        <v>7162557.6219999995</v>
      </c>
      <c r="F12" s="203">
        <v>9393917.0470000003</v>
      </c>
      <c r="G12" s="203">
        <v>13311773.953000002</v>
      </c>
      <c r="H12" s="203">
        <v>12909170.664999999</v>
      </c>
      <c r="I12" s="203">
        <v>12501372.221000001</v>
      </c>
      <c r="J12" s="203">
        <v>13436198.081</v>
      </c>
      <c r="K12" s="589"/>
    </row>
    <row r="13" spans="1:11" s="6" customFormat="1" x14ac:dyDescent="0.2">
      <c r="A13" s="238" t="s">
        <v>1038</v>
      </c>
      <c r="B13" s="203">
        <v>15069539.561000001</v>
      </c>
      <c r="C13" s="203">
        <v>16211646.288999997</v>
      </c>
      <c r="D13" s="203">
        <v>16348944.011999998</v>
      </c>
      <c r="E13" s="203">
        <v>15963031.913000001</v>
      </c>
      <c r="F13" s="203">
        <v>22785934.748</v>
      </c>
      <c r="G13" s="203">
        <v>24515246.357000001</v>
      </c>
      <c r="H13" s="203">
        <v>24179490.524000004</v>
      </c>
      <c r="I13" s="203">
        <v>26779147.282999992</v>
      </c>
      <c r="J13" s="203">
        <v>28549581.383999996</v>
      </c>
      <c r="K13" s="589"/>
    </row>
    <row r="14" spans="1:11" x14ac:dyDescent="0.2">
      <c r="A14" s="193" t="s">
        <v>1039</v>
      </c>
      <c r="B14" s="173">
        <v>21162615.125</v>
      </c>
      <c r="C14" s="173">
        <v>22834272.252999999</v>
      </c>
      <c r="D14" s="173">
        <v>24079793.324000001</v>
      </c>
      <c r="E14" s="173">
        <v>24260707.587000001</v>
      </c>
      <c r="F14" s="173">
        <v>31514587.949000001</v>
      </c>
      <c r="G14" s="173">
        <v>35802223.063999996</v>
      </c>
      <c r="H14" s="173">
        <v>37058043.083000004</v>
      </c>
      <c r="I14" s="173">
        <v>40584416.711999997</v>
      </c>
      <c r="J14" s="173">
        <v>44158900.098999999</v>
      </c>
      <c r="K14" s="589"/>
    </row>
    <row r="15" spans="1:11" x14ac:dyDescent="0.2">
      <c r="A15" s="193" t="s">
        <v>1040</v>
      </c>
      <c r="B15" s="173">
        <v>-342327.72899999999</v>
      </c>
      <c r="C15" s="173">
        <v>-390787.74100000004</v>
      </c>
      <c r="D15" s="173">
        <v>-415811.70299999998</v>
      </c>
      <c r="E15" s="173">
        <v>-314552.06700000004</v>
      </c>
      <c r="F15" s="173">
        <v>-378316.228</v>
      </c>
      <c r="G15" s="173">
        <v>-441184.35499999998</v>
      </c>
      <c r="H15" s="173">
        <v>-447683.05900000001</v>
      </c>
      <c r="I15" s="173">
        <v>-406512.20400000003</v>
      </c>
      <c r="J15" s="173">
        <v>-402902.15100000007</v>
      </c>
      <c r="K15" s="589"/>
    </row>
    <row r="16" spans="1:11" x14ac:dyDescent="0.2">
      <c r="A16" s="193" t="s">
        <v>335</v>
      </c>
      <c r="B16" s="173">
        <v>-5750747.835</v>
      </c>
      <c r="C16" s="173">
        <v>-6231838.2230000002</v>
      </c>
      <c r="D16" s="173">
        <v>-7315037.6090000002</v>
      </c>
      <c r="E16" s="173">
        <v>-7983123.6069999989</v>
      </c>
      <c r="F16" s="173">
        <v>-8350336.9730000002</v>
      </c>
      <c r="G16" s="173">
        <v>-10845792.351999998</v>
      </c>
      <c r="H16" s="173">
        <v>-12430869.5</v>
      </c>
      <c r="I16" s="173">
        <v>-13398757.225000001</v>
      </c>
      <c r="J16" s="173">
        <v>-15206416.564000001</v>
      </c>
      <c r="K16" s="589"/>
    </row>
    <row r="17" spans="1:11" x14ac:dyDescent="0.2">
      <c r="A17" s="238" t="s">
        <v>1041</v>
      </c>
      <c r="B17" s="203">
        <v>2620005.8979999996</v>
      </c>
      <c r="C17" s="203">
        <v>2728471.6989999996</v>
      </c>
      <c r="D17" s="203">
        <v>2802129.6269999999</v>
      </c>
      <c r="E17" s="203">
        <v>2854866.3119999999</v>
      </c>
      <c r="F17" s="203">
        <v>2718807.2750000004</v>
      </c>
      <c r="G17" s="203">
        <v>2221929.3159999996</v>
      </c>
      <c r="H17" s="203">
        <v>3717940.9369999999</v>
      </c>
      <c r="I17" s="203">
        <v>3535236.7600000002</v>
      </c>
      <c r="J17" s="203">
        <v>3902563.6719999993</v>
      </c>
      <c r="K17" s="589"/>
    </row>
    <row r="18" spans="1:11" x14ac:dyDescent="0.2">
      <c r="A18" s="193" t="s">
        <v>1042</v>
      </c>
      <c r="B18" s="173">
        <v>978696.03199999989</v>
      </c>
      <c r="C18" s="173">
        <v>981456.08100000001</v>
      </c>
      <c r="D18" s="173">
        <v>973335.0199999999</v>
      </c>
      <c r="E18" s="173">
        <v>1021916.5510000002</v>
      </c>
      <c r="F18" s="173">
        <v>1201968.4610000001</v>
      </c>
      <c r="G18" s="173">
        <v>1171381.7969999998</v>
      </c>
      <c r="H18" s="173">
        <v>1092380.7659999998</v>
      </c>
      <c r="I18" s="173">
        <v>966742.08900000004</v>
      </c>
      <c r="J18" s="173">
        <v>950027.56700000004</v>
      </c>
      <c r="K18" s="589"/>
    </row>
    <row r="19" spans="1:11" x14ac:dyDescent="0.2">
      <c r="A19" s="193" t="s">
        <v>337</v>
      </c>
      <c r="B19" s="173">
        <v>1629561.17</v>
      </c>
      <c r="C19" s="173">
        <v>1727392.4109999998</v>
      </c>
      <c r="D19" s="173">
        <v>1811132.152</v>
      </c>
      <c r="E19" s="173">
        <v>1799845.9129999999</v>
      </c>
      <c r="F19" s="173">
        <v>1507871.594</v>
      </c>
      <c r="G19" s="173">
        <v>1028981.56</v>
      </c>
      <c r="H19" s="173">
        <v>2604565.0010000002</v>
      </c>
      <c r="I19" s="173">
        <v>2498108.0619999999</v>
      </c>
      <c r="J19" s="173">
        <v>2882308.6119999997</v>
      </c>
      <c r="K19" s="589"/>
    </row>
    <row r="20" spans="1:11" x14ac:dyDescent="0.2">
      <c r="A20" s="193" t="s">
        <v>1043</v>
      </c>
      <c r="B20" s="173">
        <v>11748.696</v>
      </c>
      <c r="C20" s="173">
        <v>19623.207000000002</v>
      </c>
      <c r="D20" s="173">
        <v>17662.454999999998</v>
      </c>
      <c r="E20" s="173">
        <v>33103.847999999998</v>
      </c>
      <c r="F20" s="173">
        <v>8967.2199999999993</v>
      </c>
      <c r="G20" s="173">
        <v>21565.959000000003</v>
      </c>
      <c r="H20" s="173">
        <v>20995.170000000002</v>
      </c>
      <c r="I20" s="173">
        <v>70386.608999999997</v>
      </c>
      <c r="J20" s="173">
        <v>70227.493000000002</v>
      </c>
      <c r="K20" s="589"/>
    </row>
    <row r="21" spans="1:11" x14ac:dyDescent="0.2">
      <c r="A21" s="238" t="s">
        <v>1044</v>
      </c>
      <c r="B21" s="203">
        <v>518645.49699999997</v>
      </c>
      <c r="C21" s="203">
        <v>587721.24100000004</v>
      </c>
      <c r="D21" s="203">
        <v>672555.35100000002</v>
      </c>
      <c r="E21" s="203">
        <v>354171.23800000001</v>
      </c>
      <c r="F21" s="203">
        <v>590815.78099999996</v>
      </c>
      <c r="G21" s="203">
        <v>765709.35899999994</v>
      </c>
      <c r="H21" s="203">
        <v>746189.17399999988</v>
      </c>
      <c r="I21" s="203">
        <v>775430.57500000007</v>
      </c>
      <c r="J21" s="203">
        <v>851523.65500000003</v>
      </c>
      <c r="K21" s="589"/>
    </row>
    <row r="22" spans="1:11" x14ac:dyDescent="0.2">
      <c r="A22" s="238" t="s">
        <v>1045</v>
      </c>
      <c r="B22" s="203">
        <v>321155.788</v>
      </c>
      <c r="C22" s="203">
        <v>347555.13699999999</v>
      </c>
      <c r="D22" s="203">
        <v>331845.91899999999</v>
      </c>
      <c r="E22" s="203">
        <v>294203.55599999998</v>
      </c>
      <c r="F22" s="203">
        <v>468127.55</v>
      </c>
      <c r="G22" s="203">
        <v>555862.69900000002</v>
      </c>
      <c r="H22" s="203">
        <v>481395.79099999997</v>
      </c>
      <c r="I22" s="203">
        <v>538210.23099999991</v>
      </c>
      <c r="J22" s="203">
        <v>611271.68500000006</v>
      </c>
      <c r="K22" s="589"/>
    </row>
    <row r="23" spans="1:11" x14ac:dyDescent="0.2">
      <c r="A23" s="238" t="s">
        <v>30</v>
      </c>
      <c r="B23" s="203">
        <v>-153444.46999999974</v>
      </c>
      <c r="C23" s="203">
        <v>182075.9530000001</v>
      </c>
      <c r="D23" s="203">
        <v>341918.96199999994</v>
      </c>
      <c r="E23" s="203">
        <v>377943.67700000008</v>
      </c>
      <c r="F23" s="203">
        <v>377495.34499999997</v>
      </c>
      <c r="G23" s="203">
        <v>944967.29799999972</v>
      </c>
      <c r="H23" s="203">
        <v>817380.40099999961</v>
      </c>
      <c r="I23" s="203">
        <v>1023650.5689999999</v>
      </c>
      <c r="J23" s="203">
        <v>673614.25200000033</v>
      </c>
      <c r="K23" s="589"/>
    </row>
    <row r="24" spans="1:11" x14ac:dyDescent="0.2">
      <c r="A24" s="193" t="s">
        <v>1048</v>
      </c>
      <c r="B24" s="173">
        <v>-928464.58099999977</v>
      </c>
      <c r="C24" s="173">
        <v>-729906.47699999984</v>
      </c>
      <c r="D24" s="173">
        <v>-382052.076</v>
      </c>
      <c r="E24" s="173">
        <v>-402769.37599999999</v>
      </c>
      <c r="F24" s="173">
        <v>-773299.65800000005</v>
      </c>
      <c r="G24" s="173">
        <v>-756955.06099999999</v>
      </c>
      <c r="H24" s="173">
        <v>-852491.06300000008</v>
      </c>
      <c r="I24" s="173">
        <v>-845764.44699999993</v>
      </c>
      <c r="J24" s="173">
        <v>-1123014.0419999999</v>
      </c>
      <c r="K24" s="589"/>
    </row>
    <row r="25" spans="1:11" x14ac:dyDescent="0.2">
      <c r="A25" s="193" t="s">
        <v>338</v>
      </c>
      <c r="B25" s="173">
        <v>775020.11100000003</v>
      </c>
      <c r="C25" s="173">
        <v>911982.42999999993</v>
      </c>
      <c r="D25" s="173">
        <v>723971.03799999994</v>
      </c>
      <c r="E25" s="173">
        <v>780713.05300000007</v>
      </c>
      <c r="F25" s="173">
        <v>1150795.003</v>
      </c>
      <c r="G25" s="173">
        <v>1701922.3589999997</v>
      </c>
      <c r="H25" s="173">
        <v>1669871.4639999997</v>
      </c>
      <c r="I25" s="173">
        <v>1869415.0159999998</v>
      </c>
      <c r="J25" s="173">
        <v>1796628.2940000002</v>
      </c>
      <c r="K25" s="589"/>
    </row>
    <row r="26" spans="1:11" x14ac:dyDescent="0.2">
      <c r="A26" s="239" t="s">
        <v>31</v>
      </c>
      <c r="B26" s="240">
        <v>30060294.886</v>
      </c>
      <c r="C26" s="240">
        <v>32905525.973999996</v>
      </c>
      <c r="D26" s="241">
        <v>32830450.993999999</v>
      </c>
      <c r="E26" s="241">
        <v>31026196.063000005</v>
      </c>
      <c r="F26" s="241">
        <v>42903063.170999996</v>
      </c>
      <c r="G26" s="241">
        <v>51947450.806000002</v>
      </c>
      <c r="H26" s="241">
        <v>47904513.241000012</v>
      </c>
      <c r="I26" s="241">
        <v>52327219.592</v>
      </c>
      <c r="J26" s="241">
        <v>55355797.156000003</v>
      </c>
      <c r="K26" s="589"/>
    </row>
    <row r="27" spans="1:11" x14ac:dyDescent="0.2">
      <c r="A27" s="7" t="s">
        <v>17</v>
      </c>
    </row>
    <row r="29" spans="1:11" x14ac:dyDescent="0.2">
      <c r="B29" s="64"/>
    </row>
    <row r="30" spans="1:11" x14ac:dyDescent="0.2">
      <c r="B30" s="64"/>
    </row>
    <row r="31" spans="1:11" x14ac:dyDescent="0.2">
      <c r="B31" s="64"/>
    </row>
    <row r="32" spans="1:11" x14ac:dyDescent="0.2">
      <c r="B32" s="64"/>
    </row>
    <row r="33" spans="2:2" x14ac:dyDescent="0.2">
      <c r="B33" s="64"/>
    </row>
    <row r="34" spans="2:2" x14ac:dyDescent="0.2">
      <c r="B34" s="64"/>
    </row>
    <row r="35" spans="2:2" x14ac:dyDescent="0.2">
      <c r="B35" s="64"/>
    </row>
    <row r="36" spans="2:2" x14ac:dyDescent="0.2">
      <c r="B36" s="64"/>
    </row>
    <row r="37" spans="2:2" x14ac:dyDescent="0.2">
      <c r="B37" s="64"/>
    </row>
    <row r="38" spans="2:2" x14ac:dyDescent="0.2">
      <c r="B38" s="64"/>
    </row>
    <row r="39" spans="2:2" x14ac:dyDescent="0.2">
      <c r="B39" s="64"/>
    </row>
    <row r="40" spans="2:2" x14ac:dyDescent="0.2">
      <c r="B40" s="64"/>
    </row>
    <row r="41" spans="2:2" x14ac:dyDescent="0.2">
      <c r="B41" s="64"/>
    </row>
    <row r="42" spans="2:2" x14ac:dyDescent="0.2">
      <c r="B42" s="64"/>
    </row>
    <row r="43" spans="2:2" x14ac:dyDescent="0.2">
      <c r="B43" s="64"/>
    </row>
    <row r="44" spans="2:2" x14ac:dyDescent="0.2">
      <c r="B44" s="64"/>
    </row>
    <row r="45" spans="2:2" x14ac:dyDescent="0.2">
      <c r="B45" s="64"/>
    </row>
    <row r="46" spans="2:2" x14ac:dyDescent="0.2">
      <c r="B46" s="64"/>
    </row>
    <row r="47" spans="2:2" x14ac:dyDescent="0.2">
      <c r="B47" s="64"/>
    </row>
    <row r="48" spans="2:2" x14ac:dyDescent="0.2">
      <c r="B48" s="64"/>
    </row>
    <row r="49" spans="2:2" x14ac:dyDescent="0.2">
      <c r="B49" s="64"/>
    </row>
    <row r="50" spans="2:2" x14ac:dyDescent="0.2">
      <c r="B50" s="64"/>
    </row>
    <row r="51" spans="2:2" x14ac:dyDescent="0.2">
      <c r="B51" s="64"/>
    </row>
    <row r="52" spans="2:2" x14ac:dyDescent="0.2">
      <c r="B52" s="64"/>
    </row>
    <row r="53" spans="2:2" x14ac:dyDescent="0.2">
      <c r="B53" s="64"/>
    </row>
  </sheetData>
  <mergeCells count="1">
    <mergeCell ref="A5:D5"/>
  </mergeCell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B0AD8-5D4D-446C-883C-C6EBF7BE9FF7}">
  <dimension ref="A1:J27"/>
  <sheetViews>
    <sheetView zoomScale="60" zoomScaleNormal="60" workbookViewId="0">
      <selection activeCell="A28" sqref="A28:XFD77"/>
    </sheetView>
  </sheetViews>
  <sheetFormatPr baseColWidth="10" defaultColWidth="11.42578125" defaultRowHeight="12.75" x14ac:dyDescent="0.2"/>
  <cols>
    <col min="1" max="1" width="45.42578125" style="7" bestFit="1" customWidth="1"/>
    <col min="2" max="10" width="11.42578125" style="7" customWidth="1"/>
    <col min="11" max="16384" width="11.42578125" style="7"/>
  </cols>
  <sheetData>
    <row r="1" spans="1:10" x14ac:dyDescent="0.2">
      <c r="A1" s="347" t="s">
        <v>340</v>
      </c>
      <c r="B1" s="235"/>
      <c r="C1" s="190"/>
    </row>
    <row r="2" spans="1:10" x14ac:dyDescent="0.2">
      <c r="A2" s="347" t="s">
        <v>1046</v>
      </c>
      <c r="B2" s="235"/>
      <c r="C2" s="190"/>
    </row>
    <row r="3" spans="1:10" x14ac:dyDescent="0.2">
      <c r="A3" s="347" t="s">
        <v>1049</v>
      </c>
      <c r="B3" s="235"/>
      <c r="C3" s="565"/>
      <c r="D3" s="1160"/>
      <c r="E3" s="565"/>
    </row>
    <row r="4" spans="1:10" x14ac:dyDescent="0.2">
      <c r="A4" s="105" t="s">
        <v>540</v>
      </c>
      <c r="B4" s="235"/>
      <c r="C4" s="190"/>
      <c r="J4" s="676"/>
    </row>
    <row r="5" spans="1:10" x14ac:dyDescent="0.2">
      <c r="A5" s="1442"/>
      <c r="B5" s="1442"/>
    </row>
    <row r="6" spans="1:10" x14ac:dyDescent="0.2">
      <c r="A6" s="21"/>
      <c r="B6" s="237">
        <v>2017</v>
      </c>
      <c r="C6" s="237">
        <v>2018</v>
      </c>
      <c r="D6" s="237">
        <v>2019</v>
      </c>
      <c r="E6" s="237">
        <v>2020</v>
      </c>
      <c r="F6" s="237">
        <v>2021</v>
      </c>
      <c r="G6" s="237">
        <v>2022</v>
      </c>
      <c r="H6" s="237">
        <v>2023</v>
      </c>
      <c r="I6" s="21">
        <v>2024</v>
      </c>
      <c r="J6" s="237">
        <v>2025</v>
      </c>
    </row>
    <row r="7" spans="1:10" s="6" customFormat="1" x14ac:dyDescent="0.2">
      <c r="A7" s="238" t="s">
        <v>1033</v>
      </c>
      <c r="B7" s="203">
        <v>17147122.030024368</v>
      </c>
      <c r="C7" s="203">
        <v>18406849.418482777</v>
      </c>
      <c r="D7" s="203">
        <v>17279654.896180682</v>
      </c>
      <c r="E7" s="203">
        <v>15203750.646086525</v>
      </c>
      <c r="F7" s="203">
        <v>20764093.384542022</v>
      </c>
      <c r="G7" s="203">
        <v>26734808.917522818</v>
      </c>
      <c r="H7" s="203">
        <v>19453720.497879256</v>
      </c>
      <c r="I7" s="203">
        <v>20504463.10729536</v>
      </c>
      <c r="J7" s="203">
        <v>20767242.508000001</v>
      </c>
    </row>
    <row r="8" spans="1:10" s="6" customFormat="1" x14ac:dyDescent="0.2">
      <c r="A8" s="238" t="s">
        <v>1034</v>
      </c>
      <c r="B8" s="203">
        <v>-1421350.0725822453</v>
      </c>
      <c r="C8" s="203">
        <v>-1376079.6603750854</v>
      </c>
      <c r="D8" s="203">
        <v>-1942948.0007226805</v>
      </c>
      <c r="E8" s="203">
        <v>-2526787.027400882</v>
      </c>
      <c r="F8" s="203">
        <v>-872156.39014796051</v>
      </c>
      <c r="G8" s="203">
        <v>1535889.1040958844</v>
      </c>
      <c r="H8" s="203">
        <v>-2601937.6645849529</v>
      </c>
      <c r="I8" s="203">
        <v>-1229682.3249753725</v>
      </c>
      <c r="J8" s="203">
        <v>-977477.96899999864</v>
      </c>
    </row>
    <row r="9" spans="1:10" x14ac:dyDescent="0.2">
      <c r="A9" s="193" t="s">
        <v>334</v>
      </c>
      <c r="B9" s="173">
        <v>11353339.898158837</v>
      </c>
      <c r="C9" s="173">
        <v>11400783.991116151</v>
      </c>
      <c r="D9" s="173">
        <v>12586523.874021839</v>
      </c>
      <c r="E9" s="173">
        <v>12493476.058110289</v>
      </c>
      <c r="F9" s="173">
        <v>9896299.9869311079</v>
      </c>
      <c r="G9" s="173">
        <v>15116652.890389746</v>
      </c>
      <c r="H9" s="173">
        <v>15683681.528300043</v>
      </c>
      <c r="I9" s="173">
        <v>13169836.151834002</v>
      </c>
      <c r="J9" s="173">
        <v>13504155.975999998</v>
      </c>
    </row>
    <row r="10" spans="1:10" x14ac:dyDescent="0.2">
      <c r="A10" s="193" t="s">
        <v>1035</v>
      </c>
      <c r="B10" s="173">
        <v>-12774689.970741082</v>
      </c>
      <c r="C10" s="173">
        <v>-12776863.651491238</v>
      </c>
      <c r="D10" s="173">
        <v>-14529471.87474452</v>
      </c>
      <c r="E10" s="173">
        <v>-15020263.08551117</v>
      </c>
      <c r="F10" s="173">
        <v>-10768456.37707907</v>
      </c>
      <c r="G10" s="173">
        <v>-13580763.786293862</v>
      </c>
      <c r="H10" s="173">
        <v>-18285619.192884997</v>
      </c>
      <c r="I10" s="173">
        <v>-14399518.476809375</v>
      </c>
      <c r="J10" s="173">
        <v>-14481633.944999997</v>
      </c>
    </row>
    <row r="11" spans="1:10" s="6" customFormat="1" x14ac:dyDescent="0.2">
      <c r="A11" s="238" t="s">
        <v>1037</v>
      </c>
      <c r="B11" s="203">
        <v>7413383.2987731183</v>
      </c>
      <c r="C11" s="203">
        <v>7900872.14036173</v>
      </c>
      <c r="D11" s="203">
        <v>6758882.3259860817</v>
      </c>
      <c r="E11" s="203">
        <v>7991855.7729921388</v>
      </c>
      <c r="F11" s="203">
        <v>9416126.5434412453</v>
      </c>
      <c r="G11" s="203">
        <v>9687595.2215759065</v>
      </c>
      <c r="H11" s="203">
        <v>8074488.4501581667</v>
      </c>
      <c r="I11" s="203">
        <v>8706097.8606670648</v>
      </c>
      <c r="J11" s="203">
        <v>8308522.3959999997</v>
      </c>
    </row>
    <row r="12" spans="1:10" s="6" customFormat="1" x14ac:dyDescent="0.2">
      <c r="A12" s="238" t="s">
        <v>1036</v>
      </c>
      <c r="B12" s="203">
        <v>11155088.803833498</v>
      </c>
      <c r="C12" s="203">
        <v>11882056.938496133</v>
      </c>
      <c r="D12" s="203">
        <v>12463720.570917279</v>
      </c>
      <c r="E12" s="203">
        <v>9738681.9004952684</v>
      </c>
      <c r="F12" s="203">
        <v>12220123.231248738</v>
      </c>
      <c r="G12" s="203">
        <v>15511324.59185103</v>
      </c>
      <c r="H12" s="203">
        <v>13981169.712306041</v>
      </c>
      <c r="I12" s="203">
        <v>13028047.571603671</v>
      </c>
      <c r="J12" s="203">
        <v>13436198.081</v>
      </c>
    </row>
    <row r="13" spans="1:10" s="6" customFormat="1" x14ac:dyDescent="0.2">
      <c r="A13" s="238" t="s">
        <v>1038</v>
      </c>
      <c r="B13" s="203">
        <v>22114905.101987761</v>
      </c>
      <c r="C13" s="203">
        <v>23225719.13449017</v>
      </c>
      <c r="D13" s="203">
        <v>22906251.680087965</v>
      </c>
      <c r="E13" s="203">
        <v>21704382.452807788</v>
      </c>
      <c r="F13" s="203">
        <v>29641195.378521703</v>
      </c>
      <c r="G13" s="203">
        <v>28565985.648135383</v>
      </c>
      <c r="H13" s="203">
        <v>26187395.716263838</v>
      </c>
      <c r="I13" s="203">
        <v>27907336.775706191</v>
      </c>
      <c r="J13" s="203">
        <v>28549581.383999996</v>
      </c>
    </row>
    <row r="14" spans="1:10" x14ac:dyDescent="0.2">
      <c r="A14" s="193" t="s">
        <v>1039</v>
      </c>
      <c r="B14" s="173">
        <v>31056637.351447329</v>
      </c>
      <c r="C14" s="173">
        <v>32713666.738985691</v>
      </c>
      <c r="D14" s="173">
        <v>33737824.649664968</v>
      </c>
      <c r="E14" s="173">
        <v>32986445.113547619</v>
      </c>
      <c r="F14" s="173">
        <v>40995906.861003652</v>
      </c>
      <c r="G14" s="173">
        <v>41717948.713394828</v>
      </c>
      <c r="H14" s="173">
        <v>40135404.744017467</v>
      </c>
      <c r="I14" s="173">
        <v>42294213.96649117</v>
      </c>
      <c r="J14" s="173">
        <v>44158900.098999999</v>
      </c>
    </row>
    <row r="15" spans="1:10" x14ac:dyDescent="0.2">
      <c r="A15" s="193" t="s">
        <v>1040</v>
      </c>
      <c r="B15" s="173">
        <v>-502374.02476493508</v>
      </c>
      <c r="C15" s="173">
        <v>-559864.56599576818</v>
      </c>
      <c r="D15" s="173">
        <v>-582587.32267068385</v>
      </c>
      <c r="E15" s="173">
        <v>-427685.56754743488</v>
      </c>
      <c r="F15" s="173">
        <v>-492134.52741927269</v>
      </c>
      <c r="G15" s="173">
        <v>-514082.77810405463</v>
      </c>
      <c r="H15" s="173">
        <v>-484859.40635779168</v>
      </c>
      <c r="I15" s="173">
        <v>-423638.3205399685</v>
      </c>
      <c r="J15" s="173">
        <v>-402902.15100000007</v>
      </c>
    </row>
    <row r="16" spans="1:10" x14ac:dyDescent="0.2">
      <c r="A16" s="193" t="s">
        <v>335</v>
      </c>
      <c r="B16" s="173">
        <v>-8439358.2246946376</v>
      </c>
      <c r="C16" s="173">
        <v>-8928083.0384997521</v>
      </c>
      <c r="D16" s="173">
        <v>-10248985.646906314</v>
      </c>
      <c r="E16" s="173">
        <v>-10854377.093192395</v>
      </c>
      <c r="F16" s="173">
        <v>-10862576.955062671</v>
      </c>
      <c r="G16" s="173">
        <v>-12637880.287155395</v>
      </c>
      <c r="H16" s="173">
        <v>-13463149.621395834</v>
      </c>
      <c r="I16" s="173">
        <v>-13963238.87024501</v>
      </c>
      <c r="J16" s="173">
        <v>-15206416.564000001</v>
      </c>
    </row>
    <row r="17" spans="1:10" x14ac:dyDescent="0.2">
      <c r="A17" s="238" t="s">
        <v>1041</v>
      </c>
      <c r="B17" s="203">
        <v>3844920.514417714</v>
      </c>
      <c r="C17" s="203">
        <v>3908962.4963244968</v>
      </c>
      <c r="D17" s="203">
        <v>3926020.3245653524</v>
      </c>
      <c r="E17" s="203">
        <v>3881662.9964150642</v>
      </c>
      <c r="F17" s="203">
        <v>3536773.8267526967</v>
      </c>
      <c r="G17" s="203">
        <v>2589066.4131100518</v>
      </c>
      <c r="H17" s="203">
        <v>4026684.9489767081</v>
      </c>
      <c r="I17" s="203">
        <v>3684174.1747993371</v>
      </c>
      <c r="J17" s="203">
        <v>3902563.6719999993</v>
      </c>
    </row>
    <row r="18" spans="1:10" x14ac:dyDescent="0.2">
      <c r="A18" s="193" t="s">
        <v>1042</v>
      </c>
      <c r="B18" s="173">
        <v>1436259.5342585049</v>
      </c>
      <c r="C18" s="173">
        <v>1406089.355379683</v>
      </c>
      <c r="D18" s="173">
        <v>1363724.5880100119</v>
      </c>
      <c r="E18" s="173">
        <v>1389464.5941097955</v>
      </c>
      <c r="F18" s="173">
        <v>1563586.5890667147</v>
      </c>
      <c r="G18" s="173">
        <v>1364933.2792462229</v>
      </c>
      <c r="H18" s="173">
        <v>1183093.8854432497</v>
      </c>
      <c r="I18" s="173">
        <v>1007470.3562387041</v>
      </c>
      <c r="J18" s="173">
        <v>950027.56700000004</v>
      </c>
    </row>
    <row r="19" spans="1:10" x14ac:dyDescent="0.2">
      <c r="A19" s="193" t="s">
        <v>337</v>
      </c>
      <c r="B19" s="173">
        <v>2391419.4913890734</v>
      </c>
      <c r="C19" s="173">
        <v>2474759.8274555355</v>
      </c>
      <c r="D19" s="173">
        <v>2537549.1450188309</v>
      </c>
      <c r="E19" s="173">
        <v>2447188.2449888205</v>
      </c>
      <c r="F19" s="173">
        <v>1961522.1854086984</v>
      </c>
      <c r="G19" s="173">
        <v>1199003.7565648584</v>
      </c>
      <c r="H19" s="173">
        <v>2820852.4196247086</v>
      </c>
      <c r="I19" s="173">
        <v>2603351.8637315878</v>
      </c>
      <c r="J19" s="173">
        <v>2882308.6119999997</v>
      </c>
    </row>
    <row r="20" spans="1:10" x14ac:dyDescent="0.2">
      <c r="A20" s="193" t="s">
        <v>1043</v>
      </c>
      <c r="B20" s="173">
        <v>17241.488770136097</v>
      </c>
      <c r="C20" s="173">
        <v>28113.313489278877</v>
      </c>
      <c r="D20" s="173">
        <v>24746.591536509575</v>
      </c>
      <c r="E20" s="173">
        <v>45010.157316448385</v>
      </c>
      <c r="F20" s="173">
        <v>11665.052277283357</v>
      </c>
      <c r="G20" s="173">
        <v>25129.377298970954</v>
      </c>
      <c r="H20" s="173">
        <v>22738.643908750004</v>
      </c>
      <c r="I20" s="173">
        <v>73351.954829044756</v>
      </c>
      <c r="J20" s="173">
        <v>70227.493000000002</v>
      </c>
    </row>
    <row r="21" spans="1:10" x14ac:dyDescent="0.2">
      <c r="A21" s="238" t="s">
        <v>1044</v>
      </c>
      <c r="B21" s="203">
        <v>761124.51221881609</v>
      </c>
      <c r="C21" s="203">
        <v>842002.60908122826</v>
      </c>
      <c r="D21" s="203">
        <v>942306.86260153691</v>
      </c>
      <c r="E21" s="203">
        <v>481554.38423174503</v>
      </c>
      <c r="F21" s="203">
        <v>768565.61694806139</v>
      </c>
      <c r="G21" s="203">
        <v>892230.17551244516</v>
      </c>
      <c r="H21" s="203">
        <v>808153.96665758325</v>
      </c>
      <c r="I21" s="203">
        <v>808099.00233239273</v>
      </c>
      <c r="J21" s="203">
        <v>851523.65500000003</v>
      </c>
    </row>
    <row r="22" spans="1:10" x14ac:dyDescent="0.2">
      <c r="A22" s="238" t="s">
        <v>1045</v>
      </c>
      <c r="B22" s="203">
        <v>471303.70147173863</v>
      </c>
      <c r="C22" s="203">
        <v>497927.09832242341</v>
      </c>
      <c r="D22" s="203">
        <v>464944.16606019053</v>
      </c>
      <c r="E22" s="203">
        <v>400018.40084024472</v>
      </c>
      <c r="F22" s="203">
        <v>608966.02773062093</v>
      </c>
      <c r="G22" s="203">
        <v>647709.82313354686</v>
      </c>
      <c r="H22" s="203">
        <v>521371.69981095829</v>
      </c>
      <c r="I22" s="203">
        <v>560884.70681748202</v>
      </c>
      <c r="J22" s="203">
        <v>611271.68500000006</v>
      </c>
    </row>
    <row r="23" spans="1:10" x14ac:dyDescent="0.2">
      <c r="A23" s="238" t="s">
        <v>30</v>
      </c>
      <c r="B23" s="203">
        <v>-225183.38259364961</v>
      </c>
      <c r="C23" s="203">
        <v>260852.28299065537</v>
      </c>
      <c r="D23" s="203">
        <v>479057.3502495173</v>
      </c>
      <c r="E23" s="203">
        <v>513876.94743302837</v>
      </c>
      <c r="F23" s="203">
        <v>491066.67772800452</v>
      </c>
      <c r="G23" s="203">
        <v>1101107.5262932249</v>
      </c>
      <c r="H23" s="203">
        <v>885257.03179970791</v>
      </c>
      <c r="I23" s="203">
        <v>1066776.3565369935</v>
      </c>
      <c r="J23" s="203">
        <v>673614.25200000033</v>
      </c>
    </row>
    <row r="24" spans="1:10" x14ac:dyDescent="0.2">
      <c r="A24" s="193" t="s">
        <v>1048</v>
      </c>
      <c r="B24" s="173">
        <v>-1362543.6939368092</v>
      </c>
      <c r="C24" s="173">
        <v>-1045705.2002639588</v>
      </c>
      <c r="D24" s="173">
        <v>-535287.23331198934</v>
      </c>
      <c r="E24" s="173">
        <v>-547631.59183209611</v>
      </c>
      <c r="F24" s="173">
        <v>-1005950.6666029542</v>
      </c>
      <c r="G24" s="173">
        <v>-882029.37445232878</v>
      </c>
      <c r="H24" s="173">
        <v>-923283.34168995847</v>
      </c>
      <c r="I24" s="173">
        <v>-881395.99838310177</v>
      </c>
      <c r="J24" s="173">
        <v>-1123014.0419999999</v>
      </c>
    </row>
    <row r="25" spans="1:10" x14ac:dyDescent="0.2">
      <c r="A25" s="193" t="s">
        <v>338</v>
      </c>
      <c r="B25" s="173">
        <v>1137360.3113431595</v>
      </c>
      <c r="C25" s="173">
        <v>1306557.4832546141</v>
      </c>
      <c r="D25" s="173">
        <v>1014344.5835615067</v>
      </c>
      <c r="E25" s="173">
        <v>1061508.5392651246</v>
      </c>
      <c r="F25" s="173">
        <v>1497017.3443309588</v>
      </c>
      <c r="G25" s="173">
        <v>1983136.9007455537</v>
      </c>
      <c r="H25" s="173">
        <v>1808540.3734896663</v>
      </c>
      <c r="I25" s="173">
        <v>1948172.3549200953</v>
      </c>
      <c r="J25" s="173">
        <v>1796628.2940000002</v>
      </c>
    </row>
    <row r="26" spans="1:10" x14ac:dyDescent="0.2">
      <c r="A26" s="239" t="s">
        <v>31</v>
      </c>
      <c r="B26" s="240">
        <v>44114192.477526747</v>
      </c>
      <c r="C26" s="240">
        <v>47142313.039691754</v>
      </c>
      <c r="D26" s="241">
        <v>45998235.279745243</v>
      </c>
      <c r="E26" s="241">
        <v>42185245.827814393</v>
      </c>
      <c r="F26" s="241">
        <v>55810660.912223108</v>
      </c>
      <c r="G26" s="241">
        <v>60530908.503707469</v>
      </c>
      <c r="H26" s="241">
        <v>51882583.861388057</v>
      </c>
      <c r="I26" s="241">
        <v>54531734.123487756</v>
      </c>
      <c r="J26" s="241">
        <v>55355797.156000003</v>
      </c>
    </row>
    <row r="27" spans="1:10" x14ac:dyDescent="0.2">
      <c r="A27" s="7" t="s">
        <v>17</v>
      </c>
    </row>
  </sheetData>
  <mergeCells count="1">
    <mergeCell ref="A5:B5"/>
  </mergeCell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91495-0680-470F-B780-E89F3559E5D2}">
  <dimension ref="A1:J14"/>
  <sheetViews>
    <sheetView topLeftCell="A4" workbookViewId="0">
      <selection activeCell="G19" sqref="G19"/>
    </sheetView>
  </sheetViews>
  <sheetFormatPr baseColWidth="10" defaultColWidth="11.42578125" defaultRowHeight="12.75" x14ac:dyDescent="0.2"/>
  <cols>
    <col min="1" max="1" width="35" style="7" customWidth="1"/>
    <col min="2" max="10" width="11.42578125" style="7" customWidth="1"/>
    <col min="11" max="16384" width="11.42578125" style="7"/>
  </cols>
  <sheetData>
    <row r="1" spans="1:10" x14ac:dyDescent="0.2">
      <c r="A1" s="234" t="s">
        <v>341</v>
      </c>
      <c r="B1" s="234"/>
      <c r="C1" s="235"/>
      <c r="D1" s="235"/>
      <c r="E1" s="190"/>
    </row>
    <row r="2" spans="1:10" x14ac:dyDescent="0.2">
      <c r="A2" s="347" t="s">
        <v>1046</v>
      </c>
      <c r="B2" s="347"/>
      <c r="C2" s="243"/>
      <c r="D2" s="243"/>
      <c r="E2" s="190"/>
    </row>
    <row r="3" spans="1:10" x14ac:dyDescent="0.2">
      <c r="A3" s="347" t="s">
        <v>1050</v>
      </c>
      <c r="B3" s="347"/>
      <c r="C3" s="243"/>
      <c r="D3" s="243"/>
      <c r="E3" s="190"/>
    </row>
    <row r="4" spans="1:10" x14ac:dyDescent="0.2">
      <c r="A4" s="105" t="s">
        <v>333</v>
      </c>
      <c r="B4" s="105"/>
      <c r="C4" s="243"/>
      <c r="D4" s="243"/>
      <c r="E4" s="190"/>
    </row>
    <row r="5" spans="1:10" x14ac:dyDescent="0.2">
      <c r="A5" s="1443"/>
      <c r="B5" s="1443"/>
      <c r="C5" s="1443"/>
      <c r="D5" s="1443"/>
    </row>
    <row r="6" spans="1:10" x14ac:dyDescent="0.2">
      <c r="A6" s="21"/>
      <c r="B6" s="21">
        <v>2017</v>
      </c>
      <c r="C6" s="244">
        <v>2018</v>
      </c>
      <c r="D6" s="244">
        <v>2019</v>
      </c>
      <c r="E6" s="244">
        <v>2020</v>
      </c>
      <c r="F6" s="244">
        <v>2021</v>
      </c>
      <c r="G6" s="244">
        <v>2022</v>
      </c>
      <c r="H6" s="244">
        <v>2023</v>
      </c>
      <c r="I6" s="244">
        <v>2024</v>
      </c>
      <c r="J6" s="21">
        <v>2025</v>
      </c>
    </row>
    <row r="7" spans="1:10" x14ac:dyDescent="0.2">
      <c r="A7" s="245" t="s">
        <v>1033</v>
      </c>
      <c r="B7" s="203">
        <v>817627.66100000008</v>
      </c>
      <c r="C7" s="203">
        <v>1532800.676</v>
      </c>
      <c r="D7" s="203">
        <v>1899768.4700000002</v>
      </c>
      <c r="E7" s="203">
        <v>1338405.3590000002</v>
      </c>
      <c r="F7" s="203">
        <v>2879866.3250000002</v>
      </c>
      <c r="G7" s="203">
        <v>3976548.8880000007</v>
      </c>
      <c r="H7" s="203">
        <v>2344141.3640000001</v>
      </c>
      <c r="I7" s="203">
        <v>3447178.5159999998</v>
      </c>
      <c r="J7" s="203">
        <v>5288286.2970000003</v>
      </c>
    </row>
    <row r="8" spans="1:10" x14ac:dyDescent="0.2">
      <c r="A8" s="238" t="s">
        <v>1034</v>
      </c>
      <c r="B8" s="203">
        <v>-5552.9160000000265</v>
      </c>
      <c r="C8" s="203">
        <v>291194.20899999992</v>
      </c>
      <c r="D8" s="203">
        <v>589495.96100000013</v>
      </c>
      <c r="E8" s="203">
        <v>-90454.655999999959</v>
      </c>
      <c r="F8" s="203">
        <v>269434.75900000008</v>
      </c>
      <c r="G8" s="203">
        <v>1220238.7970000007</v>
      </c>
      <c r="H8" s="203">
        <v>-246624.88100000005</v>
      </c>
      <c r="I8" s="203">
        <v>-64736.441999999806</v>
      </c>
      <c r="J8" s="203">
        <v>1014763.3650000002</v>
      </c>
    </row>
    <row r="9" spans="1:10" x14ac:dyDescent="0.2">
      <c r="A9" s="193" t="s">
        <v>334</v>
      </c>
      <c r="B9" s="173">
        <v>442714.41499999998</v>
      </c>
      <c r="C9" s="173">
        <v>941217.17299999995</v>
      </c>
      <c r="D9" s="173">
        <v>1503404.5060000001</v>
      </c>
      <c r="E9" s="173">
        <v>1343178.355</v>
      </c>
      <c r="F9" s="173">
        <v>1547245.2680000002</v>
      </c>
      <c r="G9" s="173">
        <v>3864543.0000000005</v>
      </c>
      <c r="H9" s="173">
        <v>2178004.92</v>
      </c>
      <c r="I9" s="173">
        <v>2691810.4939999999</v>
      </c>
      <c r="J9" s="173">
        <v>4564333.1040000003</v>
      </c>
    </row>
    <row r="10" spans="1:10" x14ac:dyDescent="0.2">
      <c r="A10" s="193" t="s">
        <v>1035</v>
      </c>
      <c r="B10" s="173">
        <v>-448267.33100000001</v>
      </c>
      <c r="C10" s="173">
        <v>-650022.96400000004</v>
      </c>
      <c r="D10" s="173">
        <v>-913908.54499999993</v>
      </c>
      <c r="E10" s="173">
        <v>-1433633.0109999999</v>
      </c>
      <c r="F10" s="173">
        <v>-1277810.5090000001</v>
      </c>
      <c r="G10" s="173">
        <v>-2644304.2029999997</v>
      </c>
      <c r="H10" s="173">
        <v>-2424629.801</v>
      </c>
      <c r="I10" s="173">
        <v>-2756546.9359999998</v>
      </c>
      <c r="J10" s="173">
        <v>-3549569.7390000001</v>
      </c>
    </row>
    <row r="11" spans="1:10" x14ac:dyDescent="0.2">
      <c r="A11" s="238" t="s">
        <v>1037</v>
      </c>
      <c r="B11" s="203">
        <v>411751.62</v>
      </c>
      <c r="C11" s="203">
        <v>326519.10200000001</v>
      </c>
      <c r="D11" s="203">
        <v>286700.848</v>
      </c>
      <c r="E11" s="203">
        <v>219352.22500000001</v>
      </c>
      <c r="F11" s="203">
        <v>601369.03399999999</v>
      </c>
      <c r="G11" s="203">
        <v>327714.44700000004</v>
      </c>
      <c r="H11" s="203">
        <v>234399.06199999998</v>
      </c>
      <c r="I11" s="203">
        <v>417160.38099999999</v>
      </c>
      <c r="J11" s="203">
        <v>397160.89</v>
      </c>
    </row>
    <row r="12" spans="1:10" x14ac:dyDescent="0.2">
      <c r="A12" s="1056" t="s">
        <v>1036</v>
      </c>
      <c r="B12" s="203">
        <v>411428.95700000005</v>
      </c>
      <c r="C12" s="203">
        <v>915087.36499999999</v>
      </c>
      <c r="D12" s="203">
        <v>1023571.6610000001</v>
      </c>
      <c r="E12" s="203">
        <v>1209507.79</v>
      </c>
      <c r="F12" s="203">
        <v>2009062.5319999999</v>
      </c>
      <c r="G12" s="203">
        <v>2428595.6439999999</v>
      </c>
      <c r="H12" s="203">
        <v>2356367.1830000002</v>
      </c>
      <c r="I12" s="203">
        <v>3094754.5769999996</v>
      </c>
      <c r="J12" s="203">
        <v>3876362.0420000004</v>
      </c>
    </row>
    <row r="13" spans="1:10" x14ac:dyDescent="0.2">
      <c r="A13" s="239" t="s">
        <v>31</v>
      </c>
      <c r="B13" s="222">
        <v>817627.66100000008</v>
      </c>
      <c r="C13" s="222">
        <v>1532800.676</v>
      </c>
      <c r="D13" s="222">
        <v>1899768.4700000002</v>
      </c>
      <c r="E13" s="222">
        <v>1338405.3590000002</v>
      </c>
      <c r="F13" s="222">
        <v>2879866.3250000002</v>
      </c>
      <c r="G13" s="222">
        <v>3976548.8880000007</v>
      </c>
      <c r="H13" s="222">
        <v>2344141.3640000001</v>
      </c>
      <c r="I13" s="222">
        <v>3447178.5159999998</v>
      </c>
      <c r="J13" s="222">
        <v>5288286.2970000003</v>
      </c>
    </row>
    <row r="14" spans="1:10" x14ac:dyDescent="0.2">
      <c r="A14" s="7" t="s">
        <v>17</v>
      </c>
    </row>
  </sheetData>
  <mergeCells count="1">
    <mergeCell ref="A5:D5"/>
  </mergeCell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9FE6C-9388-409D-93DA-7BC122498AC9}">
  <dimension ref="A1:J14"/>
  <sheetViews>
    <sheetView workbookViewId="0">
      <selection activeCell="A16" sqref="A16:XFD48"/>
    </sheetView>
  </sheetViews>
  <sheetFormatPr baseColWidth="10" defaultColWidth="11.42578125" defaultRowHeight="12.75" x14ac:dyDescent="0.2"/>
  <cols>
    <col min="1" max="1" width="35" style="7" customWidth="1"/>
    <col min="2" max="16384" width="11.42578125" style="7"/>
  </cols>
  <sheetData>
    <row r="1" spans="1:10" x14ac:dyDescent="0.2">
      <c r="A1" s="234" t="s">
        <v>342</v>
      </c>
      <c r="B1" s="234"/>
      <c r="C1" s="235"/>
      <c r="D1" s="235"/>
      <c r="E1" s="190"/>
    </row>
    <row r="2" spans="1:10" x14ac:dyDescent="0.2">
      <c r="A2" s="347" t="s">
        <v>1046</v>
      </c>
      <c r="B2" s="347"/>
      <c r="C2" s="243"/>
      <c r="D2" s="243"/>
      <c r="E2" s="190"/>
    </row>
    <row r="3" spans="1:10" x14ac:dyDescent="0.2">
      <c r="A3" s="347" t="s">
        <v>1050</v>
      </c>
      <c r="B3" s="347"/>
      <c r="C3" s="243"/>
      <c r="D3" s="243"/>
      <c r="E3" s="190"/>
    </row>
    <row r="4" spans="1:10" x14ac:dyDescent="0.2">
      <c r="A4" s="105" t="s">
        <v>540</v>
      </c>
      <c r="B4" s="105"/>
      <c r="C4" s="243"/>
      <c r="D4" s="243"/>
      <c r="E4" s="190"/>
    </row>
    <row r="5" spans="1:10" x14ac:dyDescent="0.2">
      <c r="A5" s="1443"/>
      <c r="B5" s="1443"/>
      <c r="C5" s="1443"/>
      <c r="D5" s="1443"/>
    </row>
    <row r="6" spans="1:10" x14ac:dyDescent="0.2">
      <c r="A6" s="21"/>
      <c r="B6" s="21">
        <v>2017</v>
      </c>
      <c r="C6" s="244">
        <v>2018</v>
      </c>
      <c r="D6" s="244">
        <v>2019</v>
      </c>
      <c r="E6" s="244">
        <v>2020</v>
      </c>
      <c r="F6" s="244">
        <v>2021</v>
      </c>
      <c r="G6" s="244">
        <v>2022</v>
      </c>
      <c r="H6" s="244">
        <v>2023</v>
      </c>
      <c r="I6" s="244">
        <v>2024</v>
      </c>
      <c r="J6" s="21">
        <v>2025</v>
      </c>
    </row>
    <row r="7" spans="1:10" x14ac:dyDescent="0.2">
      <c r="A7" s="245" t="s">
        <v>1033</v>
      </c>
      <c r="B7" s="203">
        <v>1199887.8969448309</v>
      </c>
      <c r="C7" s="203">
        <v>2195976.7290314259</v>
      </c>
      <c r="D7" s="203">
        <v>2661736.1143187485</v>
      </c>
      <c r="E7" s="203">
        <v>1819783.481417858</v>
      </c>
      <c r="F7" s="203">
        <v>3746288.2847429761</v>
      </c>
      <c r="G7" s="203">
        <v>4633607.8703643735</v>
      </c>
      <c r="H7" s="203">
        <v>2538802.7697688336</v>
      </c>
      <c r="I7" s="203">
        <v>3592406.0895345244</v>
      </c>
      <c r="J7" s="203">
        <v>5288286.2970000003</v>
      </c>
    </row>
    <row r="8" spans="1:10" x14ac:dyDescent="0.2">
      <c r="A8" s="238" t="s">
        <v>1034</v>
      </c>
      <c r="B8" s="203">
        <v>-8149.0353359649034</v>
      </c>
      <c r="C8" s="203">
        <v>417181.2529868125</v>
      </c>
      <c r="D8" s="203">
        <v>825933.64055501809</v>
      </c>
      <c r="E8" s="203">
        <v>-122988.06762782444</v>
      </c>
      <c r="F8" s="203">
        <v>350495.53251199855</v>
      </c>
      <c r="G8" s="203">
        <v>1421863.0910248619</v>
      </c>
      <c r="H8" s="203">
        <v>-267105.02215970837</v>
      </c>
      <c r="I8" s="203">
        <v>-67463.74966546637</v>
      </c>
      <c r="J8" s="203">
        <v>1014763.3650000002</v>
      </c>
    </row>
    <row r="9" spans="1:10" x14ac:dyDescent="0.2">
      <c r="A9" s="193" t="s">
        <v>334</v>
      </c>
      <c r="B9" s="173">
        <v>649693.85662884393</v>
      </c>
      <c r="C9" s="173">
        <v>1348440.8255002268</v>
      </c>
      <c r="D9" s="173">
        <v>2106396.7168850517</v>
      </c>
      <c r="E9" s="173">
        <v>1826273.1590175971</v>
      </c>
      <c r="F9" s="173">
        <v>2012741.6230447453</v>
      </c>
      <c r="G9" s="173">
        <v>4503094.8605205594</v>
      </c>
      <c r="H9" s="173">
        <v>2358870.0785650001</v>
      </c>
      <c r="I9" s="173">
        <v>2805214.8635862917</v>
      </c>
      <c r="J9" s="173">
        <v>4564333.1040000003</v>
      </c>
    </row>
    <row r="10" spans="1:10" x14ac:dyDescent="0.2">
      <c r="A10" s="193" t="s">
        <v>1035</v>
      </c>
      <c r="B10" s="173">
        <v>-657842.8919648088</v>
      </c>
      <c r="C10" s="173">
        <v>-931259.5725134142</v>
      </c>
      <c r="D10" s="173">
        <v>-1280463.0763300334</v>
      </c>
      <c r="E10" s="173">
        <v>-1949261.2266454215</v>
      </c>
      <c r="F10" s="173">
        <v>-1662246.0905327469</v>
      </c>
      <c r="G10" s="173">
        <v>-3081231.7694956977</v>
      </c>
      <c r="H10" s="173">
        <v>-2625975.1007247083</v>
      </c>
      <c r="I10" s="173">
        <v>-2872678.6132517583</v>
      </c>
      <c r="J10" s="173">
        <v>-3549569.7390000001</v>
      </c>
    </row>
    <row r="11" spans="1:10" x14ac:dyDescent="0.2">
      <c r="A11" s="238" t="s">
        <v>1037</v>
      </c>
      <c r="B11" s="203">
        <v>604255.22392573149</v>
      </c>
      <c r="C11" s="203">
        <v>467789.6877286075</v>
      </c>
      <c r="D11" s="203">
        <v>401692.10784270469</v>
      </c>
      <c r="E11" s="203">
        <v>298245.6346151355</v>
      </c>
      <c r="F11" s="203">
        <v>782293.8680604907</v>
      </c>
      <c r="G11" s="203">
        <v>381863.84315145086</v>
      </c>
      <c r="H11" s="203">
        <v>253863.95077358332</v>
      </c>
      <c r="I11" s="203">
        <v>434735.09888193512</v>
      </c>
      <c r="J11" s="203">
        <v>397160.89</v>
      </c>
    </row>
    <row r="12" spans="1:10" x14ac:dyDescent="0.2">
      <c r="A12" s="1056" t="s">
        <v>1036</v>
      </c>
      <c r="B12" s="203">
        <v>603781.70835506415</v>
      </c>
      <c r="C12" s="203">
        <v>1311005.7883160056</v>
      </c>
      <c r="D12" s="203">
        <v>1434110.3659210259</v>
      </c>
      <c r="E12" s="203">
        <v>1644525.9144305468</v>
      </c>
      <c r="F12" s="203">
        <v>2613498.8841704866</v>
      </c>
      <c r="G12" s="203">
        <v>2829880.9361880608</v>
      </c>
      <c r="H12" s="203">
        <v>2552043.8411549586</v>
      </c>
      <c r="I12" s="203">
        <v>3225134.7403180553</v>
      </c>
      <c r="J12" s="203">
        <v>3876362.0420000004</v>
      </c>
    </row>
    <row r="13" spans="1:10" x14ac:dyDescent="0.2">
      <c r="A13" s="239" t="s">
        <v>31</v>
      </c>
      <c r="B13" s="222">
        <v>1199887.8969448309</v>
      </c>
      <c r="C13" s="222">
        <v>2195976.7290314259</v>
      </c>
      <c r="D13" s="222">
        <v>2661736.1143187485</v>
      </c>
      <c r="E13" s="222">
        <v>1819783.481417858</v>
      </c>
      <c r="F13" s="222">
        <v>3746288.2847429761</v>
      </c>
      <c r="G13" s="222">
        <v>4633607.8703643735</v>
      </c>
      <c r="H13" s="222">
        <v>2538802.7697688336</v>
      </c>
      <c r="I13" s="222">
        <v>3592406.0895345244</v>
      </c>
      <c r="J13" s="222">
        <v>5288286.2970000003</v>
      </c>
    </row>
    <row r="14" spans="1:10" x14ac:dyDescent="0.2">
      <c r="A14" s="7" t="s">
        <v>17</v>
      </c>
    </row>
  </sheetData>
  <mergeCells count="1">
    <mergeCell ref="A5:D5"/>
  </mergeCell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A16EB-F6C5-43F4-842D-A2EE326DE8DE}">
  <dimension ref="A1:G15"/>
  <sheetViews>
    <sheetView workbookViewId="0">
      <selection activeCell="D12" sqref="D12"/>
    </sheetView>
  </sheetViews>
  <sheetFormatPr baseColWidth="10" defaultColWidth="11.42578125" defaultRowHeight="12.75" x14ac:dyDescent="0.2"/>
  <cols>
    <col min="1" max="1" width="33.42578125" style="7" customWidth="1"/>
    <col min="2" max="3" width="12" style="7" customWidth="1"/>
    <col min="4" max="16384" width="11.42578125" style="7"/>
  </cols>
  <sheetData>
    <row r="1" spans="1:7" x14ac:dyDescent="0.2">
      <c r="A1" s="347" t="s">
        <v>343</v>
      </c>
      <c r="B1" s="347"/>
      <c r="C1" s="347"/>
    </row>
    <row r="2" spans="1:7" ht="12.75" customHeight="1" x14ac:dyDescent="0.2">
      <c r="A2" s="1445" t="s">
        <v>1051</v>
      </c>
      <c r="B2" s="1445"/>
      <c r="C2" s="568"/>
    </row>
    <row r="3" spans="1:7" x14ac:dyDescent="0.2">
      <c r="A3" s="1444" t="s">
        <v>344</v>
      </c>
      <c r="B3" s="1444"/>
      <c r="C3" s="1444"/>
    </row>
    <row r="4" spans="1:7" x14ac:dyDescent="0.2">
      <c r="A4" s="187"/>
      <c r="B4" s="187"/>
      <c r="C4" s="187"/>
    </row>
    <row r="5" spans="1:7" ht="27" customHeight="1" x14ac:dyDescent="0.2">
      <c r="A5" s="188"/>
      <c r="B5" s="317" t="s">
        <v>345</v>
      </c>
      <c r="C5" s="21" t="s">
        <v>346</v>
      </c>
    </row>
    <row r="6" spans="1:7" x14ac:dyDescent="0.2">
      <c r="A6" s="189" t="s">
        <v>1012</v>
      </c>
      <c r="B6" s="446">
        <v>308200</v>
      </c>
      <c r="C6" s="446">
        <v>2472000</v>
      </c>
    </row>
    <row r="7" spans="1:7" x14ac:dyDescent="0.2">
      <c r="A7" s="189" t="s">
        <v>1013</v>
      </c>
      <c r="B7" s="446">
        <v>0</v>
      </c>
      <c r="C7" s="446">
        <v>0</v>
      </c>
    </row>
    <row r="8" spans="1:7" x14ac:dyDescent="0.2">
      <c r="A8" s="91" t="s">
        <v>1052</v>
      </c>
      <c r="B8" s="447">
        <v>308200</v>
      </c>
      <c r="C8" s="447">
        <v>2472000</v>
      </c>
    </row>
    <row r="9" spans="1:7" x14ac:dyDescent="0.2">
      <c r="A9" s="1446" t="s">
        <v>700</v>
      </c>
      <c r="B9" s="1446"/>
      <c r="C9" s="1446"/>
    </row>
    <row r="10" spans="1:7" ht="65.25" customHeight="1" x14ac:dyDescent="0.2">
      <c r="A10" s="1244"/>
      <c r="B10" s="1244"/>
      <c r="C10" s="1244"/>
    </row>
    <row r="11" spans="1:7" x14ac:dyDescent="0.2">
      <c r="A11" s="19" t="s">
        <v>17</v>
      </c>
      <c r="B11" s="262"/>
      <c r="C11" s="262"/>
      <c r="D11" s="263"/>
    </row>
    <row r="12" spans="1:7" x14ac:dyDescent="0.2">
      <c r="B12" s="315"/>
      <c r="C12" s="315"/>
      <c r="F12" s="262"/>
      <c r="G12" s="262"/>
    </row>
    <row r="13" spans="1:7" x14ac:dyDescent="0.2">
      <c r="B13" s="745"/>
      <c r="C13" s="745"/>
      <c r="F13" s="262"/>
      <c r="G13" s="262"/>
    </row>
    <row r="14" spans="1:7" x14ac:dyDescent="0.2">
      <c r="B14" s="745"/>
      <c r="C14" s="745"/>
      <c r="F14" s="262"/>
      <c r="G14" s="262"/>
    </row>
    <row r="15" spans="1:7" x14ac:dyDescent="0.2">
      <c r="C15" s="316"/>
    </row>
  </sheetData>
  <mergeCells count="3">
    <mergeCell ref="A3:C3"/>
    <mergeCell ref="A2:B2"/>
    <mergeCell ref="A9:C10"/>
  </mergeCell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46B41-73DD-4B43-A16E-2ADA827B00A2}">
  <dimension ref="A1:H40"/>
  <sheetViews>
    <sheetView workbookViewId="0">
      <selection activeCell="H1" sqref="H1:R1048576"/>
    </sheetView>
  </sheetViews>
  <sheetFormatPr baseColWidth="10" defaultColWidth="11.42578125" defaultRowHeight="12.75" x14ac:dyDescent="0.2"/>
  <cols>
    <col min="1" max="1" width="23.42578125" style="7" customWidth="1"/>
    <col min="2" max="2" width="11.42578125" style="7"/>
    <col min="3" max="3" width="13.42578125" style="7" customWidth="1"/>
    <col min="4" max="4" width="14.42578125" style="7" customWidth="1"/>
    <col min="5" max="5" width="17.42578125" style="7" customWidth="1"/>
    <col min="6" max="6" width="15.42578125" style="7" customWidth="1"/>
    <col min="7" max="7" width="10.28515625" style="7" customWidth="1"/>
    <col min="8" max="16384" width="11.42578125" style="7"/>
  </cols>
  <sheetData>
    <row r="1" spans="1:8" x14ac:dyDescent="0.2">
      <c r="A1" s="6" t="s">
        <v>1240</v>
      </c>
      <c r="B1" s="6"/>
      <c r="C1" s="6"/>
      <c r="D1" s="6"/>
      <c r="E1" s="6"/>
      <c r="F1" s="6"/>
    </row>
    <row r="2" spans="1:8" x14ac:dyDescent="0.2">
      <c r="A2" s="6" t="s">
        <v>1053</v>
      </c>
      <c r="C2" s="6"/>
      <c r="D2" s="6"/>
      <c r="E2" s="6"/>
      <c r="F2" s="6"/>
    </row>
    <row r="3" spans="1:8" x14ac:dyDescent="0.2">
      <c r="A3" s="1448" t="s">
        <v>344</v>
      </c>
      <c r="B3" s="1448"/>
      <c r="C3" s="1448"/>
      <c r="D3" s="1448"/>
      <c r="E3" s="1448"/>
      <c r="F3" s="1448"/>
    </row>
    <row r="4" spans="1:8" x14ac:dyDescent="0.2">
      <c r="A4" s="349"/>
      <c r="B4" s="349"/>
      <c r="C4" s="349"/>
      <c r="D4" s="349"/>
      <c r="E4" s="349"/>
      <c r="F4" s="349"/>
    </row>
    <row r="5" spans="1:8" ht="24.75" customHeight="1" x14ac:dyDescent="0.2">
      <c r="A5" s="350"/>
      <c r="B5" s="1449" t="s">
        <v>347</v>
      </c>
      <c r="C5" s="1449" t="s">
        <v>348</v>
      </c>
      <c r="D5" s="1449" t="s">
        <v>349</v>
      </c>
      <c r="E5" s="1449" t="s">
        <v>350</v>
      </c>
      <c r="F5" s="1449" t="s">
        <v>351</v>
      </c>
    </row>
    <row r="6" spans="1:8" ht="30" customHeight="1" x14ac:dyDescent="0.2">
      <c r="A6" s="351"/>
      <c r="B6" s="1450"/>
      <c r="C6" s="1450"/>
      <c r="D6" s="1450"/>
      <c r="E6" s="1450"/>
      <c r="F6" s="1450"/>
    </row>
    <row r="7" spans="1:8" x14ac:dyDescent="0.2">
      <c r="A7" s="83">
        <v>1997</v>
      </c>
      <c r="B7" s="448">
        <v>-27361</v>
      </c>
      <c r="C7" s="448">
        <v>402938</v>
      </c>
      <c r="D7" s="448">
        <v>150829</v>
      </c>
      <c r="E7" s="448">
        <v>252109</v>
      </c>
      <c r="F7" s="448">
        <v>375577</v>
      </c>
      <c r="H7" s="64"/>
    </row>
    <row r="8" spans="1:8" x14ac:dyDescent="0.2">
      <c r="A8" s="83">
        <v>1998</v>
      </c>
      <c r="B8" s="449">
        <v>-5381</v>
      </c>
      <c r="C8" s="449">
        <v>185156</v>
      </c>
      <c r="D8" s="449">
        <v>77437</v>
      </c>
      <c r="E8" s="449">
        <v>107719</v>
      </c>
      <c r="F8" s="449">
        <v>179775</v>
      </c>
    </row>
    <row r="9" spans="1:8" x14ac:dyDescent="0.2">
      <c r="A9" s="83">
        <v>1999</v>
      </c>
      <c r="B9" s="449">
        <v>-73261</v>
      </c>
      <c r="C9" s="449">
        <v>174596</v>
      </c>
      <c r="D9" s="449">
        <v>54027</v>
      </c>
      <c r="E9" s="449">
        <v>120569</v>
      </c>
      <c r="F9" s="449">
        <v>101335</v>
      </c>
    </row>
    <row r="10" spans="1:8" x14ac:dyDescent="0.2">
      <c r="A10" s="83">
        <v>2000</v>
      </c>
      <c r="B10" s="449">
        <v>-5846</v>
      </c>
      <c r="C10" s="449">
        <v>218960</v>
      </c>
      <c r="D10" s="449">
        <v>57655</v>
      </c>
      <c r="E10" s="449">
        <v>161305</v>
      </c>
      <c r="F10" s="449">
        <v>213114</v>
      </c>
    </row>
    <row r="11" spans="1:8" x14ac:dyDescent="0.2">
      <c r="A11" s="83">
        <v>2001</v>
      </c>
      <c r="B11" s="449">
        <v>9034</v>
      </c>
      <c r="C11" s="449">
        <v>128986</v>
      </c>
      <c r="D11" s="449">
        <v>56085</v>
      </c>
      <c r="E11" s="449">
        <v>72901</v>
      </c>
      <c r="F11" s="449">
        <v>138020</v>
      </c>
    </row>
    <row r="12" spans="1:8" x14ac:dyDescent="0.2">
      <c r="A12" s="83">
        <v>2002</v>
      </c>
      <c r="B12" s="449">
        <v>-39450</v>
      </c>
      <c r="C12" s="449">
        <v>88047</v>
      </c>
      <c r="D12" s="449">
        <v>31853</v>
      </c>
      <c r="E12" s="449">
        <v>56194</v>
      </c>
      <c r="F12" s="449">
        <v>48597</v>
      </c>
    </row>
    <row r="13" spans="1:8" x14ac:dyDescent="0.2">
      <c r="A13" s="83">
        <v>2003</v>
      </c>
      <c r="B13" s="449">
        <v>-3781</v>
      </c>
      <c r="C13" s="449">
        <v>114136</v>
      </c>
      <c r="D13" s="449">
        <v>38089</v>
      </c>
      <c r="E13" s="449">
        <v>76047</v>
      </c>
      <c r="F13" s="449">
        <v>110355</v>
      </c>
    </row>
    <row r="14" spans="1:8" x14ac:dyDescent="0.2">
      <c r="A14" s="83">
        <v>2004</v>
      </c>
      <c r="B14" s="449">
        <v>123324</v>
      </c>
      <c r="C14" s="449">
        <v>473144</v>
      </c>
      <c r="D14" s="449">
        <v>172579</v>
      </c>
      <c r="E14" s="449">
        <v>300565</v>
      </c>
      <c r="F14" s="449">
        <v>596468</v>
      </c>
    </row>
    <row r="15" spans="1:8" x14ac:dyDescent="0.2">
      <c r="A15" s="83">
        <v>2005</v>
      </c>
      <c r="B15" s="449">
        <v>455179.34152000002</v>
      </c>
      <c r="C15" s="449">
        <v>1264244.4081100002</v>
      </c>
      <c r="D15" s="449">
        <v>613157.54494000005</v>
      </c>
      <c r="E15" s="449">
        <v>651086.86317000003</v>
      </c>
      <c r="F15" s="449">
        <v>1719423.7496300002</v>
      </c>
    </row>
    <row r="16" spans="1:8" x14ac:dyDescent="0.2">
      <c r="A16" s="83">
        <v>2006</v>
      </c>
      <c r="B16" s="449">
        <v>496108.64373000001</v>
      </c>
      <c r="C16" s="449">
        <v>4078834.8112500003</v>
      </c>
      <c r="D16" s="449">
        <v>1998691.7108700001</v>
      </c>
      <c r="E16" s="449">
        <v>2080143.10038</v>
      </c>
      <c r="F16" s="449">
        <v>4574943.4549799999</v>
      </c>
    </row>
    <row r="17" spans="1:7" x14ac:dyDescent="0.2">
      <c r="A17" s="83">
        <v>2007</v>
      </c>
      <c r="B17" s="449">
        <v>1152329.8</v>
      </c>
      <c r="C17" s="449">
        <v>5054366.1882700007</v>
      </c>
      <c r="D17" s="449">
        <v>3299199.5749400002</v>
      </c>
      <c r="E17" s="449">
        <v>1755166.6133300001</v>
      </c>
      <c r="F17" s="449">
        <v>6206695.9882700006</v>
      </c>
    </row>
    <row r="18" spans="1:7" x14ac:dyDescent="0.2">
      <c r="A18" s="83">
        <v>2008</v>
      </c>
      <c r="B18" s="449">
        <v>-336375.13752000115</v>
      </c>
      <c r="C18" s="449">
        <v>4680595.0784200002</v>
      </c>
      <c r="D18" s="449">
        <v>3220332.4036000003</v>
      </c>
      <c r="E18" s="449">
        <v>1460262.6748199998</v>
      </c>
      <c r="F18" s="449">
        <v>4344219.9408999998</v>
      </c>
    </row>
    <row r="19" spans="1:7" x14ac:dyDescent="0.2">
      <c r="A19" s="83">
        <v>2009</v>
      </c>
      <c r="B19" s="449">
        <v>-560889.04473000043</v>
      </c>
      <c r="C19" s="449">
        <v>2068563.1776865458</v>
      </c>
      <c r="D19" s="449">
        <v>1316424.9252485009</v>
      </c>
      <c r="E19" s="449">
        <v>752138.25243804511</v>
      </c>
      <c r="F19" s="449">
        <v>1507674.1329565456</v>
      </c>
    </row>
    <row r="20" spans="1:7" x14ac:dyDescent="0.2">
      <c r="A20" s="83">
        <v>2010</v>
      </c>
      <c r="B20" s="449">
        <v>-117735.42530000233</v>
      </c>
      <c r="C20" s="449">
        <v>3783051.6724212249</v>
      </c>
      <c r="D20" s="449">
        <v>2155591.6905840379</v>
      </c>
      <c r="E20" s="449">
        <v>1627459.981837187</v>
      </c>
      <c r="F20" s="449">
        <v>3665316.2471212223</v>
      </c>
    </row>
    <row r="21" spans="1:7" x14ac:dyDescent="0.2">
      <c r="A21" s="83">
        <v>2011</v>
      </c>
      <c r="B21" s="449">
        <v>817724</v>
      </c>
      <c r="C21" s="449">
        <v>3965765</v>
      </c>
      <c r="D21" s="449">
        <v>3033472</v>
      </c>
      <c r="E21" s="449">
        <v>932293</v>
      </c>
      <c r="F21" s="449">
        <v>4783490</v>
      </c>
    </row>
    <row r="22" spans="1:7" x14ac:dyDescent="0.2">
      <c r="A22" s="83">
        <v>2012</v>
      </c>
      <c r="B22" s="449">
        <v>891034</v>
      </c>
      <c r="C22" s="449">
        <v>3278909</v>
      </c>
      <c r="D22" s="449">
        <v>2712763</v>
      </c>
      <c r="E22" s="449">
        <v>566147</v>
      </c>
      <c r="F22" s="449">
        <v>4169943</v>
      </c>
    </row>
    <row r="23" spans="1:7" x14ac:dyDescent="0.2">
      <c r="A23" s="83">
        <v>2013</v>
      </c>
      <c r="B23" s="449">
        <v>-135651</v>
      </c>
      <c r="C23" s="449">
        <v>3129199</v>
      </c>
      <c r="D23" s="449">
        <v>2302008</v>
      </c>
      <c r="E23" s="449">
        <v>827191</v>
      </c>
      <c r="F23" s="449">
        <v>2993549</v>
      </c>
    </row>
    <row r="24" spans="1:7" x14ac:dyDescent="0.2">
      <c r="A24" s="83">
        <v>2014</v>
      </c>
      <c r="B24" s="449">
        <v>-139897.21316057301</v>
      </c>
      <c r="C24" s="449">
        <v>2642656.7148364577</v>
      </c>
      <c r="D24" s="449">
        <v>1989508.2006293277</v>
      </c>
      <c r="E24" s="449">
        <v>653148.51420712972</v>
      </c>
      <c r="F24" s="449">
        <v>2502759.5016758847</v>
      </c>
    </row>
    <row r="25" spans="1:7" x14ac:dyDescent="0.2">
      <c r="A25" s="83">
        <v>2015</v>
      </c>
      <c r="B25" s="449">
        <v>332751.65555371251</v>
      </c>
      <c r="C25" s="449">
        <v>1675908.9156503216</v>
      </c>
      <c r="D25" s="449">
        <v>1523610.7556618103</v>
      </c>
      <c r="E25" s="449">
        <v>152298.15998851135</v>
      </c>
      <c r="F25" s="449">
        <v>2008660.5712040341</v>
      </c>
    </row>
    <row r="26" spans="1:7" x14ac:dyDescent="0.2">
      <c r="A26" s="83">
        <v>2016</v>
      </c>
      <c r="B26" s="449">
        <v>-724578.75722851907</v>
      </c>
      <c r="C26" s="449">
        <v>725717.9718425225</v>
      </c>
      <c r="D26" s="449">
        <v>643366.98752692528</v>
      </c>
      <c r="E26" s="449">
        <v>82350.984315597205</v>
      </c>
      <c r="F26" s="449">
        <v>1139.2146140036621</v>
      </c>
    </row>
    <row r="27" spans="1:7" x14ac:dyDescent="0.2">
      <c r="A27" s="83">
        <v>2017</v>
      </c>
      <c r="B27" s="449">
        <v>-7168.1023315538278</v>
      </c>
      <c r="C27" s="449">
        <v>1279021.5196772318</v>
      </c>
      <c r="D27" s="449">
        <v>637365.66156097292</v>
      </c>
      <c r="E27" s="449">
        <v>530655.85811625898</v>
      </c>
      <c r="F27" s="449">
        <v>1271853.417345678</v>
      </c>
    </row>
    <row r="28" spans="1:7" x14ac:dyDescent="0.2">
      <c r="A28" s="83">
        <v>2018</v>
      </c>
      <c r="B28" s="449">
        <v>485931.66854387912</v>
      </c>
      <c r="C28" s="449">
        <v>1920002.9996800923</v>
      </c>
      <c r="D28" s="449">
        <v>1419532.1632892203</v>
      </c>
      <c r="E28" s="449">
        <v>500470.83639087219</v>
      </c>
      <c r="F28" s="449">
        <v>2405934.6682239715</v>
      </c>
    </row>
    <row r="29" spans="1:7" x14ac:dyDescent="0.2">
      <c r="A29" s="83">
        <v>2019</v>
      </c>
      <c r="B29" s="449">
        <v>868110.41200000001</v>
      </c>
      <c r="C29" s="449">
        <v>1852383.5529999998</v>
      </c>
      <c r="D29" s="449">
        <v>1452312.1709999999</v>
      </c>
      <c r="E29" s="449">
        <v>400071.38199999998</v>
      </c>
      <c r="F29" s="449">
        <v>2720493.9649999999</v>
      </c>
    </row>
    <row r="30" spans="1:7" x14ac:dyDescent="0.2">
      <c r="A30" s="83">
        <v>2020</v>
      </c>
      <c r="B30" s="449">
        <v>-114941.91700000013</v>
      </c>
      <c r="C30" s="449">
        <v>1814638.0929999999</v>
      </c>
      <c r="D30" s="449">
        <v>1533602.7759999998</v>
      </c>
      <c r="E30" s="450">
        <v>281035.31699999998</v>
      </c>
      <c r="F30" s="449">
        <v>1699696.1759999997</v>
      </c>
    </row>
    <row r="31" spans="1:7" x14ac:dyDescent="0.2">
      <c r="A31" s="83">
        <v>2021</v>
      </c>
      <c r="B31" s="449">
        <v>386828.28699999955</v>
      </c>
      <c r="C31" s="450">
        <v>3431736.6180000002</v>
      </c>
      <c r="D31" s="450">
        <v>2637163.1</v>
      </c>
      <c r="E31" s="450">
        <v>794573.51800000004</v>
      </c>
      <c r="F31" s="450">
        <v>3818564.9049999998</v>
      </c>
      <c r="G31" s="248"/>
    </row>
    <row r="32" spans="1:7" x14ac:dyDescent="0.2">
      <c r="A32" s="83">
        <v>2022</v>
      </c>
      <c r="B32" s="449">
        <v>1496843.409</v>
      </c>
      <c r="C32" s="450">
        <v>3163190.0809999998</v>
      </c>
      <c r="D32" s="450">
        <v>2777394.7039999999</v>
      </c>
      <c r="E32" s="450">
        <v>385795.37699999998</v>
      </c>
      <c r="F32" s="450">
        <v>4660033.49</v>
      </c>
      <c r="G32" s="248"/>
    </row>
    <row r="33" spans="1:7" x14ac:dyDescent="0.2">
      <c r="A33" s="83">
        <v>2023</v>
      </c>
      <c r="B33" s="450">
        <v>-287402.89100000029</v>
      </c>
      <c r="C33" s="450">
        <v>3099470.6209999998</v>
      </c>
      <c r="D33" s="450">
        <v>2819654.392</v>
      </c>
      <c r="E33" s="450">
        <v>279816.22899999999</v>
      </c>
      <c r="F33" s="450">
        <v>2812067.7299999995</v>
      </c>
      <c r="G33" s="248"/>
    </row>
    <row r="34" spans="1:7" x14ac:dyDescent="0.2">
      <c r="A34" s="83">
        <v>2024</v>
      </c>
      <c r="B34" s="450">
        <v>-72431.328173189017</v>
      </c>
      <c r="C34" s="450">
        <v>3724067.2958811126</v>
      </c>
      <c r="D34" s="450">
        <v>3283596.1844413937</v>
      </c>
      <c r="E34" s="450">
        <v>440471.11143971822</v>
      </c>
      <c r="F34" s="450">
        <v>3651635.9677079236</v>
      </c>
      <c r="G34" s="248"/>
    </row>
    <row r="35" spans="1:7" x14ac:dyDescent="0.2">
      <c r="A35" s="83">
        <v>2025</v>
      </c>
      <c r="B35" s="450">
        <v>1054679.1681530811</v>
      </c>
      <c r="C35" s="450">
        <v>4506259.1587731093</v>
      </c>
      <c r="D35" s="450">
        <v>4081893.1281862911</v>
      </c>
      <c r="E35" s="450">
        <v>424366.03058681835</v>
      </c>
      <c r="F35" s="450">
        <v>5560938.3269261913</v>
      </c>
      <c r="G35" s="248"/>
    </row>
    <row r="36" spans="1:7" x14ac:dyDescent="0.2">
      <c r="A36" s="455" t="s">
        <v>648</v>
      </c>
      <c r="B36" s="451">
        <v>775888.89399999939</v>
      </c>
      <c r="C36" s="451">
        <v>5167570.29</v>
      </c>
      <c r="D36" s="451">
        <v>4551189.2539999997</v>
      </c>
      <c r="E36" s="451">
        <v>616381.03599999996</v>
      </c>
      <c r="F36" s="451">
        <v>5943459.1839999994</v>
      </c>
      <c r="G36" s="607"/>
    </row>
    <row r="37" spans="1:7" x14ac:dyDescent="0.2">
      <c r="A37" s="456" t="s">
        <v>649</v>
      </c>
      <c r="B37" s="452">
        <v>1033867.6857709682</v>
      </c>
      <c r="C37" s="453">
        <v>6660662.5531819649</v>
      </c>
      <c r="D37" s="453">
        <v>6165643</v>
      </c>
      <c r="E37" s="454">
        <v>495019.55318196496</v>
      </c>
      <c r="F37" s="453">
        <v>7694530.2389529338</v>
      </c>
      <c r="G37" s="248"/>
    </row>
    <row r="38" spans="1:7" x14ac:dyDescent="0.2">
      <c r="A38" s="1447" t="s">
        <v>650</v>
      </c>
      <c r="B38" s="1447"/>
      <c r="C38" s="1447"/>
      <c r="D38" s="1447"/>
      <c r="E38" s="1447"/>
      <c r="F38" s="1447"/>
    </row>
    <row r="39" spans="1:7" x14ac:dyDescent="0.2">
      <c r="A39" s="19" t="s">
        <v>17</v>
      </c>
      <c r="B39" s="64"/>
      <c r="C39" s="64"/>
      <c r="D39" s="64"/>
      <c r="E39" s="64"/>
      <c r="F39" s="64"/>
      <c r="G39" s="316"/>
    </row>
    <row r="40" spans="1:7" x14ac:dyDescent="0.2">
      <c r="B40" s="64"/>
      <c r="C40" s="64"/>
      <c r="D40" s="64"/>
      <c r="E40" s="64"/>
      <c r="F40" s="64"/>
    </row>
  </sheetData>
  <mergeCells count="7">
    <mergeCell ref="A38:F38"/>
    <mergeCell ref="A3:F3"/>
    <mergeCell ref="B5:B6"/>
    <mergeCell ref="C5:C6"/>
    <mergeCell ref="D5:D6"/>
    <mergeCell ref="E5:E6"/>
    <mergeCell ref="F5:F6"/>
  </mergeCells>
  <pageMargins left="0.7" right="0.7" top="0.75" bottom="0.75" header="0.3" footer="0.3"/>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D206E-6160-4097-991F-2BE3AB942710}">
  <dimension ref="A1:D62"/>
  <sheetViews>
    <sheetView zoomScale="60" zoomScaleNormal="60" workbookViewId="0">
      <selection activeCell="A66" sqref="A66:XFD66"/>
    </sheetView>
  </sheetViews>
  <sheetFormatPr baseColWidth="10" defaultColWidth="11.42578125" defaultRowHeight="12.75" x14ac:dyDescent="0.2"/>
  <cols>
    <col min="1" max="1" width="61.42578125" style="7" bestFit="1" customWidth="1"/>
    <col min="2" max="2" width="16.85546875" style="7" customWidth="1"/>
    <col min="3" max="4" width="11.42578125" style="7" customWidth="1"/>
    <col min="5" max="16384" width="11.42578125" style="7"/>
  </cols>
  <sheetData>
    <row r="1" spans="1:4" x14ac:dyDescent="0.2">
      <c r="A1" s="6" t="s">
        <v>1209</v>
      </c>
      <c r="B1" s="6"/>
      <c r="C1" s="6"/>
      <c r="D1" s="6"/>
    </row>
    <row r="2" spans="1:4" x14ac:dyDescent="0.2">
      <c r="A2" s="6" t="s">
        <v>1054</v>
      </c>
      <c r="B2" s="6"/>
      <c r="C2" s="6"/>
      <c r="D2" s="6"/>
    </row>
    <row r="3" spans="1:4" x14ac:dyDescent="0.2">
      <c r="A3" s="1451" t="s">
        <v>1017</v>
      </c>
      <c r="B3" s="1451"/>
      <c r="C3" s="1451"/>
      <c r="D3" s="673"/>
    </row>
    <row r="4" spans="1:4" x14ac:dyDescent="0.2">
      <c r="A4" s="1448" t="s">
        <v>635</v>
      </c>
      <c r="B4" s="1448"/>
      <c r="C4" s="1448"/>
      <c r="D4" s="349"/>
    </row>
    <row r="5" spans="1:4" x14ac:dyDescent="0.2">
      <c r="A5" s="246"/>
      <c r="B5" s="246"/>
      <c r="C5" s="246"/>
      <c r="D5" s="246"/>
    </row>
    <row r="6" spans="1:4" ht="15" customHeight="1" x14ac:dyDescent="0.2">
      <c r="A6" s="247"/>
      <c r="B6" s="1190" t="s">
        <v>634</v>
      </c>
      <c r="C6" s="1190" t="s">
        <v>97</v>
      </c>
      <c r="D6" s="740"/>
    </row>
    <row r="7" spans="1:4" x14ac:dyDescent="0.2">
      <c r="A7" s="87"/>
      <c r="B7" s="1452"/>
      <c r="C7" s="1452"/>
      <c r="D7" s="740"/>
    </row>
    <row r="8" spans="1:4" x14ac:dyDescent="0.2">
      <c r="A8" s="54" t="s">
        <v>293</v>
      </c>
      <c r="B8" s="457"/>
      <c r="C8" s="457"/>
      <c r="D8" s="744"/>
    </row>
    <row r="9" spans="1:4" x14ac:dyDescent="0.2">
      <c r="A9" s="54" t="s">
        <v>5</v>
      </c>
      <c r="B9" s="458"/>
      <c r="C9" s="458"/>
      <c r="D9" s="101"/>
    </row>
    <row r="10" spans="1:4" x14ac:dyDescent="0.2">
      <c r="A10" s="54" t="s">
        <v>352</v>
      </c>
      <c r="B10" s="459">
        <v>78800969.264302924</v>
      </c>
      <c r="C10" s="1087">
        <v>21.647293700863052</v>
      </c>
      <c r="D10" s="1125"/>
    </row>
    <row r="11" spans="1:4" x14ac:dyDescent="0.2">
      <c r="A11" s="59" t="s">
        <v>1018</v>
      </c>
      <c r="B11" s="457">
        <v>64556664.860775135</v>
      </c>
      <c r="C11" s="1089">
        <v>17.734262632000974</v>
      </c>
      <c r="D11" s="1126"/>
    </row>
    <row r="12" spans="1:4" ht="15" x14ac:dyDescent="0.2">
      <c r="A12" s="59" t="s">
        <v>705</v>
      </c>
      <c r="B12" s="457">
        <v>2248531.2000000007</v>
      </c>
      <c r="C12" s="1089">
        <v>0.61769056569211256</v>
      </c>
      <c r="D12" s="1126"/>
    </row>
    <row r="13" spans="1:4" x14ac:dyDescent="0.2">
      <c r="A13" s="59" t="s">
        <v>1019</v>
      </c>
      <c r="B13" s="457">
        <v>4918993.5994427092</v>
      </c>
      <c r="C13" s="1089">
        <v>1.3512892056270545</v>
      </c>
      <c r="D13" s="1126"/>
    </row>
    <row r="14" spans="1:4" x14ac:dyDescent="0.2">
      <c r="A14" s="59" t="s">
        <v>295</v>
      </c>
      <c r="B14" s="457">
        <v>73823.083673465298</v>
      </c>
      <c r="C14" s="1089">
        <v>2.0279826366384833E-2</v>
      </c>
      <c r="D14" s="1126"/>
    </row>
    <row r="15" spans="1:4" x14ac:dyDescent="0.2">
      <c r="A15" s="59" t="s">
        <v>1020</v>
      </c>
      <c r="B15" s="457">
        <v>2618567.2802847703</v>
      </c>
      <c r="C15" s="1089">
        <v>0.71934261115076192</v>
      </c>
      <c r="D15" s="1126"/>
    </row>
    <row r="16" spans="1:4" x14ac:dyDescent="0.2">
      <c r="A16" s="59" t="s">
        <v>1021</v>
      </c>
      <c r="B16" s="457">
        <v>1624363.7857979799</v>
      </c>
      <c r="C16" s="1089">
        <v>0.44622649031480438</v>
      </c>
      <c r="D16" s="1126"/>
    </row>
    <row r="17" spans="1:4" x14ac:dyDescent="0.2">
      <c r="A17" s="59" t="s">
        <v>1022</v>
      </c>
      <c r="B17" s="457">
        <v>2760025.454328849</v>
      </c>
      <c r="C17" s="1089">
        <v>0.75820236971095456</v>
      </c>
      <c r="D17" s="1126"/>
    </row>
    <row r="18" spans="1:4" x14ac:dyDescent="0.2">
      <c r="A18" s="55"/>
      <c r="B18" s="457"/>
      <c r="C18" s="1089"/>
      <c r="D18" s="1126"/>
    </row>
    <row r="19" spans="1:4" x14ac:dyDescent="0.2">
      <c r="A19" s="54" t="s">
        <v>353</v>
      </c>
      <c r="B19" s="459">
        <v>75473182.52512157</v>
      </c>
      <c r="C19" s="1087">
        <v>20.733122497266837</v>
      </c>
      <c r="D19" s="1125"/>
    </row>
    <row r="20" spans="1:4" x14ac:dyDescent="0.2">
      <c r="A20" s="59" t="s">
        <v>297</v>
      </c>
      <c r="B20" s="1131">
        <v>20072747.149704281</v>
      </c>
      <c r="C20" s="1086">
        <v>5.5141536581282811</v>
      </c>
      <c r="D20" s="1128"/>
    </row>
    <row r="21" spans="1:4" x14ac:dyDescent="0.2">
      <c r="A21" s="59" t="s">
        <v>1023</v>
      </c>
      <c r="B21" s="1130">
        <v>7253709.1497042822</v>
      </c>
      <c r="C21" s="1089">
        <v>1.9926553423171935</v>
      </c>
      <c r="D21" s="1129"/>
    </row>
    <row r="22" spans="1:4" x14ac:dyDescent="0.2">
      <c r="A22" s="59" t="s">
        <v>1024</v>
      </c>
      <c r="B22" s="1130">
        <v>4699394.5225631054</v>
      </c>
      <c r="C22" s="1089">
        <v>1.2909634792047444</v>
      </c>
      <c r="D22" s="1129"/>
    </row>
    <row r="23" spans="1:4" x14ac:dyDescent="0.2">
      <c r="A23" s="59" t="s">
        <v>1025</v>
      </c>
      <c r="B23" s="1130">
        <v>27149811.149704281</v>
      </c>
      <c r="C23" s="1089">
        <v>7.4582830816378527</v>
      </c>
      <c r="D23" s="1129"/>
    </row>
    <row r="24" spans="1:4" x14ac:dyDescent="0.2">
      <c r="A24" s="59" t="s">
        <v>1026</v>
      </c>
      <c r="B24" s="1130">
        <v>16207152.543749999</v>
      </c>
      <c r="C24" s="1089">
        <v>4.4522420782986227</v>
      </c>
      <c r="D24" s="1129"/>
    </row>
    <row r="25" spans="1:4" x14ac:dyDescent="0.2">
      <c r="A25" s="77" t="s">
        <v>298</v>
      </c>
      <c r="B25" s="457">
        <v>90368.009695618704</v>
      </c>
      <c r="C25" s="1089">
        <v>2.4824857680141161E-2</v>
      </c>
      <c r="D25" s="1129"/>
    </row>
    <row r="26" spans="1:4" x14ac:dyDescent="0.2">
      <c r="A26" s="54" t="s">
        <v>299</v>
      </c>
      <c r="B26" s="459">
        <v>3327787.1241913736</v>
      </c>
      <c r="C26" s="1087">
        <v>0.91417130936172797</v>
      </c>
      <c r="D26" s="1125"/>
    </row>
    <row r="27" spans="1:4" x14ac:dyDescent="0.2">
      <c r="A27" s="54" t="s">
        <v>354</v>
      </c>
      <c r="B27" s="459">
        <v>12061766.905980207</v>
      </c>
      <c r="C27" s="1087">
        <v>3.3134695322000933</v>
      </c>
      <c r="D27" s="1125"/>
    </row>
    <row r="28" spans="1:4" x14ac:dyDescent="0.2">
      <c r="A28" s="55" t="s">
        <v>355</v>
      </c>
      <c r="B28" s="457">
        <v>13813.78740048673</v>
      </c>
      <c r="C28" s="1089">
        <v>3.7947644016490516E-3</v>
      </c>
      <c r="D28" s="1126"/>
    </row>
    <row r="29" spans="1:4" x14ac:dyDescent="0.2">
      <c r="A29" s="55" t="s">
        <v>356</v>
      </c>
      <c r="B29" s="457">
        <v>4776921.7001726227</v>
      </c>
      <c r="C29" s="1089">
        <v>1.3122608515490266</v>
      </c>
      <c r="D29" s="1126"/>
    </row>
    <row r="30" spans="1:4" x14ac:dyDescent="0.2">
      <c r="A30" s="86" t="s">
        <v>357</v>
      </c>
      <c r="B30" s="457">
        <v>7298659.2058075834</v>
      </c>
      <c r="C30" s="1089">
        <v>2.0050035034556024</v>
      </c>
      <c r="D30" s="1126"/>
    </row>
    <row r="31" spans="1:4" x14ac:dyDescent="0.2">
      <c r="A31" s="86"/>
      <c r="B31" s="460"/>
      <c r="C31" s="1090"/>
      <c r="D31" s="1126"/>
    </row>
    <row r="32" spans="1:4" x14ac:dyDescent="0.2">
      <c r="A32" s="90" t="s">
        <v>16</v>
      </c>
      <c r="B32" s="461">
        <v>78814783.051703408</v>
      </c>
      <c r="C32" s="1091">
        <v>21.651088465264699</v>
      </c>
      <c r="D32" s="1125"/>
    </row>
    <row r="33" spans="1:4" x14ac:dyDescent="0.2">
      <c r="A33" s="90" t="s">
        <v>56</v>
      </c>
      <c r="B33" s="1088">
        <v>87548763.431101769</v>
      </c>
      <c r="C33" s="1092">
        <v>24.050386852271462</v>
      </c>
      <c r="D33" s="1127"/>
    </row>
    <row r="34" spans="1:4" x14ac:dyDescent="0.2">
      <c r="A34" s="54" t="s">
        <v>301</v>
      </c>
      <c r="B34" s="459">
        <v>-8733979.781788826</v>
      </c>
      <c r="C34" s="1087">
        <v>-2.3992982228383632</v>
      </c>
      <c r="D34" s="1125"/>
    </row>
    <row r="35" spans="1:4" x14ac:dyDescent="0.2">
      <c r="A35" s="8"/>
      <c r="B35" s="462"/>
      <c r="C35" s="1093"/>
      <c r="D35" s="1126"/>
    </row>
    <row r="36" spans="1:4" x14ac:dyDescent="0.2">
      <c r="A36" s="54" t="s">
        <v>302</v>
      </c>
      <c r="B36" s="457"/>
      <c r="C36" s="1089"/>
      <c r="D36" s="1126"/>
    </row>
    <row r="37" spans="1:4" x14ac:dyDescent="0.2">
      <c r="A37" s="248"/>
      <c r="B37" s="457"/>
      <c r="C37" s="1089"/>
      <c r="D37" s="1126"/>
    </row>
    <row r="38" spans="1:4" x14ac:dyDescent="0.2">
      <c r="A38" s="54" t="s">
        <v>5</v>
      </c>
      <c r="B38" s="457"/>
      <c r="C38" s="1089"/>
      <c r="D38" s="1126"/>
    </row>
    <row r="39" spans="1:4" x14ac:dyDescent="0.2">
      <c r="A39" s="55" t="s">
        <v>358</v>
      </c>
      <c r="B39" s="457">
        <v>0</v>
      </c>
      <c r="C39" s="1089">
        <v>0</v>
      </c>
      <c r="D39" s="1126"/>
    </row>
    <row r="40" spans="1:4" x14ac:dyDescent="0.2">
      <c r="A40" s="55" t="s">
        <v>359</v>
      </c>
      <c r="B40" s="457">
        <v>0</v>
      </c>
      <c r="C40" s="1089">
        <v>0</v>
      </c>
      <c r="D40" s="1126"/>
    </row>
    <row r="41" spans="1:4" x14ac:dyDescent="0.2">
      <c r="A41" s="55" t="s">
        <v>360</v>
      </c>
      <c r="B41" s="457">
        <v>0</v>
      </c>
      <c r="C41" s="1089">
        <v>0</v>
      </c>
      <c r="D41" s="1126"/>
    </row>
    <row r="42" spans="1:4" x14ac:dyDescent="0.2">
      <c r="A42" s="55" t="s">
        <v>1055</v>
      </c>
      <c r="B42" s="457">
        <v>0</v>
      </c>
      <c r="C42" s="1089">
        <v>0</v>
      </c>
      <c r="D42" s="1126"/>
    </row>
    <row r="43" spans="1:4" x14ac:dyDescent="0.2">
      <c r="A43" s="55" t="s">
        <v>361</v>
      </c>
      <c r="B43" s="457">
        <v>1496</v>
      </c>
      <c r="C43" s="1089">
        <v>4.1096387111524182E-4</v>
      </c>
      <c r="D43" s="1126"/>
    </row>
    <row r="44" spans="1:4" x14ac:dyDescent="0.2">
      <c r="A44" s="55" t="s">
        <v>1056</v>
      </c>
      <c r="B44" s="457">
        <v>1496</v>
      </c>
      <c r="C44" s="1089">
        <v>4.1096387111524182E-4</v>
      </c>
      <c r="D44" s="1126"/>
    </row>
    <row r="45" spans="1:4" x14ac:dyDescent="0.2">
      <c r="A45" s="90" t="s">
        <v>307</v>
      </c>
      <c r="B45" s="461">
        <v>-1496</v>
      </c>
      <c r="C45" s="1091">
        <v>-4.1096387111524182E-4</v>
      </c>
      <c r="D45" s="1125"/>
    </row>
    <row r="46" spans="1:4" x14ac:dyDescent="0.2">
      <c r="A46" s="90" t="s">
        <v>354</v>
      </c>
      <c r="B46" s="461">
        <v>0</v>
      </c>
      <c r="C46" s="1091">
        <v>0</v>
      </c>
      <c r="D46" s="1125"/>
    </row>
    <row r="47" spans="1:4" x14ac:dyDescent="0.2">
      <c r="A47" s="86"/>
      <c r="B47" s="460"/>
      <c r="C47" s="1090"/>
      <c r="D47" s="1126"/>
    </row>
    <row r="48" spans="1:4" x14ac:dyDescent="0.2">
      <c r="A48" s="90" t="s">
        <v>16</v>
      </c>
      <c r="B48" s="461">
        <v>0</v>
      </c>
      <c r="C48" s="1091">
        <v>0</v>
      </c>
      <c r="D48" s="1125"/>
    </row>
    <row r="49" spans="1:4" x14ac:dyDescent="0.2">
      <c r="A49" s="90" t="s">
        <v>56</v>
      </c>
      <c r="B49" s="461">
        <v>1496</v>
      </c>
      <c r="C49" s="1091">
        <v>4.1096387111524182E-4</v>
      </c>
      <c r="D49" s="1125"/>
    </row>
    <row r="50" spans="1:4" x14ac:dyDescent="0.2">
      <c r="A50" s="90" t="s">
        <v>362</v>
      </c>
      <c r="B50" s="461">
        <v>-1496</v>
      </c>
      <c r="C50" s="1091">
        <v>-4.1096387111524182E-4</v>
      </c>
      <c r="D50" s="1125"/>
    </row>
    <row r="51" spans="1:4" x14ac:dyDescent="0.2">
      <c r="A51" s="55"/>
      <c r="B51" s="457"/>
      <c r="C51" s="1089"/>
      <c r="D51" s="1126"/>
    </row>
    <row r="52" spans="1:4" x14ac:dyDescent="0.2">
      <c r="A52" s="184" t="s">
        <v>309</v>
      </c>
      <c r="B52" s="463"/>
      <c r="C52" s="1094"/>
      <c r="D52" s="1126"/>
    </row>
    <row r="53" spans="1:4" x14ac:dyDescent="0.2">
      <c r="A53" s="86"/>
      <c r="B53" s="460"/>
      <c r="C53" s="1090"/>
      <c r="D53" s="1126"/>
    </row>
    <row r="54" spans="1:4" x14ac:dyDescent="0.2">
      <c r="A54" s="90" t="s">
        <v>16</v>
      </c>
      <c r="B54" s="461">
        <v>78814783.051703408</v>
      </c>
      <c r="C54" s="1091">
        <v>21.651088465264699</v>
      </c>
      <c r="D54" s="1125"/>
    </row>
    <row r="55" spans="1:4" x14ac:dyDescent="0.2">
      <c r="A55" s="90" t="s">
        <v>56</v>
      </c>
      <c r="B55" s="1088">
        <v>87550259.431101769</v>
      </c>
      <c r="C55" s="1091">
        <v>24.050797816142577</v>
      </c>
      <c r="D55" s="1125"/>
    </row>
    <row r="56" spans="1:4" x14ac:dyDescent="0.2">
      <c r="A56" s="355" t="s">
        <v>363</v>
      </c>
      <c r="B56" s="464">
        <v>-8735475.781788826</v>
      </c>
      <c r="C56" s="1095">
        <v>-2.3997091867094786</v>
      </c>
      <c r="D56" s="1125"/>
    </row>
    <row r="57" spans="1:4" ht="69" customHeight="1" x14ac:dyDescent="0.2">
      <c r="A57" s="1243" t="s">
        <v>700</v>
      </c>
      <c r="B57" s="1243"/>
      <c r="C57" s="1243"/>
      <c r="D57" s="1104"/>
    </row>
    <row r="58" spans="1:4" x14ac:dyDescent="0.2">
      <c r="A58" s="1240"/>
      <c r="B58" s="1240"/>
      <c r="C58" s="1240"/>
      <c r="D58" s="1104"/>
    </row>
    <row r="59" spans="1:4" x14ac:dyDescent="0.2">
      <c r="A59" s="1240"/>
      <c r="B59" s="1240"/>
      <c r="C59" s="1240"/>
      <c r="D59" s="1104"/>
    </row>
    <row r="60" spans="1:4" x14ac:dyDescent="0.2">
      <c r="A60" s="1240"/>
      <c r="B60" s="1240"/>
      <c r="C60" s="1240"/>
      <c r="D60" s="1104"/>
    </row>
    <row r="61" spans="1:4" x14ac:dyDescent="0.2">
      <c r="A61" s="349" t="s">
        <v>17</v>
      </c>
    </row>
    <row r="62" spans="1:4" x14ac:dyDescent="0.2">
      <c r="C62" s="64"/>
      <c r="D62" s="64"/>
    </row>
  </sheetData>
  <mergeCells count="5">
    <mergeCell ref="A3:C3"/>
    <mergeCell ref="A4:C4"/>
    <mergeCell ref="B6:B7"/>
    <mergeCell ref="C6:C7"/>
    <mergeCell ref="A57:C6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7FC53-A5CD-49B9-92BB-9D81F37D4501}">
  <dimension ref="A1:G26"/>
  <sheetViews>
    <sheetView showGridLines="0" zoomScale="74" zoomScaleNormal="74" workbookViewId="0">
      <selection activeCell="A27" sqref="A27:XFD74"/>
    </sheetView>
  </sheetViews>
  <sheetFormatPr baseColWidth="10" defaultColWidth="10.42578125" defaultRowHeight="12.75" x14ac:dyDescent="0.2"/>
  <cols>
    <col min="1" max="1" width="35.7109375" style="4" customWidth="1"/>
    <col min="2" max="4" width="11.7109375" style="4" customWidth="1"/>
    <col min="5" max="5" width="13" style="4" customWidth="1"/>
    <col min="6" max="6" width="16.42578125" style="4" customWidth="1"/>
    <col min="7" max="16384" width="10.42578125" style="4"/>
  </cols>
  <sheetData>
    <row r="1" spans="1:7" x14ac:dyDescent="0.2">
      <c r="A1" s="108" t="s">
        <v>41</v>
      </c>
      <c r="D1" s="281"/>
    </row>
    <row r="2" spans="1:7" x14ac:dyDescent="0.2">
      <c r="A2" s="108" t="s">
        <v>745</v>
      </c>
    </row>
    <row r="3" spans="1:7" x14ac:dyDescent="0.2">
      <c r="A3" s="4" t="s">
        <v>536</v>
      </c>
      <c r="C3" s="565"/>
      <c r="D3" s="565"/>
      <c r="E3" s="565"/>
      <c r="F3" s="565"/>
    </row>
    <row r="4" spans="1:7" x14ac:dyDescent="0.2">
      <c r="B4" s="565"/>
      <c r="C4" s="7"/>
      <c r="D4" s="7"/>
    </row>
    <row r="5" spans="1:7" ht="25.5" x14ac:dyDescent="0.2">
      <c r="A5" s="121"/>
      <c r="B5" s="114" t="s">
        <v>786</v>
      </c>
      <c r="C5" s="114" t="s">
        <v>622</v>
      </c>
      <c r="D5" s="114" t="s">
        <v>787</v>
      </c>
      <c r="E5" s="114" t="s">
        <v>785</v>
      </c>
      <c r="F5" s="115" t="s">
        <v>788</v>
      </c>
      <c r="G5" s="122"/>
    </row>
    <row r="6" spans="1:7" x14ac:dyDescent="0.2">
      <c r="A6" s="1" t="s">
        <v>42</v>
      </c>
      <c r="B6" s="172">
        <v>69227473.738806963</v>
      </c>
      <c r="C6" s="172">
        <v>79644948.083161786</v>
      </c>
      <c r="D6" s="172">
        <v>70447719.397618458</v>
      </c>
      <c r="E6" s="674">
        <v>1.7626609681229199</v>
      </c>
      <c r="F6" s="172">
        <v>-9197228.6855433285</v>
      </c>
      <c r="G6" s="427"/>
    </row>
    <row r="7" spans="1:7" x14ac:dyDescent="0.2">
      <c r="A7" s="179" t="s">
        <v>43</v>
      </c>
      <c r="B7" s="173">
        <v>57229151.126195297</v>
      </c>
      <c r="C7" s="173">
        <v>65212715.734847307</v>
      </c>
      <c r="D7" s="173">
        <v>59383213.864373252</v>
      </c>
      <c r="E7" s="701">
        <v>3.7639257193035291</v>
      </c>
      <c r="F7" s="173">
        <v>-5829501.8704740554</v>
      </c>
      <c r="G7" s="427"/>
    </row>
    <row r="8" spans="1:7" x14ac:dyDescent="0.2">
      <c r="A8" s="269" t="s">
        <v>44</v>
      </c>
      <c r="B8" s="265">
        <v>3103470.0040665944</v>
      </c>
      <c r="C8" s="265">
        <v>4848154.4770143777</v>
      </c>
      <c r="D8" s="265">
        <v>4562902.6148121748</v>
      </c>
      <c r="E8" s="702">
        <v>47.025832659353249</v>
      </c>
      <c r="F8" s="265">
        <v>-285251.8622022029</v>
      </c>
      <c r="G8" s="427"/>
    </row>
    <row r="9" spans="1:7" x14ac:dyDescent="0.2">
      <c r="A9" s="269" t="s">
        <v>45</v>
      </c>
      <c r="B9" s="265">
        <v>54125681.122128695</v>
      </c>
      <c r="C9" s="265">
        <v>60364561.257832929</v>
      </c>
      <c r="D9" s="265">
        <v>54820311.249561079</v>
      </c>
      <c r="E9" s="702">
        <v>1.2833651476182428</v>
      </c>
      <c r="F9" s="265">
        <v>-5544250.0082718506</v>
      </c>
      <c r="G9" s="427"/>
    </row>
    <row r="10" spans="1:7" ht="15" x14ac:dyDescent="0.2">
      <c r="A10" s="112" t="s">
        <v>682</v>
      </c>
      <c r="B10" s="173">
        <v>755764.92041565781</v>
      </c>
      <c r="C10" s="173">
        <v>1393351.6545618554</v>
      </c>
      <c r="D10" s="173">
        <v>73761.139955489198</v>
      </c>
      <c r="E10" s="701">
        <v>-90.240200628136876</v>
      </c>
      <c r="F10" s="173">
        <v>-1319590.5146063662</v>
      </c>
      <c r="G10" s="427"/>
    </row>
    <row r="11" spans="1:7" x14ac:dyDescent="0.2">
      <c r="A11" s="112" t="s">
        <v>46</v>
      </c>
      <c r="B11" s="173">
        <v>3126132.7101157028</v>
      </c>
      <c r="C11" s="173">
        <v>3471796.9640149251</v>
      </c>
      <c r="D11" s="173">
        <v>3665527.8807295077</v>
      </c>
      <c r="E11" s="701">
        <v>17.254391308097759</v>
      </c>
      <c r="F11" s="173">
        <v>193730.91671458259</v>
      </c>
      <c r="G11" s="427"/>
    </row>
    <row r="12" spans="1:7" x14ac:dyDescent="0.2">
      <c r="A12" s="59" t="s">
        <v>484</v>
      </c>
      <c r="B12" s="173">
        <v>664703.46826487104</v>
      </c>
      <c r="C12" s="173">
        <v>917883.21200000006</v>
      </c>
      <c r="D12" s="173">
        <v>320193.86099999998</v>
      </c>
      <c r="E12" s="701">
        <v>-51.829067202578649</v>
      </c>
      <c r="F12" s="173">
        <v>-597689.35100000002</v>
      </c>
      <c r="G12" s="427"/>
    </row>
    <row r="13" spans="1:7" ht="15" x14ac:dyDescent="0.2">
      <c r="A13" s="123" t="s">
        <v>746</v>
      </c>
      <c r="B13" s="176">
        <v>7451721.5138154319</v>
      </c>
      <c r="C13" s="176">
        <v>8649200.5177376959</v>
      </c>
      <c r="D13" s="176">
        <v>7005022.6515601994</v>
      </c>
      <c r="E13" s="703">
        <v>-5.9945726826620689</v>
      </c>
      <c r="F13" s="176">
        <v>-1644177.8661774965</v>
      </c>
      <c r="G13" s="427"/>
    </row>
    <row r="14" spans="1:7" x14ac:dyDescent="0.2">
      <c r="A14" s="1237" t="s">
        <v>751</v>
      </c>
      <c r="B14" s="1237"/>
      <c r="C14" s="1237"/>
      <c r="D14" s="1237"/>
      <c r="E14" s="1237"/>
      <c r="F14" s="1237"/>
    </row>
    <row r="15" spans="1:7" x14ac:dyDescent="0.2">
      <c r="A15" s="1238"/>
      <c r="B15" s="1238"/>
      <c r="C15" s="1238"/>
      <c r="D15" s="1238"/>
      <c r="E15" s="1238"/>
      <c r="F15" s="1238"/>
    </row>
    <row r="16" spans="1:7" ht="12.75" customHeight="1" x14ac:dyDescent="0.2">
      <c r="A16" s="1239" t="s">
        <v>778</v>
      </c>
      <c r="B16" s="1239"/>
      <c r="C16" s="1239"/>
      <c r="D16" s="1239"/>
      <c r="E16" s="1239"/>
      <c r="F16" s="1239"/>
    </row>
    <row r="17" spans="1:7" x14ac:dyDescent="0.2">
      <c r="A17" s="1239"/>
      <c r="B17" s="1239"/>
      <c r="C17" s="1239"/>
      <c r="D17" s="1239"/>
      <c r="E17" s="1239"/>
      <c r="F17" s="1239"/>
    </row>
    <row r="18" spans="1:7" x14ac:dyDescent="0.2">
      <c r="A18" s="1201" t="s">
        <v>779</v>
      </c>
      <c r="B18" s="1201"/>
      <c r="C18" s="1201"/>
      <c r="D18" s="1201"/>
      <c r="E18" s="1201"/>
      <c r="F18" s="1201"/>
    </row>
    <row r="19" spans="1:7" x14ac:dyDescent="0.2">
      <c r="A19" s="1201"/>
      <c r="B19" s="1201"/>
      <c r="C19" s="1201"/>
      <c r="D19" s="1201"/>
      <c r="E19" s="1201"/>
      <c r="F19" s="1201"/>
    </row>
    <row r="20" spans="1:7" x14ac:dyDescent="0.2">
      <c r="A20" s="1201" t="s">
        <v>789</v>
      </c>
      <c r="B20" s="1201"/>
      <c r="C20" s="1201"/>
      <c r="D20" s="1201"/>
      <c r="E20" s="1201"/>
      <c r="F20" s="1201"/>
    </row>
    <row r="21" spans="1:7" x14ac:dyDescent="0.2">
      <c r="A21" s="1201"/>
      <c r="B21" s="1201"/>
      <c r="C21" s="1201"/>
      <c r="D21" s="1201"/>
      <c r="E21" s="1201"/>
      <c r="F21" s="1201"/>
      <c r="G21" s="7"/>
    </row>
    <row r="22" spans="1:7" x14ac:dyDescent="0.2">
      <c r="A22" s="1201"/>
      <c r="B22" s="1201"/>
      <c r="C22" s="1201"/>
      <c r="D22" s="1201"/>
      <c r="E22" s="1201"/>
      <c r="F22" s="1201"/>
      <c r="G22" s="7"/>
    </row>
    <row r="23" spans="1:7" x14ac:dyDescent="0.2">
      <c r="A23" s="1201"/>
      <c r="B23" s="1201"/>
      <c r="C23" s="1201"/>
      <c r="D23" s="1201"/>
      <c r="E23" s="1201"/>
      <c r="F23" s="1201"/>
      <c r="G23" s="262"/>
    </row>
    <row r="24" spans="1:7" x14ac:dyDescent="0.2">
      <c r="A24" s="138" t="s">
        <v>17</v>
      </c>
      <c r="G24" s="262"/>
    </row>
    <row r="25" spans="1:7" x14ac:dyDescent="0.2">
      <c r="C25" s="64"/>
      <c r="D25" s="69"/>
      <c r="G25" s="262"/>
    </row>
    <row r="26" spans="1:7" x14ac:dyDescent="0.2">
      <c r="B26" s="108"/>
      <c r="C26" s="7"/>
      <c r="D26" s="6"/>
      <c r="G26" s="262"/>
    </row>
  </sheetData>
  <mergeCells count="4">
    <mergeCell ref="A14:F15"/>
    <mergeCell ref="A18:F19"/>
    <mergeCell ref="A20:F23"/>
    <mergeCell ref="A16:F17"/>
  </mergeCell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C45AB-7E60-4E8B-AC1F-CD1E51E0BC1A}">
  <sheetPr>
    <pageSetUpPr autoPageBreaks="0"/>
  </sheetPr>
  <dimension ref="A1:I32"/>
  <sheetViews>
    <sheetView showGridLines="0" zoomScale="60" zoomScaleNormal="60" workbookViewId="0">
      <selection activeCell="E31" sqref="E31:E34"/>
    </sheetView>
  </sheetViews>
  <sheetFormatPr baseColWidth="10" defaultColWidth="11.42578125" defaultRowHeight="12.75" x14ac:dyDescent="0.2"/>
  <cols>
    <col min="1" max="1" width="6.42578125" style="19" customWidth="1"/>
    <col min="2" max="2" width="11.42578125" style="19" customWidth="1"/>
    <col min="3" max="3" width="10" style="19" customWidth="1"/>
    <col min="4" max="4" width="80.5703125" style="19" customWidth="1"/>
    <col min="5" max="6" width="13" style="19" customWidth="1"/>
    <col min="7" max="7" width="15" style="19" customWidth="1"/>
    <col min="8" max="9" width="13.42578125" style="19" bestFit="1" customWidth="1"/>
    <col min="10" max="10" width="16.42578125" style="19" bestFit="1" customWidth="1"/>
    <col min="11" max="11" width="13.42578125" style="19" bestFit="1" customWidth="1"/>
    <col min="12" max="16384" width="11.42578125" style="19"/>
  </cols>
  <sheetData>
    <row r="1" spans="1:9" x14ac:dyDescent="0.2">
      <c r="A1" s="52" t="s">
        <v>364</v>
      </c>
    </row>
    <row r="2" spans="1:9" x14ac:dyDescent="0.2">
      <c r="A2" s="602" t="s">
        <v>1057</v>
      </c>
      <c r="B2" s="602"/>
      <c r="C2" s="602"/>
      <c r="D2" s="602"/>
      <c r="E2" s="602"/>
      <c r="F2" s="602"/>
      <c r="G2" s="602"/>
    </row>
    <row r="3" spans="1:9" ht="15" x14ac:dyDescent="0.2">
      <c r="A3" s="672" t="s">
        <v>577</v>
      </c>
      <c r="B3" s="602"/>
      <c r="C3" s="602"/>
      <c r="D3" s="602"/>
      <c r="E3" s="602"/>
      <c r="F3" s="602"/>
      <c r="G3" s="602"/>
    </row>
    <row r="4" spans="1:9" x14ac:dyDescent="0.2">
      <c r="A4" s="19" t="s">
        <v>619</v>
      </c>
    </row>
    <row r="5" spans="1:9" x14ac:dyDescent="0.2">
      <c r="A5" s="468"/>
      <c r="B5" s="468"/>
      <c r="C5" s="468"/>
      <c r="D5" s="468"/>
      <c r="E5" s="468"/>
      <c r="F5" s="468"/>
      <c r="G5" s="468"/>
    </row>
    <row r="6" spans="1:9" x14ac:dyDescent="0.2">
      <c r="A6" s="1453" t="s">
        <v>531</v>
      </c>
      <c r="B6" s="1453" t="s">
        <v>1058</v>
      </c>
      <c r="C6" s="1453" t="s">
        <v>1059</v>
      </c>
      <c r="D6" s="1453" t="s">
        <v>462</v>
      </c>
      <c r="E6" s="1454" t="s">
        <v>463</v>
      </c>
      <c r="F6" s="1454"/>
      <c r="G6" s="1454"/>
      <c r="H6" s="1454"/>
      <c r="I6" s="1454"/>
    </row>
    <row r="7" spans="1:9" x14ac:dyDescent="0.2">
      <c r="A7" s="1453"/>
      <c r="B7" s="1453"/>
      <c r="C7" s="1453"/>
      <c r="D7" s="1453"/>
      <c r="E7" s="699">
        <v>2026</v>
      </c>
      <c r="F7" s="699">
        <v>2027</v>
      </c>
      <c r="G7" s="699">
        <v>2028</v>
      </c>
      <c r="H7" s="699">
        <v>2029</v>
      </c>
      <c r="I7" s="699">
        <v>2030</v>
      </c>
    </row>
    <row r="8" spans="1:9" ht="38.25" x14ac:dyDescent="0.2">
      <c r="A8" s="1057">
        <v>3</v>
      </c>
      <c r="B8" s="1057" t="s">
        <v>1060</v>
      </c>
      <c r="C8" s="1057" t="s">
        <v>1061</v>
      </c>
      <c r="D8" s="1058" t="s">
        <v>1105</v>
      </c>
      <c r="E8" s="1172">
        <v>1597776000</v>
      </c>
      <c r="F8" s="1172">
        <v>1147426000</v>
      </c>
      <c r="G8" s="1172">
        <v>1140460000</v>
      </c>
      <c r="H8" s="1172">
        <v>1140460000</v>
      </c>
      <c r="I8" s="1172">
        <v>1140460000</v>
      </c>
    </row>
    <row r="9" spans="1:9" ht="25.5" x14ac:dyDescent="0.2">
      <c r="A9" s="1057">
        <v>13</v>
      </c>
      <c r="B9" s="1057" t="s">
        <v>1062</v>
      </c>
      <c r="C9" s="1057" t="s">
        <v>1063</v>
      </c>
      <c r="D9" s="1058" t="s">
        <v>1064</v>
      </c>
      <c r="E9" s="1172">
        <v>4626125</v>
      </c>
      <c r="F9" s="1172">
        <v>3757067</v>
      </c>
      <c r="G9" s="1172">
        <v>3628222</v>
      </c>
      <c r="H9" s="1172">
        <v>3628222</v>
      </c>
      <c r="I9" s="1172">
        <v>3628222</v>
      </c>
    </row>
    <row r="10" spans="1:9" ht="25.5" x14ac:dyDescent="0.2">
      <c r="A10" s="1057">
        <v>20</v>
      </c>
      <c r="B10" s="1057" t="s">
        <v>1065</v>
      </c>
      <c r="C10" s="1057" t="s">
        <v>1066</v>
      </c>
      <c r="D10" s="1058" t="s">
        <v>1067</v>
      </c>
      <c r="E10" s="1172">
        <v>891390</v>
      </c>
      <c r="F10" s="1172">
        <v>679803</v>
      </c>
      <c r="G10" s="1172">
        <v>679803</v>
      </c>
      <c r="H10" s="1172">
        <v>679803</v>
      </c>
      <c r="I10" s="1172">
        <v>679803</v>
      </c>
    </row>
    <row r="11" spans="1:9" x14ac:dyDescent="0.2">
      <c r="A11" s="1057">
        <v>22</v>
      </c>
      <c r="B11" s="1057" t="s">
        <v>1068</v>
      </c>
      <c r="C11" s="1057" t="s">
        <v>1069</v>
      </c>
      <c r="D11" s="1058" t="s">
        <v>1070</v>
      </c>
      <c r="E11" s="1172">
        <v>-62475000</v>
      </c>
      <c r="F11" s="1172">
        <v>19179000</v>
      </c>
      <c r="G11" s="1172">
        <v>1857000</v>
      </c>
      <c r="H11" s="1172">
        <v>1857000</v>
      </c>
      <c r="I11" s="1172">
        <v>1857000</v>
      </c>
    </row>
    <row r="12" spans="1:9" ht="51" x14ac:dyDescent="0.2">
      <c r="A12" s="1057">
        <v>31</v>
      </c>
      <c r="B12" s="1057" t="s">
        <v>1071</v>
      </c>
      <c r="C12" s="1057" t="s">
        <v>1072</v>
      </c>
      <c r="D12" s="1058" t="s">
        <v>1106</v>
      </c>
      <c r="E12" s="1172">
        <v>34534267</v>
      </c>
      <c r="F12" s="1172">
        <v>34534267</v>
      </c>
      <c r="G12" s="1172">
        <v>34534267</v>
      </c>
      <c r="H12" s="1172">
        <v>34534267</v>
      </c>
      <c r="I12" s="1172">
        <v>34534267</v>
      </c>
    </row>
    <row r="13" spans="1:9" ht="51" x14ac:dyDescent="0.2">
      <c r="A13" s="1057">
        <v>32</v>
      </c>
      <c r="B13" s="1057" t="s">
        <v>1073</v>
      </c>
      <c r="C13" s="1057" t="s">
        <v>1074</v>
      </c>
      <c r="D13" s="1058" t="s">
        <v>1075</v>
      </c>
      <c r="E13" s="1172">
        <v>147935865</v>
      </c>
      <c r="F13" s="1172">
        <v>95524</v>
      </c>
      <c r="G13" s="1172">
        <v>95524</v>
      </c>
      <c r="H13" s="1172">
        <v>95524</v>
      </c>
      <c r="I13" s="1172">
        <v>95524</v>
      </c>
    </row>
    <row r="14" spans="1:9" x14ac:dyDescent="0.2">
      <c r="A14" s="1057">
        <v>34</v>
      </c>
      <c r="B14" s="1057" t="s">
        <v>1076</v>
      </c>
      <c r="C14" s="1057" t="s">
        <v>1077</v>
      </c>
      <c r="D14" s="1058" t="s">
        <v>1078</v>
      </c>
      <c r="E14" s="1172">
        <v>201773</v>
      </c>
      <c r="F14" s="1172">
        <v>194198</v>
      </c>
      <c r="G14" s="1172">
        <v>725839</v>
      </c>
      <c r="H14" s="1172">
        <v>504371</v>
      </c>
      <c r="I14" s="1172">
        <v>342815</v>
      </c>
    </row>
    <row r="15" spans="1:9" x14ac:dyDescent="0.2">
      <c r="A15" s="1057">
        <v>40</v>
      </c>
      <c r="B15" s="1057" t="s">
        <v>1079</v>
      </c>
      <c r="C15" s="1057" t="s">
        <v>1080</v>
      </c>
      <c r="D15" s="1058" t="s">
        <v>1081</v>
      </c>
      <c r="E15" s="1172">
        <v>5953017</v>
      </c>
      <c r="F15" s="1172">
        <v>5953017</v>
      </c>
      <c r="G15" s="1172">
        <v>5953017</v>
      </c>
      <c r="H15" s="1172">
        <v>5953017</v>
      </c>
      <c r="I15" s="1172">
        <v>5953017</v>
      </c>
    </row>
    <row r="16" spans="1:9" ht="25.5" x14ac:dyDescent="0.2">
      <c r="A16" s="1057">
        <v>41</v>
      </c>
      <c r="B16" s="1057" t="s">
        <v>1082</v>
      </c>
      <c r="C16" s="1057" t="s">
        <v>1083</v>
      </c>
      <c r="D16" s="1058" t="s">
        <v>1084</v>
      </c>
      <c r="E16" s="1172">
        <v>1673011</v>
      </c>
      <c r="F16" s="1172">
        <v>1359686</v>
      </c>
      <c r="G16" s="1172">
        <v>1359686</v>
      </c>
      <c r="H16" s="1172">
        <v>1359686</v>
      </c>
      <c r="I16" s="1172">
        <v>1359686</v>
      </c>
    </row>
    <row r="17" spans="1:9" x14ac:dyDescent="0.2">
      <c r="A17" s="1057">
        <v>50</v>
      </c>
      <c r="B17" s="1057" t="s">
        <v>1085</v>
      </c>
      <c r="C17" s="1057" t="s">
        <v>1077</v>
      </c>
      <c r="D17" s="1058" t="s">
        <v>1086</v>
      </c>
      <c r="E17" s="1172">
        <v>61884</v>
      </c>
      <c r="F17" s="1172">
        <v>61884</v>
      </c>
      <c r="G17" s="1172">
        <v>61884</v>
      </c>
      <c r="H17" s="1172">
        <v>61884</v>
      </c>
      <c r="I17" s="1172">
        <v>61884</v>
      </c>
    </row>
    <row r="18" spans="1:9" ht="25.5" x14ac:dyDescent="0.2">
      <c r="A18" s="1057">
        <v>51</v>
      </c>
      <c r="B18" s="1057" t="s">
        <v>1087</v>
      </c>
      <c r="C18" s="1057" t="s">
        <v>1088</v>
      </c>
      <c r="D18" s="1058" t="s">
        <v>1089</v>
      </c>
      <c r="E18" s="1172">
        <v>583535</v>
      </c>
      <c r="F18" s="1172">
        <v>1636155</v>
      </c>
      <c r="G18" s="1172">
        <v>1782719</v>
      </c>
      <c r="H18" s="1172">
        <v>1782719</v>
      </c>
      <c r="I18" s="1172">
        <v>1782719</v>
      </c>
    </row>
    <row r="19" spans="1:9" ht="38.25" x14ac:dyDescent="0.2">
      <c r="A19" s="1057">
        <v>59</v>
      </c>
      <c r="B19" s="1057" t="s">
        <v>1090</v>
      </c>
      <c r="C19" s="1057" t="s">
        <v>1091</v>
      </c>
      <c r="D19" s="1058" t="s">
        <v>1116</v>
      </c>
      <c r="E19" s="1172">
        <v>27756129</v>
      </c>
      <c r="F19" s="1172">
        <v>57991949</v>
      </c>
      <c r="G19" s="1172">
        <v>61009949</v>
      </c>
      <c r="H19" s="1172">
        <v>60361949</v>
      </c>
      <c r="I19" s="1172">
        <v>59681949</v>
      </c>
    </row>
    <row r="20" spans="1:9" ht="51" x14ac:dyDescent="0.2">
      <c r="A20" s="1057">
        <v>65</v>
      </c>
      <c r="B20" s="1057" t="s">
        <v>1092</v>
      </c>
      <c r="C20" s="1057" t="s">
        <v>1093</v>
      </c>
      <c r="D20" s="1058" t="s">
        <v>1094</v>
      </c>
      <c r="E20" s="1172">
        <v>421056</v>
      </c>
      <c r="F20" s="1172">
        <v>421056</v>
      </c>
      <c r="G20" s="1172">
        <v>421056</v>
      </c>
      <c r="H20" s="1172">
        <v>421056</v>
      </c>
      <c r="I20" s="1172">
        <v>421056</v>
      </c>
    </row>
    <row r="21" spans="1:9" ht="38.25" x14ac:dyDescent="0.2">
      <c r="A21" s="1057">
        <v>73</v>
      </c>
      <c r="B21" s="1057" t="s">
        <v>1060</v>
      </c>
      <c r="C21" s="1057" t="s">
        <v>1061</v>
      </c>
      <c r="D21" s="1058" t="s">
        <v>1107</v>
      </c>
      <c r="E21" s="1172">
        <v>1597790000</v>
      </c>
      <c r="F21" s="1172">
        <v>1147443000</v>
      </c>
      <c r="G21" s="1172">
        <v>1140477000</v>
      </c>
      <c r="H21" s="1172">
        <v>1140477000</v>
      </c>
      <c r="I21" s="1172">
        <v>1140477000</v>
      </c>
    </row>
    <row r="22" spans="1:9" ht="25.5" x14ac:dyDescent="0.2">
      <c r="A22" s="1057">
        <v>74</v>
      </c>
      <c r="B22" s="1057" t="s">
        <v>1096</v>
      </c>
      <c r="C22" s="1057" t="s">
        <v>1097</v>
      </c>
      <c r="D22" s="1058" t="s">
        <v>1098</v>
      </c>
      <c r="E22" s="1172">
        <v>111530000</v>
      </c>
      <c r="F22" s="1172">
        <v>0</v>
      </c>
      <c r="G22" s="1172">
        <v>0</v>
      </c>
      <c r="H22" s="1172">
        <v>0</v>
      </c>
      <c r="I22" s="1172">
        <v>0</v>
      </c>
    </row>
    <row r="23" spans="1:9" ht="38.25" x14ac:dyDescent="0.2">
      <c r="A23" s="1057">
        <v>75</v>
      </c>
      <c r="B23" s="1057" t="s">
        <v>1096</v>
      </c>
      <c r="C23" s="1057" t="s">
        <v>1099</v>
      </c>
      <c r="D23" s="1058" t="s">
        <v>1108</v>
      </c>
      <c r="E23" s="1172">
        <v>14005000</v>
      </c>
      <c r="F23" s="1172">
        <v>0</v>
      </c>
      <c r="G23" s="1172">
        <v>0</v>
      </c>
      <c r="H23" s="1172">
        <v>0</v>
      </c>
      <c r="I23" s="1172">
        <v>0</v>
      </c>
    </row>
    <row r="24" spans="1:9" ht="38.25" x14ac:dyDescent="0.2">
      <c r="A24" s="1057">
        <v>76</v>
      </c>
      <c r="B24" s="1057" t="s">
        <v>1096</v>
      </c>
      <c r="C24" s="1057" t="s">
        <v>1101</v>
      </c>
      <c r="D24" s="1058" t="s">
        <v>1108</v>
      </c>
      <c r="E24" s="1172">
        <v>117600</v>
      </c>
      <c r="F24" s="1172">
        <v>0</v>
      </c>
      <c r="G24" s="1172">
        <v>0</v>
      </c>
      <c r="H24" s="1172">
        <v>0</v>
      </c>
      <c r="I24" s="1172">
        <v>0</v>
      </c>
    </row>
    <row r="25" spans="1:9" ht="25.5" x14ac:dyDescent="0.2">
      <c r="A25" s="1057">
        <v>77</v>
      </c>
      <c r="B25" s="1057" t="s">
        <v>1102</v>
      </c>
      <c r="C25" s="1057" t="s">
        <v>1103</v>
      </c>
      <c r="D25" s="1058" t="s">
        <v>1109</v>
      </c>
      <c r="E25" s="1172">
        <v>4216336</v>
      </c>
      <c r="F25" s="1172">
        <v>5813080</v>
      </c>
      <c r="G25" s="1172">
        <v>5764082</v>
      </c>
      <c r="H25" s="1172">
        <v>5764082</v>
      </c>
      <c r="I25" s="1172">
        <v>5764082</v>
      </c>
    </row>
    <row r="26" spans="1:9" x14ac:dyDescent="0.2">
      <c r="A26" s="1210" t="s">
        <v>578</v>
      </c>
      <c r="B26" s="1210"/>
      <c r="C26" s="1210"/>
      <c r="D26" s="1210"/>
      <c r="E26" s="1210"/>
      <c r="F26" s="1210"/>
      <c r="G26" s="1210"/>
      <c r="H26" s="1210"/>
      <c r="I26" s="1210"/>
    </row>
    <row r="27" spans="1:9" x14ac:dyDescent="0.2">
      <c r="A27" s="1227" t="s">
        <v>579</v>
      </c>
      <c r="B27" s="1227"/>
      <c r="C27" s="1227"/>
      <c r="D27" s="1227"/>
      <c r="E27" s="1227"/>
      <c r="F27" s="1227"/>
      <c r="G27" s="1227"/>
      <c r="H27" s="1227"/>
      <c r="I27" s="1227"/>
    </row>
    <row r="28" spans="1:9" x14ac:dyDescent="0.2">
      <c r="A28" s="4" t="s">
        <v>1104</v>
      </c>
      <c r="B28" s="532"/>
      <c r="C28" s="532"/>
      <c r="D28" s="532"/>
      <c r="E28" s="532"/>
      <c r="F28" s="532"/>
      <c r="G28" s="532"/>
      <c r="H28" s="532"/>
      <c r="I28" s="532"/>
    </row>
    <row r="29" spans="1:9" x14ac:dyDescent="0.2">
      <c r="A29" s="1227" t="s">
        <v>17</v>
      </c>
      <c r="B29" s="1227"/>
      <c r="C29" s="1227"/>
      <c r="D29" s="1227"/>
      <c r="E29" s="1227"/>
      <c r="F29" s="1227"/>
      <c r="G29" s="1227"/>
      <c r="H29" s="1227"/>
      <c r="I29" s="1227"/>
    </row>
    <row r="31" spans="1:9" x14ac:dyDescent="0.2">
      <c r="E31" s="101"/>
    </row>
    <row r="32" spans="1:9" x14ac:dyDescent="0.2">
      <c r="E32" s="101"/>
    </row>
  </sheetData>
  <mergeCells count="8">
    <mergeCell ref="A27:I27"/>
    <mergeCell ref="A29:I29"/>
    <mergeCell ref="A26:I26"/>
    <mergeCell ref="A6:A7"/>
    <mergeCell ref="B6:B7"/>
    <mergeCell ref="C6:C7"/>
    <mergeCell ref="D6:D7"/>
    <mergeCell ref="E6:I6"/>
  </mergeCells>
  <pageMargins left="0.70866141732283472" right="0.70866141732283472" top="0.74803149606299213" bottom="0.74803149606299213" header="0.31496062992125984" footer="0.31496062992125984"/>
  <pageSetup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5FFD3-7A05-4088-8B1C-8100D30F7C70}">
  <dimension ref="A1:J16"/>
  <sheetViews>
    <sheetView showGridLines="0" zoomScale="60" zoomScaleNormal="60" workbookViewId="0">
      <selection activeCell="M22" sqref="M22"/>
    </sheetView>
  </sheetViews>
  <sheetFormatPr baseColWidth="10" defaultColWidth="11.42578125" defaultRowHeight="12.75" x14ac:dyDescent="0.2"/>
  <cols>
    <col min="1" max="1" width="6.42578125" style="4" customWidth="1"/>
    <col min="2" max="2" width="11.42578125" style="4" bestFit="1" customWidth="1"/>
    <col min="3" max="3" width="10" style="4" customWidth="1"/>
    <col min="4" max="4" width="80.5703125" style="4" customWidth="1"/>
    <col min="5" max="6" width="13.42578125" style="4" customWidth="1"/>
    <col min="7" max="10" width="13.7109375" style="4" customWidth="1"/>
    <col min="11" max="16384" width="11.42578125" style="4"/>
  </cols>
  <sheetData>
    <row r="1" spans="1:10" x14ac:dyDescent="0.2">
      <c r="A1" s="6" t="s">
        <v>365</v>
      </c>
      <c r="B1" s="7"/>
      <c r="C1" s="7"/>
      <c r="D1" s="7"/>
      <c r="E1" s="7"/>
      <c r="F1" s="7"/>
      <c r="G1" s="7"/>
      <c r="H1" s="7"/>
      <c r="I1" s="7"/>
      <c r="J1" s="7"/>
    </row>
    <row r="2" spans="1:10" x14ac:dyDescent="0.2">
      <c r="A2" s="93" t="s">
        <v>1057</v>
      </c>
      <c r="B2" s="94"/>
      <c r="C2" s="94"/>
      <c r="D2" s="94"/>
      <c r="E2" s="94"/>
      <c r="F2" s="94"/>
      <c r="G2" s="94"/>
      <c r="H2" s="94"/>
      <c r="I2" s="94"/>
      <c r="J2" s="7"/>
    </row>
    <row r="3" spans="1:10" x14ac:dyDescent="0.2">
      <c r="A3" s="93" t="s">
        <v>366</v>
      </c>
      <c r="B3" s="94"/>
      <c r="C3" s="94"/>
      <c r="D3" s="94"/>
      <c r="E3" s="94"/>
      <c r="F3" s="94"/>
      <c r="G3" s="94"/>
      <c r="H3" s="94"/>
      <c r="I3" s="94"/>
      <c r="J3" s="7"/>
    </row>
    <row r="4" spans="1:10" x14ac:dyDescent="0.2">
      <c r="A4" s="468" t="s">
        <v>619</v>
      </c>
      <c r="B4" s="94"/>
      <c r="C4" s="273"/>
      <c r="D4" s="94"/>
      <c r="E4" s="94"/>
      <c r="F4" s="94"/>
      <c r="G4" s="94"/>
      <c r="H4" s="94"/>
      <c r="I4" s="94"/>
      <c r="J4" s="7"/>
    </row>
    <row r="5" spans="1:10" x14ac:dyDescent="0.2">
      <c r="A5" s="94"/>
      <c r="B5" s="94"/>
      <c r="C5" s="94"/>
      <c r="D5" s="94"/>
      <c r="E5" s="94"/>
      <c r="F5" s="94"/>
      <c r="G5" s="94"/>
      <c r="H5" s="94"/>
      <c r="I5" s="94"/>
      <c r="J5" s="7"/>
    </row>
    <row r="6" spans="1:10" x14ac:dyDescent="0.2">
      <c r="A6" s="1453" t="s">
        <v>531</v>
      </c>
      <c r="B6" s="1453" t="s">
        <v>1058</v>
      </c>
      <c r="C6" s="1453" t="s">
        <v>1059</v>
      </c>
      <c r="D6" s="1453" t="s">
        <v>462</v>
      </c>
      <c r="E6" s="1454" t="s">
        <v>464</v>
      </c>
      <c r="F6" s="1454"/>
      <c r="G6" s="1454"/>
      <c r="H6" s="1454"/>
      <c r="I6" s="1454"/>
    </row>
    <row r="7" spans="1:10" x14ac:dyDescent="0.2">
      <c r="A7" s="1453"/>
      <c r="B7" s="1453"/>
      <c r="C7" s="1453"/>
      <c r="D7" s="1453"/>
      <c r="E7" s="699">
        <v>2026</v>
      </c>
      <c r="F7" s="699">
        <v>2027</v>
      </c>
      <c r="G7" s="699">
        <v>2028</v>
      </c>
      <c r="H7" s="699">
        <v>2029</v>
      </c>
      <c r="I7" s="699">
        <v>2030</v>
      </c>
    </row>
    <row r="8" spans="1:10" ht="38.25" x14ac:dyDescent="0.2">
      <c r="A8" s="1060">
        <v>3</v>
      </c>
      <c r="B8" s="1060" t="s">
        <v>1060</v>
      </c>
      <c r="C8" s="1060" t="s">
        <v>1061</v>
      </c>
      <c r="D8" s="1064" t="s">
        <v>1105</v>
      </c>
      <c r="E8" s="1171">
        <v>-374000</v>
      </c>
      <c r="F8" s="1171">
        <v>-905000</v>
      </c>
      <c r="G8" s="1171">
        <v>-905000</v>
      </c>
      <c r="H8" s="1171">
        <v>-905000</v>
      </c>
      <c r="I8" s="1171">
        <v>-905000</v>
      </c>
    </row>
    <row r="9" spans="1:10" ht="25.5" x14ac:dyDescent="0.2">
      <c r="A9" s="1060">
        <v>13</v>
      </c>
      <c r="B9" s="1060" t="s">
        <v>1062</v>
      </c>
      <c r="C9" s="1060" t="s">
        <v>1063</v>
      </c>
      <c r="D9" s="1064" t="s">
        <v>1064</v>
      </c>
      <c r="E9" s="1171">
        <v>-1236080</v>
      </c>
      <c r="F9" s="1171">
        <v>-1236080</v>
      </c>
      <c r="G9" s="1171">
        <v>-1236080</v>
      </c>
      <c r="H9" s="1171">
        <v>-1236080</v>
      </c>
      <c r="I9" s="1171">
        <v>-1236080</v>
      </c>
    </row>
    <row r="10" spans="1:10" ht="38.25" x14ac:dyDescent="0.2">
      <c r="A10" s="1060">
        <v>59</v>
      </c>
      <c r="B10" s="1060" t="s">
        <v>1090</v>
      </c>
      <c r="C10" s="1060" t="s">
        <v>1091</v>
      </c>
      <c r="D10" s="1064" t="s">
        <v>1116</v>
      </c>
      <c r="E10" s="1171">
        <v>-22812000</v>
      </c>
      <c r="F10" s="1171">
        <v>-38847000</v>
      </c>
      <c r="G10" s="1171">
        <v>-27622000</v>
      </c>
      <c r="H10" s="1171">
        <v>-23966000</v>
      </c>
      <c r="I10" s="1171">
        <v>-21104000</v>
      </c>
    </row>
    <row r="11" spans="1:10" ht="38.25" x14ac:dyDescent="0.2">
      <c r="A11" s="1060">
        <v>63</v>
      </c>
      <c r="B11" s="1060" t="s">
        <v>1111</v>
      </c>
      <c r="C11" s="1060" t="s">
        <v>1112</v>
      </c>
      <c r="D11" s="1064" t="s">
        <v>1113</v>
      </c>
      <c r="E11" s="1171">
        <v>0</v>
      </c>
      <c r="F11" s="1171">
        <v>0</v>
      </c>
      <c r="G11" s="1171">
        <v>0</v>
      </c>
      <c r="H11" s="1171">
        <v>0</v>
      </c>
      <c r="I11" s="1171">
        <v>1209000</v>
      </c>
    </row>
    <row r="12" spans="1:10" ht="38.25" x14ac:dyDescent="0.2">
      <c r="A12" s="1060">
        <v>73</v>
      </c>
      <c r="B12" s="1060" t="s">
        <v>1060</v>
      </c>
      <c r="C12" s="1060" t="s">
        <v>1061</v>
      </c>
      <c r="D12" s="1064" t="s">
        <v>1095</v>
      </c>
      <c r="E12" s="1171">
        <v>-374000</v>
      </c>
      <c r="F12" s="1171">
        <v>-905000</v>
      </c>
      <c r="G12" s="1171">
        <v>-905000</v>
      </c>
      <c r="H12" s="1171">
        <v>-905000</v>
      </c>
      <c r="I12" s="1171">
        <v>-905000</v>
      </c>
    </row>
    <row r="13" spans="1:10" ht="25.5" x14ac:dyDescent="0.2">
      <c r="A13" s="1060">
        <v>74</v>
      </c>
      <c r="B13" s="1060" t="s">
        <v>1096</v>
      </c>
      <c r="C13" s="1060" t="s">
        <v>1097</v>
      </c>
      <c r="D13" s="1064" t="s">
        <v>1098</v>
      </c>
      <c r="E13" s="1171">
        <v>-124463000</v>
      </c>
      <c r="F13" s="1171">
        <v>0</v>
      </c>
      <c r="G13" s="1171">
        <v>0</v>
      </c>
      <c r="H13" s="1171">
        <v>0</v>
      </c>
      <c r="I13" s="1171">
        <v>0</v>
      </c>
    </row>
    <row r="14" spans="1:10" ht="38.25" x14ac:dyDescent="0.2">
      <c r="A14" s="1060">
        <v>76</v>
      </c>
      <c r="B14" s="1060" t="s">
        <v>1096</v>
      </c>
      <c r="C14" s="1060" t="s">
        <v>1101</v>
      </c>
      <c r="D14" s="1064" t="s">
        <v>1100</v>
      </c>
      <c r="E14" s="1171">
        <v>5301000</v>
      </c>
      <c r="F14" s="1171">
        <v>0</v>
      </c>
      <c r="G14" s="1171">
        <v>0</v>
      </c>
      <c r="H14" s="1171">
        <v>0</v>
      </c>
      <c r="I14" s="1171">
        <v>0</v>
      </c>
    </row>
    <row r="15" spans="1:10" x14ac:dyDescent="0.2">
      <c r="A15" s="1227" t="s">
        <v>1114</v>
      </c>
      <c r="B15" s="1227"/>
      <c r="C15" s="1227"/>
      <c r="D15" s="1227"/>
      <c r="E15" s="1227"/>
      <c r="F15" s="1227"/>
      <c r="G15" s="1227"/>
      <c r="H15" s="1227"/>
      <c r="I15" s="1227"/>
    </row>
    <row r="16" spans="1:10" x14ac:dyDescent="0.2">
      <c r="A16" s="1343" t="s">
        <v>17</v>
      </c>
      <c r="B16" s="1343"/>
      <c r="C16" s="1343"/>
      <c r="D16" s="1343"/>
      <c r="E16" s="1343"/>
      <c r="F16" s="1343"/>
      <c r="G16" s="1343"/>
      <c r="H16" s="1343"/>
      <c r="I16" s="1343"/>
    </row>
  </sheetData>
  <mergeCells count="7">
    <mergeCell ref="A15:I15"/>
    <mergeCell ref="A16:I16"/>
    <mergeCell ref="A6:A7"/>
    <mergeCell ref="B6:B7"/>
    <mergeCell ref="C6:C7"/>
    <mergeCell ref="D6:D7"/>
    <mergeCell ref="E6:I6"/>
  </mergeCells>
  <pageMargins left="0.7" right="0.7" top="0.75" bottom="0.75" header="0.3" footer="0.3"/>
  <pageSetup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158D2-3CFC-4282-B631-86136BCD1F9E}">
  <dimension ref="A1:I30"/>
  <sheetViews>
    <sheetView showGridLines="0" topLeftCell="A14" zoomScale="60" zoomScaleNormal="60" workbookViewId="0">
      <selection activeCell="A12" sqref="A1:XFD1048576"/>
    </sheetView>
  </sheetViews>
  <sheetFormatPr baseColWidth="10" defaultColWidth="11.42578125" defaultRowHeight="12.75" x14ac:dyDescent="0.2"/>
  <cols>
    <col min="1" max="1" width="6.42578125" style="4" customWidth="1"/>
    <col min="2" max="2" width="11.42578125" style="4" customWidth="1"/>
    <col min="3" max="3" width="10" style="4" customWidth="1"/>
    <col min="4" max="4" width="106.42578125" style="4" customWidth="1"/>
    <col min="5" max="5" width="62.42578125" style="4" bestFit="1" customWidth="1"/>
    <col min="6" max="6" width="37.42578125" style="4" customWidth="1"/>
    <col min="7" max="16384" width="11.42578125" style="4"/>
  </cols>
  <sheetData>
    <row r="1" spans="1:6" x14ac:dyDescent="0.2">
      <c r="A1" s="6" t="s">
        <v>367</v>
      </c>
      <c r="B1" s="7"/>
      <c r="C1" s="7"/>
      <c r="D1" s="7"/>
      <c r="E1" s="7"/>
    </row>
    <row r="2" spans="1:6" x14ac:dyDescent="0.2">
      <c r="A2" s="6" t="s">
        <v>1057</v>
      </c>
      <c r="B2" s="7"/>
      <c r="C2" s="7"/>
      <c r="D2" s="7"/>
      <c r="E2" s="7"/>
    </row>
    <row r="3" spans="1:6" ht="15" x14ac:dyDescent="0.2">
      <c r="A3" s="6" t="s">
        <v>1195</v>
      </c>
      <c r="B3" s="7"/>
      <c r="C3" s="7"/>
      <c r="D3" s="7"/>
      <c r="E3" s="7"/>
    </row>
    <row r="4" spans="1:6" x14ac:dyDescent="0.2">
      <c r="A4" s="7"/>
      <c r="B4" s="7"/>
      <c r="C4" s="7"/>
      <c r="D4" s="7"/>
      <c r="E4" s="7"/>
    </row>
    <row r="5" spans="1:6" x14ac:dyDescent="0.2">
      <c r="A5" s="1453" t="s">
        <v>531</v>
      </c>
      <c r="B5" s="1453" t="s">
        <v>1058</v>
      </c>
      <c r="C5" s="1453" t="s">
        <v>1059</v>
      </c>
      <c r="D5" s="1453" t="s">
        <v>462</v>
      </c>
      <c r="E5" s="122"/>
      <c r="F5" s="122"/>
    </row>
    <row r="6" spans="1:6" x14ac:dyDescent="0.2">
      <c r="A6" s="1453"/>
      <c r="B6" s="1453"/>
      <c r="C6" s="1453"/>
      <c r="D6" s="1453"/>
      <c r="F6" s="122"/>
    </row>
    <row r="7" spans="1:6" ht="25.5" x14ac:dyDescent="0.2">
      <c r="A7" s="1060" t="s">
        <v>1117</v>
      </c>
      <c r="B7" s="1060" t="s">
        <v>1118</v>
      </c>
      <c r="C7" s="1060" t="s">
        <v>1119</v>
      </c>
      <c r="D7" s="1064" t="s">
        <v>1181</v>
      </c>
      <c r="E7" s="122"/>
      <c r="F7" s="122"/>
    </row>
    <row r="8" spans="1:6" x14ac:dyDescent="0.2">
      <c r="A8" s="1060" t="s">
        <v>1120</v>
      </c>
      <c r="B8" s="1060" t="s">
        <v>1121</v>
      </c>
      <c r="C8" s="1060" t="s">
        <v>1122</v>
      </c>
      <c r="D8" s="1064" t="s">
        <v>1182</v>
      </c>
      <c r="E8" s="122"/>
      <c r="F8" s="122"/>
    </row>
    <row r="9" spans="1:6" x14ac:dyDescent="0.2">
      <c r="A9" s="1060" t="s">
        <v>1123</v>
      </c>
      <c r="B9" s="1060" t="s">
        <v>1124</v>
      </c>
      <c r="C9" s="1060" t="s">
        <v>1125</v>
      </c>
      <c r="D9" s="1064" t="s">
        <v>1184</v>
      </c>
      <c r="E9" s="122"/>
      <c r="F9" s="122"/>
    </row>
    <row r="10" spans="1:6" ht="25.5" x14ac:dyDescent="0.2">
      <c r="A10" s="1060" t="s">
        <v>1126</v>
      </c>
      <c r="B10" s="1060" t="s">
        <v>1127</v>
      </c>
      <c r="C10" s="1060" t="s">
        <v>1128</v>
      </c>
      <c r="D10" s="1064" t="s">
        <v>1129</v>
      </c>
      <c r="E10" s="122"/>
      <c r="F10" s="122"/>
    </row>
    <row r="11" spans="1:6" ht="25.5" x14ac:dyDescent="0.2">
      <c r="A11" s="1060" t="s">
        <v>1130</v>
      </c>
      <c r="B11" s="1060" t="s">
        <v>1131</v>
      </c>
      <c r="C11" s="1060" t="s">
        <v>1132</v>
      </c>
      <c r="D11" s="1064" t="s">
        <v>1185</v>
      </c>
      <c r="E11" s="122"/>
      <c r="F11" s="122"/>
    </row>
    <row r="12" spans="1:6" ht="25.5" x14ac:dyDescent="0.2">
      <c r="A12" s="1060" t="s">
        <v>1133</v>
      </c>
      <c r="B12" s="1060" t="s">
        <v>1134</v>
      </c>
      <c r="C12" s="1060" t="s">
        <v>1135</v>
      </c>
      <c r="D12" s="1064" t="s">
        <v>1105</v>
      </c>
      <c r="E12" s="122"/>
      <c r="F12" s="122"/>
    </row>
    <row r="13" spans="1:6" x14ac:dyDescent="0.2">
      <c r="A13" s="1060" t="s">
        <v>1136</v>
      </c>
      <c r="B13" s="1060" t="s">
        <v>225</v>
      </c>
      <c r="C13" s="1060" t="s">
        <v>1137</v>
      </c>
      <c r="D13" s="1064" t="s">
        <v>1186</v>
      </c>
      <c r="E13" s="122"/>
      <c r="F13" s="122"/>
    </row>
    <row r="14" spans="1:6" ht="25.5" x14ac:dyDescent="0.2">
      <c r="A14" s="1060" t="s">
        <v>1138</v>
      </c>
      <c r="B14" s="1060" t="s">
        <v>1139</v>
      </c>
      <c r="C14" s="1060" t="s">
        <v>1140</v>
      </c>
      <c r="D14" s="1064" t="s">
        <v>1187</v>
      </c>
      <c r="E14" s="122"/>
      <c r="F14" s="122"/>
    </row>
    <row r="15" spans="1:6" x14ac:dyDescent="0.2">
      <c r="A15" s="1060" t="s">
        <v>1141</v>
      </c>
      <c r="B15" s="1060" t="s">
        <v>1142</v>
      </c>
      <c r="C15" s="1060" t="s">
        <v>1143</v>
      </c>
      <c r="D15" s="1064" t="s">
        <v>1188</v>
      </c>
      <c r="E15" s="122"/>
      <c r="F15" s="122"/>
    </row>
    <row r="16" spans="1:6" ht="25.5" x14ac:dyDescent="0.2">
      <c r="A16" s="1060" t="s">
        <v>1145</v>
      </c>
      <c r="B16" s="1060" t="s">
        <v>1146</v>
      </c>
      <c r="C16" s="1060" t="s">
        <v>1147</v>
      </c>
      <c r="D16" s="1064" t="s">
        <v>1189</v>
      </c>
      <c r="E16" s="122"/>
      <c r="F16" s="122"/>
    </row>
    <row r="17" spans="1:9" x14ac:dyDescent="0.2">
      <c r="A17" s="1060" t="s">
        <v>1148</v>
      </c>
      <c r="B17" s="1060" t="s">
        <v>1142</v>
      </c>
      <c r="C17" s="1060" t="s">
        <v>1149</v>
      </c>
      <c r="D17" s="1064" t="s">
        <v>1144</v>
      </c>
      <c r="E17" s="122"/>
      <c r="F17" s="122"/>
    </row>
    <row r="18" spans="1:9" ht="25.5" x14ac:dyDescent="0.2">
      <c r="A18" s="1060" t="s">
        <v>1150</v>
      </c>
      <c r="B18" s="1060" t="s">
        <v>1151</v>
      </c>
      <c r="C18" s="1060" t="s">
        <v>1152</v>
      </c>
      <c r="D18" s="1064" t="s">
        <v>1153</v>
      </c>
      <c r="E18" s="122"/>
      <c r="F18" s="122"/>
    </row>
    <row r="19" spans="1:9" ht="25.5" x14ac:dyDescent="0.2">
      <c r="A19" s="1060" t="s">
        <v>1154</v>
      </c>
      <c r="B19" s="1060" t="s">
        <v>1155</v>
      </c>
      <c r="C19" s="1060" t="s">
        <v>1156</v>
      </c>
      <c r="D19" s="1064" t="s">
        <v>1190</v>
      </c>
      <c r="E19" s="122"/>
      <c r="F19" s="122"/>
    </row>
    <row r="20" spans="1:9" x14ac:dyDescent="0.2">
      <c r="A20" s="1060" t="s">
        <v>1157</v>
      </c>
      <c r="B20" s="1060" t="s">
        <v>1142</v>
      </c>
      <c r="C20" s="1060" t="s">
        <v>1158</v>
      </c>
      <c r="D20" s="1064" t="s">
        <v>1188</v>
      </c>
      <c r="E20" s="122"/>
      <c r="F20" s="122"/>
    </row>
    <row r="21" spans="1:9" ht="25.5" x14ac:dyDescent="0.2">
      <c r="A21" s="1060" t="s">
        <v>1159</v>
      </c>
      <c r="B21" s="1060" t="s">
        <v>1160</v>
      </c>
      <c r="C21" s="1060" t="s">
        <v>1161</v>
      </c>
      <c r="D21" s="1064" t="s">
        <v>1162</v>
      </c>
      <c r="E21" s="122"/>
      <c r="F21" s="122"/>
    </row>
    <row r="22" spans="1:9" x14ac:dyDescent="0.2">
      <c r="A22" s="1060" t="s">
        <v>1163</v>
      </c>
      <c r="B22" s="1060" t="s">
        <v>1142</v>
      </c>
      <c r="C22" s="1060" t="s">
        <v>1164</v>
      </c>
      <c r="D22" s="1064" t="s">
        <v>1188</v>
      </c>
      <c r="E22" s="122"/>
      <c r="F22" s="122"/>
    </row>
    <row r="23" spans="1:9" ht="25.5" x14ac:dyDescent="0.2">
      <c r="A23" s="1060" t="s">
        <v>1165</v>
      </c>
      <c r="B23" s="1060" t="s">
        <v>1151</v>
      </c>
      <c r="C23" s="1060" t="s">
        <v>1166</v>
      </c>
      <c r="D23" s="1064" t="s">
        <v>1153</v>
      </c>
      <c r="E23" s="122"/>
      <c r="F23" s="122"/>
    </row>
    <row r="24" spans="1:9" ht="25.5" x14ac:dyDescent="0.2">
      <c r="A24" s="1060" t="s">
        <v>1167</v>
      </c>
      <c r="B24" s="1060" t="s">
        <v>1168</v>
      </c>
      <c r="C24" s="1060" t="s">
        <v>1169</v>
      </c>
      <c r="D24" s="1064" t="s">
        <v>1191</v>
      </c>
      <c r="E24" s="122"/>
      <c r="F24" s="122"/>
    </row>
    <row r="25" spans="1:9" ht="25.5" x14ac:dyDescent="0.2">
      <c r="A25" s="1060" t="s">
        <v>1170</v>
      </c>
      <c r="B25" s="1060" t="s">
        <v>1171</v>
      </c>
      <c r="C25" s="1060" t="s">
        <v>1172</v>
      </c>
      <c r="D25" s="1064" t="s">
        <v>1173</v>
      </c>
      <c r="E25" s="122"/>
      <c r="F25" s="122"/>
    </row>
    <row r="26" spans="1:9" ht="38.25" x14ac:dyDescent="0.2">
      <c r="A26" s="1060" t="s">
        <v>1174</v>
      </c>
      <c r="B26" s="1060" t="s">
        <v>225</v>
      </c>
      <c r="C26" s="1060" t="s">
        <v>1175</v>
      </c>
      <c r="D26" s="1064" t="s">
        <v>1176</v>
      </c>
      <c r="E26" s="122"/>
      <c r="F26" s="122"/>
    </row>
    <row r="27" spans="1:9" ht="25.5" x14ac:dyDescent="0.2">
      <c r="A27" s="1060" t="s">
        <v>1177</v>
      </c>
      <c r="B27" s="1060" t="s">
        <v>225</v>
      </c>
      <c r="C27" s="1060" t="s">
        <v>1178</v>
      </c>
      <c r="D27" s="1064" t="s">
        <v>1192</v>
      </c>
      <c r="E27" s="122"/>
      <c r="F27" s="122"/>
    </row>
    <row r="28" spans="1:9" ht="25.5" x14ac:dyDescent="0.2">
      <c r="A28" s="1060" t="s">
        <v>1179</v>
      </c>
      <c r="B28" s="1060" t="s">
        <v>225</v>
      </c>
      <c r="C28" s="1060" t="s">
        <v>1180</v>
      </c>
      <c r="D28" s="1064" t="s">
        <v>1193</v>
      </c>
      <c r="E28" s="122"/>
      <c r="F28" s="122"/>
    </row>
    <row r="29" spans="1:9" x14ac:dyDescent="0.2">
      <c r="A29" s="1227" t="s">
        <v>1194</v>
      </c>
      <c r="B29" s="1227"/>
      <c r="C29" s="1227"/>
      <c r="D29" s="1227"/>
      <c r="E29" s="1227"/>
      <c r="F29" s="1227"/>
      <c r="G29" s="1227"/>
      <c r="H29" s="1227"/>
      <c r="I29" s="1227"/>
    </row>
    <row r="30" spans="1:9" x14ac:dyDescent="0.2">
      <c r="A30" s="4" t="s">
        <v>17</v>
      </c>
      <c r="E30" s="122"/>
      <c r="F30" s="122"/>
    </row>
  </sheetData>
  <mergeCells count="5">
    <mergeCell ref="A29:I29"/>
    <mergeCell ref="A5:A6"/>
    <mergeCell ref="B5:B6"/>
    <mergeCell ref="C5:C6"/>
    <mergeCell ref="D5:D6"/>
  </mergeCell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545B2-99BD-4D67-A4E6-965660E0494A}">
  <dimension ref="A1:G9"/>
  <sheetViews>
    <sheetView zoomScale="70" zoomScaleNormal="70" workbookViewId="0">
      <selection activeCell="B8" sqref="B8"/>
    </sheetView>
  </sheetViews>
  <sheetFormatPr baseColWidth="10" defaultColWidth="11.42578125" defaultRowHeight="12.75" x14ac:dyDescent="0.2"/>
  <cols>
    <col min="1" max="1" width="51.7109375" style="7" customWidth="1"/>
    <col min="2" max="2" width="55.5703125" style="7" customWidth="1"/>
    <col min="3" max="3" width="15" style="7" customWidth="1"/>
    <col min="4" max="16384" width="11.42578125" style="7"/>
  </cols>
  <sheetData>
    <row r="1" spans="1:7" x14ac:dyDescent="0.2">
      <c r="A1" s="6" t="s">
        <v>1258</v>
      </c>
    </row>
    <row r="2" spans="1:7" x14ac:dyDescent="0.2">
      <c r="A2" s="27" t="s">
        <v>1256</v>
      </c>
    </row>
    <row r="3" spans="1:7" x14ac:dyDescent="0.2">
      <c r="A3" s="28" t="s">
        <v>1257</v>
      </c>
    </row>
    <row r="4" spans="1:7" x14ac:dyDescent="0.2">
      <c r="A4" s="28"/>
    </row>
    <row r="5" spans="1:7" x14ac:dyDescent="0.2">
      <c r="A5" s="95" t="s">
        <v>1250</v>
      </c>
      <c r="B5" s="95" t="s">
        <v>1251</v>
      </c>
      <c r="C5" s="95">
        <v>2026</v>
      </c>
      <c r="D5" s="95">
        <v>2027</v>
      </c>
      <c r="E5" s="95">
        <v>2028</v>
      </c>
      <c r="F5" s="95">
        <v>2029</v>
      </c>
      <c r="G5" s="95">
        <v>2030</v>
      </c>
    </row>
    <row r="6" spans="1:7" ht="21.75" customHeight="1" x14ac:dyDescent="0.2">
      <c r="A6" s="346" t="s">
        <v>1252</v>
      </c>
      <c r="B6" s="1455" t="s">
        <v>1253</v>
      </c>
      <c r="C6" s="1141">
        <v>1307729.0874294499</v>
      </c>
      <c r="D6" s="1141">
        <v>1307729.0874294499</v>
      </c>
      <c r="E6" s="1141">
        <v>1307729.0874294499</v>
      </c>
      <c r="F6" s="1141">
        <v>1307729.0874294499</v>
      </c>
      <c r="G6" s="1141">
        <v>1307729.0874294499</v>
      </c>
    </row>
    <row r="7" spans="1:7" ht="22.5" customHeight="1" x14ac:dyDescent="0.2">
      <c r="A7" s="346" t="s">
        <v>1254</v>
      </c>
      <c r="B7" s="1455"/>
      <c r="C7" s="1142">
        <v>454531.91257055011</v>
      </c>
      <c r="D7" s="1142">
        <v>454531.91257055011</v>
      </c>
      <c r="E7" s="1142">
        <v>454531.91257055011</v>
      </c>
      <c r="F7" s="1142">
        <v>454531.91257055011</v>
      </c>
      <c r="G7" s="1142">
        <v>454531.91257055011</v>
      </c>
    </row>
    <row r="8" spans="1:7" ht="51" x14ac:dyDescent="0.2">
      <c r="A8" s="346" t="s">
        <v>1255</v>
      </c>
      <c r="B8" s="346" t="s">
        <v>1297</v>
      </c>
      <c r="C8" s="1142">
        <v>360008.71090400923</v>
      </c>
      <c r="D8" s="1142">
        <v>462745.18132271047</v>
      </c>
      <c r="E8" s="1142">
        <v>87045.964793062361</v>
      </c>
      <c r="F8" s="1142">
        <v>79607.447166900311</v>
      </c>
      <c r="G8" s="1142">
        <v>76744.82393011621</v>
      </c>
    </row>
    <row r="9" spans="1:7" x14ac:dyDescent="0.2">
      <c r="A9" s="7" t="s">
        <v>17</v>
      </c>
    </row>
  </sheetData>
  <mergeCells count="1">
    <mergeCell ref="B6:B7"/>
  </mergeCell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68A04-F06E-425B-8B20-E01E1D551A92}">
  <dimension ref="A1:I19"/>
  <sheetViews>
    <sheetView zoomScaleNormal="100" workbookViewId="0">
      <selection activeCell="E8" sqref="E8"/>
    </sheetView>
  </sheetViews>
  <sheetFormatPr baseColWidth="10" defaultColWidth="9.28515625" defaultRowHeight="12.75" x14ac:dyDescent="0.2"/>
  <cols>
    <col min="1" max="1" width="9.28515625" style="7"/>
    <col min="2" max="2" width="33.42578125" style="7" customWidth="1"/>
    <col min="3" max="3" width="11" style="7" bestFit="1" customWidth="1"/>
    <col min="4" max="4" width="9.28515625" style="7"/>
    <col min="5" max="5" width="12.28515625" style="7" customWidth="1"/>
    <col min="6" max="6" width="11.42578125" style="7" customWidth="1"/>
    <col min="7" max="7" width="9.28515625" style="7"/>
    <col min="8" max="8" width="13.5703125" style="7" customWidth="1"/>
    <col min="9" max="16384" width="9.28515625" style="7"/>
  </cols>
  <sheetData>
    <row r="1" spans="1:9" x14ac:dyDescent="0.2">
      <c r="A1" s="27" t="s">
        <v>1261</v>
      </c>
    </row>
    <row r="2" spans="1:9" x14ac:dyDescent="0.2">
      <c r="A2" s="27" t="s">
        <v>1262</v>
      </c>
    </row>
    <row r="3" spans="1:9" x14ac:dyDescent="0.2">
      <c r="A3" s="28" t="s">
        <v>635</v>
      </c>
    </row>
    <row r="5" spans="1:9" x14ac:dyDescent="0.2">
      <c r="A5" s="1189" t="s">
        <v>188</v>
      </c>
      <c r="B5" s="1190"/>
      <c r="C5" s="1193" t="s">
        <v>1328</v>
      </c>
      <c r="D5" s="1194"/>
      <c r="E5" s="1189" t="s">
        <v>1329</v>
      </c>
      <c r="F5" s="1194"/>
    </row>
    <row r="6" spans="1:9" x14ac:dyDescent="0.2">
      <c r="A6" s="1189"/>
      <c r="B6" s="1190"/>
      <c r="C6" s="1195"/>
      <c r="D6" s="1196"/>
      <c r="E6" s="1197"/>
      <c r="F6" s="1196"/>
    </row>
    <row r="7" spans="1:9" x14ac:dyDescent="0.2">
      <c r="A7" s="1189"/>
      <c r="B7" s="1190"/>
      <c r="C7" s="1195"/>
      <c r="D7" s="1196"/>
      <c r="E7" s="1197"/>
      <c r="F7" s="1196"/>
    </row>
    <row r="8" spans="1:9" x14ac:dyDescent="0.2">
      <c r="A8" s="1191"/>
      <c r="B8" s="1192"/>
      <c r="C8" s="1173" t="s">
        <v>200</v>
      </c>
      <c r="D8" s="73" t="s">
        <v>97</v>
      </c>
      <c r="E8" s="1028" t="s">
        <v>200</v>
      </c>
      <c r="F8" s="1029" t="s">
        <v>97</v>
      </c>
    </row>
    <row r="9" spans="1:9" x14ac:dyDescent="0.2">
      <c r="A9" s="887" t="s">
        <v>173</v>
      </c>
      <c r="B9" s="572" t="s">
        <v>201</v>
      </c>
      <c r="C9" s="522">
        <v>78454774.340799391</v>
      </c>
      <c r="D9" s="1136">
        <v>21.55219102310673</v>
      </c>
      <c r="E9" s="1030">
        <v>78814783.051703408</v>
      </c>
      <c r="F9" s="525">
        <v>21.651088465264699</v>
      </c>
      <c r="H9" s="262"/>
      <c r="I9" s="1143"/>
    </row>
    <row r="10" spans="1:9" x14ac:dyDescent="0.2">
      <c r="A10" s="887" t="s">
        <v>174</v>
      </c>
      <c r="B10" s="572" t="s">
        <v>202</v>
      </c>
      <c r="C10" s="522">
        <v>73822708.183449268</v>
      </c>
      <c r="D10" s="1137">
        <v>20.279723216097032</v>
      </c>
      <c r="E10" s="522">
        <v>74183545.425903276</v>
      </c>
      <c r="F10" s="526">
        <v>20.378848262889441</v>
      </c>
      <c r="H10" s="262"/>
      <c r="I10" s="1143"/>
    </row>
    <row r="11" spans="1:9" x14ac:dyDescent="0.2">
      <c r="A11" s="887" t="s">
        <v>203</v>
      </c>
      <c r="B11" s="572" t="s">
        <v>204</v>
      </c>
      <c r="C11" s="522">
        <v>88857988.518531248</v>
      </c>
      <c r="D11" s="1137">
        <v>24.410042072920668</v>
      </c>
      <c r="E11" s="522">
        <v>87550259.431101769</v>
      </c>
      <c r="F11" s="526">
        <v>24.050797816142577</v>
      </c>
      <c r="H11" s="262"/>
      <c r="I11" s="1143"/>
    </row>
    <row r="12" spans="1:9" x14ac:dyDescent="0.2">
      <c r="A12" s="888" t="s">
        <v>205</v>
      </c>
      <c r="B12" s="967" t="s">
        <v>206</v>
      </c>
      <c r="C12" s="523">
        <v>-10403214.177731857</v>
      </c>
      <c r="D12" s="1138">
        <v>-2.857851049813938</v>
      </c>
      <c r="E12" s="523">
        <v>-8735476.3793983608</v>
      </c>
      <c r="F12" s="527">
        <v>-2.3997093508778793</v>
      </c>
      <c r="H12" s="262"/>
      <c r="I12" s="1143"/>
    </row>
    <row r="13" spans="1:9" x14ac:dyDescent="0.2">
      <c r="A13" s="889" t="s">
        <v>207</v>
      </c>
      <c r="B13" s="885" t="s">
        <v>208</v>
      </c>
      <c r="C13" s="524">
        <v>-15035280.33508198</v>
      </c>
      <c r="D13" s="1139">
        <v>-4.1303188568236369</v>
      </c>
      <c r="E13" s="524">
        <v>-13366714.005198494</v>
      </c>
      <c r="F13" s="528">
        <v>-3.6719495532531363</v>
      </c>
      <c r="H13" s="262"/>
      <c r="I13" s="1143"/>
    </row>
    <row r="14" spans="1:9" x14ac:dyDescent="0.2">
      <c r="A14" s="1198" t="s">
        <v>1294</v>
      </c>
      <c r="B14" s="1198"/>
      <c r="C14" s="1198"/>
      <c r="D14" s="1198"/>
      <c r="E14" s="1198"/>
      <c r="F14" s="1198"/>
    </row>
    <row r="15" spans="1:9" x14ac:dyDescent="0.2">
      <c r="A15" s="1199"/>
      <c r="B15" s="1199"/>
      <c r="C15" s="1199"/>
      <c r="D15" s="1199"/>
      <c r="E15" s="1199"/>
      <c r="F15" s="1199"/>
    </row>
    <row r="16" spans="1:9" x14ac:dyDescent="0.2">
      <c r="A16" s="1199"/>
      <c r="B16" s="1199"/>
      <c r="C16" s="1199"/>
      <c r="D16" s="1199"/>
      <c r="E16" s="1199"/>
      <c r="F16" s="1199"/>
    </row>
    <row r="17" spans="1:6" x14ac:dyDescent="0.2">
      <c r="A17" s="1199"/>
      <c r="B17" s="1199"/>
      <c r="C17" s="1199"/>
      <c r="D17" s="1199"/>
      <c r="E17" s="1199"/>
      <c r="F17" s="1199"/>
    </row>
    <row r="18" spans="1:6" x14ac:dyDescent="0.2">
      <c r="A18" s="7" t="s">
        <v>801</v>
      </c>
    </row>
    <row r="19" spans="1:6" x14ac:dyDescent="0.2">
      <c r="A19" s="7" t="s">
        <v>17</v>
      </c>
    </row>
  </sheetData>
  <mergeCells count="4">
    <mergeCell ref="A5:B8"/>
    <mergeCell ref="C5:D7"/>
    <mergeCell ref="E5:F7"/>
    <mergeCell ref="A14:F17"/>
  </mergeCell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A8E7C-0113-4CA8-B42B-EFE247405B58}">
  <dimension ref="A1:C35"/>
  <sheetViews>
    <sheetView workbookViewId="0">
      <selection activeCell="B14" sqref="B14"/>
    </sheetView>
  </sheetViews>
  <sheetFormatPr baseColWidth="10" defaultColWidth="11.42578125" defaultRowHeight="12.75" x14ac:dyDescent="0.2"/>
  <cols>
    <col min="1" max="1" width="59.42578125" style="7" customWidth="1"/>
    <col min="2" max="3" width="17.5703125" style="7" customWidth="1"/>
    <col min="4" max="16384" width="11.42578125" style="7"/>
  </cols>
  <sheetData>
    <row r="1" spans="1:3" x14ac:dyDescent="0.2">
      <c r="A1" s="6" t="s">
        <v>1224</v>
      </c>
    </row>
    <row r="2" spans="1:3" x14ac:dyDescent="0.2">
      <c r="A2" s="6" t="s">
        <v>1213</v>
      </c>
    </row>
    <row r="3" spans="1:3" x14ac:dyDescent="0.2">
      <c r="A3" s="7" t="s">
        <v>1301</v>
      </c>
    </row>
    <row r="5" spans="1:3" ht="38.25" x14ac:dyDescent="0.2">
      <c r="A5" s="1105" t="s">
        <v>1223</v>
      </c>
      <c r="B5" s="95" t="s">
        <v>1221</v>
      </c>
      <c r="C5" s="1106" t="s">
        <v>1222</v>
      </c>
    </row>
    <row r="6" spans="1:3" x14ac:dyDescent="0.2">
      <c r="A6" s="248" t="s">
        <v>1214</v>
      </c>
      <c r="B6" s="379">
        <v>706531</v>
      </c>
      <c r="C6" s="1107">
        <v>3</v>
      </c>
    </row>
    <row r="7" spans="1:3" x14ac:dyDescent="0.2">
      <c r="A7" s="248" t="s">
        <v>835</v>
      </c>
      <c r="B7" s="379">
        <v>21688782</v>
      </c>
      <c r="C7" s="1107">
        <v>3</v>
      </c>
    </row>
    <row r="8" spans="1:3" x14ac:dyDescent="0.2">
      <c r="A8" s="248" t="s">
        <v>441</v>
      </c>
      <c r="B8" s="379">
        <v>8910448</v>
      </c>
      <c r="C8" s="1107">
        <v>3</v>
      </c>
    </row>
    <row r="9" spans="1:3" x14ac:dyDescent="0.2">
      <c r="A9" s="248" t="s">
        <v>434</v>
      </c>
      <c r="B9" s="379">
        <v>94122848</v>
      </c>
      <c r="C9" s="1107">
        <v>5.8</v>
      </c>
    </row>
    <row r="10" spans="1:3" x14ac:dyDescent="0.2">
      <c r="A10" s="248" t="s">
        <v>893</v>
      </c>
      <c r="B10" s="379">
        <v>23507045</v>
      </c>
      <c r="C10" s="1107">
        <v>2.8</v>
      </c>
    </row>
    <row r="11" spans="1:3" x14ac:dyDescent="0.2">
      <c r="A11" s="248" t="s">
        <v>435</v>
      </c>
      <c r="B11" s="379">
        <v>197881325</v>
      </c>
      <c r="C11" s="1107">
        <v>1.3</v>
      </c>
    </row>
    <row r="12" spans="1:3" x14ac:dyDescent="0.2">
      <c r="A12" s="248" t="s">
        <v>436</v>
      </c>
      <c r="B12" s="379">
        <v>45322423</v>
      </c>
      <c r="C12" s="1107">
        <v>3</v>
      </c>
    </row>
    <row r="13" spans="1:3" x14ac:dyDescent="0.2">
      <c r="A13" s="248" t="s">
        <v>896</v>
      </c>
      <c r="B13" s="379">
        <v>131699119</v>
      </c>
      <c r="C13" s="1107">
        <v>3</v>
      </c>
    </row>
    <row r="14" spans="1:3" x14ac:dyDescent="0.2">
      <c r="A14" s="248" t="s">
        <v>431</v>
      </c>
      <c r="B14" s="379">
        <v>29123182</v>
      </c>
      <c r="C14" s="1107">
        <v>3</v>
      </c>
    </row>
    <row r="15" spans="1:3" x14ac:dyDescent="0.2">
      <c r="A15" s="248" t="s">
        <v>432</v>
      </c>
      <c r="B15" s="379">
        <v>1137421</v>
      </c>
      <c r="C15" s="1107">
        <v>3</v>
      </c>
    </row>
    <row r="16" spans="1:3" x14ac:dyDescent="0.2">
      <c r="A16" s="248" t="s">
        <v>447</v>
      </c>
      <c r="B16" s="379">
        <v>176880338</v>
      </c>
      <c r="C16" s="1107">
        <v>1.1000000000000001</v>
      </c>
    </row>
    <row r="17" spans="1:3" x14ac:dyDescent="0.2">
      <c r="A17" s="248" t="s">
        <v>442</v>
      </c>
      <c r="B17" s="379">
        <v>435314428</v>
      </c>
      <c r="C17" s="1107">
        <v>2.5</v>
      </c>
    </row>
    <row r="18" spans="1:3" x14ac:dyDescent="0.2">
      <c r="A18" s="248" t="s">
        <v>439</v>
      </c>
      <c r="B18" s="379">
        <v>1643467</v>
      </c>
      <c r="C18" s="1107">
        <v>3</v>
      </c>
    </row>
    <row r="19" spans="1:3" x14ac:dyDescent="0.2">
      <c r="A19" s="248" t="s">
        <v>444</v>
      </c>
      <c r="B19" s="379">
        <v>200202804</v>
      </c>
      <c r="C19" s="1107">
        <v>3</v>
      </c>
    </row>
    <row r="20" spans="1:3" x14ac:dyDescent="0.2">
      <c r="A20" s="248" t="s">
        <v>1215</v>
      </c>
      <c r="B20" s="379">
        <v>40911658</v>
      </c>
      <c r="C20" s="1107">
        <v>3</v>
      </c>
    </row>
    <row r="21" spans="1:3" x14ac:dyDescent="0.2">
      <c r="A21" s="248" t="s">
        <v>450</v>
      </c>
      <c r="B21" s="379">
        <v>994320</v>
      </c>
      <c r="C21" s="1107">
        <v>2.4</v>
      </c>
    </row>
    <row r="22" spans="1:3" x14ac:dyDescent="0.2">
      <c r="A22" s="248" t="s">
        <v>448</v>
      </c>
      <c r="B22" s="379">
        <v>34279468</v>
      </c>
      <c r="C22" s="1107">
        <v>2.5</v>
      </c>
    </row>
    <row r="23" spans="1:3" x14ac:dyDescent="0.2">
      <c r="A23" s="248" t="s">
        <v>1216</v>
      </c>
      <c r="B23" s="379">
        <v>371994</v>
      </c>
      <c r="C23" s="1107">
        <v>3</v>
      </c>
    </row>
    <row r="24" spans="1:3" x14ac:dyDescent="0.2">
      <c r="A24" s="248" t="s">
        <v>449</v>
      </c>
      <c r="B24" s="379">
        <v>4671191</v>
      </c>
      <c r="C24" s="1107">
        <v>3</v>
      </c>
    </row>
    <row r="25" spans="1:3" x14ac:dyDescent="0.2">
      <c r="A25" s="248" t="s">
        <v>446</v>
      </c>
      <c r="B25" s="379">
        <v>2897524</v>
      </c>
      <c r="C25" s="1107">
        <v>3</v>
      </c>
    </row>
    <row r="26" spans="1:3" x14ac:dyDescent="0.2">
      <c r="A26" s="248" t="s">
        <v>445</v>
      </c>
      <c r="B26" s="379">
        <v>5743266</v>
      </c>
      <c r="C26" s="1107">
        <v>3</v>
      </c>
    </row>
    <row r="27" spans="1:3" x14ac:dyDescent="0.2">
      <c r="A27" s="248" t="s">
        <v>437</v>
      </c>
      <c r="B27" s="379">
        <v>2722565</v>
      </c>
      <c r="C27" s="1107">
        <v>3</v>
      </c>
    </row>
    <row r="28" spans="1:3" x14ac:dyDescent="0.2">
      <c r="A28" s="248" t="s">
        <v>1217</v>
      </c>
      <c r="B28" s="379">
        <v>1173189</v>
      </c>
      <c r="C28" s="1107">
        <v>3</v>
      </c>
    </row>
    <row r="29" spans="1:3" x14ac:dyDescent="0.2">
      <c r="A29" s="248" t="s">
        <v>438</v>
      </c>
      <c r="B29" s="379">
        <v>41362682</v>
      </c>
      <c r="C29" s="1107">
        <v>9.8000000000000007</v>
      </c>
    </row>
    <row r="30" spans="1:3" x14ac:dyDescent="0.2">
      <c r="A30" s="248" t="s">
        <v>433</v>
      </c>
      <c r="B30" s="379">
        <v>27810801</v>
      </c>
      <c r="C30" s="1107">
        <v>4.7</v>
      </c>
    </row>
    <row r="31" spans="1:3" x14ac:dyDescent="0.2">
      <c r="A31" s="248" t="s">
        <v>1218</v>
      </c>
      <c r="B31" s="379">
        <v>57001425</v>
      </c>
      <c r="C31" s="1107">
        <v>3</v>
      </c>
    </row>
    <row r="32" spans="1:3" x14ac:dyDescent="0.2">
      <c r="A32" s="8" t="s">
        <v>1219</v>
      </c>
      <c r="B32" s="723">
        <v>150379242</v>
      </c>
      <c r="C32" s="1108">
        <v>1.5</v>
      </c>
    </row>
    <row r="33" spans="1:3" x14ac:dyDescent="0.2">
      <c r="A33" s="1447" t="s">
        <v>1220</v>
      </c>
      <c r="B33" s="1447"/>
      <c r="C33" s="1447"/>
    </row>
    <row r="34" spans="1:3" x14ac:dyDescent="0.2">
      <c r="A34" s="1345"/>
      <c r="B34" s="1345"/>
      <c r="C34" s="1345"/>
    </row>
    <row r="35" spans="1:3" x14ac:dyDescent="0.2">
      <c r="A35" s="7" t="s">
        <v>711</v>
      </c>
    </row>
  </sheetData>
  <mergeCells count="1">
    <mergeCell ref="A33:C34"/>
  </mergeCell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81C3D-80DE-4428-AE8D-EEE8BB1A7DF1}">
  <dimension ref="A1:C9"/>
  <sheetViews>
    <sheetView workbookViewId="0">
      <selection activeCell="B5" sqref="B5"/>
    </sheetView>
  </sheetViews>
  <sheetFormatPr baseColWidth="10" defaultColWidth="11.42578125" defaultRowHeight="12.75" x14ac:dyDescent="0.2"/>
  <cols>
    <col min="1" max="1" width="11.42578125" style="7"/>
    <col min="2" max="3" width="55.5703125" style="7" customWidth="1"/>
    <col min="4" max="16384" width="11.42578125" style="7"/>
  </cols>
  <sheetData>
    <row r="1" spans="1:3" x14ac:dyDescent="0.2">
      <c r="A1" s="6" t="s">
        <v>1263</v>
      </c>
    </row>
    <row r="2" spans="1:3" x14ac:dyDescent="0.2">
      <c r="A2" s="6" t="s">
        <v>1225</v>
      </c>
    </row>
    <row r="4" spans="1:3" x14ac:dyDescent="0.2">
      <c r="A4" s="1105" t="s">
        <v>259</v>
      </c>
      <c r="B4" s="350" t="s">
        <v>1226</v>
      </c>
      <c r="C4" s="1134" t="s">
        <v>1227</v>
      </c>
    </row>
    <row r="5" spans="1:3" ht="140.25" x14ac:dyDescent="0.2">
      <c r="A5" s="746" t="s">
        <v>1228</v>
      </c>
      <c r="B5" s="1135" t="s">
        <v>1231</v>
      </c>
      <c r="C5" s="1144" t="s">
        <v>1232</v>
      </c>
    </row>
    <row r="6" spans="1:3" ht="38.25" x14ac:dyDescent="0.2">
      <c r="A6" s="1145"/>
      <c r="B6" s="1140" t="s">
        <v>1233</v>
      </c>
      <c r="C6" s="1146" t="s">
        <v>1234</v>
      </c>
    </row>
    <row r="7" spans="1:3" ht="25.5" x14ac:dyDescent="0.2">
      <c r="A7" s="1145"/>
      <c r="B7" s="1147" t="s">
        <v>1235</v>
      </c>
      <c r="C7" s="1148" t="s">
        <v>1236</v>
      </c>
    </row>
    <row r="8" spans="1:3" ht="38.25" x14ac:dyDescent="0.2">
      <c r="A8" s="1149" t="s">
        <v>1229</v>
      </c>
      <c r="B8" s="1140" t="s">
        <v>1237</v>
      </c>
      <c r="C8" s="1146" t="s">
        <v>1230</v>
      </c>
    </row>
    <row r="9" spans="1:3" x14ac:dyDescent="0.2">
      <c r="A9" s="7" t="s">
        <v>17</v>
      </c>
    </row>
  </sheetData>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9CAFF-48EE-4083-8CBC-49CFDADF3AEE}">
  <dimension ref="A1:G29"/>
  <sheetViews>
    <sheetView workbookViewId="0">
      <selection activeCell="A3" sqref="A3"/>
    </sheetView>
  </sheetViews>
  <sheetFormatPr baseColWidth="10" defaultRowHeight="12.75" x14ac:dyDescent="0.2"/>
  <cols>
    <col min="1" max="1" width="29" style="7" customWidth="1"/>
    <col min="2" max="16384" width="11.42578125" style="7"/>
  </cols>
  <sheetData>
    <row r="1" spans="1:7" x14ac:dyDescent="0.2">
      <c r="A1" s="6" t="s">
        <v>1292</v>
      </c>
    </row>
    <row r="2" spans="1:7" x14ac:dyDescent="0.2">
      <c r="A2" s="6" t="s">
        <v>1293</v>
      </c>
    </row>
    <row r="3" spans="1:7" x14ac:dyDescent="0.2">
      <c r="A3" s="7" t="s">
        <v>635</v>
      </c>
    </row>
    <row r="5" spans="1:7" x14ac:dyDescent="0.2">
      <c r="A5" s="1186" t="s">
        <v>1290</v>
      </c>
      <c r="B5" s="1187">
        <v>2025</v>
      </c>
      <c r="C5" s="1187">
        <v>2026</v>
      </c>
      <c r="D5" s="1187">
        <v>2027</v>
      </c>
      <c r="E5" s="1187">
        <v>2028</v>
      </c>
      <c r="F5" s="1187">
        <v>2029</v>
      </c>
      <c r="G5" s="1188">
        <v>2030</v>
      </c>
    </row>
    <row r="6" spans="1:7" x14ac:dyDescent="0.2">
      <c r="A6" s="7" t="s">
        <v>1325</v>
      </c>
      <c r="B6" s="64">
        <v>77349961.983653173</v>
      </c>
      <c r="C6" s="64">
        <v>81019982.297168896</v>
      </c>
      <c r="D6" s="64">
        <v>83324279.84444204</v>
      </c>
      <c r="E6" s="64">
        <v>86122465.532570019</v>
      </c>
      <c r="F6" s="64">
        <v>87783160.261771202</v>
      </c>
      <c r="G6" s="1175">
        <v>89027560.276558772</v>
      </c>
    </row>
    <row r="7" spans="1:7" x14ac:dyDescent="0.2">
      <c r="A7" s="7" t="s">
        <v>1326</v>
      </c>
      <c r="B7" s="64">
        <v>84136611.890800655</v>
      </c>
      <c r="C7" s="64">
        <v>86256836.40200001</v>
      </c>
      <c r="D7" s="64">
        <v>87497621.593999997</v>
      </c>
      <c r="E7" s="64">
        <v>88832509.832999989</v>
      </c>
      <c r="F7" s="64">
        <v>89713353.772999987</v>
      </c>
      <c r="G7" s="1175">
        <v>90339215.447999999</v>
      </c>
    </row>
    <row r="8" spans="1:7" x14ac:dyDescent="0.2">
      <c r="A8" s="7" t="s">
        <v>70</v>
      </c>
      <c r="B8" s="64">
        <v>-6786649.907147482</v>
      </c>
      <c r="C8" s="64">
        <v>-5236854.1048311144</v>
      </c>
      <c r="D8" s="64">
        <v>-4173341.7495579571</v>
      </c>
      <c r="E8" s="64">
        <v>-2710044.30042997</v>
      </c>
      <c r="F8" s="64">
        <v>-1930193.5112287849</v>
      </c>
      <c r="G8" s="1175">
        <v>-1311655.1714412272</v>
      </c>
    </row>
    <row r="9" spans="1:7" x14ac:dyDescent="0.2">
      <c r="A9" s="1183" t="s">
        <v>1327</v>
      </c>
      <c r="B9" s="1184">
        <v>-1.961776422860782E-2</v>
      </c>
      <c r="C9" s="1184">
        <v>-1.4824456049121257E-2</v>
      </c>
      <c r="D9" s="1184">
        <v>-1.1616434073864557E-2</v>
      </c>
      <c r="E9" s="1184">
        <v>-7.4196016634776743E-3</v>
      </c>
      <c r="F9" s="1184">
        <v>-5.1985597434103708E-3</v>
      </c>
      <c r="G9" s="1185">
        <v>-3.4763600849406439E-3</v>
      </c>
    </row>
    <row r="11" spans="1:7" x14ac:dyDescent="0.2">
      <c r="A11" s="1186" t="s">
        <v>620</v>
      </c>
      <c r="B11" s="1187">
        <v>2025</v>
      </c>
      <c r="C11" s="1187">
        <v>2026</v>
      </c>
      <c r="D11" s="1187">
        <v>2027</v>
      </c>
      <c r="E11" s="1187">
        <v>2028</v>
      </c>
      <c r="F11" s="1187">
        <v>2029</v>
      </c>
      <c r="G11" s="1188">
        <v>2030</v>
      </c>
    </row>
    <row r="12" spans="1:7" x14ac:dyDescent="0.2">
      <c r="A12" s="7" t="s">
        <v>1325</v>
      </c>
      <c r="B12" s="64">
        <v>74601707.011997491</v>
      </c>
      <c r="C12" s="64">
        <v>79162529.900353968</v>
      </c>
      <c r="D12" s="64">
        <v>82249521.58168146</v>
      </c>
      <c r="E12" s="64">
        <v>84375572.823211595</v>
      </c>
      <c r="F12" s="64">
        <v>85329353.956405237</v>
      </c>
      <c r="G12" s="1175">
        <v>86723642.466679603</v>
      </c>
    </row>
    <row r="13" spans="1:7" x14ac:dyDescent="0.2">
      <c r="A13" s="7" t="s">
        <v>1326</v>
      </c>
      <c r="B13" s="64">
        <v>84388971.805115163</v>
      </c>
      <c r="C13" s="64">
        <v>85808104.935466006</v>
      </c>
      <c r="D13" s="64">
        <v>88567958.216655135</v>
      </c>
      <c r="E13" s="64">
        <v>90022559.460640162</v>
      </c>
      <c r="F13" s="64">
        <v>90991188.51818186</v>
      </c>
      <c r="G13" s="1175">
        <v>91268761.978720307</v>
      </c>
    </row>
    <row r="14" spans="1:7" x14ac:dyDescent="0.2">
      <c r="A14" s="7" t="s">
        <v>70</v>
      </c>
      <c r="B14" s="64">
        <v>-9787264.7931176722</v>
      </c>
      <c r="C14" s="64">
        <v>-6645575.0351120383</v>
      </c>
      <c r="D14" s="64">
        <v>-6318436.634973675</v>
      </c>
      <c r="E14" s="64">
        <v>-5646986.6374285668</v>
      </c>
      <c r="F14" s="64">
        <v>-5661834.5617766231</v>
      </c>
      <c r="G14" s="1175">
        <v>-4545119.5120407045</v>
      </c>
    </row>
    <row r="15" spans="1:7" x14ac:dyDescent="0.2">
      <c r="A15" s="1183" t="s">
        <v>1327</v>
      </c>
      <c r="B15" s="1184">
        <v>-2.7990099511020702E-2</v>
      </c>
      <c r="C15" s="1184">
        <v>-1.8353786839803918E-2</v>
      </c>
      <c r="D15" s="1184">
        <v>-1.733922143390541E-2</v>
      </c>
      <c r="E15" s="1184">
        <v>-1.5252364886483277E-2</v>
      </c>
      <c r="F15" s="1184">
        <v>-1.5052605257223562E-2</v>
      </c>
      <c r="G15" s="1185">
        <v>-1.1905745882565507E-2</v>
      </c>
    </row>
    <row r="17" spans="1:7" x14ac:dyDescent="0.2">
      <c r="A17" s="1186" t="s">
        <v>1291</v>
      </c>
      <c r="B17" s="1187">
        <v>2025</v>
      </c>
      <c r="C17" s="1187">
        <v>2026</v>
      </c>
      <c r="D17" s="1187">
        <v>2027</v>
      </c>
      <c r="E17" s="1187">
        <v>2028</v>
      </c>
      <c r="F17" s="1187">
        <v>2029</v>
      </c>
      <c r="G17" s="1188">
        <v>2030</v>
      </c>
    </row>
    <row r="18" spans="1:7" x14ac:dyDescent="0.2">
      <c r="A18" s="7" t="s">
        <v>1325</v>
      </c>
      <c r="B18" s="64">
        <v>-2748254.9716556817</v>
      </c>
      <c r="C18" s="64">
        <v>-1857452.3968149275</v>
      </c>
      <c r="D18" s="64">
        <v>-1074758.2627605796</v>
      </c>
      <c r="E18" s="64">
        <v>-1746892.7093584239</v>
      </c>
      <c r="F18" s="64">
        <v>-2453806.3053659648</v>
      </c>
      <c r="G18" s="1175">
        <v>-2303917.8098791689</v>
      </c>
    </row>
    <row r="19" spans="1:7" x14ac:dyDescent="0.2">
      <c r="A19" s="7" t="s">
        <v>1326</v>
      </c>
      <c r="B19" s="64">
        <v>252359.91431450844</v>
      </c>
      <c r="C19" s="64">
        <v>-448731.46653400362</v>
      </c>
      <c r="D19" s="64">
        <v>1070336.6226551384</v>
      </c>
      <c r="E19" s="64">
        <v>1190049.6276401728</v>
      </c>
      <c r="F19" s="64">
        <v>1277834.7451818734</v>
      </c>
      <c r="G19" s="1175">
        <v>929546.53072030842</v>
      </c>
    </row>
    <row r="20" spans="1:7" x14ac:dyDescent="0.2">
      <c r="A20" s="7" t="s">
        <v>70</v>
      </c>
      <c r="B20" s="64">
        <v>-3000614.8859701902</v>
      </c>
      <c r="C20" s="64">
        <v>-1408720.9302809238</v>
      </c>
      <c r="D20" s="64">
        <v>-2145094.885415718</v>
      </c>
      <c r="E20" s="64">
        <v>-2936942.3369985968</v>
      </c>
      <c r="F20" s="64">
        <v>-3731641.0505478382</v>
      </c>
      <c r="G20" s="1175">
        <v>-3233464.3405994773</v>
      </c>
    </row>
    <row r="21" spans="1:7" x14ac:dyDescent="0.2">
      <c r="A21" s="1183" t="s">
        <v>1327</v>
      </c>
      <c r="B21" s="1184">
        <v>-8.3723352824128829E-3</v>
      </c>
      <c r="C21" s="1184">
        <v>-3.5293307906826606E-3</v>
      </c>
      <c r="D21" s="1184">
        <v>-5.722787360040853E-3</v>
      </c>
      <c r="E21" s="1184">
        <v>-7.8327632230056031E-3</v>
      </c>
      <c r="F21" s="1184">
        <v>-9.8540455138131922E-3</v>
      </c>
      <c r="G21" s="1185">
        <v>-8.429385797624863E-3</v>
      </c>
    </row>
    <row r="22" spans="1:7" x14ac:dyDescent="0.2">
      <c r="A22" s="7" t="s">
        <v>1295</v>
      </c>
      <c r="B22" s="64"/>
      <c r="C22" s="64"/>
      <c r="D22" s="64"/>
      <c r="E22" s="64"/>
      <c r="F22" s="64"/>
      <c r="G22" s="64"/>
    </row>
    <row r="23" spans="1:7" x14ac:dyDescent="0.2">
      <c r="A23" s="7" t="s">
        <v>17</v>
      </c>
    </row>
    <row r="25" spans="1:7" x14ac:dyDescent="0.2">
      <c r="B25" s="64"/>
      <c r="C25" s="64"/>
      <c r="D25" s="64"/>
      <c r="E25" s="64"/>
      <c r="F25" s="64"/>
      <c r="G25" s="64"/>
    </row>
    <row r="26" spans="1:7" x14ac:dyDescent="0.2">
      <c r="B26" s="64"/>
      <c r="C26" s="64"/>
      <c r="D26" s="64"/>
      <c r="E26" s="64"/>
      <c r="F26" s="64"/>
      <c r="G26" s="64"/>
    </row>
    <row r="27" spans="1:7" x14ac:dyDescent="0.2">
      <c r="B27" s="64"/>
      <c r="C27" s="64"/>
      <c r="D27" s="64"/>
      <c r="E27" s="64"/>
      <c r="F27" s="64"/>
      <c r="G27" s="64"/>
    </row>
    <row r="28" spans="1:7" x14ac:dyDescent="0.2">
      <c r="B28" s="64"/>
      <c r="C28" s="64"/>
      <c r="D28" s="64"/>
      <c r="E28" s="64"/>
      <c r="F28" s="64"/>
      <c r="G28" s="64"/>
    </row>
    <row r="29" spans="1:7" x14ac:dyDescent="0.2">
      <c r="B29" s="64"/>
      <c r="C29" s="64"/>
      <c r="D29" s="64"/>
      <c r="E29" s="64"/>
      <c r="F29" s="64"/>
      <c r="G29" s="64"/>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8E602-03CB-4B60-8782-CF0B7754C350}">
  <dimension ref="A1:F20"/>
  <sheetViews>
    <sheetView showGridLines="0" zoomScale="92" zoomScaleNormal="92" workbookViewId="0">
      <selection activeCell="A20" sqref="A20"/>
    </sheetView>
  </sheetViews>
  <sheetFormatPr baseColWidth="10" defaultColWidth="10.42578125" defaultRowHeight="12.75" x14ac:dyDescent="0.2"/>
  <cols>
    <col min="1" max="1" width="45.42578125" style="4" customWidth="1"/>
    <col min="2" max="4" width="14.28515625" style="4" customWidth="1"/>
    <col min="5" max="5" width="13.28515625" style="4" customWidth="1"/>
    <col min="6" max="6" width="15.7109375" style="4" customWidth="1"/>
    <col min="7" max="16384" width="10.42578125" style="4"/>
  </cols>
  <sheetData>
    <row r="1" spans="1:6" x14ac:dyDescent="0.2">
      <c r="A1" s="108" t="s">
        <v>47</v>
      </c>
    </row>
    <row r="2" spans="1:6" x14ac:dyDescent="0.2">
      <c r="A2" s="108" t="s">
        <v>1303</v>
      </c>
      <c r="B2" s="281"/>
      <c r="F2" s="281"/>
    </row>
    <row r="3" spans="1:6" x14ac:dyDescent="0.2">
      <c r="A3" s="4" t="s">
        <v>536</v>
      </c>
      <c r="F3" s="358"/>
    </row>
    <row r="4" spans="1:6" x14ac:dyDescent="0.2">
      <c r="C4" s="281"/>
    </row>
    <row r="5" spans="1:6" ht="27.75" x14ac:dyDescent="0.2">
      <c r="A5" s="868"/>
      <c r="B5" s="383">
        <v>2024</v>
      </c>
      <c r="C5" s="834" t="s">
        <v>624</v>
      </c>
      <c r="D5" s="114">
        <v>2025</v>
      </c>
      <c r="E5" s="114" t="s">
        <v>775</v>
      </c>
      <c r="F5" s="114" t="s">
        <v>790</v>
      </c>
    </row>
    <row r="6" spans="1:6" x14ac:dyDescent="0.2">
      <c r="A6" s="1" t="s">
        <v>5</v>
      </c>
      <c r="B6" s="250">
        <v>69187273.12340188</v>
      </c>
      <c r="C6" s="439">
        <v>70255628.443221003</v>
      </c>
      <c r="D6" s="250">
        <v>71433000.408216998</v>
      </c>
      <c r="E6" s="256">
        <v>3.245867604594932</v>
      </c>
      <c r="F6" s="251">
        <v>1177371.9649959952</v>
      </c>
    </row>
    <row r="7" spans="1:6" x14ac:dyDescent="0.2">
      <c r="A7" s="179" t="s">
        <v>48</v>
      </c>
      <c r="B7" s="252">
        <v>15835515.253185336</v>
      </c>
      <c r="C7" s="436">
        <v>16057028.052999999</v>
      </c>
      <c r="D7" s="252">
        <v>17168267.226989999</v>
      </c>
      <c r="E7" s="257">
        <v>8.4162210859326514</v>
      </c>
      <c r="F7" s="253">
        <v>1111239.17399</v>
      </c>
    </row>
    <row r="8" spans="1:6" x14ac:dyDescent="0.2">
      <c r="A8" s="179" t="s">
        <v>49</v>
      </c>
      <c r="B8" s="252">
        <v>6285934.749138494</v>
      </c>
      <c r="C8" s="436">
        <v>5936464.2249999996</v>
      </c>
      <c r="D8" s="252">
        <v>6826695.7234000005</v>
      </c>
      <c r="E8" s="257">
        <v>8.6027137703842627</v>
      </c>
      <c r="F8" s="253">
        <v>890231.49840000086</v>
      </c>
    </row>
    <row r="9" spans="1:6" x14ac:dyDescent="0.2">
      <c r="A9" s="179" t="s">
        <v>50</v>
      </c>
      <c r="B9" s="252">
        <v>3928608.8092837729</v>
      </c>
      <c r="C9" s="436">
        <v>3867057.713</v>
      </c>
      <c r="D9" s="252">
        <v>4205783.6605559997</v>
      </c>
      <c r="E9" s="257">
        <v>7.0552927188176406</v>
      </c>
      <c r="F9" s="253">
        <v>338725.94755599974</v>
      </c>
    </row>
    <row r="10" spans="1:6" x14ac:dyDescent="0.2">
      <c r="A10" s="179" t="s">
        <v>51</v>
      </c>
      <c r="B10" s="252">
        <v>27154635.486609425</v>
      </c>
      <c r="C10" s="436">
        <v>28789920.824000001</v>
      </c>
      <c r="D10" s="252">
        <v>26578972.564909998</v>
      </c>
      <c r="E10" s="257">
        <v>-2.119943469627128</v>
      </c>
      <c r="F10" s="253">
        <v>-2210948.2590900026</v>
      </c>
    </row>
    <row r="11" spans="1:6" ht="15" x14ac:dyDescent="0.2">
      <c r="A11" s="179" t="s">
        <v>582</v>
      </c>
      <c r="B11" s="252">
        <v>15626335.484003449</v>
      </c>
      <c r="C11" s="436">
        <v>15553543.051221</v>
      </c>
      <c r="D11" s="252">
        <v>16312817.853080999</v>
      </c>
      <c r="E11" s="257">
        <v>4.3931116785525193</v>
      </c>
      <c r="F11" s="253">
        <v>759274.80185999908</v>
      </c>
    </row>
    <row r="12" spans="1:6" x14ac:dyDescent="0.2">
      <c r="A12" s="179" t="s">
        <v>53</v>
      </c>
      <c r="B12" s="252">
        <v>356243.34118140012</v>
      </c>
      <c r="C12" s="436">
        <v>51614.576999999997</v>
      </c>
      <c r="D12" s="252">
        <v>340463.37927999999</v>
      </c>
      <c r="E12" s="257">
        <v>-4.4295457843701591</v>
      </c>
      <c r="F12" s="253">
        <v>288848.80228</v>
      </c>
    </row>
    <row r="13" spans="1:6" x14ac:dyDescent="0.2">
      <c r="A13" s="1" t="s">
        <v>14</v>
      </c>
      <c r="B13" s="250">
        <v>10856569.600313891</v>
      </c>
      <c r="C13" s="439">
        <v>13085754.718</v>
      </c>
      <c r="D13" s="250">
        <v>11508750.43653</v>
      </c>
      <c r="E13" s="256">
        <v>6.007245937033856</v>
      </c>
      <c r="F13" s="251">
        <v>-1577004.2814700007</v>
      </c>
    </row>
    <row r="14" spans="1:6" x14ac:dyDescent="0.2">
      <c r="A14" s="179" t="s">
        <v>54</v>
      </c>
      <c r="B14" s="252">
        <v>4602440.3933777818</v>
      </c>
      <c r="C14" s="436">
        <v>5687236.6490000002</v>
      </c>
      <c r="D14" s="252">
        <v>4911091.4935299996</v>
      </c>
      <c r="E14" s="257">
        <v>6.7062487239665236</v>
      </c>
      <c r="F14" s="253">
        <v>-776145.15547000058</v>
      </c>
    </row>
    <row r="15" spans="1:6" x14ac:dyDescent="0.2">
      <c r="A15" s="179" t="s">
        <v>55</v>
      </c>
      <c r="B15" s="252">
        <v>6254129.2069361079</v>
      </c>
      <c r="C15" s="436">
        <v>7398518.0690000001</v>
      </c>
      <c r="D15" s="252">
        <v>6597658.943</v>
      </c>
      <c r="E15" s="257">
        <v>5.4928468008448306</v>
      </c>
      <c r="F15" s="253">
        <v>-800859.12600000016</v>
      </c>
    </row>
    <row r="16" spans="1:6" x14ac:dyDescent="0.2">
      <c r="A16" s="2" t="s">
        <v>56</v>
      </c>
      <c r="B16" s="254">
        <v>80043842.723715767</v>
      </c>
      <c r="C16" s="696">
        <v>83341383.161220998</v>
      </c>
      <c r="D16" s="254">
        <v>82941750.844746992</v>
      </c>
      <c r="E16" s="366">
        <v>3.620401048252786</v>
      </c>
      <c r="F16" s="255">
        <v>-399632.31647400558</v>
      </c>
    </row>
    <row r="17" spans="1:6" x14ac:dyDescent="0.2">
      <c r="A17" s="343" t="s">
        <v>755</v>
      </c>
      <c r="B17" s="1152"/>
      <c r="C17" s="1152"/>
      <c r="D17" s="1152"/>
      <c r="E17" s="1153"/>
      <c r="F17" s="1152"/>
    </row>
    <row r="18" spans="1:6" x14ac:dyDescent="0.2">
      <c r="A18" s="1240" t="s">
        <v>1321</v>
      </c>
      <c r="B18" s="1240"/>
      <c r="C18" s="1240"/>
      <c r="D18" s="1240"/>
      <c r="E18" s="1240"/>
      <c r="F18" s="1240"/>
    </row>
    <row r="19" spans="1:6" ht="12.75" customHeight="1" x14ac:dyDescent="0.2">
      <c r="A19" s="1240"/>
      <c r="B19" s="1240"/>
      <c r="C19" s="1240"/>
      <c r="D19" s="1240"/>
      <c r="E19" s="1240"/>
      <c r="F19" s="1240"/>
    </row>
    <row r="20" spans="1:6" x14ac:dyDescent="0.2">
      <c r="A20" s="138" t="s">
        <v>17</v>
      </c>
      <c r="B20" s="529"/>
      <c r="C20" s="1111"/>
      <c r="D20" s="29"/>
      <c r="E20" s="529"/>
      <c r="F20" s="529"/>
    </row>
  </sheetData>
  <mergeCells count="1">
    <mergeCell ref="A18:F1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95385B256F0574A8E5CE8FCE2A5477C" ma:contentTypeVersion="17" ma:contentTypeDescription="Crear nuevo documento." ma:contentTypeScope="" ma:versionID="0f5ef82bbbf4fde4b51eeca392487b27">
  <xsd:schema xmlns:xsd="http://www.w3.org/2001/XMLSchema" xmlns:xs="http://www.w3.org/2001/XMLSchema" xmlns:p="http://schemas.microsoft.com/office/2006/metadata/properties" xmlns:ns2="a29962c2-db64-44b6-bb40-607f45c46189" xmlns:ns3="9406bea5-fcf1-424a-9f5e-6e7d0d8d5dbe" targetNamespace="http://schemas.microsoft.com/office/2006/metadata/properties" ma:root="true" ma:fieldsID="bc170ed716ae18076c23bdf65ccd8b38" ns2:_="" ns3:_="">
    <xsd:import namespace="a29962c2-db64-44b6-bb40-607f45c46189"/>
    <xsd:import namespace="9406bea5-fcf1-424a-9f5e-6e7d0d8d5db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962c2-db64-44b6-bb40-607f45c461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429bffdc-a54b-43ae-9e42-6b83f556f1a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06bea5-fcf1-424a-9f5e-6e7d0d8d5dbe"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334b5242-b47e-4416-9b60-5b79f5cb0b13}" ma:internalName="TaxCatchAll" ma:showField="CatchAllData" ma:web="9406bea5-fcf1-424a-9f5e-6e7d0d8d5d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29962c2-db64-44b6-bb40-607f45c46189">
      <Terms xmlns="http://schemas.microsoft.com/office/infopath/2007/PartnerControls"/>
    </lcf76f155ced4ddcb4097134ff3c332f>
    <TaxCatchAll xmlns="9406bea5-fcf1-424a-9f5e-6e7d0d8d5db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F9501B-F51F-4DC0-8ACB-839D81BD55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962c2-db64-44b6-bb40-607f45c46189"/>
    <ds:schemaRef ds:uri="9406bea5-fcf1-424a-9f5e-6e7d0d8d5d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49FC7F-D5DA-434F-BF93-1CCA7DD44260}">
  <ds:schemaRefs>
    <ds:schemaRef ds:uri="http://schemas.microsoft.com/office/2006/metadata/properties"/>
    <ds:schemaRef ds:uri="http://purl.org/dc/dcmitype/"/>
    <ds:schemaRef ds:uri="a29962c2-db64-44b6-bb40-607f45c46189"/>
    <ds:schemaRef ds:uri="http://www.w3.org/XML/1998/namespace"/>
    <ds:schemaRef ds:uri="9406bea5-fcf1-424a-9f5e-6e7d0d8d5db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9699DD4-D703-48A9-A159-02A11159A3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87</vt:i4>
      </vt:variant>
      <vt:variant>
        <vt:lpstr>Rangos con nombre</vt:lpstr>
      </vt:variant>
      <vt:variant>
        <vt:i4>1</vt:i4>
      </vt:variant>
    </vt:vector>
  </HeadingPairs>
  <TitlesOfParts>
    <vt:vector size="88" baseType="lpstr">
      <vt:lpstr>Índice</vt:lpstr>
      <vt:lpstr>C I.1.1</vt:lpstr>
      <vt:lpstr>C I.1.2</vt:lpstr>
      <vt:lpstr>C I.2.1</vt:lpstr>
      <vt:lpstr>C I.2.2</vt:lpstr>
      <vt:lpstr>C I.2.3</vt:lpstr>
      <vt:lpstr>C I.4.1</vt:lpstr>
      <vt:lpstr>C I.4.2</vt:lpstr>
      <vt:lpstr>C I.5.1</vt:lpstr>
      <vt:lpstr>C I.5.2</vt:lpstr>
      <vt:lpstr>C I.5.3</vt:lpstr>
      <vt:lpstr>C I.5.4</vt:lpstr>
      <vt:lpstr>C I.5.5</vt:lpstr>
      <vt:lpstr>C I.6.1</vt:lpstr>
      <vt:lpstr>C I.7.1</vt:lpstr>
      <vt:lpstr>C I.7.2</vt:lpstr>
      <vt:lpstr>C I.8.1</vt:lpstr>
      <vt:lpstr>C I.8.2</vt:lpstr>
      <vt:lpstr>C I.9.1</vt:lpstr>
      <vt:lpstr>C I.9.2</vt:lpstr>
      <vt:lpstr>C I.9.3</vt:lpstr>
      <vt:lpstr>C I.9.4</vt:lpstr>
      <vt:lpstr>C I.9.5</vt:lpstr>
      <vt:lpstr>C I.9.6</vt:lpstr>
      <vt:lpstr>C I.10.1</vt:lpstr>
      <vt:lpstr>C I.11.1</vt:lpstr>
      <vt:lpstr>C I.11.2</vt:lpstr>
      <vt:lpstr>C I.11.3</vt:lpstr>
      <vt:lpstr>C I.11.4</vt:lpstr>
      <vt:lpstr>C I.11.5</vt:lpstr>
      <vt:lpstr>C I.11.6</vt:lpstr>
      <vt:lpstr>C I.11.7</vt:lpstr>
      <vt:lpstr>C I.11.8</vt:lpstr>
      <vt:lpstr>C II.1.1</vt:lpstr>
      <vt:lpstr>C II.1.2</vt:lpstr>
      <vt:lpstr>C II.2.1</vt:lpstr>
      <vt:lpstr>C II.2.2</vt:lpstr>
      <vt:lpstr>C II.3.1</vt:lpstr>
      <vt:lpstr>C II.3.2</vt:lpstr>
      <vt:lpstr>C II.4.1</vt:lpstr>
      <vt:lpstr>C II.4.2</vt:lpstr>
      <vt:lpstr>C II.5.1</vt:lpstr>
      <vt:lpstr>C II.6.1</vt:lpstr>
      <vt:lpstr>C III.3.1</vt:lpstr>
      <vt:lpstr>C III.3.2</vt:lpstr>
      <vt:lpstr>C III.4.1</vt:lpstr>
      <vt:lpstr>C III.4.2</vt:lpstr>
      <vt:lpstr>C III.4.3</vt:lpstr>
      <vt:lpstr>C III.5.1</vt:lpstr>
      <vt:lpstr>C III.5.2</vt:lpstr>
      <vt:lpstr>C III.6.1</vt:lpstr>
      <vt:lpstr>C III.7.1</vt:lpstr>
      <vt:lpstr>C III.8.1</vt:lpstr>
      <vt:lpstr>C III.9.1</vt:lpstr>
      <vt:lpstr>C III.9.2</vt:lpstr>
      <vt:lpstr>C III.9.3</vt:lpstr>
      <vt:lpstr>C III.9.4</vt:lpstr>
      <vt:lpstr>C A.I.1</vt:lpstr>
      <vt:lpstr>C A.I.2</vt:lpstr>
      <vt:lpstr>C A.I.3</vt:lpstr>
      <vt:lpstr>C A.I.4</vt:lpstr>
      <vt:lpstr>C A.I.5</vt:lpstr>
      <vt:lpstr>C A.I.6</vt:lpstr>
      <vt:lpstr>C A.I.7</vt:lpstr>
      <vt:lpstr>C A.I.8</vt:lpstr>
      <vt:lpstr>C A.II.1</vt:lpstr>
      <vt:lpstr>C A.II.2</vt:lpstr>
      <vt:lpstr>C A.II.3</vt:lpstr>
      <vt:lpstr>C A.II.4</vt:lpstr>
      <vt:lpstr>C A.II.5</vt:lpstr>
      <vt:lpstr>C A.II.6</vt:lpstr>
      <vt:lpstr>C A.II.7</vt:lpstr>
      <vt:lpstr>C A.II.8</vt:lpstr>
      <vt:lpstr>C A.II.9</vt:lpstr>
      <vt:lpstr>C A.II.10</vt:lpstr>
      <vt:lpstr>C A.II.11</vt:lpstr>
      <vt:lpstr>C A.II.12</vt:lpstr>
      <vt:lpstr>C A.II.13</vt:lpstr>
      <vt:lpstr>C A.II.14</vt:lpstr>
      <vt:lpstr>C A.III.1</vt:lpstr>
      <vt:lpstr>C A.III.2</vt:lpstr>
      <vt:lpstr>C A.III.3</vt:lpstr>
      <vt:lpstr>C R.1.1</vt:lpstr>
      <vt:lpstr>C R.1.2</vt:lpstr>
      <vt:lpstr>C R.4.1</vt:lpstr>
      <vt:lpstr>C R.5.1</vt:lpstr>
      <vt:lpstr>C R.6.1</vt:lpstr>
      <vt:lpstr>'C I.2.1'!OLE_LINK1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Asus</dc:creator>
  <cp:keywords/>
  <dc:description/>
  <cp:lastModifiedBy>Arturo Claro V.</cp:lastModifiedBy>
  <cp:revision/>
  <dcterms:created xsi:type="dcterms:W3CDTF">2021-03-12T13:14:57Z</dcterms:created>
  <dcterms:modified xsi:type="dcterms:W3CDTF">2026-05-25T19:44:21Z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0x010100E95385B256F0574A8E5CE8FCE2A5477C</vt:lpwstr>
  </property>
  <property fmtid="{D5CDD505-2E9C-101B-9397-08002B2CF9AE}" pid="3" name="MediaServiceImageTags">
    <vt:lpwstr/>
  </property>
</Properties>
</file>