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res.sharepoint.com/teams/areamacro/Documentos compartidos/Balance Estructural/Indicador BCA/2024/BCA 2024 R/"/>
    </mc:Choice>
  </mc:AlternateContent>
  <xr:revisionPtr revIDLastSave="894" documentId="14_{32C42C74-A746-4037-B309-E409E8DCBB32}" xr6:coauthVersionLast="47" xr6:coauthVersionMax="47" xr10:uidLastSave="{B7F390D2-C94D-4DCD-A62C-729D33EC2E3C}"/>
  <bookViews>
    <workbookView xWindow="-120" yWindow="-120" windowWidth="29040" windowHeight="15840" xr2:uid="{8E6EBC43-63A2-4345-9315-227BEF27CB42}"/>
  </bookViews>
  <sheets>
    <sheet name="C II.1" sheetId="9" r:id="rId1"/>
    <sheet name="C II.2" sheetId="10" r:id="rId2"/>
    <sheet name="C II.3" sheetId="11" r:id="rId3"/>
    <sheet name="C II.4" sheetId="18" r:id="rId4"/>
    <sheet name="C II.5" sheetId="1" r:id="rId5"/>
    <sheet name="C II.6" sheetId="12" r:id="rId6"/>
    <sheet name="C II.7" sheetId="2" r:id="rId7"/>
    <sheet name="C II.8" sheetId="3" r:id="rId8"/>
    <sheet name="C II.9" sheetId="4" r:id="rId9"/>
    <sheet name="C II.10" sheetId="5" r:id="rId10"/>
    <sheet name="C II.11" sheetId="6" r:id="rId11"/>
    <sheet name="C II.12" sheetId="19" r:id="rId12"/>
    <sheet name="C II.13" sheetId="7" r:id="rId13"/>
    <sheet name="C II.14" sheetId="8" r:id="rId14"/>
    <sheet name="C A.1" sheetId="13" r:id="rId15"/>
    <sheet name="C A.2" sheetId="14" r:id="rId16"/>
    <sheet name="C A.3" sheetId="15" r:id="rId17"/>
    <sheet name="C A.4.1" sheetId="16" r:id="rId18"/>
    <sheet name="C A.4.2" sheetId="17" r:id="rId19"/>
  </sheets>
  <definedNames>
    <definedName name="_ftn1" localSheetId="16">'C A.3'!$A$34</definedName>
    <definedName name="_ftnref1" localSheetId="16">'C A.3'!$A$3</definedName>
    <definedName name="_ftnref1" localSheetId="0">'C II.1'!$C$5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8" l="1"/>
  <c r="B11" i="7" l="1"/>
  <c r="C7" i="8" l="1"/>
  <c r="C8" i="8" s="1"/>
  <c r="C8" i="1"/>
  <c r="C9" i="1"/>
  <c r="C10" i="1"/>
  <c r="C11" i="1"/>
  <c r="C12" i="1"/>
  <c r="C13" i="1"/>
  <c r="C7" i="1"/>
  <c r="B8" i="8"/>
  <c r="D7" i="3"/>
  <c r="D8" i="3"/>
  <c r="D9" i="3"/>
  <c r="D6" i="3"/>
  <c r="D10" i="3" l="1"/>
  <c r="D8" i="6"/>
  <c r="D9" i="6"/>
  <c r="D10" i="6"/>
  <c r="D7" i="6"/>
  <c r="B11" i="6"/>
  <c r="D8" i="5"/>
  <c r="D9" i="5"/>
  <c r="D10" i="5"/>
  <c r="D7" i="5"/>
  <c r="D11" i="6" l="1"/>
</calcChain>
</file>

<file path=xl/sharedStrings.xml><?xml version="1.0" encoding="utf-8"?>
<sst xmlns="http://schemas.openxmlformats.org/spreadsheetml/2006/main" count="376" uniqueCount="275">
  <si>
    <t>Cuadro II.4</t>
  </si>
  <si>
    <t>Componente</t>
  </si>
  <si>
    <t>ITNM efectivo</t>
  </si>
  <si>
    <t>Componente cíclico</t>
  </si>
  <si>
    <t>ITNM cíclicamente ajustados</t>
  </si>
  <si>
    <t>Impuesto de Declaración Mensual (Adicional, 2° Categoría, etc.)</t>
  </si>
  <si>
    <t>PPM</t>
  </si>
  <si>
    <t>Impuestos Indirectos</t>
  </si>
  <si>
    <t>Otros</t>
  </si>
  <si>
    <t>Total</t>
  </si>
  <si>
    <t>Cuadro II.5</t>
  </si>
  <si>
    <t>Ingresos efectivos</t>
  </si>
  <si>
    <t>Ingresos cíclicamente ajustados</t>
  </si>
  <si>
    <t xml:space="preserve">Fuente: Dipres. </t>
  </si>
  <si>
    <t>Cuadro II.6</t>
  </si>
  <si>
    <t>Período</t>
  </si>
  <si>
    <t>Ingresos Cíclicamente Ajustados</t>
  </si>
  <si>
    <t>Primer Trimestre</t>
  </si>
  <si>
    <t>Segundo Trimestre</t>
  </si>
  <si>
    <t>Tercer Trimestre</t>
  </si>
  <si>
    <t>Cuarto Trimestre</t>
  </si>
  <si>
    <t>Nota: Basado en la metodología de cálculo detallada en I.3 para ajuste trimestral.</t>
  </si>
  <si>
    <t>Fuente: Dipres.</t>
  </si>
  <si>
    <t>Cuadro II.7</t>
  </si>
  <si>
    <t>Ingresos Efectivos</t>
  </si>
  <si>
    <t>Componente Cíclico</t>
  </si>
  <si>
    <t>Cuadro II.8</t>
  </si>
  <si>
    <t>PPM Primer Trimestre</t>
  </si>
  <si>
    <t xml:space="preserve">PPM Segundo Trimestre </t>
  </si>
  <si>
    <t>PPM Tercer Trimestre</t>
  </si>
  <si>
    <t>PPM Cuarto Trimestre</t>
  </si>
  <si>
    <t>Nota: Basado en la metodología de cálculo detallada en I.4.2 para ajuste trimestral.</t>
  </si>
  <si>
    <t>Cuadro II.9</t>
  </si>
  <si>
    <t>Cuadro II.10</t>
  </si>
  <si>
    <t>Efectos cíclicos</t>
  </si>
  <si>
    <t>Ingresos tributarios no mineros</t>
  </si>
  <si>
    <t>Ingresos cotizaciones previsionales de salud</t>
  </si>
  <si>
    <t>Ingresos de Codelco</t>
  </si>
  <si>
    <t>Ingresos tributarios GMP10</t>
  </si>
  <si>
    <t>Efecto cíclico total</t>
  </si>
  <si>
    <t>Cuadro II.11</t>
  </si>
  <si>
    <t>Balance Gobierno Central</t>
  </si>
  <si>
    <t xml:space="preserve">Balance efectivo </t>
  </si>
  <si>
    <t xml:space="preserve">Efecto cíclico </t>
  </si>
  <si>
    <t xml:space="preserve">Balance cíclicamente ajustado </t>
  </si>
  <si>
    <t>Cuadro II.2</t>
  </si>
  <si>
    <t>Variable</t>
  </si>
  <si>
    <t xml:space="preserve">Período </t>
  </si>
  <si>
    <t>Valor</t>
  </si>
  <si>
    <t xml:space="preserve">Tipo de Cambio Nominal </t>
  </si>
  <si>
    <t>(pesos por dólar)</t>
  </si>
  <si>
    <t xml:space="preserve">Precio del cobre BML </t>
  </si>
  <si>
    <t xml:space="preserve">Ventas de cobre Codelco </t>
  </si>
  <si>
    <t>(miles de toneladas)</t>
  </si>
  <si>
    <t>Producción cobre GMP10</t>
  </si>
  <si>
    <t xml:space="preserve">Costos de operación totales de GMP10 (millones de dólares) </t>
  </si>
  <si>
    <t>Cuadro II.3</t>
  </si>
  <si>
    <t>Elasticidades recaudación/PIB efectivo por categoría de impuesto</t>
  </si>
  <si>
    <t>Categoría de impuesto</t>
  </si>
  <si>
    <t>Indirectos</t>
  </si>
  <si>
    <t>Elasticidad PIB efectivo</t>
  </si>
  <si>
    <t>Cuadro II.1</t>
  </si>
  <si>
    <t>Fuente</t>
  </si>
  <si>
    <t>Estimación Dipres con información del SII.</t>
  </si>
  <si>
    <t>Anexo 1</t>
  </si>
  <si>
    <t>Publicaciones anuales de Dipres relacionadas al Presupuesto del Sector Público</t>
  </si>
  <si>
    <t>Publicación asociada al Presupuesto del Sector Público</t>
  </si>
  <si>
    <t>Principales contenidos</t>
  </si>
  <si>
    <t>Fecha de publicación</t>
  </si>
  <si>
    <t>Articulado de la Ley de Presupuestos de cada año</t>
  </si>
  <si>
    <t>Posterior a fecha de publicación en el Diario Oficial</t>
  </si>
  <si>
    <t>Instrucciones de la Ley de Presupuestos de cada año</t>
  </si>
  <si>
    <t>Durante los primeros meses de cada año</t>
  </si>
  <si>
    <t>Prioridades presupuestarias</t>
  </si>
  <si>
    <t>Prioridades presupuestarias que contempla el proyecto de Ley de Presupuestos</t>
  </si>
  <si>
    <t>Primera semana de octubre de cada año</t>
  </si>
  <si>
    <t>Informe de Finanzas Públicas</t>
  </si>
  <si>
    <t>Trimestralmente</t>
  </si>
  <si>
    <t>- Activos y pasivos del Gobierno Central</t>
  </si>
  <si>
    <t>Informe de Pasivos Contingentes</t>
  </si>
  <si>
    <t>- Situación actual y proyección</t>
  </si>
  <si>
    <t>Diciembre de cada año</t>
  </si>
  <si>
    <t>- Gestión de pasivos contingentes</t>
  </si>
  <si>
    <t>- Análisis de la posición fiscal</t>
  </si>
  <si>
    <t>Cálculo de Ingresos Generales de la Nación</t>
  </si>
  <si>
    <t>Sistematiza y conceptualiza las fuentes de ingresos del Tesoro Público para la elaboración de la Ley de Presupuestos de cada año</t>
  </si>
  <si>
    <t>Enero de cada año</t>
  </si>
  <si>
    <t>Indicador del Balance Cíclicamente Ajustado</t>
  </si>
  <si>
    <t>- Aspectos Metodológicos</t>
  </si>
  <si>
    <t>- Resultados del Cálculo del Balance Estructural (último año)</t>
  </si>
  <si>
    <t>- Conclusiones y Desafíos</t>
  </si>
  <si>
    <t>Anexo 2</t>
  </si>
  <si>
    <t>(millones de pesos de cada año)</t>
  </si>
  <si>
    <t xml:space="preserve">Año </t>
  </si>
  <si>
    <t>CCNN 2003</t>
  </si>
  <si>
    <t>CCNN 2008</t>
  </si>
  <si>
    <t>CCNN 2013</t>
  </si>
  <si>
    <t>Nota: CCNN se refiere a año de referencia de las Cuentas Nacionales del Banco Central.</t>
  </si>
  <si>
    <t>Fuente: Banco Central.</t>
  </si>
  <si>
    <t>Anexo 3</t>
  </si>
  <si>
    <t>TRANSACCIONES QUE AFECTAN EL PATRIMONIO NETO</t>
  </si>
  <si>
    <t>INGRESOS</t>
  </si>
  <si>
    <t>Ingresos tributarios netos</t>
  </si>
  <si>
    <t>Tributación minería privada 4/</t>
  </si>
  <si>
    <t>Tributación resto contribuyentes</t>
  </si>
  <si>
    <t>Cobre bruto</t>
  </si>
  <si>
    <t>Imposiciones previsionales</t>
  </si>
  <si>
    <t>Donaciones</t>
  </si>
  <si>
    <t>Rentas de la propiedad</t>
  </si>
  <si>
    <t>Ingresos de operación</t>
  </si>
  <si>
    <t>GASTOS</t>
  </si>
  <si>
    <t>Personal</t>
  </si>
  <si>
    <t>Bienes y servicios de consumo y producción</t>
  </si>
  <si>
    <t xml:space="preserve">Intereses </t>
  </si>
  <si>
    <t>Subsidios y donaciones</t>
  </si>
  <si>
    <t>RESULTADO OPERATIVO BRUTO</t>
  </si>
  <si>
    <t>TRANSACCIONES EN ACTIVOS NO FINANCIEROS</t>
  </si>
  <si>
    <t>ADQUISICION NETA DE ACTIVOS NO FINANCIEROS</t>
  </si>
  <si>
    <t>Venta de activos físicos</t>
  </si>
  <si>
    <t>Inversión</t>
  </si>
  <si>
    <t>Transferencias de capital</t>
  </si>
  <si>
    <t>TOTAL INGRESOS 2/</t>
  </si>
  <si>
    <t>TOTAL GASTOS 3/</t>
  </si>
  <si>
    <t>PRESTAMO NETO/ENDEUDAMIENTO NETO</t>
  </si>
  <si>
    <t>TRANSACCIONES EN ACTIVOS FINANCIEROS (FINANCIAMIENTO)</t>
  </si>
  <si>
    <t>ADQUISICION NETA DE ACTIVOS FINANCIEROS</t>
  </si>
  <si>
    <t>Préstamos</t>
  </si>
  <si>
    <t xml:space="preserve">   Otorgamiento de préstamos</t>
  </si>
  <si>
    <t xml:space="preserve">   Recuperación de préstamos</t>
  </si>
  <si>
    <t xml:space="preserve">Títulos y valores </t>
  </si>
  <si>
    <t xml:space="preserve">   Inversión financiera</t>
  </si>
  <si>
    <t xml:space="preserve">   Venta de activos financieros</t>
  </si>
  <si>
    <t>PASIVOS NETOS INCURRIDOS</t>
  </si>
  <si>
    <t>Endeudamiento externo neto</t>
  </si>
  <si>
    <t xml:space="preserve">   Endeudamiento</t>
  </si>
  <si>
    <t xml:space="preserve">   Amortizaciones</t>
  </si>
  <si>
    <t>Endeudamiento interno neto</t>
  </si>
  <si>
    <t>Bono de reconocimiento</t>
  </si>
  <si>
    <t>FINANCIAMIENTO</t>
  </si>
  <si>
    <t>Total Año</t>
  </si>
  <si>
    <t>1. Impuestos a la Renta</t>
  </si>
  <si>
    <t xml:space="preserve">    Declaración Anual</t>
  </si>
  <si>
    <t xml:space="preserve">       Impuestos</t>
  </si>
  <si>
    <t xml:space="preserve">       Sistemas de Pago</t>
  </si>
  <si>
    <t xml:space="preserve">    Declaración y Pago Mensual</t>
  </si>
  <si>
    <t xml:space="preserve">    Pagos Provisionales Mensuales</t>
  </si>
  <si>
    <t>2. Impuesto al Valor Agregado</t>
  </si>
  <si>
    <t xml:space="preserve">    I.V.A. Declarado</t>
  </si>
  <si>
    <t xml:space="preserve">    Crédito Especial Empresas Constructoras</t>
  </si>
  <si>
    <t xml:space="preserve">    Devoluciones</t>
  </si>
  <si>
    <t>3. Impuestos a Productos Específicos</t>
  </si>
  <si>
    <t xml:space="preserve">    Tabacos, Cigarros y Cigarrillos</t>
  </si>
  <si>
    <t xml:space="preserve">    Combustibles</t>
  </si>
  <si>
    <t xml:space="preserve">    Derechos de Extracción Ley de Pesca</t>
  </si>
  <si>
    <t>4. Impuestos a los Actos Jurídicos</t>
  </si>
  <si>
    <t>5. Impuestos al Comercio Exterior</t>
  </si>
  <si>
    <t>6. Otros</t>
  </si>
  <si>
    <t xml:space="preserve">    Fluctuación Deudores más Diferencias Pendientes</t>
  </si>
  <si>
    <t xml:space="preserve">    Otros</t>
  </si>
  <si>
    <t>INGRESOS NETOS POR IMPUESTOS</t>
  </si>
  <si>
    <t>Imposiciones Previsionales de Salud</t>
  </si>
  <si>
    <t>Impuesto a la Renta</t>
  </si>
  <si>
    <t>PPM del Año</t>
  </si>
  <si>
    <t>PPM del Año Anterior</t>
  </si>
  <si>
    <t>Impuesto Declarado</t>
  </si>
  <si>
    <t>Impuesto Específico a la Actividad Minera</t>
  </si>
  <si>
    <t>Impuesto Adicional Retenido</t>
  </si>
  <si>
    <t>Cuadro II.12</t>
  </si>
  <si>
    <t>Medidas Tributarias Transitorias de Reversión Automática</t>
  </si>
  <si>
    <t>Operaciones de cambio</t>
  </si>
  <si>
    <t>Caja</t>
  </si>
  <si>
    <t>Anticipo de gastos</t>
  </si>
  <si>
    <t>Ajustes por Rezagos Fondos Especiales</t>
  </si>
  <si>
    <t>Fondos Especiales</t>
  </si>
  <si>
    <t>Cuadro A.4.2</t>
  </si>
  <si>
    <t>Moneda Nacional + Moneda Extranjera</t>
  </si>
  <si>
    <t xml:space="preserve">Fuente: Ministerio de Hacienda, Banco Central, Cochilco y Dipres. </t>
  </si>
  <si>
    <t>CCNN 2018</t>
  </si>
  <si>
    <t>Cuadro A.4.1</t>
  </si>
  <si>
    <t>Tributación Minería Privada 1/</t>
  </si>
  <si>
    <t>1/ Comprende los impuestos a la renta pagados por las diez mayores empresas.</t>
  </si>
  <si>
    <t>Proporción de distribución de las utilidades de las GMP10 al exterior (remesas) (Zt)</t>
  </si>
  <si>
    <t>% del PIB</t>
  </si>
  <si>
    <t>MM$</t>
  </si>
  <si>
    <t>Fuente: Dipres. </t>
  </si>
  <si>
    <t>Medida</t>
  </si>
  <si>
    <t>Ingresos Tributarios No Mineros</t>
  </si>
  <si>
    <t>5/</t>
  </si>
  <si>
    <t>Incluye Bono Electrónico Fonasa.</t>
  </si>
  <si>
    <t>Prestaciones previsionales 1/ 5/</t>
  </si>
  <si>
    <t>Otros ingresos 5/</t>
  </si>
  <si>
    <t>IPC
(tasa de variación promedio/promedio)</t>
  </si>
  <si>
    <t>Sistemas de pago</t>
  </si>
  <si>
    <t>Tasas efectivas de los impuestos a la minería privada (GMP10)</t>
  </si>
  <si>
    <t>Fuente: Dipres y SII.</t>
  </si>
  <si>
    <t>Cuadro II.13</t>
  </si>
  <si>
    <t>Brecha PIB tendencial / PIB efectivo 2023</t>
  </si>
  <si>
    <t>Promedio 2023</t>
  </si>
  <si>
    <t>Total 2023</t>
  </si>
  <si>
    <t>Precio Efectivo Codelco</t>
  </si>
  <si>
    <t xml:space="preserve">Precio de referencia del cobre 2023 (dólares por libra) </t>
  </si>
  <si>
    <t>(dólares por libra)</t>
  </si>
  <si>
    <t>(dólares por libra) </t>
  </si>
  <si>
    <t>Umbral de litio (porcentaje del PIB)</t>
  </si>
  <si>
    <t>PIB no minero
(tasa de variación real)</t>
  </si>
  <si>
    <t>(millones de pesos 2024)</t>
  </si>
  <si>
    <t>Ingresos de litio de Corfo</t>
  </si>
  <si>
    <t>Variables estructurales para 2024</t>
  </si>
  <si>
    <t>Brecha PIB tendencial / PIB efectivo 2024</t>
  </si>
  <si>
    <t xml:space="preserve">Precio de referencia del cobre 2024 (dólares por libra) </t>
  </si>
  <si>
    <t>Promedio 2024</t>
  </si>
  <si>
    <t>Promedio Primer Trimestre 2024</t>
  </si>
  <si>
    <t>Promedio Segundo Trimestre 2024</t>
  </si>
  <si>
    <t>Promedio Tercer Trimestre 2024</t>
  </si>
  <si>
    <t>Promedio Cuarto Trimestre 2024</t>
  </si>
  <si>
    <t>Primer Trimestre 2024</t>
  </si>
  <si>
    <t>Segundo Trimestre 2024</t>
  </si>
  <si>
    <t>Tercer Trimestre 2024</t>
  </si>
  <si>
    <t>Cuarto Trimestre 2024</t>
  </si>
  <si>
    <t>Total 2024</t>
  </si>
  <si>
    <t>Promedio utilizado para 2024</t>
  </si>
  <si>
    <t>Promedio 2023 ($2024)</t>
  </si>
  <si>
    <t>PPM 2024</t>
  </si>
  <si>
    <t>Sistemas de Pago (créditos, efecto en abril de 2024)</t>
  </si>
  <si>
    <t>Impuesto Específico (abril de 2024)</t>
  </si>
  <si>
    <t>MM$2024</t>
  </si>
  <si>
    <t>(millones de pesos 2024 y % del PIB)</t>
  </si>
  <si>
    <t>Componente cíclico total de los ingresos 2024</t>
  </si>
  <si>
    <t>Variables económicas efectivas 2024</t>
  </si>
  <si>
    <t>Componente cíclico de los ingresos tributarios no mineros (ITNM) 2024</t>
  </si>
  <si>
    <r>
      <t>Medidas Tributarias Transitorias de Reversión Automática con efecto en los ingresos efectivos 2024</t>
    </r>
    <r>
      <rPr>
        <b/>
        <vertAlign val="superscript"/>
        <sz val="10"/>
        <color theme="1"/>
        <rFont val="Calibri"/>
        <family val="2"/>
        <scheme val="minor"/>
      </rPr>
      <t>(1)</t>
    </r>
  </si>
  <si>
    <t>Componente cíclico de las cotizaciones previsionales de salud 2024</t>
  </si>
  <si>
    <t>Componente cíclico de los traspasos de Codelco 2024</t>
  </si>
  <si>
    <t>Componente cíclico del Impuesto Específico a la actividad minera GMP10 2024</t>
  </si>
  <si>
    <t>Componente cíclico del Impuesto de Primera Categoría GMP10 2024</t>
  </si>
  <si>
    <t>Componente cíclico del Impuesto Adicional GMP10 2024</t>
  </si>
  <si>
    <t>Balance Cíclicamente Ajustado Gobierno Central Total 2024</t>
  </si>
  <si>
    <t>Estado de Operaciones del Gobierno Central 2024</t>
  </si>
  <si>
    <t>Información Adicional de Ingresos 2024</t>
  </si>
  <si>
    <t>Ingresos por rentas de la propiedad de litio</t>
  </si>
  <si>
    <t>Cuadro II.14</t>
  </si>
  <si>
    <t>Nota: No hay MTTRA con efecto en ingresos en 2024.</t>
  </si>
  <si>
    <t>Efecto total en los Ingresos 2024</t>
  </si>
  <si>
    <t>Producto Interno Bruto 2000-2024</t>
  </si>
  <si>
    <t>Ministerio de Hacienda/ Comité de expertos, reunido en julio de 2023.</t>
  </si>
  <si>
    <t>Comité de expertos, reunido en julio de 2023.</t>
  </si>
  <si>
    <t>Comité de expertos, reunido en julio de 2022.</t>
  </si>
  <si>
    <t>Dipres, promedio de los ingresos por Rentas de la Propiedad provenientes de la explotación del litio de Corfo entre agosto de 2018 y julio de 2023, como porcentaje del PIB del período entre julio de 2018 y junio de 2023.</t>
  </si>
  <si>
    <t xml:space="preserve">Tasa de Royalty Minero asociada al precio de referencia del año t-1. </t>
  </si>
  <si>
    <t>Tasa de Impuesto a la Renta de Primera Categoría asociada al precio de referencia del período t-1 menos el crédito que se genera con una tasa de Royalty Minero asociada al precio de referencia del cobre.</t>
  </si>
  <si>
    <t>Tasa del Impuesto Adicional asociada al precio de referencia del año t menos el crédito que se genera con una tasa de Royalty Minero asociada al precio de referencia del cobre.</t>
  </si>
  <si>
    <t>Declaración anual</t>
  </si>
  <si>
    <t>Declaración y pago mensual</t>
  </si>
  <si>
    <t>Estimación Dipres con infornmación del SII.</t>
  </si>
  <si>
    <t>Tasa de impuesto adicional correspondiente al año t menos el crédito que se genera con la tasa compuesta de impuesto específico asociada al precio observado en la Bolsa de Metales de Londres.</t>
  </si>
  <si>
    <t>Tasa del impuesto a la renta de primera categoría correspondiente al año t-1 menos el crédito que se genera con la tasa de impuesto específico asociada al precio observado de la Bolsa de Metales de Londres.</t>
  </si>
  <si>
    <t>Tasa del royalty minero asociada al precio observado de la Bolsa de Metales de Londres en el año t-1 que se aplica sobre la Renta Imponible Operacional Minera Ajustada.</t>
  </si>
  <si>
    <t>Impuesto Declaración Anual (abril de 2024)</t>
  </si>
  <si>
    <t>Impuesto a la renta anual (abril de 2024)</t>
  </si>
  <si>
    <t>Componente prudencial</t>
  </si>
  <si>
    <t>Componente prudencial de los ingresos por rentas de la porpiedad de litio 2024</t>
  </si>
  <si>
    <t>Posterior al cierre definitivo de cada año, luego de la publicación de las Cuentas Nacionales del Banco Central.</t>
  </si>
  <si>
    <t>- Evaluación de la Gestión Financiera del Sector Público año anterior*.</t>
  </si>
  <si>
    <t>- Actualización de proyecciones macroeconómicas y Fiscales para el año en curso.</t>
  </si>
  <si>
    <t>- Proyecto de Ley de Presupuestos*</t>
  </si>
  <si>
    <t>- Proyección Financiera del Sector Público.</t>
  </si>
  <si>
    <t>- Sistema de Monitoreo y Evaluación de programas*.</t>
  </si>
  <si>
    <t>- Gastos tributarios*.</t>
  </si>
  <si>
    <t>* No se actualiza trimestralmente, pero se publica en el IFP correspondiente.</t>
  </si>
  <si>
    <t>Ejecución Ingresos Tributarios 2024</t>
  </si>
  <si>
    <t>Las cifras de Otros ingresos (no tributarios) y de Fluctuación Deudores más Diferencias Pendientes (de otros ingresos tributarios) están ajustadas por la reclasificación presupuestaria de registros contables. Para más información, ver Recuadro 2 del Informe de Finanzas Públicas del primer trimestre de 2025.</t>
  </si>
  <si>
    <t>1/ Excluye el pago de bonos de reconocimiento, que se clasifica entre las partidas de financiamiento.</t>
  </si>
  <si>
    <t>2/ Ingresos de Transacciones que afectan el Patrimonio Neto más Venta de activos físicos clasificada en Transacciones en Activos no Financieros.</t>
  </si>
  <si>
    <t>3/ Gastos de Transacciones que afectan el Patrimonio Neto más Inversión y Transferencias de capital clasificadas en Transacciones en Activos No Financieros.</t>
  </si>
  <si>
    <t>4/ Comprende los impuestos a la renta pagados por las diez mayores empresas.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</si>
</sst>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 * #,##0.0_ ;_ * \-#,##0.0_ ;_ * &quot;-&quot;_ ;_ @_ "/>
    <numFmt numFmtId="165" formatCode="0.0%"/>
    <numFmt numFmtId="166" formatCode="_-* #,##0.00_-;\-* #,##0.00_-;_-* &quot;-&quot;??_-;_-@_-"/>
    <numFmt numFmtId="167" formatCode="0.0"/>
    <numFmt numFmtId="168" formatCode="#,##0_ ;\-#,##0\ "/>
    <numFmt numFmtId="169" formatCode="#,##0.0"/>
    <numFmt numFmtId="170" formatCode="#,##0.0000;\-#,##0.0000"/>
    <numFmt numFmtId="171" formatCode="_ * #,##0.00000_ ;_ * \-#,##0.00000_ ;_ * &quot;-&quot;_ ;_ @_ "/>
    <numFmt numFmtId="172" formatCode="_ * #,##0.0000000_ ;_ * \-#,##0.0000000_ ;_ * &quot;-&quot;_ ;_ @_ "/>
    <numFmt numFmtId="173" formatCode="#,##0.0000000"/>
    <numFmt numFmtId="175" formatCode="_ * #,##0.000_ ;_ * \-#,##0.000_ ;_ * &quot;-&quot;_ ;_ @_ "/>
    <numFmt numFmtId="176" formatCode="_ * #,##0.0000_ ;_ * \-#,##0.0000_ ;_ * &quot;-&quot;_ ;_ @_ "/>
    <numFmt numFmtId="178" formatCode="#,##0.0000000000000"/>
    <numFmt numFmtId="179" formatCode="#,##0.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31F2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11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3" borderId="0" xfId="0" applyFont="1" applyFill="1"/>
    <xf numFmtId="0" fontId="8" fillId="3" borderId="0" xfId="0" applyFont="1" applyFill="1" applyAlignment="1">
      <alignment horizontal="justify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justify" vertical="center"/>
    </xf>
    <xf numFmtId="0" fontId="8" fillId="3" borderId="0" xfId="0" applyFont="1" applyFill="1" applyAlignment="1">
      <alignment horizontal="center" vertical="center"/>
    </xf>
    <xf numFmtId="3" fontId="9" fillId="3" borderId="0" xfId="0" applyNumberFormat="1" applyFont="1" applyFill="1"/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7" fillId="3" borderId="0" xfId="0" applyFont="1" applyFill="1"/>
    <xf numFmtId="0" fontId="9" fillId="3" borderId="0" xfId="0" applyFont="1" applyFill="1" applyAlignment="1">
      <alignment horizontal="left" vertical="top"/>
    </xf>
    <xf numFmtId="3" fontId="9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 vertical="center"/>
    </xf>
    <xf numFmtId="41" fontId="9" fillId="3" borderId="0" xfId="3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41" fontId="8" fillId="3" borderId="0" xfId="3" applyFont="1" applyFill="1" applyBorder="1" applyAlignment="1">
      <alignment horizontal="right" vertical="center"/>
    </xf>
    <xf numFmtId="3" fontId="8" fillId="3" borderId="0" xfId="0" applyNumberFormat="1" applyFont="1" applyFill="1" applyAlignment="1">
      <alignment horizontal="right" vertical="center"/>
    </xf>
    <xf numFmtId="41" fontId="3" fillId="0" borderId="0" xfId="0" applyNumberFormat="1" applyFont="1"/>
    <xf numFmtId="41" fontId="3" fillId="0" borderId="0" xfId="1" applyFont="1"/>
    <xf numFmtId="164" fontId="3" fillId="0" borderId="0" xfId="0" applyNumberFormat="1" applyFont="1"/>
    <xf numFmtId="164" fontId="3" fillId="0" borderId="0" xfId="1" applyNumberFormat="1" applyFont="1"/>
    <xf numFmtId="0" fontId="9" fillId="3" borderId="2" xfId="0" applyFont="1" applyFill="1" applyBorder="1" applyAlignment="1">
      <alignment horizontal="left" vertical="center"/>
    </xf>
    <xf numFmtId="3" fontId="8" fillId="3" borderId="8" xfId="0" applyNumberFormat="1" applyFont="1" applyFill="1" applyBorder="1" applyAlignment="1">
      <alignment horizontal="right" vertical="center" wrapText="1"/>
    </xf>
    <xf numFmtId="3" fontId="9" fillId="3" borderId="9" xfId="0" applyNumberFormat="1" applyFont="1" applyFill="1" applyBorder="1" applyAlignment="1">
      <alignment horizontal="right" vertical="center" wrapText="1"/>
    </xf>
    <xf numFmtId="3" fontId="8" fillId="3" borderId="9" xfId="0" applyNumberFormat="1" applyFont="1" applyFill="1" applyBorder="1" applyAlignment="1">
      <alignment horizontal="right" vertical="center" wrapText="1"/>
    </xf>
    <xf numFmtId="3" fontId="8" fillId="3" borderId="10" xfId="0" applyNumberFormat="1" applyFont="1" applyFill="1" applyBorder="1" applyAlignment="1">
      <alignment horizontal="right" vertical="center" wrapText="1"/>
    </xf>
    <xf numFmtId="0" fontId="9" fillId="3" borderId="9" xfId="0" applyFont="1" applyFill="1" applyBorder="1" applyAlignment="1">
      <alignment horizontal="right" vertical="center" wrapText="1"/>
    </xf>
    <xf numFmtId="3" fontId="8" fillId="3" borderId="9" xfId="0" applyNumberFormat="1" applyFont="1" applyFill="1" applyBorder="1" applyAlignment="1">
      <alignment horizontal="right" vertical="center"/>
    </xf>
    <xf numFmtId="3" fontId="9" fillId="3" borderId="9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right" vertical="center"/>
    </xf>
    <xf numFmtId="3" fontId="3" fillId="3" borderId="10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vertical="top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41" fontId="8" fillId="3" borderId="9" xfId="3" applyFont="1" applyFill="1" applyBorder="1" applyAlignment="1">
      <alignment horizontal="right" vertical="center"/>
    </xf>
    <xf numFmtId="0" fontId="3" fillId="3" borderId="1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0" xfId="0" applyFont="1" applyFill="1"/>
    <xf numFmtId="0" fontId="10" fillId="3" borderId="0" xfId="0" applyFont="1" applyFill="1" applyAlignment="1">
      <alignment horizontal="left" vertical="center"/>
    </xf>
    <xf numFmtId="3" fontId="10" fillId="3" borderId="9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41" fontId="4" fillId="3" borderId="5" xfId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3" fontId="8" fillId="3" borderId="8" xfId="0" applyNumberFormat="1" applyFont="1" applyFill="1" applyBorder="1" applyAlignment="1">
      <alignment horizontal="right" vertical="center"/>
    </xf>
    <xf numFmtId="3" fontId="8" fillId="3" borderId="15" xfId="0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left" vertical="center"/>
    </xf>
    <xf numFmtId="3" fontId="9" fillId="3" borderId="10" xfId="0" applyNumberFormat="1" applyFont="1" applyFill="1" applyBorder="1" applyAlignment="1">
      <alignment horizontal="right" vertical="center"/>
    </xf>
    <xf numFmtId="3" fontId="9" fillId="3" borderId="4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3" fontId="8" fillId="3" borderId="1" xfId="0" applyNumberFormat="1" applyFont="1" applyFill="1" applyBorder="1" applyAlignment="1">
      <alignment horizontal="right" vertical="center"/>
    </xf>
    <xf numFmtId="3" fontId="8" fillId="3" borderId="6" xfId="0" applyNumberFormat="1" applyFont="1" applyFill="1" applyBorder="1" applyAlignment="1">
      <alignment horizontal="right" vertical="center"/>
    </xf>
    <xf numFmtId="167" fontId="3" fillId="0" borderId="0" xfId="0" applyNumberFormat="1" applyFont="1"/>
    <xf numFmtId="0" fontId="7" fillId="0" borderId="0" xfId="0" applyFont="1"/>
    <xf numFmtId="3" fontId="3" fillId="3" borderId="9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41" fontId="3" fillId="3" borderId="0" xfId="1" applyFont="1" applyFill="1"/>
    <xf numFmtId="167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justify"/>
    </xf>
    <xf numFmtId="41" fontId="9" fillId="3" borderId="0" xfId="1" applyFont="1" applyFill="1"/>
    <xf numFmtId="0" fontId="3" fillId="0" borderId="9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1" fontId="9" fillId="3" borderId="9" xfId="0" applyNumberFormat="1" applyFont="1" applyFill="1" applyBorder="1" applyAlignment="1">
      <alignment horizontal="right" vertical="center"/>
    </xf>
    <xf numFmtId="37" fontId="3" fillId="0" borderId="0" xfId="0" applyNumberFormat="1" applyFont="1"/>
    <xf numFmtId="170" fontId="3" fillId="0" borderId="0" xfId="0" applyNumberFormat="1" applyFont="1"/>
    <xf numFmtId="168" fontId="3" fillId="0" borderId="0" xfId="0" applyNumberFormat="1" applyFont="1"/>
    <xf numFmtId="171" fontId="3" fillId="0" borderId="0" xfId="0" applyNumberFormat="1" applyFont="1"/>
    <xf numFmtId="172" fontId="3" fillId="0" borderId="0" xfId="0" applyNumberFormat="1" applyFont="1"/>
    <xf numFmtId="173" fontId="3" fillId="0" borderId="0" xfId="0" applyNumberFormat="1" applyFont="1"/>
    <xf numFmtId="41" fontId="9" fillId="3" borderId="0" xfId="0" applyNumberFormat="1" applyFont="1" applyFill="1"/>
    <xf numFmtId="0" fontId="6" fillId="2" borderId="8" xfId="0" applyFont="1" applyFill="1" applyBorder="1" applyAlignment="1">
      <alignment vertical="center" wrapText="1"/>
    </xf>
    <xf numFmtId="0" fontId="4" fillId="3" borderId="0" xfId="0" applyFont="1" applyFill="1"/>
    <xf numFmtId="0" fontId="3" fillId="3" borderId="0" xfId="0" applyFont="1" applyFill="1" applyAlignment="1">
      <alignment wrapText="1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" fontId="8" fillId="3" borderId="0" xfId="0" applyNumberFormat="1" applyFont="1" applyFill="1"/>
    <xf numFmtId="0" fontId="4" fillId="2" borderId="11" xfId="0" applyFont="1" applyFill="1" applyBorder="1" applyAlignment="1">
      <alignment horizontal="center" vertical="center"/>
    </xf>
    <xf numFmtId="3" fontId="3" fillId="2" borderId="9" xfId="0" applyNumberFormat="1" applyFont="1" applyFill="1" applyBorder="1" applyAlignment="1">
      <alignment horizontal="right" vertical="center" wrapText="1"/>
    </xf>
    <xf numFmtId="167" fontId="3" fillId="0" borderId="13" xfId="1" applyNumberFormat="1" applyFont="1" applyBorder="1" applyAlignment="1">
      <alignment horizontal="center" vertical="center" wrapText="1"/>
    </xf>
    <xf numFmtId="167" fontId="3" fillId="0" borderId="11" xfId="1" applyNumberFormat="1" applyFont="1" applyBorder="1" applyAlignment="1">
      <alignment horizontal="center" vertical="center" wrapText="1"/>
    </xf>
    <xf numFmtId="167" fontId="3" fillId="0" borderId="12" xfId="1" applyNumberFormat="1" applyFont="1" applyBorder="1" applyAlignment="1">
      <alignment horizontal="center" vertical="center" wrapText="1"/>
    </xf>
    <xf numFmtId="167" fontId="3" fillId="3" borderId="12" xfId="1" applyNumberFormat="1" applyFont="1" applyFill="1" applyBorder="1" applyAlignment="1">
      <alignment horizontal="center" vertical="center" wrapText="1"/>
    </xf>
    <xf numFmtId="169" fontId="3" fillId="0" borderId="11" xfId="1" applyNumberFormat="1" applyFont="1" applyBorder="1" applyAlignment="1">
      <alignment horizontal="center" vertical="center" wrapText="1"/>
    </xf>
    <xf numFmtId="2" fontId="3" fillId="0" borderId="11" xfId="1" applyNumberFormat="1" applyFont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 wrapText="1"/>
    </xf>
    <xf numFmtId="2" fontId="3" fillId="3" borderId="11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center" wrapText="1"/>
    </xf>
    <xf numFmtId="168" fontId="3" fillId="3" borderId="0" xfId="1" applyNumberFormat="1" applyFont="1" applyFill="1" applyBorder="1" applyAlignment="1">
      <alignment horizontal="right" vertical="center" wrapText="1"/>
    </xf>
    <xf numFmtId="168" fontId="3" fillId="3" borderId="9" xfId="1" applyNumberFormat="1" applyFont="1" applyFill="1" applyBorder="1" applyAlignment="1">
      <alignment horizontal="right" vertical="center" wrapText="1"/>
    </xf>
    <xf numFmtId="168" fontId="3" fillId="3" borderId="11" xfId="1" applyNumberFormat="1" applyFont="1" applyFill="1" applyBorder="1" applyAlignment="1">
      <alignment horizontal="right" vertical="center" wrapText="1"/>
    </xf>
    <xf numFmtId="168" fontId="4" fillId="3" borderId="6" xfId="1" applyNumberFormat="1" applyFont="1" applyFill="1" applyBorder="1" applyAlignment="1">
      <alignment horizontal="right" vertical="center" wrapText="1"/>
    </xf>
    <xf numFmtId="168" fontId="4" fillId="3" borderId="1" xfId="1" applyNumberFormat="1" applyFont="1" applyFill="1" applyBorder="1" applyAlignment="1">
      <alignment horizontal="right" vertical="center" wrapText="1"/>
    </xf>
    <xf numFmtId="168" fontId="4" fillId="3" borderId="7" xfId="1" applyNumberFormat="1" applyFont="1" applyFill="1" applyBorder="1" applyAlignment="1">
      <alignment horizontal="right" vertical="center" wrapText="1"/>
    </xf>
    <xf numFmtId="168" fontId="3" fillId="3" borderId="1" xfId="1" applyNumberFormat="1" applyFont="1" applyFill="1" applyBorder="1" applyAlignment="1">
      <alignment horizontal="right" vertical="center" wrapText="1"/>
    </xf>
    <xf numFmtId="41" fontId="3" fillId="3" borderId="1" xfId="1" applyFont="1" applyFill="1" applyBorder="1" applyAlignment="1">
      <alignment horizontal="center" vertical="center" wrapText="1"/>
    </xf>
    <xf numFmtId="41" fontId="3" fillId="3" borderId="9" xfId="1" applyFont="1" applyFill="1" applyBorder="1" applyAlignment="1">
      <alignment horizontal="center" vertical="center" wrapText="1"/>
    </xf>
    <xf numFmtId="41" fontId="4" fillId="3" borderId="1" xfId="1" applyFont="1" applyFill="1" applyBorder="1" applyAlignment="1">
      <alignment horizontal="center" vertical="center" wrapText="1"/>
    </xf>
    <xf numFmtId="41" fontId="3" fillId="3" borderId="6" xfId="1" applyFont="1" applyFill="1" applyBorder="1" applyAlignment="1">
      <alignment horizontal="center" vertical="center" wrapText="1"/>
    </xf>
    <xf numFmtId="41" fontId="3" fillId="3" borderId="0" xfId="1" applyFont="1" applyFill="1" applyBorder="1" applyAlignment="1">
      <alignment horizontal="center" vertical="center" wrapText="1"/>
    </xf>
    <xf numFmtId="41" fontId="4" fillId="3" borderId="6" xfId="1" applyFont="1" applyFill="1" applyBorder="1" applyAlignment="1">
      <alignment horizontal="center" vertical="center" wrapText="1"/>
    </xf>
    <xf numFmtId="3" fontId="3" fillId="3" borderId="9" xfId="1" applyNumberFormat="1" applyFont="1" applyFill="1" applyBorder="1" applyAlignment="1">
      <alignment horizontal="right" vertical="center" wrapText="1"/>
    </xf>
    <xf numFmtId="3" fontId="4" fillId="3" borderId="1" xfId="1" applyNumberFormat="1" applyFont="1" applyFill="1" applyBorder="1" applyAlignment="1">
      <alignment horizontal="right" vertical="center" wrapText="1"/>
    </xf>
    <xf numFmtId="169" fontId="3" fillId="3" borderId="11" xfId="1" applyNumberFormat="1" applyFont="1" applyFill="1" applyBorder="1" applyAlignment="1">
      <alignment horizontal="center" vertical="center" wrapText="1"/>
    </xf>
    <xf numFmtId="169" fontId="4" fillId="3" borderId="7" xfId="1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justify" vertical="center" wrapText="1"/>
    </xf>
    <xf numFmtId="175" fontId="9" fillId="3" borderId="0" xfId="1" applyNumberFormat="1" applyFont="1" applyFill="1"/>
    <xf numFmtId="176" fontId="9" fillId="3" borderId="0" xfId="1" applyNumberFormat="1" applyFont="1" applyFill="1"/>
    <xf numFmtId="178" fontId="9" fillId="3" borderId="0" xfId="0" applyNumberFormat="1" applyFont="1" applyFill="1"/>
    <xf numFmtId="165" fontId="6" fillId="2" borderId="1" xfId="6" applyNumberFormat="1" applyFont="1" applyFill="1" applyBorder="1" applyAlignment="1">
      <alignment horizontal="center" vertical="center" wrapText="1"/>
    </xf>
    <xf numFmtId="10" fontId="6" fillId="3" borderId="9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6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/>
    <xf numFmtId="169" fontId="3" fillId="0" borderId="0" xfId="0" applyNumberFormat="1" applyFont="1"/>
    <xf numFmtId="3" fontId="13" fillId="3" borderId="0" xfId="0" applyNumberFormat="1" applyFont="1" applyFill="1"/>
    <xf numFmtId="165" fontId="3" fillId="3" borderId="8" xfId="0" applyNumberFormat="1" applyFont="1" applyFill="1" applyBorder="1" applyAlignment="1">
      <alignment horizontal="center" vertical="center" wrapText="1"/>
    </xf>
    <xf numFmtId="10" fontId="3" fillId="3" borderId="1" xfId="6" applyNumberFormat="1" applyFont="1" applyFill="1" applyBorder="1" applyAlignment="1">
      <alignment horizontal="center" vertical="center" wrapText="1"/>
    </xf>
    <xf numFmtId="10" fontId="3" fillId="3" borderId="10" xfId="6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justify" vertical="center"/>
    </xf>
    <xf numFmtId="41" fontId="3" fillId="3" borderId="0" xfId="0" applyNumberFormat="1" applyFont="1" applyFill="1"/>
    <xf numFmtId="179" fontId="9" fillId="3" borderId="0" xfId="0" applyNumberFormat="1" applyFont="1" applyFill="1"/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justify" vertical="center" wrapText="1"/>
    </xf>
    <xf numFmtId="0" fontId="9" fillId="3" borderId="11" xfId="0" applyFont="1" applyFill="1" applyBorder="1" applyAlignment="1">
      <alignment horizontal="justify" vertical="center" wrapText="1"/>
    </xf>
    <xf numFmtId="0" fontId="9" fillId="3" borderId="12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3" fillId="3" borderId="8" xfId="0" quotePrefix="1" applyFont="1" applyFill="1" applyBorder="1" applyAlignment="1">
      <alignment horizontal="left" vertical="center" wrapText="1"/>
    </xf>
    <xf numFmtId="0" fontId="3" fillId="3" borderId="9" xfId="0" quotePrefix="1" applyFont="1" applyFill="1" applyBorder="1" applyAlignment="1">
      <alignment horizontal="left" vertical="center" wrapText="1"/>
    </xf>
    <xf numFmtId="0" fontId="3" fillId="3" borderId="9" xfId="0" quotePrefix="1" applyFont="1" applyFill="1" applyBorder="1" applyAlignment="1">
      <alignment horizontal="justify" vertical="center" wrapText="1"/>
    </xf>
    <xf numFmtId="0" fontId="3" fillId="3" borderId="10" xfId="0" quotePrefix="1" applyFont="1" applyFill="1" applyBorder="1" applyAlignment="1">
      <alignment horizontal="justify" vertical="center" wrapText="1"/>
    </xf>
    <xf numFmtId="0" fontId="9" fillId="3" borderId="15" xfId="0" applyFont="1" applyFill="1" applyBorder="1" applyAlignment="1">
      <alignment horizontal="justify" vertical="center"/>
    </xf>
    <xf numFmtId="0" fontId="9" fillId="3" borderId="0" xfId="0" applyFont="1" applyFill="1" applyAlignment="1">
      <alignment horizontal="justify" vertical="center"/>
    </xf>
    <xf numFmtId="41" fontId="7" fillId="3" borderId="0" xfId="1" applyFont="1" applyFill="1"/>
    <xf numFmtId="172" fontId="9" fillId="3" borderId="0" xfId="1" applyNumberFormat="1" applyFont="1" applyFill="1"/>
    <xf numFmtId="3" fontId="3" fillId="3" borderId="1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3" fontId="3" fillId="3" borderId="1" xfId="0" applyNumberFormat="1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horizontal="justify"/>
    </xf>
    <xf numFmtId="0" fontId="9" fillId="3" borderId="0" xfId="0" applyFont="1" applyFill="1" applyAlignment="1"/>
  </cellXfs>
  <cellStyles count="7">
    <cellStyle name="Comma" xfId="5" xr:uid="{A253768F-7D99-431A-B9D4-3E3E580118BD}"/>
    <cellStyle name="Millares [0]" xfId="1" builtinId="6"/>
    <cellStyle name="Millares [0] 2" xfId="3" xr:uid="{BD1B0621-2586-4977-9C17-0EB2CD60E735}"/>
    <cellStyle name="Normal" xfId="0" builtinId="0"/>
    <cellStyle name="Normal 2 2" xfId="2" xr:uid="{6E47D6D4-9FFB-4D1E-A22C-FBECD8158E95}"/>
    <cellStyle name="Percent" xfId="4" xr:uid="{0229079D-A8DC-4E83-855E-4AFB8BC4CF87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79781-B45F-4B59-99E7-DAFA262B42CA}">
  <dimension ref="A1:C13"/>
  <sheetViews>
    <sheetView showGridLines="0" tabSelected="1" zoomScaleNormal="100" workbookViewId="0">
      <selection activeCell="C24" sqref="C24"/>
    </sheetView>
  </sheetViews>
  <sheetFormatPr baseColWidth="10" defaultColWidth="10.85546875" defaultRowHeight="12.75" x14ac:dyDescent="0.2"/>
  <cols>
    <col min="1" max="1" width="46" style="13" customWidth="1"/>
    <col min="2" max="2" width="13.140625" style="13" customWidth="1"/>
    <col min="3" max="3" width="90" style="13" customWidth="1"/>
    <col min="4" max="16384" width="10.85546875" style="13"/>
  </cols>
  <sheetData>
    <row r="1" spans="1:3" x14ac:dyDescent="0.2">
      <c r="A1" s="12" t="s">
        <v>61</v>
      </c>
    </row>
    <row r="2" spans="1:3" x14ac:dyDescent="0.2">
      <c r="A2" s="12" t="s">
        <v>207</v>
      </c>
    </row>
    <row r="4" spans="1:3" x14ac:dyDescent="0.2">
      <c r="A4" s="92" t="s">
        <v>46</v>
      </c>
      <c r="B4" s="93" t="s">
        <v>48</v>
      </c>
      <c r="C4" s="94" t="s">
        <v>62</v>
      </c>
    </row>
    <row r="5" spans="1:3" x14ac:dyDescent="0.2">
      <c r="A5" s="237" t="s">
        <v>208</v>
      </c>
      <c r="B5" s="88">
        <v>-3.8000000000000256E-3</v>
      </c>
      <c r="C5" s="84" t="s">
        <v>244</v>
      </c>
    </row>
    <row r="6" spans="1:3" x14ac:dyDescent="0.2">
      <c r="A6" s="238" t="s">
        <v>196</v>
      </c>
      <c r="B6" s="89">
        <v>-3.3999999999999586E-3</v>
      </c>
      <c r="C6" s="236" t="s">
        <v>244</v>
      </c>
    </row>
    <row r="7" spans="1:3" x14ac:dyDescent="0.2">
      <c r="A7" s="237" t="s">
        <v>209</v>
      </c>
      <c r="B7" s="90">
        <v>3.86</v>
      </c>
      <c r="C7" s="84" t="s">
        <v>245</v>
      </c>
    </row>
    <row r="8" spans="1:3" x14ac:dyDescent="0.2">
      <c r="A8" s="238" t="s">
        <v>200</v>
      </c>
      <c r="B8" s="91">
        <v>3.74</v>
      </c>
      <c r="C8" s="85" t="s">
        <v>246</v>
      </c>
    </row>
    <row r="9" spans="1:3" ht="25.5" x14ac:dyDescent="0.2">
      <c r="A9" s="239" t="s">
        <v>203</v>
      </c>
      <c r="B9" s="189">
        <v>3.992273438220114E-3</v>
      </c>
      <c r="C9" s="100" t="s">
        <v>247</v>
      </c>
    </row>
    <row r="10" spans="1:3" ht="25.5" x14ac:dyDescent="0.2">
      <c r="A10" s="258" t="s">
        <v>248</v>
      </c>
      <c r="B10" s="190">
        <v>0.05</v>
      </c>
      <c r="C10" s="84" t="s">
        <v>63</v>
      </c>
    </row>
    <row r="11" spans="1:3" ht="51" x14ac:dyDescent="0.2">
      <c r="A11" s="238" t="s">
        <v>249</v>
      </c>
      <c r="B11" s="191">
        <v>0.25650000000000001</v>
      </c>
      <c r="C11" s="85" t="s">
        <v>63</v>
      </c>
    </row>
    <row r="12" spans="1:3" ht="51" x14ac:dyDescent="0.2">
      <c r="A12" s="240" t="s">
        <v>250</v>
      </c>
      <c r="B12" s="192">
        <v>0.34235188732131083</v>
      </c>
      <c r="C12" s="83" t="s">
        <v>63</v>
      </c>
    </row>
    <row r="13" spans="1:3" x14ac:dyDescent="0.2">
      <c r="A13" s="13" t="s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797ED-12A8-483A-BBC1-7316B66215C9}">
  <dimension ref="A1:H29"/>
  <sheetViews>
    <sheetView showGridLines="0" workbookViewId="0">
      <selection activeCell="A26" sqref="A26"/>
    </sheetView>
  </sheetViews>
  <sheetFormatPr baseColWidth="10" defaultColWidth="10.85546875" defaultRowHeight="12.75" x14ac:dyDescent="0.2"/>
  <cols>
    <col min="1" max="1" width="43.140625" style="13" customWidth="1"/>
    <col min="2" max="2" width="14.85546875" style="13" customWidth="1"/>
    <col min="3" max="4" width="14.140625" style="13" customWidth="1"/>
    <col min="5" max="16384" width="10.85546875" style="13"/>
  </cols>
  <sheetData>
    <row r="1" spans="1:8" x14ac:dyDescent="0.2">
      <c r="A1" s="12" t="s">
        <v>33</v>
      </c>
    </row>
    <row r="2" spans="1:8" x14ac:dyDescent="0.2">
      <c r="A2" s="12" t="s">
        <v>234</v>
      </c>
    </row>
    <row r="3" spans="1:8" x14ac:dyDescent="0.2">
      <c r="A3" s="13" t="s">
        <v>205</v>
      </c>
    </row>
    <row r="5" spans="1:8" x14ac:dyDescent="0.2">
      <c r="A5" s="215" t="s">
        <v>1</v>
      </c>
      <c r="B5" s="207" t="s">
        <v>24</v>
      </c>
      <c r="C5" s="209" t="s">
        <v>25</v>
      </c>
      <c r="D5" s="207" t="s">
        <v>16</v>
      </c>
    </row>
    <row r="6" spans="1:8" ht="24.95" customHeight="1" x14ac:dyDescent="0.2">
      <c r="A6" s="216"/>
      <c r="B6" s="208"/>
      <c r="C6" s="210"/>
      <c r="D6" s="208"/>
    </row>
    <row r="7" spans="1:8" x14ac:dyDescent="0.2">
      <c r="A7" s="106" t="s">
        <v>27</v>
      </c>
      <c r="B7" s="173">
        <v>452958.30874568201</v>
      </c>
      <c r="C7" s="176">
        <v>-3840.5796058730562</v>
      </c>
      <c r="D7" s="173">
        <f>B7-C7</f>
        <v>456798.88835155504</v>
      </c>
      <c r="E7" s="27"/>
    </row>
    <row r="8" spans="1:8" x14ac:dyDescent="0.2">
      <c r="A8" s="106" t="s">
        <v>28</v>
      </c>
      <c r="B8" s="173">
        <v>580870.03717260843</v>
      </c>
      <c r="C8" s="176">
        <v>74029.70315118054</v>
      </c>
      <c r="D8" s="173">
        <f t="shared" ref="D8:D10" si="0">B8-C8</f>
        <v>506840.3340214279</v>
      </c>
      <c r="E8" s="27"/>
    </row>
    <row r="9" spans="1:8" x14ac:dyDescent="0.2">
      <c r="A9" s="106" t="s">
        <v>29</v>
      </c>
      <c r="B9" s="173">
        <v>648101.5149576898</v>
      </c>
      <c r="C9" s="176">
        <v>49254.219053444816</v>
      </c>
      <c r="D9" s="173">
        <f t="shared" si="0"/>
        <v>598847.29590424499</v>
      </c>
      <c r="E9" s="27"/>
    </row>
    <row r="10" spans="1:8" x14ac:dyDescent="0.2">
      <c r="A10" s="106" t="s">
        <v>30</v>
      </c>
      <c r="B10" s="173">
        <v>643217.23585577437</v>
      </c>
      <c r="C10" s="176">
        <v>47811.015109896951</v>
      </c>
      <c r="D10" s="173">
        <f t="shared" si="0"/>
        <v>595406.22074587736</v>
      </c>
      <c r="E10" s="27"/>
    </row>
    <row r="11" spans="1:8" x14ac:dyDescent="0.2">
      <c r="A11" s="109" t="s">
        <v>258</v>
      </c>
      <c r="B11" s="172">
        <v>2227482.1888937312</v>
      </c>
      <c r="C11" s="175">
        <v>139176.57784136845</v>
      </c>
      <c r="D11" s="172">
        <v>2088305.6110523627</v>
      </c>
      <c r="E11" s="27"/>
    </row>
    <row r="12" spans="1:8" x14ac:dyDescent="0.2">
      <c r="A12" s="137" t="s">
        <v>223</v>
      </c>
      <c r="B12" s="173">
        <v>-2431560.5386577868</v>
      </c>
      <c r="C12" s="176">
        <v>-66680.321820701036</v>
      </c>
      <c r="D12" s="173">
        <v>-2364880.2168370858</v>
      </c>
      <c r="E12" s="27"/>
    </row>
    <row r="13" spans="1:8" x14ac:dyDescent="0.2">
      <c r="A13" s="111" t="s">
        <v>9</v>
      </c>
      <c r="B13" s="174">
        <v>2121068.7469676989</v>
      </c>
      <c r="C13" s="177">
        <v>239750.61372931665</v>
      </c>
      <c r="D13" s="174">
        <v>1881318.1332383826</v>
      </c>
      <c r="E13" s="27"/>
      <c r="F13" s="27"/>
    </row>
    <row r="14" spans="1:8" x14ac:dyDescent="0.2">
      <c r="A14" s="16" t="s">
        <v>31</v>
      </c>
    </row>
    <row r="15" spans="1:8" x14ac:dyDescent="0.2">
      <c r="A15" s="15" t="s">
        <v>22</v>
      </c>
    </row>
    <row r="16" spans="1:8" x14ac:dyDescent="0.2">
      <c r="D16" s="27"/>
      <c r="G16" s="28"/>
      <c r="H16" s="28"/>
    </row>
    <row r="17" spans="3:8" x14ac:dyDescent="0.2">
      <c r="G17" s="28"/>
      <c r="H17" s="28"/>
    </row>
    <row r="18" spans="3:8" x14ac:dyDescent="0.2">
      <c r="D18" s="142"/>
      <c r="G18" s="28"/>
      <c r="H18" s="28"/>
    </row>
    <row r="19" spans="3:8" x14ac:dyDescent="0.2">
      <c r="G19" s="28"/>
      <c r="H19" s="28"/>
    </row>
    <row r="23" spans="3:8" x14ac:dyDescent="0.2">
      <c r="D23" s="143"/>
    </row>
    <row r="29" spans="3:8" x14ac:dyDescent="0.2">
      <c r="C29" s="143"/>
    </row>
  </sheetData>
  <mergeCells count="4">
    <mergeCell ref="A5:A6"/>
    <mergeCell ref="D5:D6"/>
    <mergeCell ref="B5:B6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2C4E4-4AA3-45A7-8AC6-F5DDF090E542}">
  <dimension ref="A1:H14"/>
  <sheetViews>
    <sheetView showGridLines="0" zoomScaleNormal="100" workbookViewId="0">
      <selection activeCell="A26" sqref="A26"/>
    </sheetView>
  </sheetViews>
  <sheetFormatPr baseColWidth="10" defaultColWidth="10.85546875" defaultRowHeight="12.75" x14ac:dyDescent="0.2"/>
  <cols>
    <col min="1" max="1" width="23.42578125" style="13" customWidth="1"/>
    <col min="2" max="4" width="19.85546875" style="13" customWidth="1"/>
    <col min="5" max="16384" width="10.85546875" style="13"/>
  </cols>
  <sheetData>
    <row r="1" spans="1:8" x14ac:dyDescent="0.2">
      <c r="A1" s="12" t="s">
        <v>40</v>
      </c>
    </row>
    <row r="2" spans="1:8" x14ac:dyDescent="0.2">
      <c r="A2" s="12" t="s">
        <v>235</v>
      </c>
    </row>
    <row r="3" spans="1:8" x14ac:dyDescent="0.2">
      <c r="A3" s="13" t="s">
        <v>205</v>
      </c>
    </row>
    <row r="5" spans="1:8" x14ac:dyDescent="0.2">
      <c r="A5" s="215" t="s">
        <v>1</v>
      </c>
      <c r="B5" s="207" t="s">
        <v>24</v>
      </c>
      <c r="C5" s="209" t="s">
        <v>25</v>
      </c>
      <c r="D5" s="207" t="s">
        <v>16</v>
      </c>
    </row>
    <row r="6" spans="1:8" x14ac:dyDescent="0.2">
      <c r="A6" s="216"/>
      <c r="B6" s="208"/>
      <c r="C6" s="210"/>
      <c r="D6" s="208"/>
    </row>
    <row r="7" spans="1:8" x14ac:dyDescent="0.2">
      <c r="A7" s="110" t="s">
        <v>17</v>
      </c>
      <c r="B7" s="173">
        <v>51496.17895359164</v>
      </c>
      <c r="C7" s="176">
        <v>-5116.5769256526246</v>
      </c>
      <c r="D7" s="173">
        <f>B7-C7</f>
        <v>56612.755879244265</v>
      </c>
      <c r="G7" s="28"/>
      <c r="H7" s="28"/>
    </row>
    <row r="8" spans="1:8" x14ac:dyDescent="0.2">
      <c r="A8" s="110" t="s">
        <v>18</v>
      </c>
      <c r="B8" s="173">
        <v>107173.82048786835</v>
      </c>
      <c r="C8" s="176">
        <v>66966.77170591132</v>
      </c>
      <c r="D8" s="173">
        <f t="shared" ref="D8:D10" si="0">B8-C8</f>
        <v>40207.048781957026</v>
      </c>
      <c r="G8" s="28"/>
      <c r="H8" s="28"/>
    </row>
    <row r="9" spans="1:8" x14ac:dyDescent="0.2">
      <c r="A9" s="110" t="s">
        <v>19</v>
      </c>
      <c r="B9" s="173">
        <v>126989.17706073819</v>
      </c>
      <c r="C9" s="176">
        <v>37907.742334283772</v>
      </c>
      <c r="D9" s="173">
        <f t="shared" si="0"/>
        <v>89081.434726454419</v>
      </c>
      <c r="G9" s="28"/>
      <c r="H9" s="28"/>
    </row>
    <row r="10" spans="1:8" x14ac:dyDescent="0.2">
      <c r="A10" s="110" t="s">
        <v>20</v>
      </c>
      <c r="B10" s="173">
        <v>131501.20547985367</v>
      </c>
      <c r="C10" s="176">
        <v>40321.369708020335</v>
      </c>
      <c r="D10" s="173">
        <f t="shared" si="0"/>
        <v>91179.835771833343</v>
      </c>
      <c r="G10" s="28"/>
      <c r="H10" s="28"/>
    </row>
    <row r="11" spans="1:8" x14ac:dyDescent="0.2">
      <c r="A11" s="114" t="s">
        <v>9</v>
      </c>
      <c r="B11" s="174">
        <f>SUM(B7:B10)</f>
        <v>417160.38198205183</v>
      </c>
      <c r="C11" s="177">
        <v>140079.30682256279</v>
      </c>
      <c r="D11" s="174">
        <f>SUM(D7:D10)</f>
        <v>277081.07515948906</v>
      </c>
    </row>
    <row r="12" spans="1:8" x14ac:dyDescent="0.2">
      <c r="A12" s="2" t="s">
        <v>13</v>
      </c>
    </row>
    <row r="14" spans="1:8" x14ac:dyDescent="0.2">
      <c r="D14" s="27"/>
    </row>
  </sheetData>
  <mergeCells count="4">
    <mergeCell ref="A5:A6"/>
    <mergeCell ref="D5:D6"/>
    <mergeCell ref="B5:B6"/>
    <mergeCell ref="C5:C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194F5-78A6-43D9-9A1E-C5D3705EC64D}">
  <dimension ref="A1:C10"/>
  <sheetViews>
    <sheetView workbookViewId="0">
      <selection activeCell="A26" sqref="A26"/>
    </sheetView>
  </sheetViews>
  <sheetFormatPr baseColWidth="10" defaultColWidth="10.85546875" defaultRowHeight="12.75" x14ac:dyDescent="0.2"/>
  <cols>
    <col min="1" max="3" width="18.42578125" style="130" customWidth="1"/>
    <col min="4" max="16384" width="10.85546875" style="130"/>
  </cols>
  <sheetData>
    <row r="1" spans="1:3" x14ac:dyDescent="0.2">
      <c r="A1" s="147" t="s">
        <v>167</v>
      </c>
    </row>
    <row r="2" spans="1:3" x14ac:dyDescent="0.2">
      <c r="A2" s="147" t="s">
        <v>260</v>
      </c>
    </row>
    <row r="3" spans="1:3" x14ac:dyDescent="0.2">
      <c r="A3" s="130" t="s">
        <v>205</v>
      </c>
    </row>
    <row r="5" spans="1:3" ht="25.5" x14ac:dyDescent="0.2">
      <c r="A5" s="93" t="s">
        <v>11</v>
      </c>
      <c r="B5" s="93" t="s">
        <v>259</v>
      </c>
      <c r="C5" s="93" t="s">
        <v>12</v>
      </c>
    </row>
    <row r="6" spans="1:3" x14ac:dyDescent="0.2">
      <c r="A6" s="171">
        <v>637831.98731027998</v>
      </c>
      <c r="B6" s="171">
        <v>0</v>
      </c>
      <c r="C6" s="171">
        <v>637831.98731027998</v>
      </c>
    </row>
    <row r="7" spans="1:3" x14ac:dyDescent="0.2">
      <c r="A7" s="204" t="s">
        <v>13</v>
      </c>
    </row>
    <row r="10" spans="1:3" x14ac:dyDescent="0.2">
      <c r="B10" s="20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A097-2D53-4142-813F-F44783090EF5}">
  <dimension ref="A1:C18"/>
  <sheetViews>
    <sheetView showGridLines="0" workbookViewId="0">
      <selection activeCell="A26" sqref="A26"/>
    </sheetView>
  </sheetViews>
  <sheetFormatPr baseColWidth="10" defaultColWidth="10.85546875" defaultRowHeight="12.75" x14ac:dyDescent="0.2"/>
  <cols>
    <col min="1" max="1" width="37.42578125" style="13" customWidth="1"/>
    <col min="2" max="3" width="22" style="13" customWidth="1"/>
    <col min="4" max="16384" width="10.85546875" style="13"/>
  </cols>
  <sheetData>
    <row r="1" spans="1:3" x14ac:dyDescent="0.2">
      <c r="A1" s="12" t="s">
        <v>195</v>
      </c>
    </row>
    <row r="2" spans="1:3" x14ac:dyDescent="0.2">
      <c r="A2" s="12" t="s">
        <v>227</v>
      </c>
    </row>
    <row r="3" spans="1:3" x14ac:dyDescent="0.2">
      <c r="A3" s="13" t="s">
        <v>226</v>
      </c>
      <c r="C3" s="128"/>
    </row>
    <row r="5" spans="1:3" x14ac:dyDescent="0.2">
      <c r="A5" s="105" t="s">
        <v>34</v>
      </c>
      <c r="B5" s="93" t="s">
        <v>225</v>
      </c>
      <c r="C5" s="94" t="s">
        <v>182</v>
      </c>
    </row>
    <row r="6" spans="1:3" x14ac:dyDescent="0.2">
      <c r="A6" s="110" t="s">
        <v>35</v>
      </c>
      <c r="B6" s="178">
        <v>257745.88849544525</v>
      </c>
      <c r="C6" s="180">
        <v>8.2708712864788356E-2</v>
      </c>
    </row>
    <row r="7" spans="1:3" x14ac:dyDescent="0.2">
      <c r="A7" s="110" t="s">
        <v>36</v>
      </c>
      <c r="B7" s="178">
        <v>13420.486721844878</v>
      </c>
      <c r="C7" s="180">
        <v>4.3065330324459803E-3</v>
      </c>
    </row>
    <row r="8" spans="1:3" x14ac:dyDescent="0.2">
      <c r="A8" s="110" t="s">
        <v>37</v>
      </c>
      <c r="B8" s="178">
        <v>619872.58848516864</v>
      </c>
      <c r="C8" s="180">
        <v>0.19891244137024872</v>
      </c>
    </row>
    <row r="9" spans="1:3" x14ac:dyDescent="0.2">
      <c r="A9" s="110" t="s">
        <v>38</v>
      </c>
      <c r="B9" s="178">
        <v>469170.22292422131</v>
      </c>
      <c r="C9" s="180">
        <v>0.15055318817717589</v>
      </c>
    </row>
    <row r="10" spans="1:3" x14ac:dyDescent="0.2">
      <c r="A10" s="110" t="s">
        <v>239</v>
      </c>
      <c r="B10" s="178">
        <v>0</v>
      </c>
      <c r="C10" s="180">
        <v>0</v>
      </c>
    </row>
    <row r="11" spans="1:3" x14ac:dyDescent="0.2">
      <c r="A11" s="111" t="s">
        <v>39</v>
      </c>
      <c r="B11" s="179">
        <f>SUM(B6:B10)</f>
        <v>1360209.1866266802</v>
      </c>
      <c r="C11" s="181">
        <v>0.43648087544465902</v>
      </c>
    </row>
    <row r="12" spans="1:3" x14ac:dyDescent="0.2">
      <c r="A12" s="13" t="s">
        <v>22</v>
      </c>
    </row>
    <row r="16" spans="1:3" x14ac:dyDescent="0.2">
      <c r="C16" s="127"/>
    </row>
    <row r="18" spans="3:3" x14ac:dyDescent="0.2">
      <c r="C18" s="14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E83F5-887B-4B89-80E1-36088DF0EA29}">
  <dimension ref="A1:C10"/>
  <sheetViews>
    <sheetView showGridLines="0" workbookViewId="0">
      <selection activeCell="A26" sqref="A26"/>
    </sheetView>
  </sheetViews>
  <sheetFormatPr baseColWidth="10" defaultColWidth="10.85546875" defaultRowHeight="12.75" x14ac:dyDescent="0.2"/>
  <cols>
    <col min="1" max="1" width="34.85546875" style="13" customWidth="1"/>
    <col min="2" max="2" width="16.5703125" style="13" customWidth="1"/>
    <col min="3" max="3" width="16.85546875" style="13" customWidth="1"/>
    <col min="4" max="16384" width="10.85546875" style="13"/>
  </cols>
  <sheetData>
    <row r="1" spans="1:3" x14ac:dyDescent="0.2">
      <c r="A1" s="12" t="s">
        <v>240</v>
      </c>
    </row>
    <row r="2" spans="1:3" x14ac:dyDescent="0.2">
      <c r="A2" s="12" t="s">
        <v>236</v>
      </c>
      <c r="C2" s="128"/>
    </row>
    <row r="3" spans="1:3" x14ac:dyDescent="0.2">
      <c r="A3" s="13" t="s">
        <v>226</v>
      </c>
    </row>
    <row r="5" spans="1:3" x14ac:dyDescent="0.2">
      <c r="A5" s="105" t="s">
        <v>41</v>
      </c>
      <c r="B5" s="93" t="s">
        <v>225</v>
      </c>
      <c r="C5" s="94" t="s">
        <v>182</v>
      </c>
    </row>
    <row r="6" spans="1:3" x14ac:dyDescent="0.2">
      <c r="A6" s="115" t="s">
        <v>42</v>
      </c>
      <c r="B6" s="178">
        <v>-8880648.3282147497</v>
      </c>
      <c r="C6" s="180">
        <v>-2.8497331108521493</v>
      </c>
    </row>
    <row r="7" spans="1:3" x14ac:dyDescent="0.2">
      <c r="A7" s="115" t="s">
        <v>43</v>
      </c>
      <c r="B7" s="178">
        <f>'C II.13'!B11</f>
        <v>1360209.1866266802</v>
      </c>
      <c r="C7" s="180">
        <f>'C II.13'!C11</f>
        <v>0.43648087544465902</v>
      </c>
    </row>
    <row r="8" spans="1:3" x14ac:dyDescent="0.2">
      <c r="A8" s="111" t="s">
        <v>44</v>
      </c>
      <c r="B8" s="179">
        <f>B6-B7</f>
        <v>-10240857.51484143</v>
      </c>
      <c r="C8" s="181">
        <f>C6-C7</f>
        <v>-3.2862139862968083</v>
      </c>
    </row>
    <row r="9" spans="1:3" x14ac:dyDescent="0.2">
      <c r="A9" s="17" t="s">
        <v>22</v>
      </c>
    </row>
    <row r="10" spans="1:3" x14ac:dyDescent="0.2">
      <c r="B10" s="14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C199B-8E8A-4D62-95EC-9428950DBE89}">
  <dimension ref="A1:E23"/>
  <sheetViews>
    <sheetView workbookViewId="0">
      <selection activeCell="A26" sqref="A26"/>
    </sheetView>
  </sheetViews>
  <sheetFormatPr baseColWidth="10" defaultColWidth="11.42578125" defaultRowHeight="12.75" x14ac:dyDescent="0.2"/>
  <cols>
    <col min="1" max="1" width="27" style="4" customWidth="1"/>
    <col min="2" max="2" width="68.28515625" style="4" customWidth="1"/>
    <col min="3" max="3" width="34.42578125" style="4" customWidth="1"/>
    <col min="4" max="16384" width="11.42578125" style="4"/>
  </cols>
  <sheetData>
    <row r="1" spans="1:5" x14ac:dyDescent="0.2">
      <c r="A1" s="3" t="s">
        <v>64</v>
      </c>
    </row>
    <row r="2" spans="1:5" x14ac:dyDescent="0.2">
      <c r="A2" s="3" t="s">
        <v>65</v>
      </c>
    </row>
    <row r="3" spans="1:5" x14ac:dyDescent="0.2">
      <c r="A3" s="5"/>
    </row>
    <row r="4" spans="1:5" ht="25.5" x14ac:dyDescent="0.2">
      <c r="A4" s="92" t="s">
        <v>66</v>
      </c>
      <c r="B4" s="101" t="s">
        <v>67</v>
      </c>
      <c r="C4" s="112" t="s">
        <v>68</v>
      </c>
      <c r="E4" s="18"/>
    </row>
    <row r="5" spans="1:5" ht="25.5" x14ac:dyDescent="0.2">
      <c r="A5" s="110" t="s">
        <v>69</v>
      </c>
      <c r="B5" s="182" t="s">
        <v>69</v>
      </c>
      <c r="C5" s="183" t="s">
        <v>70</v>
      </c>
    </row>
    <row r="6" spans="1:5" ht="25.5" x14ac:dyDescent="0.2">
      <c r="A6" s="109" t="s">
        <v>71</v>
      </c>
      <c r="B6" s="184" t="s">
        <v>71</v>
      </c>
      <c r="C6" s="185" t="s">
        <v>72</v>
      </c>
    </row>
    <row r="7" spans="1:5" x14ac:dyDescent="0.2">
      <c r="A7" s="110" t="s">
        <v>73</v>
      </c>
      <c r="B7" s="182" t="s">
        <v>74</v>
      </c>
      <c r="C7" s="183" t="s">
        <v>75</v>
      </c>
    </row>
    <row r="8" spans="1:5" x14ac:dyDescent="0.2">
      <c r="A8" s="217" t="s">
        <v>76</v>
      </c>
      <c r="B8" s="249" t="s">
        <v>262</v>
      </c>
      <c r="C8" s="220" t="s">
        <v>77</v>
      </c>
    </row>
    <row r="9" spans="1:5" x14ac:dyDescent="0.2">
      <c r="A9" s="218"/>
      <c r="B9" s="250" t="s">
        <v>263</v>
      </c>
      <c r="C9" s="221"/>
    </row>
    <row r="10" spans="1:5" x14ac:dyDescent="0.2">
      <c r="A10" s="218"/>
      <c r="B10" s="250" t="s">
        <v>264</v>
      </c>
      <c r="C10" s="221"/>
    </row>
    <row r="11" spans="1:5" x14ac:dyDescent="0.2">
      <c r="A11" s="218"/>
      <c r="B11" s="250" t="s">
        <v>265</v>
      </c>
      <c r="C11" s="221"/>
    </row>
    <row r="12" spans="1:5" x14ac:dyDescent="0.2">
      <c r="A12" s="218"/>
      <c r="B12" s="250" t="s">
        <v>78</v>
      </c>
      <c r="C12" s="221"/>
    </row>
    <row r="13" spans="1:5" x14ac:dyDescent="0.2">
      <c r="A13" s="218"/>
      <c r="B13" s="251" t="s">
        <v>266</v>
      </c>
      <c r="C13" s="221"/>
    </row>
    <row r="14" spans="1:5" x14ac:dyDescent="0.2">
      <c r="A14" s="219"/>
      <c r="B14" s="252" t="s">
        <v>267</v>
      </c>
      <c r="C14" s="222"/>
    </row>
    <row r="15" spans="1:5" x14ac:dyDescent="0.2">
      <c r="A15" s="218" t="s">
        <v>79</v>
      </c>
      <c r="B15" s="182" t="s">
        <v>80</v>
      </c>
      <c r="C15" s="223" t="s">
        <v>81</v>
      </c>
    </row>
    <row r="16" spans="1:5" x14ac:dyDescent="0.2">
      <c r="A16" s="218"/>
      <c r="B16" s="182" t="s">
        <v>82</v>
      </c>
      <c r="C16" s="223"/>
    </row>
    <row r="17" spans="1:3" x14ac:dyDescent="0.2">
      <c r="A17" s="218"/>
      <c r="B17" s="182" t="s">
        <v>83</v>
      </c>
      <c r="C17" s="223"/>
    </row>
    <row r="18" spans="1:3" ht="25.5" x14ac:dyDescent="0.2">
      <c r="A18" s="109" t="s">
        <v>84</v>
      </c>
      <c r="B18" s="184" t="s">
        <v>85</v>
      </c>
      <c r="C18" s="185" t="s">
        <v>86</v>
      </c>
    </row>
    <row r="19" spans="1:3" x14ac:dyDescent="0.2">
      <c r="A19" s="218" t="s">
        <v>87</v>
      </c>
      <c r="B19" s="182" t="s">
        <v>88</v>
      </c>
      <c r="C19" s="246" t="s">
        <v>261</v>
      </c>
    </row>
    <row r="20" spans="1:3" x14ac:dyDescent="0.2">
      <c r="A20" s="218"/>
      <c r="B20" s="182" t="s">
        <v>89</v>
      </c>
      <c r="C20" s="247"/>
    </row>
    <row r="21" spans="1:3" x14ac:dyDescent="0.2">
      <c r="A21" s="219"/>
      <c r="B21" s="113" t="s">
        <v>90</v>
      </c>
      <c r="C21" s="248"/>
    </row>
    <row r="22" spans="1:3" x14ac:dyDescent="0.2">
      <c r="A22" s="4" t="s">
        <v>268</v>
      </c>
    </row>
    <row r="23" spans="1:3" x14ac:dyDescent="0.2">
      <c r="A23" s="4" t="s">
        <v>22</v>
      </c>
    </row>
  </sheetData>
  <mergeCells count="6">
    <mergeCell ref="A8:A14"/>
    <mergeCell ref="C8:C14"/>
    <mergeCell ref="A15:A17"/>
    <mergeCell ref="C15:C17"/>
    <mergeCell ref="A19:A21"/>
    <mergeCell ref="C19:C2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6EFC1-C268-41BE-A757-BC7868A6794F}">
  <dimension ref="A1:F32"/>
  <sheetViews>
    <sheetView workbookViewId="0">
      <selection activeCell="A26" sqref="A26"/>
    </sheetView>
  </sheetViews>
  <sheetFormatPr baseColWidth="10" defaultColWidth="11.42578125" defaultRowHeight="12.75" x14ac:dyDescent="0.2"/>
  <cols>
    <col min="1" max="1" width="22.140625" style="4" customWidth="1"/>
    <col min="2" max="5" width="11.85546875" style="4" bestFit="1" customWidth="1"/>
    <col min="6" max="16384" width="11.42578125" style="4"/>
  </cols>
  <sheetData>
    <row r="1" spans="1:5" x14ac:dyDescent="0.2">
      <c r="A1" s="3" t="s">
        <v>91</v>
      </c>
    </row>
    <row r="2" spans="1:5" x14ac:dyDescent="0.2">
      <c r="A2" s="3" t="s">
        <v>243</v>
      </c>
    </row>
    <row r="3" spans="1:5" x14ac:dyDescent="0.2">
      <c r="A3" s="6" t="s">
        <v>92</v>
      </c>
    </row>
    <row r="4" spans="1:5" x14ac:dyDescent="0.2">
      <c r="A4" s="3"/>
    </row>
    <row r="5" spans="1:5" x14ac:dyDescent="0.2">
      <c r="A5" s="45" t="s">
        <v>93</v>
      </c>
      <c r="B5" s="48" t="s">
        <v>94</v>
      </c>
      <c r="C5" s="51" t="s">
        <v>95</v>
      </c>
      <c r="D5" s="48" t="s">
        <v>96</v>
      </c>
      <c r="E5" s="54" t="s">
        <v>177</v>
      </c>
    </row>
    <row r="6" spans="1:5" x14ac:dyDescent="0.2">
      <c r="A6" s="46">
        <v>2000</v>
      </c>
      <c r="B6" s="49">
        <v>40679938</v>
      </c>
      <c r="C6" s="52">
        <v>42094988.810000002</v>
      </c>
      <c r="D6" s="49">
        <v>42005194.286644801</v>
      </c>
      <c r="E6" s="55">
        <v>42215029.916778803</v>
      </c>
    </row>
    <row r="7" spans="1:5" x14ac:dyDescent="0.2">
      <c r="A7" s="46">
        <v>2001</v>
      </c>
      <c r="B7" s="49">
        <v>43657603</v>
      </c>
      <c r="C7" s="52">
        <v>45287944.57</v>
      </c>
      <c r="D7" s="49">
        <v>45067992.919379696</v>
      </c>
      <c r="E7" s="55">
        <v>45409054.801007397</v>
      </c>
    </row>
    <row r="8" spans="1:5" x14ac:dyDescent="0.2">
      <c r="A8" s="46">
        <v>2002</v>
      </c>
      <c r="B8" s="49">
        <v>46484933</v>
      </c>
      <c r="C8" s="52">
        <v>48328914.979999997</v>
      </c>
      <c r="D8" s="49">
        <v>48044478.870119795</v>
      </c>
      <c r="E8" s="55">
        <v>48428963.170132004</v>
      </c>
    </row>
    <row r="9" spans="1:5" x14ac:dyDescent="0.2">
      <c r="A9" s="46">
        <v>2003</v>
      </c>
      <c r="B9" s="49">
        <v>51156414.920000002</v>
      </c>
      <c r="C9" s="52">
        <v>52643473.740000002</v>
      </c>
      <c r="D9" s="49">
        <v>52299888.133072101</v>
      </c>
      <c r="E9" s="55">
        <v>52897338.900012299</v>
      </c>
    </row>
    <row r="10" spans="1:5" x14ac:dyDescent="0.2">
      <c r="A10" s="46">
        <v>2004</v>
      </c>
      <c r="B10" s="49">
        <v>58303211.240000002</v>
      </c>
      <c r="C10" s="52">
        <v>60546524.560000002</v>
      </c>
      <c r="D10" s="49">
        <v>60471710.758510202</v>
      </c>
      <c r="E10" s="55">
        <v>60391763.165277995</v>
      </c>
    </row>
    <row r="11" spans="1:5" x14ac:dyDescent="0.2">
      <c r="A11" s="46">
        <v>2005</v>
      </c>
      <c r="B11" s="49">
        <v>66192595.530000001</v>
      </c>
      <c r="C11" s="52">
        <v>68882767.620000005</v>
      </c>
      <c r="D11" s="49">
        <v>68831705.427037209</v>
      </c>
      <c r="E11" s="55">
        <v>68467939.844195798</v>
      </c>
    </row>
    <row r="12" spans="1:5" x14ac:dyDescent="0.2">
      <c r="A12" s="46">
        <v>2006</v>
      </c>
      <c r="B12" s="49">
        <v>77830576.609999999</v>
      </c>
      <c r="C12" s="52">
        <v>82018170.640000001</v>
      </c>
      <c r="D12" s="49">
        <v>82080219.853929892</v>
      </c>
      <c r="E12" s="55">
        <v>81577533.475732505</v>
      </c>
    </row>
    <row r="13" spans="1:5" x14ac:dyDescent="0.2">
      <c r="A13" s="46">
        <v>2007</v>
      </c>
      <c r="B13" s="49">
        <v>85849774</v>
      </c>
      <c r="C13" s="52">
        <v>90428771.040000007</v>
      </c>
      <c r="D13" s="49">
        <v>90702903.280006096</v>
      </c>
      <c r="E13" s="55">
        <v>90159479.205960199</v>
      </c>
    </row>
    <row r="14" spans="1:5" x14ac:dyDescent="0.2">
      <c r="A14" s="46">
        <v>2008</v>
      </c>
      <c r="B14" s="49">
        <v>89205487</v>
      </c>
      <c r="C14" s="52">
        <v>93847932.008135393</v>
      </c>
      <c r="D14" s="49">
        <v>93854108.404159889</v>
      </c>
      <c r="E14" s="55">
        <v>93867121.297655493</v>
      </c>
    </row>
    <row r="15" spans="1:5" x14ac:dyDescent="0.2">
      <c r="A15" s="46">
        <v>2009</v>
      </c>
      <c r="B15" s="49">
        <v>90219527</v>
      </c>
      <c r="C15" s="52">
        <v>96443760.9840395</v>
      </c>
      <c r="D15" s="49">
        <v>96686356.858733103</v>
      </c>
      <c r="E15" s="55">
        <v>96138477.277419999</v>
      </c>
    </row>
    <row r="16" spans="1:5" x14ac:dyDescent="0.2">
      <c r="A16" s="46">
        <v>2010</v>
      </c>
      <c r="B16" s="49">
        <v>103806380</v>
      </c>
      <c r="C16" s="52">
        <v>110998728.917933</v>
      </c>
      <c r="D16" s="49">
        <v>111508610.68002701</v>
      </c>
      <c r="E16" s="55">
        <v>110777866.879136</v>
      </c>
    </row>
    <row r="17" spans="1:6" x14ac:dyDescent="0.2">
      <c r="A17" s="46">
        <v>2011</v>
      </c>
      <c r="B17" s="49"/>
      <c r="C17" s="52">
        <v>121319461.77366801</v>
      </c>
      <c r="D17" s="49">
        <v>122006090.354937</v>
      </c>
      <c r="E17" s="55">
        <v>121509298.514008</v>
      </c>
    </row>
    <row r="18" spans="1:6" x14ac:dyDescent="0.2">
      <c r="A18" s="46">
        <v>2012</v>
      </c>
      <c r="B18" s="49"/>
      <c r="C18" s="52">
        <v>129027552.556674</v>
      </c>
      <c r="D18" s="49">
        <v>129947342.29703401</v>
      </c>
      <c r="E18" s="55">
        <v>129973394.04323401</v>
      </c>
    </row>
    <row r="19" spans="1:6" x14ac:dyDescent="0.2">
      <c r="A19" s="46">
        <v>2013</v>
      </c>
      <c r="B19" s="49"/>
      <c r="C19" s="52">
        <v>137229575.80147901</v>
      </c>
      <c r="D19" s="49">
        <v>137876215.768071</v>
      </c>
      <c r="E19" s="55">
        <v>137309192.01245901</v>
      </c>
    </row>
    <row r="20" spans="1:6" x14ac:dyDescent="0.2">
      <c r="A20" s="46">
        <v>2014</v>
      </c>
      <c r="B20" s="49"/>
      <c r="C20" s="52">
        <v>147568108.33006099</v>
      </c>
      <c r="D20" s="49">
        <v>148599453.87499499</v>
      </c>
      <c r="E20" s="55">
        <v>147951290.03592399</v>
      </c>
    </row>
    <row r="21" spans="1:6" x14ac:dyDescent="0.2">
      <c r="A21" s="46">
        <v>2015</v>
      </c>
      <c r="B21" s="49"/>
      <c r="C21" s="52">
        <v>157510720.86424899</v>
      </c>
      <c r="D21" s="49">
        <v>159553348.30983201</v>
      </c>
      <c r="E21" s="55">
        <v>158622902.85196802</v>
      </c>
    </row>
    <row r="22" spans="1:6" x14ac:dyDescent="0.2">
      <c r="A22" s="46">
        <v>2016</v>
      </c>
      <c r="B22" s="49"/>
      <c r="C22" s="52"/>
      <c r="D22" s="49">
        <v>169537387.72237101</v>
      </c>
      <c r="E22" s="55">
        <v>168764687.91664401</v>
      </c>
    </row>
    <row r="23" spans="1:6" x14ac:dyDescent="0.2">
      <c r="A23" s="46">
        <v>2017</v>
      </c>
      <c r="B23" s="49"/>
      <c r="C23" s="52"/>
      <c r="D23" s="49">
        <v>179749461.24660799</v>
      </c>
      <c r="E23" s="55">
        <v>179314910.10605499</v>
      </c>
    </row>
    <row r="24" spans="1:6" x14ac:dyDescent="0.2">
      <c r="A24" s="46">
        <v>2018</v>
      </c>
      <c r="B24" s="49"/>
      <c r="C24" s="52"/>
      <c r="D24" s="49">
        <v>190825823.09878802</v>
      </c>
      <c r="E24" s="55">
        <v>189434867.40996602</v>
      </c>
    </row>
    <row r="25" spans="1:6" x14ac:dyDescent="0.2">
      <c r="A25" s="46">
        <v>2019</v>
      </c>
      <c r="B25" s="49"/>
      <c r="C25" s="52"/>
      <c r="D25" s="58">
        <v>196379332.65217599</v>
      </c>
      <c r="E25" s="56">
        <v>195531722.450804</v>
      </c>
    </row>
    <row r="26" spans="1:6" x14ac:dyDescent="0.2">
      <c r="A26" s="46">
        <v>2020</v>
      </c>
      <c r="B26" s="49"/>
      <c r="C26" s="52"/>
      <c r="D26" s="58">
        <v>200512436.23719698</v>
      </c>
      <c r="E26" s="56">
        <v>201257745.10728601</v>
      </c>
    </row>
    <row r="27" spans="1:6" x14ac:dyDescent="0.2">
      <c r="A27" s="46">
        <v>2021</v>
      </c>
      <c r="B27" s="49"/>
      <c r="C27" s="52"/>
      <c r="D27" s="129"/>
      <c r="E27" s="56">
        <v>239418123.71834502</v>
      </c>
    </row>
    <row r="28" spans="1:6" x14ac:dyDescent="0.2">
      <c r="A28" s="153">
        <v>2022</v>
      </c>
      <c r="B28" s="49"/>
      <c r="C28" s="154"/>
      <c r="D28" s="129"/>
      <c r="E28" s="38">
        <v>263065442.82437903</v>
      </c>
    </row>
    <row r="29" spans="1:6" x14ac:dyDescent="0.2">
      <c r="A29" s="193">
        <v>2023</v>
      </c>
      <c r="B29" s="194"/>
      <c r="C29" s="195"/>
      <c r="D29" s="196"/>
      <c r="E29" s="197">
        <v>281857486.45158297</v>
      </c>
      <c r="F29" s="198"/>
    </row>
    <row r="30" spans="1:6" x14ac:dyDescent="0.2">
      <c r="A30" s="47">
        <v>2024</v>
      </c>
      <c r="B30" s="50"/>
      <c r="C30" s="53"/>
      <c r="D30" s="59"/>
      <c r="E30" s="57">
        <v>311630878.49862504</v>
      </c>
    </row>
    <row r="31" spans="1:6" x14ac:dyDescent="0.2">
      <c r="A31" s="224" t="s">
        <v>97</v>
      </c>
      <c r="B31" s="224"/>
      <c r="C31" s="224"/>
      <c r="D31" s="224"/>
      <c r="E31" s="224"/>
    </row>
    <row r="32" spans="1:6" x14ac:dyDescent="0.2">
      <c r="A32" s="7" t="s">
        <v>98</v>
      </c>
    </row>
  </sheetData>
  <mergeCells count="1">
    <mergeCell ref="A31:E3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72F1-69DA-4214-BFDD-0FEDB398798D}">
  <dimension ref="A1:H73"/>
  <sheetViews>
    <sheetView workbookViewId="0">
      <selection activeCell="A26" sqref="A26"/>
    </sheetView>
  </sheetViews>
  <sheetFormatPr baseColWidth="10" defaultColWidth="11.42578125" defaultRowHeight="12.75" x14ac:dyDescent="0.2"/>
  <cols>
    <col min="1" max="1" width="3.140625" style="4" customWidth="1"/>
    <col min="2" max="2" width="6.140625" style="4" customWidth="1"/>
    <col min="3" max="3" width="11.42578125" style="4"/>
    <col min="4" max="4" width="21" style="4" customWidth="1"/>
    <col min="5" max="5" width="11.42578125" style="4"/>
    <col min="6" max="6" width="17" style="4" customWidth="1"/>
    <col min="7" max="7" width="15.85546875" style="4" bestFit="1" customWidth="1"/>
    <col min="8" max="8" width="15.42578125" style="4" bestFit="1" customWidth="1"/>
    <col min="9" max="16384" width="11.42578125" style="4"/>
  </cols>
  <sheetData>
    <row r="1" spans="1:8" x14ac:dyDescent="0.2">
      <c r="A1" s="3" t="s">
        <v>99</v>
      </c>
    </row>
    <row r="2" spans="1:8" x14ac:dyDescent="0.2">
      <c r="A2" s="3" t="s">
        <v>237</v>
      </c>
      <c r="F2" s="44"/>
      <c r="G2" s="11"/>
      <c r="H2" s="11"/>
    </row>
    <row r="3" spans="1:8" x14ac:dyDescent="0.2">
      <c r="A3" s="3" t="s">
        <v>175</v>
      </c>
      <c r="F3" s="18"/>
    </row>
    <row r="4" spans="1:8" x14ac:dyDescent="0.2">
      <c r="A4" s="6" t="s">
        <v>205</v>
      </c>
      <c r="F4" s="18"/>
    </row>
    <row r="5" spans="1:8" x14ac:dyDescent="0.2">
      <c r="A5" s="8"/>
    </row>
    <row r="6" spans="1:8" x14ac:dyDescent="0.2">
      <c r="A6" s="226" t="s">
        <v>100</v>
      </c>
      <c r="B6" s="227"/>
      <c r="C6" s="227"/>
      <c r="D6" s="227"/>
      <c r="E6" s="228"/>
      <c r="F6" s="18"/>
    </row>
    <row r="7" spans="1:8" x14ac:dyDescent="0.2">
      <c r="A7" s="229" t="s">
        <v>101</v>
      </c>
      <c r="B7" s="230"/>
      <c r="D7" s="3"/>
      <c r="E7" s="32">
        <v>67909684.998734996</v>
      </c>
      <c r="F7" s="187"/>
      <c r="G7" s="256"/>
    </row>
    <row r="8" spans="1:8" x14ac:dyDescent="0.2">
      <c r="A8" s="31"/>
      <c r="B8" s="225" t="s">
        <v>102</v>
      </c>
      <c r="C8" s="225"/>
      <c r="D8" s="225"/>
      <c r="E8" s="33">
        <v>55774398.195918001</v>
      </c>
      <c r="F8" s="186"/>
      <c r="G8" s="256"/>
    </row>
    <row r="9" spans="1:8" x14ac:dyDescent="0.2">
      <c r="A9" s="79"/>
      <c r="B9" s="80"/>
      <c r="C9" s="231" t="s">
        <v>103</v>
      </c>
      <c r="D9" s="231"/>
      <c r="E9" s="82">
        <v>3447178.5148026804</v>
      </c>
      <c r="F9" s="135"/>
      <c r="G9" s="256"/>
    </row>
    <row r="10" spans="1:8" x14ac:dyDescent="0.2">
      <c r="A10" s="79"/>
      <c r="B10" s="80"/>
      <c r="C10" s="231" t="s">
        <v>104</v>
      </c>
      <c r="D10" s="231"/>
      <c r="E10" s="82">
        <v>52327219.681115322</v>
      </c>
      <c r="F10" s="135"/>
      <c r="G10" s="256"/>
    </row>
    <row r="11" spans="1:8" x14ac:dyDescent="0.2">
      <c r="A11" s="31"/>
      <c r="B11" s="225" t="s">
        <v>105</v>
      </c>
      <c r="C11" s="225"/>
      <c r="D11" s="6"/>
      <c r="E11" s="33">
        <v>1345084.7532215002</v>
      </c>
      <c r="F11" s="135"/>
      <c r="G11" s="256"/>
    </row>
    <row r="12" spans="1:8" x14ac:dyDescent="0.2">
      <c r="A12" s="31"/>
      <c r="B12" s="225" t="s">
        <v>106</v>
      </c>
      <c r="C12" s="225"/>
      <c r="D12" s="225"/>
      <c r="E12" s="33">
        <v>3686960.6639999999</v>
      </c>
      <c r="F12" s="135"/>
      <c r="G12" s="256"/>
    </row>
    <row r="13" spans="1:8" x14ac:dyDescent="0.2">
      <c r="A13" s="31"/>
      <c r="B13" s="225" t="s">
        <v>107</v>
      </c>
      <c r="C13" s="225"/>
      <c r="D13" s="6"/>
      <c r="E13" s="33">
        <v>76215.872999999992</v>
      </c>
      <c r="F13" s="135"/>
      <c r="G13" s="256"/>
    </row>
    <row r="14" spans="1:8" x14ac:dyDescent="0.2">
      <c r="A14" s="31"/>
      <c r="B14" s="225" t="s">
        <v>108</v>
      </c>
      <c r="C14" s="225"/>
      <c r="D14" s="225"/>
      <c r="E14" s="33">
        <v>1944390.7114499998</v>
      </c>
      <c r="F14" s="135"/>
      <c r="G14" s="256"/>
    </row>
    <row r="15" spans="1:8" x14ac:dyDescent="0.2">
      <c r="A15" s="31"/>
      <c r="B15" s="225" t="s">
        <v>109</v>
      </c>
      <c r="C15" s="225"/>
      <c r="D15" s="225"/>
      <c r="E15" s="33">
        <v>1473760.5179600001</v>
      </c>
      <c r="F15" s="135"/>
      <c r="G15" s="256"/>
    </row>
    <row r="16" spans="1:8" x14ac:dyDescent="0.2">
      <c r="A16" s="31"/>
      <c r="B16" s="225" t="s">
        <v>190</v>
      </c>
      <c r="C16" s="225"/>
      <c r="D16" s="6"/>
      <c r="E16" s="33">
        <v>3608874.2831854997</v>
      </c>
      <c r="F16" s="135"/>
      <c r="G16" s="256"/>
    </row>
    <row r="17" spans="1:8" x14ac:dyDescent="0.2">
      <c r="A17" s="229" t="s">
        <v>110</v>
      </c>
      <c r="B17" s="230"/>
      <c r="D17" s="3"/>
      <c r="E17" s="34">
        <v>66390289.835668005</v>
      </c>
      <c r="F17" s="9"/>
      <c r="G17" s="256"/>
    </row>
    <row r="18" spans="1:8" x14ac:dyDescent="0.2">
      <c r="A18" s="31"/>
      <c r="B18" s="225" t="s">
        <v>111</v>
      </c>
      <c r="C18" s="225"/>
      <c r="D18" s="6"/>
      <c r="E18" s="33">
        <v>15195344.459969999</v>
      </c>
      <c r="F18" s="9"/>
      <c r="G18" s="256"/>
    </row>
    <row r="19" spans="1:8" x14ac:dyDescent="0.2">
      <c r="A19" s="31"/>
      <c r="B19" s="225" t="s">
        <v>112</v>
      </c>
      <c r="C19" s="225"/>
      <c r="D19" s="225"/>
      <c r="E19" s="33">
        <v>6031817.8625000007</v>
      </c>
      <c r="F19" s="9"/>
      <c r="G19" s="256"/>
    </row>
    <row r="20" spans="1:8" x14ac:dyDescent="0.2">
      <c r="A20" s="31"/>
      <c r="B20" s="225" t="s">
        <v>113</v>
      </c>
      <c r="C20" s="225"/>
      <c r="D20" s="6"/>
      <c r="E20" s="33">
        <v>3769789.8142929999</v>
      </c>
      <c r="F20" s="9"/>
      <c r="G20" s="256"/>
    </row>
    <row r="21" spans="1:8" x14ac:dyDescent="0.2">
      <c r="A21" s="31"/>
      <c r="B21" s="225" t="s">
        <v>114</v>
      </c>
      <c r="C21" s="225"/>
      <c r="D21" s="225"/>
      <c r="E21" s="33">
        <v>26056874.898400001</v>
      </c>
      <c r="F21" s="9"/>
      <c r="G21" s="256"/>
    </row>
    <row r="22" spans="1:8" x14ac:dyDescent="0.2">
      <c r="A22" s="31"/>
      <c r="B22" s="225" t="s">
        <v>189</v>
      </c>
      <c r="C22" s="225"/>
      <c r="D22" s="225"/>
      <c r="E22" s="33">
        <v>14994621.048325</v>
      </c>
      <c r="F22" s="9"/>
      <c r="G22" s="256"/>
    </row>
    <row r="23" spans="1:8" x14ac:dyDescent="0.2">
      <c r="A23" s="31"/>
      <c r="B23" s="225" t="s">
        <v>8</v>
      </c>
      <c r="C23" s="225"/>
      <c r="D23" s="6"/>
      <c r="E23" s="33">
        <v>341841.75218000001</v>
      </c>
      <c r="F23" s="9"/>
      <c r="G23" s="256"/>
    </row>
    <row r="24" spans="1:8" x14ac:dyDescent="0.2">
      <c r="A24" s="229" t="s">
        <v>115</v>
      </c>
      <c r="B24" s="230"/>
      <c r="C24" s="230"/>
      <c r="D24" s="230"/>
      <c r="E24" s="35">
        <v>1519395.1630669907</v>
      </c>
      <c r="F24" s="9"/>
      <c r="G24" s="256"/>
    </row>
    <row r="25" spans="1:8" x14ac:dyDescent="0.2">
      <c r="A25" s="226" t="s">
        <v>116</v>
      </c>
      <c r="B25" s="227"/>
      <c r="C25" s="227"/>
      <c r="D25" s="227"/>
      <c r="E25" s="228"/>
      <c r="F25" s="9"/>
      <c r="G25" s="256"/>
    </row>
    <row r="26" spans="1:8" x14ac:dyDescent="0.2">
      <c r="A26" s="229" t="s">
        <v>117</v>
      </c>
      <c r="B26" s="230"/>
      <c r="C26" s="230"/>
      <c r="D26" s="230"/>
      <c r="E26" s="32">
        <v>10400043.491459999</v>
      </c>
      <c r="F26" s="9"/>
      <c r="G26" s="256"/>
    </row>
    <row r="27" spans="1:8" x14ac:dyDescent="0.2">
      <c r="A27" s="31"/>
      <c r="B27" s="225" t="s">
        <v>118</v>
      </c>
      <c r="C27" s="225"/>
      <c r="D27" s="225"/>
      <c r="E27" s="33">
        <v>17635.509999999998</v>
      </c>
      <c r="F27" s="135"/>
      <c r="G27" s="256"/>
    </row>
    <row r="28" spans="1:8" x14ac:dyDescent="0.2">
      <c r="A28" s="31"/>
      <c r="B28" s="225" t="s">
        <v>119</v>
      </c>
      <c r="C28" s="225"/>
      <c r="D28" s="6"/>
      <c r="E28" s="33">
        <v>4416380.9017700003</v>
      </c>
      <c r="F28" s="9"/>
      <c r="G28" s="256"/>
    </row>
    <row r="29" spans="1:8" x14ac:dyDescent="0.2">
      <c r="A29" s="31"/>
      <c r="B29" s="225" t="s">
        <v>120</v>
      </c>
      <c r="C29" s="225"/>
      <c r="D29" s="225"/>
      <c r="E29" s="33">
        <v>6001298.0996899996</v>
      </c>
      <c r="F29" s="9"/>
      <c r="G29" s="256"/>
    </row>
    <row r="30" spans="1:8" x14ac:dyDescent="0.2">
      <c r="A30" s="229" t="s">
        <v>121</v>
      </c>
      <c r="B30" s="230"/>
      <c r="C30" s="230"/>
      <c r="D30" s="3"/>
      <c r="E30" s="34">
        <v>67927320.508735001</v>
      </c>
      <c r="F30" s="255"/>
      <c r="G30" s="256"/>
    </row>
    <row r="31" spans="1:8" x14ac:dyDescent="0.2">
      <c r="A31" s="229" t="s">
        <v>122</v>
      </c>
      <c r="B31" s="230"/>
      <c r="C31" s="230"/>
      <c r="D31" s="3"/>
      <c r="E31" s="34">
        <v>76807968.837127998</v>
      </c>
      <c r="F31" s="9"/>
      <c r="G31" s="256"/>
    </row>
    <row r="32" spans="1:8" x14ac:dyDescent="0.2">
      <c r="A32" s="232" t="s">
        <v>123</v>
      </c>
      <c r="B32" s="233"/>
      <c r="C32" s="233"/>
      <c r="D32" s="233"/>
      <c r="E32" s="35">
        <v>-8880648.3283929974</v>
      </c>
      <c r="F32" s="9"/>
      <c r="G32" s="256"/>
      <c r="H32" s="188"/>
    </row>
    <row r="33" spans="1:7" x14ac:dyDescent="0.2">
      <c r="A33" s="7"/>
      <c r="G33" s="135"/>
    </row>
    <row r="34" spans="1:7" x14ac:dyDescent="0.2">
      <c r="A34" s="226" t="s">
        <v>124</v>
      </c>
      <c r="B34" s="227"/>
      <c r="C34" s="227"/>
      <c r="D34" s="227"/>
      <c r="E34" s="228"/>
      <c r="F34" s="18"/>
      <c r="G34" s="135"/>
    </row>
    <row r="35" spans="1:7" x14ac:dyDescent="0.2">
      <c r="A35" s="229" t="s">
        <v>125</v>
      </c>
      <c r="B35" s="230"/>
      <c r="C35" s="230"/>
      <c r="D35" s="230"/>
      <c r="E35" s="37">
        <v>-891015.46023999969</v>
      </c>
      <c r="G35" s="135"/>
    </row>
    <row r="36" spans="1:7" x14ac:dyDescent="0.2">
      <c r="A36" s="40" t="s">
        <v>126</v>
      </c>
      <c r="B36" s="10"/>
      <c r="D36" s="6"/>
      <c r="E36" s="33">
        <v>-1038795.9384999999</v>
      </c>
      <c r="G36" s="135"/>
    </row>
    <row r="37" spans="1:7" x14ac:dyDescent="0.2">
      <c r="A37" s="40"/>
      <c r="B37" s="19" t="s">
        <v>127</v>
      </c>
      <c r="C37" s="10"/>
      <c r="D37" s="10"/>
      <c r="E37" s="33">
        <v>1903058.2790000001</v>
      </c>
      <c r="G37" s="135"/>
    </row>
    <row r="38" spans="1:7" x14ac:dyDescent="0.2">
      <c r="A38" s="40"/>
      <c r="B38" s="19" t="s">
        <v>128</v>
      </c>
      <c r="C38" s="10"/>
      <c r="D38" s="10"/>
      <c r="E38" s="33">
        <v>2941854.2175000003</v>
      </c>
      <c r="G38" s="135"/>
    </row>
    <row r="39" spans="1:7" x14ac:dyDescent="0.2">
      <c r="A39" s="40" t="s">
        <v>129</v>
      </c>
      <c r="B39" s="10"/>
      <c r="C39" s="10"/>
      <c r="D39" s="6"/>
      <c r="E39" s="33">
        <v>-525763.02151999983</v>
      </c>
      <c r="G39" s="135"/>
    </row>
    <row r="40" spans="1:7" x14ac:dyDescent="0.2">
      <c r="A40" s="40"/>
      <c r="B40" s="19" t="s">
        <v>130</v>
      </c>
      <c r="C40" s="10"/>
      <c r="D40" s="10"/>
      <c r="E40" s="33">
        <v>3801542.8896599999</v>
      </c>
      <c r="G40" s="135"/>
    </row>
    <row r="41" spans="1:7" x14ac:dyDescent="0.2">
      <c r="A41" s="40"/>
      <c r="B41" s="19" t="s">
        <v>131</v>
      </c>
      <c r="C41" s="10"/>
      <c r="D41" s="10"/>
      <c r="E41" s="33">
        <v>4327305.9111800008</v>
      </c>
      <c r="G41" s="135"/>
    </row>
    <row r="42" spans="1:7" x14ac:dyDescent="0.2">
      <c r="A42" s="40" t="s">
        <v>169</v>
      </c>
      <c r="B42" s="19"/>
      <c r="C42" s="10"/>
      <c r="D42" s="10"/>
      <c r="E42" s="33">
        <v>27269.493529999872</v>
      </c>
      <c r="G42" s="135"/>
    </row>
    <row r="43" spans="1:7" x14ac:dyDescent="0.2">
      <c r="A43" s="40" t="s">
        <v>170</v>
      </c>
      <c r="B43" s="19"/>
      <c r="C43" s="10"/>
      <c r="D43" s="10"/>
      <c r="E43" s="33">
        <v>646274.00625000033</v>
      </c>
      <c r="G43" s="135"/>
    </row>
    <row r="44" spans="1:7" x14ac:dyDescent="0.2">
      <c r="A44" s="40" t="s">
        <v>173</v>
      </c>
      <c r="B44" s="10"/>
      <c r="C44" s="10"/>
      <c r="D44" s="6"/>
      <c r="E44" s="36">
        <v>0</v>
      </c>
      <c r="G44" s="135"/>
    </row>
    <row r="45" spans="1:7" x14ac:dyDescent="0.2">
      <c r="A45" s="40" t="s">
        <v>172</v>
      </c>
      <c r="D45" s="6"/>
      <c r="E45" s="36">
        <v>0</v>
      </c>
      <c r="G45" s="135"/>
    </row>
    <row r="46" spans="1:7" x14ac:dyDescent="0.2">
      <c r="A46" s="40" t="s">
        <v>171</v>
      </c>
      <c r="B46" s="10"/>
      <c r="C46" s="10"/>
      <c r="D46" s="6"/>
      <c r="E46" s="33">
        <v>0</v>
      </c>
      <c r="G46" s="135"/>
    </row>
    <row r="47" spans="1:7" x14ac:dyDescent="0.2">
      <c r="A47" s="229" t="s">
        <v>132</v>
      </c>
      <c r="B47" s="230"/>
      <c r="C47" s="230"/>
      <c r="D47" s="230"/>
      <c r="E47" s="37">
        <v>7989632.8681530003</v>
      </c>
      <c r="G47" s="135"/>
    </row>
    <row r="48" spans="1:7" x14ac:dyDescent="0.2">
      <c r="A48" s="31" t="s">
        <v>133</v>
      </c>
      <c r="B48" s="10"/>
      <c r="C48" s="10"/>
      <c r="D48" s="10"/>
      <c r="E48" s="38">
        <v>3258035.5367899998</v>
      </c>
      <c r="G48" s="135"/>
    </row>
    <row r="49" spans="1:7" x14ac:dyDescent="0.2">
      <c r="A49" s="31" t="s">
        <v>134</v>
      </c>
      <c r="B49" s="10"/>
      <c r="C49" s="10"/>
      <c r="D49" s="6"/>
      <c r="E49" s="38">
        <v>3305040.8741099997</v>
      </c>
      <c r="G49" s="135"/>
    </row>
    <row r="50" spans="1:7" x14ac:dyDescent="0.2">
      <c r="A50" s="31" t="s">
        <v>135</v>
      </c>
      <c r="C50" s="6"/>
      <c r="D50" s="6"/>
      <c r="E50" s="38">
        <v>47005.337319999999</v>
      </c>
      <c r="G50" s="135"/>
    </row>
    <row r="51" spans="1:7" x14ac:dyDescent="0.2">
      <c r="A51" s="31" t="s">
        <v>136</v>
      </c>
      <c r="C51" s="6"/>
      <c r="D51" s="6"/>
      <c r="E51" s="38">
        <v>4927347.5793300001</v>
      </c>
      <c r="G51" s="135"/>
    </row>
    <row r="52" spans="1:7" x14ac:dyDescent="0.2">
      <c r="A52" s="31" t="s">
        <v>134</v>
      </c>
      <c r="B52" s="10"/>
      <c r="C52" s="10"/>
      <c r="D52" s="6"/>
      <c r="E52" s="38">
        <v>24289202.254000001</v>
      </c>
      <c r="G52" s="135"/>
    </row>
    <row r="53" spans="1:7" x14ac:dyDescent="0.2">
      <c r="A53" s="31" t="s">
        <v>135</v>
      </c>
      <c r="B53" s="10"/>
      <c r="C53" s="10"/>
      <c r="D53" s="10"/>
      <c r="E53" s="38">
        <v>19361854.67467</v>
      </c>
      <c r="G53" s="135"/>
    </row>
    <row r="54" spans="1:7" x14ac:dyDescent="0.2">
      <c r="A54" s="31" t="s">
        <v>137</v>
      </c>
      <c r="B54" s="10"/>
      <c r="C54" s="10"/>
      <c r="D54" s="6"/>
      <c r="E54" s="38">
        <v>-195750.247967</v>
      </c>
      <c r="G54" s="135"/>
    </row>
    <row r="55" spans="1:7" x14ac:dyDescent="0.2">
      <c r="A55" s="41" t="s">
        <v>138</v>
      </c>
      <c r="B55" s="42"/>
      <c r="C55" s="42"/>
      <c r="D55" s="43"/>
      <c r="E55" s="39">
        <v>-8880648.3283929992</v>
      </c>
      <c r="G55" s="135"/>
    </row>
    <row r="56" spans="1:7" x14ac:dyDescent="0.2">
      <c r="A56" s="253" t="s">
        <v>271</v>
      </c>
      <c r="B56" s="253"/>
      <c r="C56" s="253"/>
      <c r="D56" s="253"/>
      <c r="E56" s="253"/>
    </row>
    <row r="57" spans="1:7" x14ac:dyDescent="0.2">
      <c r="A57" s="254"/>
      <c r="B57" s="254"/>
      <c r="C57" s="254"/>
      <c r="D57" s="254"/>
      <c r="E57" s="254"/>
    </row>
    <row r="58" spans="1:7" ht="12.75" customHeight="1" x14ac:dyDescent="0.2">
      <c r="A58" s="254" t="s">
        <v>272</v>
      </c>
      <c r="B58" s="254"/>
      <c r="C58" s="254"/>
      <c r="D58" s="254"/>
      <c r="E58" s="254"/>
    </row>
    <row r="59" spans="1:7" x14ac:dyDescent="0.2">
      <c r="A59" s="254"/>
      <c r="B59" s="254"/>
      <c r="C59" s="254"/>
      <c r="D59" s="254"/>
      <c r="E59" s="254"/>
    </row>
    <row r="60" spans="1:7" x14ac:dyDescent="0.2">
      <c r="A60" s="254"/>
      <c r="B60" s="254"/>
      <c r="C60" s="254"/>
      <c r="D60" s="254"/>
      <c r="E60" s="254"/>
    </row>
    <row r="61" spans="1:7" x14ac:dyDescent="0.2">
      <c r="A61" s="254" t="s">
        <v>273</v>
      </c>
      <c r="B61" s="254"/>
      <c r="C61" s="254"/>
      <c r="D61" s="254"/>
      <c r="E61" s="254"/>
    </row>
    <row r="62" spans="1:7" x14ac:dyDescent="0.2">
      <c r="A62" s="254"/>
      <c r="B62" s="254"/>
      <c r="C62" s="254"/>
      <c r="D62" s="254"/>
      <c r="E62" s="254"/>
    </row>
    <row r="63" spans="1:7" x14ac:dyDescent="0.2">
      <c r="A63" s="254"/>
      <c r="B63" s="254"/>
      <c r="C63" s="254"/>
      <c r="D63" s="254"/>
      <c r="E63" s="254"/>
    </row>
    <row r="64" spans="1:7" x14ac:dyDescent="0.2">
      <c r="A64" s="254" t="s">
        <v>274</v>
      </c>
      <c r="B64" s="254"/>
      <c r="C64" s="254"/>
      <c r="D64" s="254"/>
      <c r="E64" s="254"/>
    </row>
    <row r="65" spans="1:5" x14ac:dyDescent="0.2">
      <c r="A65" s="254"/>
      <c r="B65" s="254"/>
      <c r="C65" s="254"/>
      <c r="D65" s="254"/>
      <c r="E65" s="254"/>
    </row>
    <row r="66" spans="1:5" x14ac:dyDescent="0.2">
      <c r="A66" s="6" t="s">
        <v>187</v>
      </c>
      <c r="B66" s="6" t="s">
        <v>188</v>
      </c>
    </row>
    <row r="67" spans="1:5" x14ac:dyDescent="0.2">
      <c r="A67" s="11" t="s">
        <v>22</v>
      </c>
    </row>
    <row r="69" spans="1:5" ht="12.75" customHeight="1" x14ac:dyDescent="0.2">
      <c r="A69" s="263" t="s">
        <v>270</v>
      </c>
      <c r="B69" s="263"/>
      <c r="C69" s="263"/>
      <c r="D69" s="263"/>
      <c r="E69" s="263"/>
    </row>
    <row r="70" spans="1:5" x14ac:dyDescent="0.2">
      <c r="A70" s="263"/>
      <c r="B70" s="263"/>
      <c r="C70" s="263"/>
      <c r="D70" s="263"/>
      <c r="E70" s="263"/>
    </row>
    <row r="71" spans="1:5" x14ac:dyDescent="0.2">
      <c r="A71" s="263"/>
      <c r="B71" s="263"/>
      <c r="C71" s="263"/>
      <c r="D71" s="263"/>
      <c r="E71" s="263"/>
    </row>
    <row r="72" spans="1:5" x14ac:dyDescent="0.2">
      <c r="A72" s="263"/>
      <c r="B72" s="263"/>
      <c r="C72" s="263"/>
      <c r="D72" s="263"/>
      <c r="E72" s="263"/>
    </row>
    <row r="73" spans="1:5" x14ac:dyDescent="0.2">
      <c r="A73" s="263"/>
      <c r="B73" s="263"/>
      <c r="C73" s="263"/>
      <c r="D73" s="263"/>
      <c r="E73" s="263"/>
    </row>
  </sheetData>
  <mergeCells count="35">
    <mergeCell ref="A69:E73"/>
    <mergeCell ref="A56:E57"/>
    <mergeCell ref="A58:E60"/>
    <mergeCell ref="A61:E63"/>
    <mergeCell ref="A64:E65"/>
    <mergeCell ref="A47:D47"/>
    <mergeCell ref="A24:D24"/>
    <mergeCell ref="A25:E25"/>
    <mergeCell ref="A26:D26"/>
    <mergeCell ref="B27:D27"/>
    <mergeCell ref="B28:C28"/>
    <mergeCell ref="B29:D29"/>
    <mergeCell ref="A30:C30"/>
    <mergeCell ref="A31:C31"/>
    <mergeCell ref="A32:D32"/>
    <mergeCell ref="A34:E34"/>
    <mergeCell ref="A35:D35"/>
    <mergeCell ref="B23:C23"/>
    <mergeCell ref="B12:D12"/>
    <mergeCell ref="B13:C13"/>
    <mergeCell ref="B14:D14"/>
    <mergeCell ref="B15:D15"/>
    <mergeCell ref="B16:C16"/>
    <mergeCell ref="A17:B17"/>
    <mergeCell ref="B18:C18"/>
    <mergeCell ref="B19:D19"/>
    <mergeCell ref="B20:C20"/>
    <mergeCell ref="B21:D21"/>
    <mergeCell ref="B22:D22"/>
    <mergeCell ref="B11:C11"/>
    <mergeCell ref="A6:E6"/>
    <mergeCell ref="A7:B7"/>
    <mergeCell ref="B8:D8"/>
    <mergeCell ref="C9:D9"/>
    <mergeCell ref="C10:D10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48460-E6DC-47AF-A6B5-1EF597EF515B}">
  <dimension ref="A1:H38"/>
  <sheetViews>
    <sheetView zoomScaleNormal="100" workbookViewId="0">
      <selection activeCell="A26" sqref="A26"/>
    </sheetView>
  </sheetViews>
  <sheetFormatPr baseColWidth="10" defaultColWidth="11.42578125" defaultRowHeight="12.75" x14ac:dyDescent="0.2"/>
  <cols>
    <col min="1" max="1" width="44.85546875" style="4" customWidth="1"/>
    <col min="2" max="16384" width="11.42578125" style="4"/>
  </cols>
  <sheetData>
    <row r="1" spans="1:8" ht="12.75" customHeight="1" x14ac:dyDescent="0.2">
      <c r="A1" s="78" t="s">
        <v>178</v>
      </c>
    </row>
    <row r="2" spans="1:8" ht="15" x14ac:dyDescent="0.2">
      <c r="A2" s="3" t="s">
        <v>269</v>
      </c>
    </row>
    <row r="3" spans="1:8" x14ac:dyDescent="0.2">
      <c r="A3" s="6" t="s">
        <v>205</v>
      </c>
      <c r="B3" s="18"/>
    </row>
    <row r="4" spans="1:8" x14ac:dyDescent="0.2">
      <c r="A4" s="8"/>
    </row>
    <row r="5" spans="1:8" ht="25.5" x14ac:dyDescent="0.2">
      <c r="A5" s="62"/>
      <c r="B5" s="64" t="s">
        <v>17</v>
      </c>
      <c r="C5" s="63" t="s">
        <v>18</v>
      </c>
      <c r="D5" s="64" t="s">
        <v>19</v>
      </c>
      <c r="E5" s="63" t="s">
        <v>20</v>
      </c>
      <c r="F5" s="64" t="s">
        <v>139</v>
      </c>
      <c r="G5" s="18"/>
      <c r="H5" s="8"/>
    </row>
    <row r="6" spans="1:8" x14ac:dyDescent="0.2">
      <c r="A6" s="60" t="s">
        <v>140</v>
      </c>
      <c r="B6" s="37">
        <v>5670610.2549999999</v>
      </c>
      <c r="C6" s="26">
        <v>6512249.3430000339</v>
      </c>
      <c r="D6" s="37">
        <v>4678745.9499999788</v>
      </c>
      <c r="E6" s="26">
        <v>6261117.142</v>
      </c>
      <c r="F6" s="37">
        <v>23122722.690000013</v>
      </c>
      <c r="H6" s="152"/>
    </row>
    <row r="7" spans="1:8" x14ac:dyDescent="0.2">
      <c r="A7" s="60" t="s">
        <v>141</v>
      </c>
      <c r="B7" s="37">
        <v>-177884.117</v>
      </c>
      <c r="C7" s="26">
        <v>412966.37700003386</v>
      </c>
      <c r="D7" s="37">
        <v>-907412.83100002119</v>
      </c>
      <c r="E7" s="26">
        <v>-572376.728</v>
      </c>
      <c r="F7" s="37">
        <v>-1244707.2989999875</v>
      </c>
      <c r="H7" s="152"/>
    </row>
    <row r="8" spans="1:8" x14ac:dyDescent="0.2">
      <c r="A8" s="31" t="s">
        <v>142</v>
      </c>
      <c r="B8" s="38">
        <v>23286.053999999996</v>
      </c>
      <c r="C8" s="20">
        <v>15161638.962000001</v>
      </c>
      <c r="D8" s="38">
        <v>99884.483999999997</v>
      </c>
      <c r="E8" s="20">
        <v>44429.811999999998</v>
      </c>
      <c r="F8" s="38">
        <v>15329239.312000001</v>
      </c>
      <c r="H8" s="9"/>
    </row>
    <row r="9" spans="1:8" x14ac:dyDescent="0.2">
      <c r="A9" s="31" t="s">
        <v>143</v>
      </c>
      <c r="B9" s="38">
        <v>-201170.171</v>
      </c>
      <c r="C9" s="20">
        <v>-14748672.584999967</v>
      </c>
      <c r="D9" s="38">
        <v>-1007297.3150000212</v>
      </c>
      <c r="E9" s="20">
        <v>-616806.54</v>
      </c>
      <c r="F9" s="38">
        <v>-16573946.610999988</v>
      </c>
      <c r="H9" s="9"/>
    </row>
    <row r="10" spans="1:8" x14ac:dyDescent="0.2">
      <c r="A10" s="60" t="s">
        <v>144</v>
      </c>
      <c r="B10" s="37">
        <v>2101664.7760000001</v>
      </c>
      <c r="C10" s="26">
        <v>2231848.3870000001</v>
      </c>
      <c r="D10" s="37">
        <v>1706845.7400000002</v>
      </c>
      <c r="E10" s="26">
        <v>2730944.2879999997</v>
      </c>
      <c r="F10" s="37">
        <v>8771303.1909999996</v>
      </c>
      <c r="H10" s="152"/>
    </row>
    <row r="11" spans="1:8" x14ac:dyDescent="0.2">
      <c r="A11" s="60" t="s">
        <v>145</v>
      </c>
      <c r="B11" s="37">
        <v>3746829.5959999999</v>
      </c>
      <c r="C11" s="26">
        <v>3867434.5789999999</v>
      </c>
      <c r="D11" s="37">
        <v>3879313.0410000002</v>
      </c>
      <c r="E11" s="26">
        <v>4102549.5820000004</v>
      </c>
      <c r="F11" s="37">
        <v>15596126.798</v>
      </c>
      <c r="H11" s="152"/>
    </row>
    <row r="12" spans="1:8" x14ac:dyDescent="0.2">
      <c r="A12" s="60"/>
      <c r="B12" s="65"/>
      <c r="C12" s="6"/>
      <c r="D12" s="65"/>
      <c r="E12" s="6"/>
      <c r="F12" s="65"/>
      <c r="H12" s="152"/>
    </row>
    <row r="13" spans="1:8" x14ac:dyDescent="0.2">
      <c r="A13" s="60" t="s">
        <v>146</v>
      </c>
      <c r="B13" s="37">
        <v>6370754.4159999993</v>
      </c>
      <c r="C13" s="26">
        <v>6549596.9219999993</v>
      </c>
      <c r="D13" s="37">
        <v>6536987.5710000005</v>
      </c>
      <c r="E13" s="26">
        <v>7321808.3739999998</v>
      </c>
      <c r="F13" s="37">
        <v>26779147.282999992</v>
      </c>
      <c r="H13" s="152"/>
    </row>
    <row r="14" spans="1:8" x14ac:dyDescent="0.2">
      <c r="A14" s="31" t="s">
        <v>147</v>
      </c>
      <c r="B14" s="38">
        <v>10189962.916999999</v>
      </c>
      <c r="C14" s="20">
        <v>9861313.6769999992</v>
      </c>
      <c r="D14" s="38">
        <v>10077351.787</v>
      </c>
      <c r="E14" s="20">
        <v>10455788.331</v>
      </c>
      <c r="F14" s="38">
        <v>40584416.711999997</v>
      </c>
      <c r="H14" s="9"/>
    </row>
    <row r="15" spans="1:8" x14ac:dyDescent="0.2">
      <c r="A15" s="31" t="s">
        <v>148</v>
      </c>
      <c r="B15" s="38">
        <v>-107927.16</v>
      </c>
      <c r="C15" s="20">
        <v>-99200.905999999988</v>
      </c>
      <c r="D15" s="38">
        <v>-96436.486999999994</v>
      </c>
      <c r="E15" s="20">
        <v>-102947.65100000001</v>
      </c>
      <c r="F15" s="38">
        <v>-406512.20400000003</v>
      </c>
      <c r="H15" s="9"/>
    </row>
    <row r="16" spans="1:8" x14ac:dyDescent="0.2">
      <c r="A16" s="31" t="s">
        <v>149</v>
      </c>
      <c r="B16" s="38">
        <v>-3711281.341</v>
      </c>
      <c r="C16" s="20">
        <v>-3212515.8490000004</v>
      </c>
      <c r="D16" s="38">
        <v>-3443927.7290000003</v>
      </c>
      <c r="E16" s="20">
        <v>-3031032.3060000003</v>
      </c>
      <c r="F16" s="38">
        <v>-13398757.225000001</v>
      </c>
      <c r="H16" s="9"/>
    </row>
    <row r="17" spans="1:8" x14ac:dyDescent="0.2">
      <c r="A17" s="60"/>
      <c r="B17" s="65"/>
      <c r="C17" s="6"/>
      <c r="D17" s="65"/>
      <c r="E17" s="6"/>
      <c r="F17" s="65"/>
      <c r="H17" s="152"/>
    </row>
    <row r="18" spans="1:8" x14ac:dyDescent="0.2">
      <c r="A18" s="60" t="s">
        <v>150</v>
      </c>
      <c r="B18" s="37">
        <v>757478.16</v>
      </c>
      <c r="C18" s="26">
        <v>847567.08200000005</v>
      </c>
      <c r="D18" s="37">
        <v>977612.67700000003</v>
      </c>
      <c r="E18" s="26">
        <v>952578.84100000013</v>
      </c>
      <c r="F18" s="37">
        <v>3535236.7600000002</v>
      </c>
      <c r="H18" s="152"/>
    </row>
    <row r="19" spans="1:8" x14ac:dyDescent="0.2">
      <c r="A19" s="31" t="s">
        <v>151</v>
      </c>
      <c r="B19" s="38">
        <v>281246.06700000004</v>
      </c>
      <c r="C19" s="20">
        <v>220244.973</v>
      </c>
      <c r="D19" s="38">
        <v>239318.79300000001</v>
      </c>
      <c r="E19" s="20">
        <v>225932.25599999999</v>
      </c>
      <c r="F19" s="38">
        <v>966742.08900000004</v>
      </c>
      <c r="H19" s="9"/>
    </row>
    <row r="20" spans="1:8" x14ac:dyDescent="0.2">
      <c r="A20" s="31" t="s">
        <v>152</v>
      </c>
      <c r="B20" s="38">
        <v>476167.80500000005</v>
      </c>
      <c r="C20" s="20">
        <v>626147.49300000002</v>
      </c>
      <c r="D20" s="38">
        <v>679987.80200000003</v>
      </c>
      <c r="E20" s="20">
        <v>715804.96200000006</v>
      </c>
      <c r="F20" s="38">
        <v>2498108.0619999999</v>
      </c>
      <c r="H20" s="9"/>
    </row>
    <row r="21" spans="1:8" x14ac:dyDescent="0.2">
      <c r="A21" s="31" t="s">
        <v>153</v>
      </c>
      <c r="B21" s="138">
        <v>64.287999999999997</v>
      </c>
      <c r="C21" s="21">
        <v>1174.616</v>
      </c>
      <c r="D21" s="38">
        <v>58306.082000000002</v>
      </c>
      <c r="E21" s="21">
        <v>10841.623</v>
      </c>
      <c r="F21" s="38">
        <v>70386.608999999997</v>
      </c>
      <c r="H21" s="9"/>
    </row>
    <row r="22" spans="1:8" x14ac:dyDescent="0.2">
      <c r="A22" s="60"/>
      <c r="B22" s="67"/>
      <c r="C22" s="3"/>
      <c r="D22" s="67"/>
      <c r="E22" s="3"/>
      <c r="F22" s="67"/>
      <c r="H22" s="152"/>
    </row>
    <row r="23" spans="1:8" x14ac:dyDescent="0.2">
      <c r="A23" s="60" t="s">
        <v>154</v>
      </c>
      <c r="B23" s="37">
        <v>189395.30300000001</v>
      </c>
      <c r="C23" s="26">
        <v>175477.421</v>
      </c>
      <c r="D23" s="37">
        <v>219071.43099999998</v>
      </c>
      <c r="E23" s="26">
        <v>191486.42</v>
      </c>
      <c r="F23" s="37">
        <v>775430.57500000007</v>
      </c>
      <c r="H23" s="152"/>
    </row>
    <row r="24" spans="1:8" x14ac:dyDescent="0.2">
      <c r="A24" s="60"/>
      <c r="B24" s="67"/>
      <c r="C24" s="3"/>
      <c r="D24" s="67"/>
      <c r="E24" s="3"/>
      <c r="F24" s="67"/>
      <c r="H24" s="152"/>
    </row>
    <row r="25" spans="1:8" x14ac:dyDescent="0.2">
      <c r="A25" s="60" t="s">
        <v>155</v>
      </c>
      <c r="B25" s="37">
        <v>121583.675</v>
      </c>
      <c r="C25" s="26">
        <v>139026.48299999998</v>
      </c>
      <c r="D25" s="37">
        <v>140223.019</v>
      </c>
      <c r="E25" s="26">
        <v>137377.054</v>
      </c>
      <c r="F25" s="37">
        <v>538210.23099999991</v>
      </c>
      <c r="H25" s="152"/>
    </row>
    <row r="26" spans="1:8" x14ac:dyDescent="0.2">
      <c r="A26" s="60"/>
      <c r="B26" s="67"/>
      <c r="C26" s="3"/>
      <c r="D26" s="67"/>
      <c r="E26" s="3"/>
      <c r="F26" s="67"/>
      <c r="H26" s="152"/>
    </row>
    <row r="27" spans="1:8" x14ac:dyDescent="0.2">
      <c r="A27" s="61" t="s">
        <v>156</v>
      </c>
      <c r="B27" s="37">
        <v>142865.63499999995</v>
      </c>
      <c r="C27" s="26">
        <v>513249.62599999993</v>
      </c>
      <c r="D27" s="37">
        <v>88461.614999999932</v>
      </c>
      <c r="E27" s="26">
        <v>279073.69300000009</v>
      </c>
      <c r="F27" s="37">
        <v>1023650.5689999999</v>
      </c>
      <c r="H27" s="152"/>
    </row>
    <row r="28" spans="1:8" x14ac:dyDescent="0.2">
      <c r="A28" s="31" t="s">
        <v>157</v>
      </c>
      <c r="B28" s="38">
        <v>-155485.28699999995</v>
      </c>
      <c r="C28" s="20">
        <v>-174029.13699999999</v>
      </c>
      <c r="D28" s="38">
        <v>-300435.61200000002</v>
      </c>
      <c r="E28" s="20">
        <v>-215814.41099999999</v>
      </c>
      <c r="F28" s="38">
        <v>-845764.44699999993</v>
      </c>
      <c r="H28" s="9"/>
    </row>
    <row r="29" spans="1:8" x14ac:dyDescent="0.2">
      <c r="A29" s="31" t="s">
        <v>158</v>
      </c>
      <c r="B29" s="38">
        <v>298350.9219999999</v>
      </c>
      <c r="C29" s="20">
        <v>687278.76299999992</v>
      </c>
      <c r="D29" s="38">
        <v>388897.22699999996</v>
      </c>
      <c r="E29" s="20">
        <v>494888.10400000005</v>
      </c>
      <c r="F29" s="38">
        <v>1869415.0159999998</v>
      </c>
      <c r="H29" s="9"/>
    </row>
    <row r="30" spans="1:8" x14ac:dyDescent="0.2">
      <c r="A30" s="60"/>
      <c r="B30" s="67"/>
      <c r="C30" s="3"/>
      <c r="D30" s="67"/>
      <c r="E30" s="3"/>
      <c r="F30" s="67"/>
      <c r="H30" s="152"/>
    </row>
    <row r="31" spans="1:8" x14ac:dyDescent="0.2">
      <c r="A31" s="124" t="s">
        <v>159</v>
      </c>
      <c r="B31" s="125">
        <v>13252687.444</v>
      </c>
      <c r="C31" s="126">
        <v>14737166.877000034</v>
      </c>
      <c r="D31" s="125">
        <v>12641102.262999978</v>
      </c>
      <c r="E31" s="126">
        <v>15143441.523999998</v>
      </c>
      <c r="F31" s="125">
        <v>55774398.108000003</v>
      </c>
      <c r="H31" s="152"/>
    </row>
    <row r="32" spans="1:8" x14ac:dyDescent="0.2">
      <c r="A32" s="4" t="s">
        <v>22</v>
      </c>
    </row>
    <row r="34" spans="1:6" ht="12.75" customHeight="1" x14ac:dyDescent="0.2">
      <c r="A34" s="263" t="s">
        <v>270</v>
      </c>
      <c r="B34" s="263"/>
      <c r="C34" s="263"/>
      <c r="D34" s="263"/>
      <c r="E34" s="263"/>
      <c r="F34" s="263"/>
    </row>
    <row r="35" spans="1:6" x14ac:dyDescent="0.2">
      <c r="A35" s="263"/>
      <c r="B35" s="263"/>
      <c r="C35" s="263"/>
      <c r="D35" s="263"/>
      <c r="E35" s="263"/>
      <c r="F35" s="263"/>
    </row>
    <row r="36" spans="1:6" x14ac:dyDescent="0.2">
      <c r="A36" s="263"/>
      <c r="B36" s="263"/>
      <c r="C36" s="263"/>
      <c r="D36" s="263"/>
      <c r="E36" s="263"/>
      <c r="F36" s="263"/>
    </row>
    <row r="37" spans="1:6" x14ac:dyDescent="0.2">
      <c r="A37" s="264"/>
      <c r="B37" s="264"/>
      <c r="C37" s="264"/>
      <c r="D37" s="264"/>
      <c r="E37" s="264"/>
    </row>
    <row r="38" spans="1:6" x14ac:dyDescent="0.2">
      <c r="A38" s="264"/>
      <c r="B38" s="264"/>
      <c r="C38" s="264"/>
      <c r="D38" s="264"/>
      <c r="E38" s="264"/>
    </row>
  </sheetData>
  <mergeCells count="1">
    <mergeCell ref="A34:F3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62DE-7962-48EA-995A-0825C26C1B88}">
  <dimension ref="A1:I43"/>
  <sheetViews>
    <sheetView zoomScaleNormal="100" workbookViewId="0">
      <selection activeCell="A26" sqref="A26"/>
    </sheetView>
  </sheetViews>
  <sheetFormatPr baseColWidth="10" defaultColWidth="11.42578125" defaultRowHeight="12.75" x14ac:dyDescent="0.2"/>
  <cols>
    <col min="1" max="1" width="2.7109375" style="4" customWidth="1"/>
    <col min="2" max="2" width="4" style="4" customWidth="1"/>
    <col min="3" max="3" width="44.28515625" style="4" bestFit="1" customWidth="1"/>
    <col min="4" max="16384" width="11.42578125" style="4"/>
  </cols>
  <sheetData>
    <row r="1" spans="1:9" x14ac:dyDescent="0.2">
      <c r="A1" s="3" t="s">
        <v>174</v>
      </c>
    </row>
    <row r="2" spans="1:9" ht="11.25" customHeight="1" x14ac:dyDescent="0.2">
      <c r="A2" s="3" t="s">
        <v>238</v>
      </c>
    </row>
    <row r="3" spans="1:9" x14ac:dyDescent="0.2">
      <c r="A3" s="6" t="s">
        <v>175</v>
      </c>
    </row>
    <row r="4" spans="1:9" x14ac:dyDescent="0.2">
      <c r="A4" s="6" t="s">
        <v>205</v>
      </c>
    </row>
    <row r="5" spans="1:9" x14ac:dyDescent="0.2">
      <c r="A5" s="7"/>
    </row>
    <row r="6" spans="1:9" ht="25.5" x14ac:dyDescent="0.2">
      <c r="A6" s="71"/>
      <c r="B6" s="72"/>
      <c r="C6" s="72"/>
      <c r="D6" s="64" t="s">
        <v>17</v>
      </c>
      <c r="E6" s="63" t="s">
        <v>18</v>
      </c>
      <c r="F6" s="64" t="s">
        <v>19</v>
      </c>
      <c r="G6" s="63" t="s">
        <v>20</v>
      </c>
      <c r="H6" s="64" t="s">
        <v>139</v>
      </c>
      <c r="I6" s="18"/>
    </row>
    <row r="7" spans="1:9" x14ac:dyDescent="0.2">
      <c r="A7" s="31"/>
      <c r="C7" s="6"/>
      <c r="D7" s="73"/>
      <c r="E7" s="70"/>
      <c r="F7" s="73"/>
      <c r="G7" s="70"/>
      <c r="H7" s="73"/>
    </row>
    <row r="8" spans="1:9" x14ac:dyDescent="0.2">
      <c r="A8" s="229" t="s">
        <v>160</v>
      </c>
      <c r="B8" s="230"/>
      <c r="C8" s="230"/>
      <c r="D8" s="37">
        <v>800723.78599999996</v>
      </c>
      <c r="E8" s="37">
        <v>718878.32899999991</v>
      </c>
      <c r="F8" s="37">
        <v>709291.70900000003</v>
      </c>
      <c r="G8" s="37">
        <v>790635.53</v>
      </c>
      <c r="H8" s="37">
        <v>3019529.3539999998</v>
      </c>
      <c r="I8" s="206"/>
    </row>
    <row r="9" spans="1:9" x14ac:dyDescent="0.2">
      <c r="A9" s="31"/>
      <c r="C9" s="6"/>
      <c r="D9" s="66"/>
      <c r="E9" s="21"/>
      <c r="F9" s="66"/>
      <c r="G9" s="21"/>
      <c r="H9" s="66"/>
    </row>
    <row r="10" spans="1:9" x14ac:dyDescent="0.2">
      <c r="A10" s="122"/>
      <c r="B10" s="123"/>
      <c r="C10" s="123"/>
      <c r="D10" s="116"/>
      <c r="E10" s="117"/>
      <c r="F10" s="116"/>
      <c r="G10" s="117"/>
      <c r="H10" s="116"/>
    </row>
    <row r="11" spans="1:9" x14ac:dyDescent="0.2">
      <c r="A11" s="229" t="s">
        <v>179</v>
      </c>
      <c r="B11" s="230"/>
      <c r="C11" s="230"/>
      <c r="D11" s="37">
        <v>643686.15061530203</v>
      </c>
      <c r="E11" s="26">
        <v>835013.57074795093</v>
      </c>
      <c r="F11" s="37">
        <v>984043.79609306506</v>
      </c>
      <c r="G11" s="26">
        <v>984434.99750577484</v>
      </c>
      <c r="H11" s="37">
        <v>3447178.5149620925</v>
      </c>
    </row>
    <row r="12" spans="1:9" x14ac:dyDescent="0.2">
      <c r="A12" s="31"/>
      <c r="B12" s="225" t="s">
        <v>161</v>
      </c>
      <c r="C12" s="225"/>
      <c r="D12" s="38">
        <v>433755.57327188196</v>
      </c>
      <c r="E12" s="20">
        <v>397453.4925872949</v>
      </c>
      <c r="F12" s="38">
        <v>648101.5149576898</v>
      </c>
      <c r="G12" s="20">
        <v>641758.16613199597</v>
      </c>
      <c r="H12" s="38">
        <v>2121068.7469488624</v>
      </c>
    </row>
    <row r="13" spans="1:9" x14ac:dyDescent="0.2">
      <c r="A13" s="31"/>
      <c r="C13" s="81" t="s">
        <v>162</v>
      </c>
      <c r="D13" s="74">
        <v>452958.30874568195</v>
      </c>
      <c r="E13" s="22">
        <v>580870.03717260843</v>
      </c>
      <c r="F13" s="74">
        <v>648101.5149576898</v>
      </c>
      <c r="G13" s="22">
        <v>643217.23585577437</v>
      </c>
      <c r="H13" s="74">
        <v>2325147.0967317545</v>
      </c>
    </row>
    <row r="14" spans="1:9" x14ac:dyDescent="0.2">
      <c r="A14" s="31"/>
      <c r="C14" s="81" t="s">
        <v>163</v>
      </c>
      <c r="D14" s="74">
        <v>-19202.735473799999</v>
      </c>
      <c r="E14" s="22">
        <v>-2410898.7334602084</v>
      </c>
      <c r="F14" s="74">
        <v>0</v>
      </c>
      <c r="G14" s="22">
        <v>-1459.0697237784</v>
      </c>
      <c r="H14" s="74">
        <v>-2431560.5386577868</v>
      </c>
    </row>
    <row r="15" spans="1:9" x14ac:dyDescent="0.2">
      <c r="A15" s="31"/>
      <c r="C15" s="81" t="s">
        <v>164</v>
      </c>
      <c r="D15" s="75">
        <v>0</v>
      </c>
      <c r="E15" s="22">
        <v>2227482.1888748948</v>
      </c>
      <c r="F15" s="75">
        <v>0</v>
      </c>
      <c r="G15" s="24">
        <v>0</v>
      </c>
      <c r="H15" s="74">
        <v>2227482.1888748948</v>
      </c>
    </row>
    <row r="16" spans="1:9" x14ac:dyDescent="0.2">
      <c r="A16" s="31"/>
      <c r="C16" s="81"/>
      <c r="D16" s="75"/>
      <c r="E16" s="22"/>
      <c r="F16" s="75"/>
      <c r="G16" s="24"/>
      <c r="H16" s="74"/>
    </row>
    <row r="17" spans="1:9" x14ac:dyDescent="0.2">
      <c r="A17" s="31"/>
      <c r="B17" s="225" t="s">
        <v>165</v>
      </c>
      <c r="C17" s="225"/>
      <c r="D17" s="38">
        <v>158434.39838982851</v>
      </c>
      <c r="E17" s="20">
        <v>330386.25767278764</v>
      </c>
      <c r="F17" s="38">
        <v>208953.104074637</v>
      </c>
      <c r="G17" s="20">
        <v>211175.62589392523</v>
      </c>
      <c r="H17" s="38">
        <v>908949.38603117829</v>
      </c>
    </row>
    <row r="18" spans="1:9" x14ac:dyDescent="0.2">
      <c r="A18" s="31"/>
      <c r="C18" s="81" t="s">
        <v>162</v>
      </c>
      <c r="D18" s="74">
        <v>158434.39838982851</v>
      </c>
      <c r="E18" s="22">
        <v>191044.350659285</v>
      </c>
      <c r="F18" s="74">
        <v>208953.104074637</v>
      </c>
      <c r="G18" s="22">
        <v>211175.62589392523</v>
      </c>
      <c r="H18" s="74">
        <v>769607.47901767574</v>
      </c>
    </row>
    <row r="19" spans="1:9" x14ac:dyDescent="0.2">
      <c r="A19" s="31"/>
      <c r="C19" s="81" t="s">
        <v>163</v>
      </c>
      <c r="D19" s="75">
        <v>0</v>
      </c>
      <c r="E19" s="22">
        <v>-324986.39783508901</v>
      </c>
      <c r="F19" s="75">
        <v>0</v>
      </c>
      <c r="G19" s="24">
        <v>0</v>
      </c>
      <c r="H19" s="74">
        <v>-324986.39783508901</v>
      </c>
    </row>
    <row r="20" spans="1:9" x14ac:dyDescent="0.2">
      <c r="A20" s="31"/>
      <c r="C20" s="81" t="s">
        <v>164</v>
      </c>
      <c r="D20" s="75">
        <v>0</v>
      </c>
      <c r="E20" s="22">
        <v>464328.30484859162</v>
      </c>
      <c r="F20" s="75">
        <v>0</v>
      </c>
      <c r="G20" s="24">
        <v>0</v>
      </c>
      <c r="H20" s="74">
        <v>464328.30484859162</v>
      </c>
    </row>
    <row r="21" spans="1:9" x14ac:dyDescent="0.2">
      <c r="A21" s="31"/>
      <c r="B21" s="225" t="s">
        <v>166</v>
      </c>
      <c r="C21" s="225"/>
      <c r="D21" s="38">
        <v>51496.17895359164</v>
      </c>
      <c r="E21" s="20">
        <v>107173.82048786835</v>
      </c>
      <c r="F21" s="38">
        <v>126989.17706073819</v>
      </c>
      <c r="G21" s="20">
        <v>131501.20547985367</v>
      </c>
      <c r="H21" s="38">
        <v>417160.38198205188</v>
      </c>
    </row>
    <row r="22" spans="1:9" x14ac:dyDescent="0.2">
      <c r="A22" s="118"/>
      <c r="B22" s="121"/>
      <c r="C22" s="121"/>
      <c r="D22" s="119"/>
      <c r="E22" s="120"/>
      <c r="F22" s="119"/>
      <c r="G22" s="120"/>
      <c r="H22" s="119"/>
    </row>
    <row r="23" spans="1:9" x14ac:dyDescent="0.2">
      <c r="A23" s="31"/>
      <c r="B23" s="6"/>
      <c r="C23" s="6"/>
      <c r="D23" s="38"/>
      <c r="E23" s="20"/>
      <c r="F23" s="38"/>
      <c r="G23" s="20"/>
      <c r="H23" s="38"/>
    </row>
    <row r="24" spans="1:9" x14ac:dyDescent="0.2">
      <c r="A24" s="60" t="s">
        <v>206</v>
      </c>
      <c r="B24" s="6"/>
      <c r="C24" s="6"/>
      <c r="D24" s="38">
        <v>288343.37353600003</v>
      </c>
      <c r="E24" s="20">
        <v>129862.27438022</v>
      </c>
      <c r="F24" s="38">
        <v>136819.49206101999</v>
      </c>
      <c r="G24" s="20">
        <v>82806.847333040016</v>
      </c>
      <c r="H24" s="38">
        <v>637831.98731027998</v>
      </c>
      <c r="I24" s="9"/>
    </row>
    <row r="25" spans="1:9" x14ac:dyDescent="0.2">
      <c r="A25" s="118"/>
      <c r="B25" s="121"/>
      <c r="C25" s="121"/>
      <c r="D25" s="119"/>
      <c r="E25" s="120"/>
      <c r="F25" s="119"/>
      <c r="G25" s="120"/>
      <c r="H25" s="119"/>
    </row>
    <row r="26" spans="1:9" x14ac:dyDescent="0.2">
      <c r="A26" s="31"/>
      <c r="B26" s="6"/>
      <c r="C26" s="6"/>
      <c r="D26" s="38"/>
      <c r="E26" s="20"/>
      <c r="F26" s="38"/>
      <c r="G26" s="20"/>
      <c r="H26" s="38"/>
    </row>
    <row r="27" spans="1:9" x14ac:dyDescent="0.2">
      <c r="A27" s="234" t="s">
        <v>168</v>
      </c>
      <c r="B27" s="235"/>
      <c r="C27" s="235"/>
      <c r="D27" s="76">
        <v>0</v>
      </c>
      <c r="E27" s="25">
        <v>0</v>
      </c>
      <c r="F27" s="76">
        <v>0</v>
      </c>
      <c r="G27" s="25">
        <v>0</v>
      </c>
      <c r="H27" s="76">
        <v>0</v>
      </c>
    </row>
    <row r="28" spans="1:9" x14ac:dyDescent="0.2">
      <c r="A28" s="68"/>
      <c r="B28" s="69"/>
      <c r="C28" s="69"/>
      <c r="D28" s="77"/>
      <c r="E28" s="69"/>
      <c r="F28" s="77"/>
      <c r="G28" s="69"/>
      <c r="H28" s="77"/>
    </row>
    <row r="29" spans="1:9" x14ac:dyDescent="0.2">
      <c r="A29" s="10" t="s">
        <v>180</v>
      </c>
    </row>
    <row r="30" spans="1:9" x14ac:dyDescent="0.2">
      <c r="A30" s="10" t="s">
        <v>22</v>
      </c>
    </row>
    <row r="33" spans="4:9" x14ac:dyDescent="0.2">
      <c r="D33" s="9"/>
      <c r="E33" s="9"/>
      <c r="F33" s="9"/>
      <c r="G33" s="9"/>
      <c r="H33" s="9"/>
      <c r="I33" s="145"/>
    </row>
    <row r="34" spans="4:9" x14ac:dyDescent="0.2">
      <c r="D34" s="9"/>
      <c r="E34" s="9"/>
      <c r="F34" s="9"/>
      <c r="G34" s="9"/>
      <c r="H34" s="9"/>
    </row>
    <row r="35" spans="4:9" x14ac:dyDescent="0.2">
      <c r="D35" s="9"/>
      <c r="E35" s="9"/>
      <c r="F35" s="9"/>
      <c r="G35" s="9"/>
      <c r="H35" s="9"/>
    </row>
    <row r="36" spans="4:9" x14ac:dyDescent="0.2">
      <c r="D36" s="9"/>
      <c r="E36" s="9"/>
      <c r="F36" s="9"/>
      <c r="G36" s="9"/>
      <c r="H36" s="9"/>
    </row>
    <row r="37" spans="4:9" x14ac:dyDescent="0.2">
      <c r="D37" s="23"/>
      <c r="E37" s="23"/>
      <c r="F37" s="23"/>
      <c r="G37" s="23"/>
      <c r="H37" s="9"/>
    </row>
    <row r="38" spans="4:9" x14ac:dyDescent="0.2">
      <c r="D38" s="9"/>
      <c r="E38" s="9"/>
      <c r="F38" s="9"/>
      <c r="G38" s="9"/>
      <c r="H38" s="9"/>
    </row>
    <row r="39" spans="4:9" x14ac:dyDescent="0.2">
      <c r="D39" s="9"/>
      <c r="E39" s="9"/>
      <c r="F39" s="9"/>
      <c r="G39" s="9"/>
      <c r="H39" s="9"/>
    </row>
    <row r="40" spans="4:9" x14ac:dyDescent="0.2">
      <c r="D40" s="9"/>
      <c r="E40" s="9"/>
      <c r="F40" s="9"/>
      <c r="G40" s="9"/>
      <c r="H40" s="9"/>
    </row>
    <row r="41" spans="4:9" x14ac:dyDescent="0.2">
      <c r="D41" s="9"/>
      <c r="E41" s="9"/>
      <c r="F41" s="9"/>
      <c r="G41" s="9"/>
      <c r="H41" s="9"/>
    </row>
    <row r="42" spans="4:9" x14ac:dyDescent="0.2">
      <c r="D42" s="9"/>
      <c r="E42" s="9"/>
      <c r="F42" s="9"/>
      <c r="G42" s="9"/>
      <c r="H42" s="9"/>
    </row>
    <row r="43" spans="4:9" x14ac:dyDescent="0.2">
      <c r="D43" s="9"/>
      <c r="E43" s="9"/>
      <c r="F43" s="9"/>
      <c r="G43" s="9"/>
      <c r="H43" s="9"/>
    </row>
  </sheetData>
  <mergeCells count="6">
    <mergeCell ref="A27:C27"/>
    <mergeCell ref="A8:C8"/>
    <mergeCell ref="A11:C11"/>
    <mergeCell ref="B12:C12"/>
    <mergeCell ref="B17:C17"/>
    <mergeCell ref="B21:C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D8ACE-AED6-4032-8646-61806460AA2B}">
  <dimension ref="A1:H38"/>
  <sheetViews>
    <sheetView showGridLines="0" zoomScaleNormal="100" workbookViewId="0">
      <selection activeCell="A26" sqref="A26"/>
    </sheetView>
  </sheetViews>
  <sheetFormatPr baseColWidth="10" defaultColWidth="10.85546875" defaultRowHeight="12.75" x14ac:dyDescent="0.2"/>
  <cols>
    <col min="1" max="1" width="68.5703125" style="13" customWidth="1"/>
    <col min="2" max="2" width="31.42578125" style="13" customWidth="1"/>
    <col min="3" max="3" width="14.85546875" style="13" customWidth="1"/>
    <col min="4" max="16384" width="10.85546875" style="13"/>
  </cols>
  <sheetData>
    <row r="1" spans="1:8" x14ac:dyDescent="0.2">
      <c r="A1" s="12" t="s">
        <v>45</v>
      </c>
    </row>
    <row r="2" spans="1:8" x14ac:dyDescent="0.2">
      <c r="A2" s="12" t="s">
        <v>228</v>
      </c>
    </row>
    <row r="4" spans="1:8" x14ac:dyDescent="0.2">
      <c r="A4" s="92" t="s">
        <v>46</v>
      </c>
      <c r="B4" s="93" t="s">
        <v>47</v>
      </c>
      <c r="C4" s="94" t="s">
        <v>48</v>
      </c>
    </row>
    <row r="5" spans="1:8" ht="25.5" x14ac:dyDescent="0.2">
      <c r="A5" s="86" t="s">
        <v>204</v>
      </c>
      <c r="B5" s="146" t="s">
        <v>210</v>
      </c>
      <c r="C5" s="201">
        <v>2.3498891615464812E-2</v>
      </c>
    </row>
    <row r="6" spans="1:8" ht="25.5" x14ac:dyDescent="0.2">
      <c r="A6" s="96" t="s">
        <v>191</v>
      </c>
      <c r="B6" s="97" t="s">
        <v>210</v>
      </c>
      <c r="C6" s="201">
        <v>3.9258333333332951E-2</v>
      </c>
    </row>
    <row r="7" spans="1:8" x14ac:dyDescent="0.2">
      <c r="A7" s="96" t="s">
        <v>49</v>
      </c>
      <c r="B7" s="97" t="s">
        <v>211</v>
      </c>
      <c r="C7" s="155">
        <v>945.50238095238103</v>
      </c>
    </row>
    <row r="8" spans="1:8" x14ac:dyDescent="0.2">
      <c r="A8" s="86" t="s">
        <v>50</v>
      </c>
      <c r="B8" s="98" t="s">
        <v>212</v>
      </c>
      <c r="C8" s="156">
        <v>935.3870967741932</v>
      </c>
    </row>
    <row r="9" spans="1:8" x14ac:dyDescent="0.2">
      <c r="A9" s="86"/>
      <c r="B9" s="98" t="s">
        <v>213</v>
      </c>
      <c r="C9" s="156">
        <v>931.57377049180343</v>
      </c>
    </row>
    <row r="10" spans="1:8" x14ac:dyDescent="0.2">
      <c r="A10" s="86"/>
      <c r="B10" s="99" t="s">
        <v>214</v>
      </c>
      <c r="C10" s="157">
        <v>961.64177419354849</v>
      </c>
    </row>
    <row r="11" spans="1:8" x14ac:dyDescent="0.2">
      <c r="A11" s="86"/>
      <c r="B11" s="98" t="s">
        <v>210</v>
      </c>
      <c r="C11" s="156">
        <v>943.58241935483863</v>
      </c>
    </row>
    <row r="12" spans="1:8" x14ac:dyDescent="0.2">
      <c r="A12" s="87"/>
      <c r="B12" s="99" t="s">
        <v>221</v>
      </c>
      <c r="C12" s="158">
        <v>872.01402406983755</v>
      </c>
      <c r="D12" s="128"/>
      <c r="H12" s="28"/>
    </row>
    <row r="13" spans="1:8" x14ac:dyDescent="0.2">
      <c r="A13" s="86" t="s">
        <v>51</v>
      </c>
      <c r="B13" s="98" t="s">
        <v>211</v>
      </c>
      <c r="C13" s="160">
        <v>3.8275466870504711</v>
      </c>
      <c r="H13" s="28"/>
    </row>
    <row r="14" spans="1:8" x14ac:dyDescent="0.2">
      <c r="A14" s="86" t="s">
        <v>201</v>
      </c>
      <c r="B14" s="98" t="s">
        <v>212</v>
      </c>
      <c r="C14" s="160">
        <v>4.4237961996755288</v>
      </c>
      <c r="H14" s="28"/>
    </row>
    <row r="15" spans="1:8" x14ac:dyDescent="0.2">
      <c r="A15" s="86"/>
      <c r="B15" s="98" t="s">
        <v>213</v>
      </c>
      <c r="C15" s="160">
        <v>4.1774787409855767</v>
      </c>
      <c r="F15" s="29"/>
      <c r="H15" s="28"/>
    </row>
    <row r="16" spans="1:8" x14ac:dyDescent="0.2">
      <c r="A16" s="86"/>
      <c r="B16" s="98" t="s">
        <v>214</v>
      </c>
      <c r="C16" s="160">
        <v>4.1699573230743407</v>
      </c>
    </row>
    <row r="17" spans="1:7" x14ac:dyDescent="0.2">
      <c r="A17" s="86"/>
      <c r="B17" s="97" t="s">
        <v>210</v>
      </c>
      <c r="C17" s="161">
        <v>4.1489141437200114</v>
      </c>
    </row>
    <row r="18" spans="1:7" x14ac:dyDescent="0.2">
      <c r="A18" s="86"/>
      <c r="B18" s="98" t="s">
        <v>197</v>
      </c>
      <c r="C18" s="162">
        <v>3.8454532918132158</v>
      </c>
    </row>
    <row r="19" spans="1:7" x14ac:dyDescent="0.2">
      <c r="A19" s="96" t="s">
        <v>199</v>
      </c>
      <c r="B19" s="97" t="s">
        <v>211</v>
      </c>
      <c r="C19" s="163">
        <v>3.8426404265274789</v>
      </c>
    </row>
    <row r="20" spans="1:7" x14ac:dyDescent="0.2">
      <c r="A20" s="86" t="s">
        <v>202</v>
      </c>
      <c r="B20" s="98" t="s">
        <v>212</v>
      </c>
      <c r="C20" s="160">
        <v>4.612586828891839</v>
      </c>
    </row>
    <row r="21" spans="1:7" x14ac:dyDescent="0.2">
      <c r="B21" s="98" t="s">
        <v>213</v>
      </c>
      <c r="C21" s="160">
        <v>4.2345957736474213</v>
      </c>
    </row>
    <row r="22" spans="1:7" x14ac:dyDescent="0.2">
      <c r="A22" s="87"/>
      <c r="B22" s="98" t="s">
        <v>214</v>
      </c>
      <c r="C22" s="164">
        <v>3.777281903360588</v>
      </c>
    </row>
    <row r="23" spans="1:7" x14ac:dyDescent="0.2">
      <c r="A23" s="96" t="s">
        <v>52</v>
      </c>
      <c r="B23" s="97" t="s">
        <v>215</v>
      </c>
      <c r="C23" s="155">
        <v>291.82045449899999</v>
      </c>
    </row>
    <row r="24" spans="1:7" x14ac:dyDescent="0.2">
      <c r="A24" s="86" t="s">
        <v>53</v>
      </c>
      <c r="B24" s="98" t="s">
        <v>216</v>
      </c>
      <c r="C24" s="156">
        <v>291.57903496299997</v>
      </c>
    </row>
    <row r="25" spans="1:7" x14ac:dyDescent="0.2">
      <c r="A25" s="86"/>
      <c r="B25" s="98" t="s">
        <v>217</v>
      </c>
      <c r="C25" s="156">
        <v>318.307677157</v>
      </c>
      <c r="G25" s="30"/>
    </row>
    <row r="26" spans="1:7" ht="12.75" customHeight="1" x14ac:dyDescent="0.2">
      <c r="A26" s="87"/>
      <c r="B26" s="99" t="s">
        <v>218</v>
      </c>
      <c r="C26" s="157">
        <v>381.89821177699997</v>
      </c>
      <c r="G26" s="30"/>
    </row>
    <row r="27" spans="1:7" ht="12.75" customHeight="1" x14ac:dyDescent="0.2">
      <c r="A27" s="86" t="s">
        <v>54</v>
      </c>
      <c r="B27" s="98" t="s">
        <v>215</v>
      </c>
      <c r="C27" s="155">
        <v>719.73000574111938</v>
      </c>
    </row>
    <row r="28" spans="1:7" ht="12.75" customHeight="1" x14ac:dyDescent="0.25">
      <c r="A28" s="86" t="s">
        <v>53</v>
      </c>
      <c r="B28" s="98" t="s">
        <v>216</v>
      </c>
      <c r="C28" s="156">
        <v>739.82630777359009</v>
      </c>
      <c r="E28" s="200"/>
      <c r="F28" s="130"/>
    </row>
    <row r="29" spans="1:7" ht="12.75" customHeight="1" x14ac:dyDescent="0.25">
      <c r="A29" s="86"/>
      <c r="B29" s="98" t="s">
        <v>217</v>
      </c>
      <c r="C29" s="156">
        <v>759.01572751998901</v>
      </c>
      <c r="E29" s="200"/>
      <c r="F29" s="130"/>
    </row>
    <row r="30" spans="1:7" ht="12.75" customHeight="1" x14ac:dyDescent="0.25">
      <c r="A30" s="86"/>
      <c r="B30" s="99" t="s">
        <v>218</v>
      </c>
      <c r="C30" s="157">
        <v>803.47405910491943</v>
      </c>
      <c r="E30" s="200"/>
      <c r="F30" s="130"/>
    </row>
    <row r="31" spans="1:7" ht="12.75" customHeight="1" x14ac:dyDescent="0.25">
      <c r="A31" s="86"/>
      <c r="B31" s="98" t="s">
        <v>219</v>
      </c>
      <c r="C31" s="159">
        <v>3022.0461001396179</v>
      </c>
      <c r="E31" s="200"/>
      <c r="F31" s="130"/>
    </row>
    <row r="32" spans="1:7" ht="12.75" customHeight="1" x14ac:dyDescent="0.2">
      <c r="A32" s="86"/>
      <c r="B32" s="98" t="s">
        <v>198</v>
      </c>
      <c r="C32" s="159">
        <v>2735.5780222713947</v>
      </c>
      <c r="E32" s="130"/>
      <c r="F32" s="130"/>
    </row>
    <row r="33" spans="1:4" x14ac:dyDescent="0.2">
      <c r="A33" s="96" t="s">
        <v>181</v>
      </c>
      <c r="B33" s="97" t="s">
        <v>220</v>
      </c>
      <c r="C33" s="241">
        <v>0.93</v>
      </c>
    </row>
    <row r="34" spans="1:4" x14ac:dyDescent="0.2">
      <c r="A34" s="259" t="s">
        <v>55</v>
      </c>
      <c r="B34" s="97" t="s">
        <v>219</v>
      </c>
      <c r="C34" s="242">
        <v>13046.60902904186</v>
      </c>
      <c r="D34" s="199"/>
    </row>
    <row r="35" spans="1:4" x14ac:dyDescent="0.2">
      <c r="A35" s="260"/>
      <c r="B35" s="99" t="s">
        <v>198</v>
      </c>
      <c r="C35" s="95">
        <v>17862.642973037408</v>
      </c>
      <c r="D35" s="199"/>
    </row>
    <row r="36" spans="1:4" x14ac:dyDescent="0.2">
      <c r="A36" s="13" t="s">
        <v>176</v>
      </c>
    </row>
    <row r="38" spans="1:4" x14ac:dyDescent="0.2">
      <c r="C38" s="127"/>
    </row>
  </sheetData>
  <mergeCells count="1">
    <mergeCell ref="A34:A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12720-BB8A-4FA3-8929-E8E823845920}">
  <dimension ref="A1:G6"/>
  <sheetViews>
    <sheetView showGridLines="0" workbookViewId="0">
      <selection activeCell="A26" sqref="A26"/>
    </sheetView>
  </sheetViews>
  <sheetFormatPr baseColWidth="10" defaultColWidth="10.85546875" defaultRowHeight="12.75" x14ac:dyDescent="0.2"/>
  <cols>
    <col min="1" max="1" width="19.7109375" style="13" customWidth="1"/>
    <col min="2" max="7" width="12.140625" style="13" customWidth="1"/>
    <col min="8" max="16384" width="10.85546875" style="13"/>
  </cols>
  <sheetData>
    <row r="1" spans="1:7" x14ac:dyDescent="0.2">
      <c r="A1" s="12" t="s">
        <v>56</v>
      </c>
    </row>
    <row r="2" spans="1:7" x14ac:dyDescent="0.2">
      <c r="A2" s="12" t="s">
        <v>57</v>
      </c>
    </row>
    <row r="4" spans="1:7" ht="38.25" x14ac:dyDescent="0.2">
      <c r="A4" s="101" t="s">
        <v>58</v>
      </c>
      <c r="B4" s="93" t="s">
        <v>251</v>
      </c>
      <c r="C4" s="93" t="s">
        <v>252</v>
      </c>
      <c r="D4" s="93" t="s">
        <v>6</v>
      </c>
      <c r="E4" s="93" t="s">
        <v>192</v>
      </c>
      <c r="F4" s="93" t="s">
        <v>59</v>
      </c>
      <c r="G4" s="93" t="s">
        <v>8</v>
      </c>
    </row>
    <row r="5" spans="1:7" x14ac:dyDescent="0.2">
      <c r="A5" s="103" t="s">
        <v>60</v>
      </c>
      <c r="B5" s="102">
        <v>1.63</v>
      </c>
      <c r="C5" s="102">
        <v>1.82</v>
      </c>
      <c r="D5" s="102">
        <v>2.39</v>
      </c>
      <c r="E5" s="102">
        <v>2.39</v>
      </c>
      <c r="F5" s="102">
        <v>1.04</v>
      </c>
      <c r="G5" s="102">
        <v>1</v>
      </c>
    </row>
    <row r="6" spans="1:7" x14ac:dyDescent="0.2">
      <c r="A6" s="13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89520-0D82-476F-9757-EB80EFAD2484}">
  <dimension ref="A1:C8"/>
  <sheetViews>
    <sheetView workbookViewId="0">
      <selection activeCell="A26" sqref="A26"/>
    </sheetView>
  </sheetViews>
  <sheetFormatPr baseColWidth="10" defaultRowHeight="12.75" x14ac:dyDescent="0.2"/>
  <cols>
    <col min="1" max="1" width="62.28515625" style="130" customWidth="1"/>
    <col min="2" max="2" width="11.42578125" style="130"/>
    <col min="3" max="3" width="36.42578125" style="130" customWidth="1"/>
    <col min="4" max="16384" width="11.42578125" style="130"/>
  </cols>
  <sheetData>
    <row r="1" spans="1:3" x14ac:dyDescent="0.2">
      <c r="A1" s="147" t="s">
        <v>0</v>
      </c>
    </row>
    <row r="2" spans="1:3" x14ac:dyDescent="0.2">
      <c r="A2" s="147" t="s">
        <v>193</v>
      </c>
    </row>
    <row r="4" spans="1:3" x14ac:dyDescent="0.2">
      <c r="A4" s="149" t="s">
        <v>46</v>
      </c>
      <c r="B4" s="150" t="s">
        <v>48</v>
      </c>
      <c r="C4" s="151" t="s">
        <v>62</v>
      </c>
    </row>
    <row r="5" spans="1:3" s="148" customFormat="1" ht="38.25" x14ac:dyDescent="0.2">
      <c r="A5" s="243" t="s">
        <v>256</v>
      </c>
      <c r="B5" s="202">
        <v>5.244999999999999E-2</v>
      </c>
      <c r="C5" s="185" t="s">
        <v>253</v>
      </c>
    </row>
    <row r="6" spans="1:3" s="148" customFormat="1" ht="38.25" x14ac:dyDescent="0.2">
      <c r="A6" s="243" t="s">
        <v>255</v>
      </c>
      <c r="B6" s="202">
        <v>0.25583850000000002</v>
      </c>
      <c r="C6" s="185" t="s">
        <v>253</v>
      </c>
    </row>
    <row r="7" spans="1:3" s="148" customFormat="1" ht="38.25" x14ac:dyDescent="0.2">
      <c r="A7" s="244" t="s">
        <v>254</v>
      </c>
      <c r="B7" s="203">
        <v>0.34119320656173135</v>
      </c>
      <c r="C7" s="185" t="s">
        <v>253</v>
      </c>
    </row>
    <row r="8" spans="1:3" x14ac:dyDescent="0.2">
      <c r="A8" s="130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CCB9D-CAFA-4B62-9F3B-6E9B13F6D45D}">
  <dimension ref="A1:H14"/>
  <sheetViews>
    <sheetView showGridLines="0" workbookViewId="0">
      <selection activeCell="A26" sqref="A26"/>
    </sheetView>
  </sheetViews>
  <sheetFormatPr baseColWidth="10" defaultColWidth="10.85546875" defaultRowHeight="12.75" x14ac:dyDescent="0.2"/>
  <cols>
    <col min="1" max="1" width="53.85546875" style="13" customWidth="1"/>
    <col min="2" max="4" width="16" style="13" customWidth="1"/>
    <col min="5" max="16384" width="10.85546875" style="13"/>
  </cols>
  <sheetData>
    <row r="1" spans="1:8" x14ac:dyDescent="0.2">
      <c r="A1" s="12" t="s">
        <v>10</v>
      </c>
    </row>
    <row r="2" spans="1:8" x14ac:dyDescent="0.2">
      <c r="A2" s="12" t="s">
        <v>229</v>
      </c>
      <c r="C2" s="128"/>
    </row>
    <row r="3" spans="1:8" x14ac:dyDescent="0.2">
      <c r="A3" s="13" t="s">
        <v>205</v>
      </c>
    </row>
    <row r="5" spans="1:8" ht="26.45" customHeight="1" x14ac:dyDescent="0.2">
      <c r="A5" s="207" t="s">
        <v>1</v>
      </c>
      <c r="B5" s="209" t="s">
        <v>2</v>
      </c>
      <c r="C5" s="207" t="s">
        <v>3</v>
      </c>
      <c r="D5" s="211" t="s">
        <v>4</v>
      </c>
      <c r="E5" s="14"/>
    </row>
    <row r="6" spans="1:8" x14ac:dyDescent="0.2">
      <c r="A6" s="208"/>
      <c r="B6" s="210"/>
      <c r="C6" s="208"/>
      <c r="D6" s="212"/>
      <c r="E6" s="14"/>
    </row>
    <row r="7" spans="1:8" x14ac:dyDescent="0.2">
      <c r="A7" s="136" t="s">
        <v>257</v>
      </c>
      <c r="B7" s="165">
        <v>12637428.818</v>
      </c>
      <c r="C7" s="166">
        <f>B7-D7</f>
        <v>69961.589787522331</v>
      </c>
      <c r="D7" s="167">
        <v>12567467.228212478</v>
      </c>
      <c r="E7" s="14"/>
      <c r="F7" s="28"/>
      <c r="G7" s="28"/>
      <c r="H7" s="28"/>
    </row>
    <row r="8" spans="1:8" x14ac:dyDescent="0.2">
      <c r="A8" s="245" t="s">
        <v>223</v>
      </c>
      <c r="B8" s="165">
        <v>-13817399.67499999</v>
      </c>
      <c r="C8" s="166">
        <f t="shared" ref="C8:C13" si="0">B8-D8</f>
        <v>-112014.98900211416</v>
      </c>
      <c r="D8" s="167">
        <v>-13705384.685997875</v>
      </c>
      <c r="E8" s="14"/>
      <c r="F8" s="28"/>
      <c r="G8" s="28"/>
      <c r="H8" s="28"/>
    </row>
    <row r="9" spans="1:8" x14ac:dyDescent="0.2">
      <c r="A9" s="136" t="s">
        <v>5</v>
      </c>
      <c r="B9" s="165">
        <v>8354142.8100000005</v>
      </c>
      <c r="C9" s="166">
        <f t="shared" si="0"/>
        <v>57687.214168940671</v>
      </c>
      <c r="D9" s="167">
        <v>8296455.5958310599</v>
      </c>
      <c r="E9" s="14"/>
      <c r="F9" s="28"/>
      <c r="G9" s="28"/>
      <c r="H9" s="28"/>
    </row>
    <row r="10" spans="1:8" x14ac:dyDescent="0.2">
      <c r="A10" s="136" t="s">
        <v>6</v>
      </c>
      <c r="B10" s="165">
        <v>12501372.221000001</v>
      </c>
      <c r="C10" s="166">
        <f t="shared" si="0"/>
        <v>113237.75828568079</v>
      </c>
      <c r="D10" s="167">
        <v>12388134.46271432</v>
      </c>
      <c r="E10" s="14"/>
      <c r="F10" s="28"/>
      <c r="G10" s="28"/>
      <c r="H10" s="28"/>
    </row>
    <row r="11" spans="1:8" x14ac:dyDescent="0.2">
      <c r="A11" s="136" t="s">
        <v>7</v>
      </c>
      <c r="B11" s="165">
        <v>31628024.848999992</v>
      </c>
      <c r="C11" s="166">
        <f t="shared" si="0"/>
        <v>124984.44308973104</v>
      </c>
      <c r="D11" s="167">
        <v>31503040.405910261</v>
      </c>
      <c r="E11" s="14"/>
      <c r="F11" s="28"/>
      <c r="G11" s="28"/>
      <c r="H11" s="28"/>
    </row>
    <row r="12" spans="1:8" x14ac:dyDescent="0.2">
      <c r="A12" s="136" t="s">
        <v>8</v>
      </c>
      <c r="B12" s="165">
        <v>1023650.5699179999</v>
      </c>
      <c r="C12" s="166">
        <f t="shared" si="0"/>
        <v>3889.87216568843</v>
      </c>
      <c r="D12" s="167">
        <v>1019760.6977523115</v>
      </c>
      <c r="E12" s="14"/>
      <c r="F12" s="28"/>
      <c r="G12" s="28"/>
      <c r="H12" s="28"/>
    </row>
    <row r="13" spans="1:8" ht="16.350000000000001" customHeight="1" x14ac:dyDescent="0.2">
      <c r="A13" s="104" t="s">
        <v>9</v>
      </c>
      <c r="B13" s="168">
        <v>52327219.592918001</v>
      </c>
      <c r="C13" s="169">
        <f t="shared" si="0"/>
        <v>257745.88849544525</v>
      </c>
      <c r="D13" s="170">
        <v>52069473.704422556</v>
      </c>
      <c r="E13" s="14"/>
      <c r="F13" s="28"/>
      <c r="G13" s="28"/>
      <c r="H13" s="28"/>
    </row>
    <row r="14" spans="1:8" x14ac:dyDescent="0.2">
      <c r="A14" s="1" t="s">
        <v>13</v>
      </c>
      <c r="C14" s="140"/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5D968-2A67-4E9B-9558-6CEDDE235693}">
  <dimension ref="A1:E12"/>
  <sheetViews>
    <sheetView showGridLines="0" workbookViewId="0">
      <selection activeCell="A26" sqref="A26"/>
    </sheetView>
  </sheetViews>
  <sheetFormatPr baseColWidth="10" defaultColWidth="10.85546875" defaultRowHeight="12.75" x14ac:dyDescent="0.2"/>
  <cols>
    <col min="1" max="1" width="28.140625" style="13" customWidth="1"/>
    <col min="2" max="2" width="27" style="13" bestFit="1" customWidth="1"/>
    <col min="3" max="16384" width="10.85546875" style="13"/>
  </cols>
  <sheetData>
    <row r="1" spans="1:5" x14ac:dyDescent="0.2">
      <c r="A1" s="12" t="s">
        <v>14</v>
      </c>
    </row>
    <row r="2" spans="1:5" ht="15" x14ac:dyDescent="0.2">
      <c r="A2" s="12" t="s">
        <v>230</v>
      </c>
    </row>
    <row r="3" spans="1:5" x14ac:dyDescent="0.2">
      <c r="A3" s="13" t="s">
        <v>205</v>
      </c>
    </row>
    <row r="5" spans="1:5" s="130" customFormat="1" ht="14.45" customHeight="1" x14ac:dyDescent="0.2">
      <c r="A5" s="92" t="s">
        <v>185</v>
      </c>
      <c r="B5" s="101" t="s">
        <v>1</v>
      </c>
      <c r="C5" s="101" t="s">
        <v>183</v>
      </c>
      <c r="E5" s="131"/>
    </row>
    <row r="6" spans="1:5" s="130" customFormat="1" ht="14.45" customHeight="1" x14ac:dyDescent="0.2">
      <c r="A6" s="262" t="s">
        <v>242</v>
      </c>
      <c r="B6" s="257" t="s">
        <v>186</v>
      </c>
      <c r="C6" s="261">
        <v>0</v>
      </c>
      <c r="D6" s="132"/>
      <c r="E6" s="133"/>
    </row>
    <row r="7" spans="1:5" s="130" customFormat="1" ht="12" customHeight="1" x14ac:dyDescent="0.2">
      <c r="A7" s="213" t="s">
        <v>241</v>
      </c>
      <c r="B7" s="213"/>
    </row>
    <row r="8" spans="1:5" s="130" customFormat="1" ht="6.75" hidden="1" customHeight="1" x14ac:dyDescent="0.2">
      <c r="A8" s="214"/>
      <c r="B8" s="214"/>
    </row>
    <row r="9" spans="1:5" x14ac:dyDescent="0.2">
      <c r="A9" s="134" t="s">
        <v>184</v>
      </c>
      <c r="B9" s="135"/>
    </row>
    <row r="11" spans="1:5" x14ac:dyDescent="0.2">
      <c r="B11" s="130"/>
    </row>
    <row r="12" spans="1:5" x14ac:dyDescent="0.2">
      <c r="B12" s="130"/>
    </row>
  </sheetData>
  <mergeCells count="1">
    <mergeCell ref="A7:B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41119-0BB9-4EB2-9E1D-1B038ACBFD40}">
  <dimension ref="A1:E10"/>
  <sheetViews>
    <sheetView showGridLines="0" workbookViewId="0">
      <selection activeCell="A26" sqref="A26"/>
    </sheetView>
  </sheetViews>
  <sheetFormatPr baseColWidth="10" defaultColWidth="10.85546875" defaultRowHeight="12.75" x14ac:dyDescent="0.2"/>
  <cols>
    <col min="1" max="3" width="18.42578125" style="13" customWidth="1"/>
    <col min="4" max="16384" width="10.85546875" style="13"/>
  </cols>
  <sheetData>
    <row r="1" spans="1:5" x14ac:dyDescent="0.2">
      <c r="A1" s="12" t="s">
        <v>23</v>
      </c>
    </row>
    <row r="2" spans="1:5" x14ac:dyDescent="0.2">
      <c r="A2" s="12" t="s">
        <v>231</v>
      </c>
      <c r="E2" s="128"/>
    </row>
    <row r="3" spans="1:5" x14ac:dyDescent="0.2">
      <c r="A3" s="13" t="s">
        <v>205</v>
      </c>
    </row>
    <row r="5" spans="1:5" ht="25.5" x14ac:dyDescent="0.2">
      <c r="A5" s="93" t="s">
        <v>11</v>
      </c>
      <c r="B5" s="93" t="s">
        <v>3</v>
      </c>
      <c r="C5" s="93" t="s">
        <v>12</v>
      </c>
    </row>
    <row r="6" spans="1:5" x14ac:dyDescent="0.2">
      <c r="A6" s="171">
        <v>3019529.3539999998</v>
      </c>
      <c r="B6" s="171">
        <v>13420.486721844878</v>
      </c>
      <c r="C6" s="171">
        <v>3006108.8672781549</v>
      </c>
    </row>
    <row r="7" spans="1:5" x14ac:dyDescent="0.2">
      <c r="A7" s="1" t="s">
        <v>13</v>
      </c>
    </row>
    <row r="10" spans="1:5" x14ac:dyDescent="0.2">
      <c r="B10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6FA9-678D-469E-A4D0-8FF1C14675EE}">
  <dimension ref="A1:G15"/>
  <sheetViews>
    <sheetView showGridLines="0" workbookViewId="0">
      <selection activeCell="A26" sqref="A26"/>
    </sheetView>
  </sheetViews>
  <sheetFormatPr baseColWidth="10" defaultColWidth="10.85546875" defaultRowHeight="12.75" x14ac:dyDescent="0.2"/>
  <cols>
    <col min="1" max="4" width="21.140625" style="13" customWidth="1"/>
    <col min="5" max="16384" width="10.85546875" style="13"/>
  </cols>
  <sheetData>
    <row r="1" spans="1:7" x14ac:dyDescent="0.2">
      <c r="A1" s="12" t="s">
        <v>26</v>
      </c>
    </row>
    <row r="2" spans="1:7" x14ac:dyDescent="0.2">
      <c r="A2" s="12" t="s">
        <v>232</v>
      </c>
      <c r="D2" s="128"/>
    </row>
    <row r="3" spans="1:7" x14ac:dyDescent="0.2">
      <c r="A3" s="13" t="s">
        <v>205</v>
      </c>
    </row>
    <row r="5" spans="1:7" ht="25.5" x14ac:dyDescent="0.2">
      <c r="A5" s="105" t="s">
        <v>15</v>
      </c>
      <c r="B5" s="93" t="s">
        <v>11</v>
      </c>
      <c r="C5" s="108" t="s">
        <v>3</v>
      </c>
      <c r="D5" s="93" t="s">
        <v>16</v>
      </c>
    </row>
    <row r="6" spans="1:7" x14ac:dyDescent="0.2">
      <c r="A6" s="106" t="s">
        <v>17</v>
      </c>
      <c r="B6" s="166">
        <v>314120.86617999966</v>
      </c>
      <c r="C6" s="165">
        <v>-10559.689531763541</v>
      </c>
      <c r="D6" s="166">
        <f>B6-C6</f>
        <v>324680.55571176321</v>
      </c>
      <c r="G6" s="28"/>
    </row>
    <row r="7" spans="1:7" x14ac:dyDescent="0.2">
      <c r="A7" s="106" t="s">
        <v>18</v>
      </c>
      <c r="B7" s="166">
        <v>319370.59476248006</v>
      </c>
      <c r="C7" s="165">
        <v>452520.25724317523</v>
      </c>
      <c r="D7" s="166">
        <f t="shared" ref="D7:D9" si="0">B7-C7</f>
        <v>-133149.66248069517</v>
      </c>
      <c r="G7" s="28"/>
    </row>
    <row r="8" spans="1:7" x14ac:dyDescent="0.2">
      <c r="A8" s="106" t="s">
        <v>19</v>
      </c>
      <c r="B8" s="166">
        <v>326947.09306980018</v>
      </c>
      <c r="C8" s="165">
        <v>244884.32192782671</v>
      </c>
      <c r="D8" s="166">
        <f t="shared" si="0"/>
        <v>82062.77114197347</v>
      </c>
      <c r="G8" s="28"/>
    </row>
    <row r="9" spans="1:7" x14ac:dyDescent="0.2">
      <c r="A9" s="106" t="s">
        <v>20</v>
      </c>
      <c r="B9" s="166">
        <v>384646.19920922024</v>
      </c>
      <c r="C9" s="165">
        <v>-66972.301154069719</v>
      </c>
      <c r="D9" s="166">
        <f t="shared" si="0"/>
        <v>451618.50036328996</v>
      </c>
      <c r="G9" s="28"/>
    </row>
    <row r="10" spans="1:7" x14ac:dyDescent="0.2">
      <c r="A10" s="107" t="s">
        <v>9</v>
      </c>
      <c r="B10" s="169">
        <v>1345084.7532215002</v>
      </c>
      <c r="C10" s="168">
        <v>619872.58848516864</v>
      </c>
      <c r="D10" s="169">
        <f>SUM(D6:D9)</f>
        <v>725212.16473633144</v>
      </c>
      <c r="G10" s="28"/>
    </row>
    <row r="11" spans="1:7" x14ac:dyDescent="0.2">
      <c r="A11" s="15" t="s">
        <v>21</v>
      </c>
    </row>
    <row r="12" spans="1:7" x14ac:dyDescent="0.2">
      <c r="A12" s="15" t="s">
        <v>22</v>
      </c>
    </row>
    <row r="13" spans="1:7" x14ac:dyDescent="0.2">
      <c r="B13" s="141"/>
    </row>
    <row r="15" spans="1:7" x14ac:dyDescent="0.2">
      <c r="D15" s="13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020E-E0C4-4542-AEB3-1D57FE49095B}">
  <dimension ref="A1:D10"/>
  <sheetViews>
    <sheetView showGridLines="0" zoomScaleNormal="100" workbookViewId="0">
      <selection activeCell="A26" sqref="A26"/>
    </sheetView>
  </sheetViews>
  <sheetFormatPr baseColWidth="10" defaultColWidth="10.85546875" defaultRowHeight="12.75" x14ac:dyDescent="0.2"/>
  <cols>
    <col min="1" max="1" width="44.5703125" style="13" customWidth="1"/>
    <col min="2" max="4" width="20.85546875" style="13" customWidth="1"/>
    <col min="5" max="16384" width="10.85546875" style="13"/>
  </cols>
  <sheetData>
    <row r="1" spans="1:4" x14ac:dyDescent="0.2">
      <c r="A1" s="12" t="s">
        <v>32</v>
      </c>
    </row>
    <row r="2" spans="1:4" x14ac:dyDescent="0.2">
      <c r="A2" s="12" t="s">
        <v>233</v>
      </c>
    </row>
    <row r="3" spans="1:4" x14ac:dyDescent="0.2">
      <c r="A3" s="13" t="s">
        <v>205</v>
      </c>
    </row>
    <row r="5" spans="1:4" ht="25.5" x14ac:dyDescent="0.2">
      <c r="A5" s="105" t="s">
        <v>1</v>
      </c>
      <c r="B5" s="93" t="s">
        <v>24</v>
      </c>
      <c r="C5" s="108" t="s">
        <v>25</v>
      </c>
      <c r="D5" s="93" t="s">
        <v>16</v>
      </c>
    </row>
    <row r="6" spans="1:4" x14ac:dyDescent="0.2">
      <c r="A6" s="110" t="s">
        <v>224</v>
      </c>
      <c r="B6" s="166">
        <v>464328.30484859162</v>
      </c>
      <c r="C6" s="165">
        <v>44659.902974424345</v>
      </c>
      <c r="D6" s="166">
        <v>419668.40187416726</v>
      </c>
    </row>
    <row r="7" spans="1:4" x14ac:dyDescent="0.2">
      <c r="A7" s="110" t="s">
        <v>222</v>
      </c>
      <c r="B7" s="166">
        <v>769607.47901767562</v>
      </c>
      <c r="C7" s="165">
        <v>53592.452892154506</v>
      </c>
      <c r="D7" s="166">
        <v>716015.02612552117</v>
      </c>
    </row>
    <row r="8" spans="1:4" x14ac:dyDescent="0.2">
      <c r="A8" s="137" t="s">
        <v>223</v>
      </c>
      <c r="B8" s="166">
        <v>-324986.39783508901</v>
      </c>
      <c r="C8" s="165">
        <v>-8912.0534942370741</v>
      </c>
      <c r="D8" s="166">
        <v>-316074.34434085194</v>
      </c>
    </row>
    <row r="9" spans="1:4" x14ac:dyDescent="0.2">
      <c r="A9" s="111" t="s">
        <v>9</v>
      </c>
      <c r="B9" s="169">
        <v>908949.38603117818</v>
      </c>
      <c r="C9" s="168">
        <v>89340.302372341772</v>
      </c>
      <c r="D9" s="169">
        <v>819609.08365883632</v>
      </c>
    </row>
    <row r="10" spans="1:4" x14ac:dyDescent="0.2">
      <c r="A10" s="15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5385B256F0574A8E5CE8FCE2A5477C" ma:contentTypeVersion="17" ma:contentTypeDescription="Crear nuevo documento." ma:contentTypeScope="" ma:versionID="3f8b9f24ae2fbe3dbd87f53d361f2ebd">
  <xsd:schema xmlns:xsd="http://www.w3.org/2001/XMLSchema" xmlns:xs="http://www.w3.org/2001/XMLSchema" xmlns:p="http://schemas.microsoft.com/office/2006/metadata/properties" xmlns:ns2="a29962c2-db64-44b6-bb40-607f45c46189" xmlns:ns3="9406bea5-fcf1-424a-9f5e-6e7d0d8d5dbe" targetNamespace="http://schemas.microsoft.com/office/2006/metadata/properties" ma:root="true" ma:fieldsID="8ea40681a5d2fd1eeebb38c878d36c9e" ns2:_="" ns3:_="">
    <xsd:import namespace="a29962c2-db64-44b6-bb40-607f45c46189"/>
    <xsd:import namespace="9406bea5-fcf1-424a-9f5e-6e7d0d8d5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962c2-db64-44b6-bb40-607f45c46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29bffdc-a54b-43ae-9e42-6b83f556f1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6bea5-fcf1-424a-9f5e-6e7d0d8d5db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4b5242-b47e-4416-9b60-5b79f5cb0b13}" ma:internalName="TaxCatchAll" ma:showField="CatchAllData" ma:web="9406bea5-fcf1-424a-9f5e-6e7d0d8d5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9962c2-db64-44b6-bb40-607f45c46189">
      <Terms xmlns="http://schemas.microsoft.com/office/infopath/2007/PartnerControls"/>
    </lcf76f155ced4ddcb4097134ff3c332f>
    <TaxCatchAll xmlns="9406bea5-fcf1-424a-9f5e-6e7d0d8d5db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7867C5-0E34-4070-AADE-421C564C0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9962c2-db64-44b6-bb40-607f45c46189"/>
    <ds:schemaRef ds:uri="9406bea5-fcf1-424a-9f5e-6e7d0d8d5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F1E337-624E-4D4A-BCEE-39B0AA298472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a29962c2-db64-44b6-bb40-607f45c46189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9406bea5-fcf1-424a-9f5e-6e7d0d8d5dbe"/>
  </ds:schemaRefs>
</ds:datastoreItem>
</file>

<file path=customXml/itemProps3.xml><?xml version="1.0" encoding="utf-8"?>
<ds:datastoreItem xmlns:ds="http://schemas.openxmlformats.org/officeDocument/2006/customXml" ds:itemID="{02E3EC30-60B2-47BC-BFC3-1E86BF50DA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</vt:i4>
      </vt:variant>
    </vt:vector>
  </HeadingPairs>
  <TitlesOfParts>
    <vt:vector size="22" baseType="lpstr">
      <vt:lpstr>C II.1</vt:lpstr>
      <vt:lpstr>C II.2</vt:lpstr>
      <vt:lpstr>C II.3</vt:lpstr>
      <vt:lpstr>C II.4</vt:lpstr>
      <vt:lpstr>C II.5</vt:lpstr>
      <vt:lpstr>C II.6</vt:lpstr>
      <vt:lpstr>C II.7</vt:lpstr>
      <vt:lpstr>C II.8</vt:lpstr>
      <vt:lpstr>C II.9</vt:lpstr>
      <vt:lpstr>C II.10</vt:lpstr>
      <vt:lpstr>C II.11</vt:lpstr>
      <vt:lpstr>C II.12</vt:lpstr>
      <vt:lpstr>C II.13</vt:lpstr>
      <vt:lpstr>C II.14</vt:lpstr>
      <vt:lpstr>C A.1</vt:lpstr>
      <vt:lpstr>C A.2</vt:lpstr>
      <vt:lpstr>C A.3</vt:lpstr>
      <vt:lpstr>C A.4.1</vt:lpstr>
      <vt:lpstr>C A.4.2</vt:lpstr>
      <vt:lpstr>'C A.3'!_ftn1</vt:lpstr>
      <vt:lpstr>'C A.3'!_ftnref1</vt:lpstr>
      <vt:lpstr>'C II.1'!_ftnref1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Javiera Valdivieso S</cp:lastModifiedBy>
  <dcterms:created xsi:type="dcterms:W3CDTF">2021-05-11T18:57:11Z</dcterms:created>
  <dcterms:modified xsi:type="dcterms:W3CDTF">2025-05-13T20:10:35Z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0x010100E95385B256F0574A8E5CE8FCE2A5477C</vt:lpwstr>
  </property>
  <property fmtid="{D5CDD505-2E9C-101B-9397-08002B2CF9AE}" pid="3" name="MediaServiceImageTags">
    <vt:lpwstr/>
  </property>
</Properties>
</file>