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formes Activos del Tesoro\Resultado Subastas WEB\DÓLARES\"/>
    </mc:Choice>
  </mc:AlternateContent>
  <xr:revisionPtr revIDLastSave="0" documentId="13_ncr:1_{DDE03D35-644E-4ABC-8C88-8BCA6B9848CC}" xr6:coauthVersionLast="47" xr6:coauthVersionMax="47" xr10:uidLastSave="{00000000-0000-0000-0000-000000000000}"/>
  <bookViews>
    <workbookView xWindow="-28920" yWindow="-1620" windowWidth="29040" windowHeight="15840" tabRatio="747" activeTab="3" xr2:uid="{00000000-000D-0000-FFFF-FFFF00000000}"/>
  </bookViews>
  <sheets>
    <sheet name="Enero" sheetId="23" r:id="rId1"/>
    <sheet name="Febrero" sheetId="24" r:id="rId2"/>
    <sheet name="Marzo" sheetId="25" r:id="rId3"/>
    <sheet name="Abril" sheetId="26" r:id="rId4"/>
  </sheets>
  <definedNames>
    <definedName name="_xlnm.Print_Area" localSheetId="3">Abril!$A$1:$F$56</definedName>
    <definedName name="_xlnm.Print_Area" localSheetId="0">Enero!$A$1:$F$69</definedName>
    <definedName name="_xlnm.Print_Area" localSheetId="1">Febrero!$A$1:$F$57</definedName>
    <definedName name="_xlnm.Print_Area" localSheetId="2">Marzo!$A$1:$F$67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26" l="1"/>
  <c r="D55" i="26"/>
  <c r="E55" i="26" s="1"/>
  <c r="C51" i="26"/>
  <c r="C52" i="26" s="1"/>
  <c r="C53" i="26" s="1"/>
  <c r="C54" i="26" s="1"/>
  <c r="B30" i="26"/>
  <c r="E41" i="26"/>
  <c r="D41" i="26"/>
  <c r="C37" i="26"/>
  <c r="C38" i="26" s="1"/>
  <c r="C39" i="26" s="1"/>
  <c r="C40" i="26" s="1"/>
  <c r="B16" i="26"/>
  <c r="E27" i="26"/>
  <c r="D27" i="26"/>
  <c r="C23" i="26"/>
  <c r="C24" i="26" s="1"/>
  <c r="C25" i="26" s="1"/>
  <c r="C26" i="26" s="1"/>
  <c r="D13" i="26"/>
  <c r="E13" i="26" s="1"/>
  <c r="C10" i="26"/>
  <c r="C11" i="26" s="1"/>
  <c r="C12" i="26" s="1"/>
  <c r="B3" i="26" s="1"/>
  <c r="B59" i="25"/>
  <c r="E66" i="25"/>
  <c r="D66" i="25"/>
  <c r="E56" i="25"/>
  <c r="D56" i="25"/>
  <c r="C52" i="25"/>
  <c r="C53" i="25" s="1"/>
  <c r="C54" i="25" s="1"/>
  <c r="C55" i="25" s="1"/>
  <c r="B45" i="25" s="1"/>
  <c r="B31" i="25"/>
  <c r="E42" i="25"/>
  <c r="D42" i="25"/>
  <c r="C38" i="25"/>
  <c r="C39" i="25" s="1"/>
  <c r="C40" i="25" s="1"/>
  <c r="C41" i="25" s="1"/>
  <c r="D28" i="25"/>
  <c r="E28" i="25" s="1"/>
  <c r="C24" i="25"/>
  <c r="C25" i="25" s="1"/>
  <c r="C26" i="25" s="1"/>
  <c r="C27" i="25" s="1"/>
  <c r="B17" i="25" s="1"/>
  <c r="D14" i="25"/>
  <c r="E14" i="25" s="1"/>
  <c r="C10" i="25"/>
  <c r="C11" i="25" s="1"/>
  <c r="C12" i="25" s="1"/>
  <c r="C13" i="25" s="1"/>
  <c r="B3" i="25" s="1"/>
  <c r="B45" i="24"/>
  <c r="E56" i="24"/>
  <c r="D56" i="24"/>
  <c r="B31" i="24"/>
  <c r="E42" i="24"/>
  <c r="D42" i="24"/>
  <c r="B17" i="24"/>
  <c r="E28" i="24"/>
  <c r="D28" i="24"/>
  <c r="B3" i="24"/>
  <c r="D14" i="24"/>
  <c r="E14" i="24" s="1"/>
  <c r="C10" i="24"/>
  <c r="C11" i="24" s="1"/>
  <c r="C12" i="24" s="1"/>
  <c r="C13" i="24" s="1"/>
  <c r="B57" i="23"/>
  <c r="E68" i="23"/>
  <c r="D68" i="23"/>
  <c r="C64" i="23"/>
  <c r="C65" i="23" s="1"/>
  <c r="C66" i="23" s="1"/>
  <c r="C67" i="23" s="1"/>
  <c r="E54" i="23"/>
  <c r="D54" i="23"/>
  <c r="C50" i="23"/>
  <c r="C51" i="23" s="1"/>
  <c r="C52" i="23" s="1"/>
  <c r="C53" i="23" s="1"/>
  <c r="B43" i="23" s="1"/>
  <c r="B29" i="23"/>
  <c r="E40" i="23"/>
  <c r="D40" i="23"/>
  <c r="C36" i="23"/>
  <c r="C37" i="23" s="1"/>
  <c r="C38" i="23" s="1"/>
  <c r="C39" i="23" s="1"/>
  <c r="B15" i="23"/>
  <c r="E26" i="23"/>
  <c r="D26" i="23"/>
  <c r="E12" i="23"/>
  <c r="D12" i="23"/>
  <c r="C22" i="23" l="1"/>
  <c r="C23" i="23" s="1"/>
  <c r="C24" i="23" s="1"/>
  <c r="C25" i="23" s="1"/>
  <c r="C10" i="23" l="1"/>
  <c r="C11" i="23" s="1"/>
  <c r="B3" i="23" s="1"/>
</calcChain>
</file>

<file path=xl/sharedStrings.xml><?xml version="1.0" encoding="utf-8"?>
<sst xmlns="http://schemas.openxmlformats.org/spreadsheetml/2006/main" count="112" uniqueCount="7">
  <si>
    <t xml:space="preserve">Resultado Subastas Histórico </t>
  </si>
  <si>
    <t>Fecha</t>
  </si>
  <si>
    <t>Tesoro Público</t>
  </si>
  <si>
    <t>Total</t>
  </si>
  <si>
    <t>Venta de USD</t>
  </si>
  <si>
    <t>miles de USD</t>
  </si>
  <si>
    <t>precio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</si>
</sst>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d\ dd/mm/yyyy"/>
  </numFmts>
  <fonts count="14" x14ac:knownFonts="1">
    <font>
      <sz val="11"/>
      <color theme="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8"/>
      <color rgb="FF595959"/>
      <name val="Calibri"/>
      <family val="2"/>
    </font>
    <font>
      <sz val="11"/>
      <color rgb="FF595959"/>
      <name val="Calibri"/>
      <family val="2"/>
    </font>
    <font>
      <sz val="9"/>
      <color rgb="FF595959"/>
      <name val="Tahoma"/>
      <family val="2"/>
    </font>
    <font>
      <sz val="9"/>
      <color theme="1" tint="0.34998626667073579"/>
      <name val="Tahoma"/>
      <family val="2"/>
    </font>
    <font>
      <b/>
      <sz val="9"/>
      <color theme="1" tint="0.34998626667073579"/>
      <name val="Tahoma"/>
      <family val="2"/>
    </font>
    <font>
      <b/>
      <sz val="18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/>
      <top/>
      <bottom style="thin">
        <color rgb="FFA6A6A6"/>
      </bottom>
      <diagonal/>
    </border>
    <border>
      <left/>
      <right style="medium">
        <color rgb="FFA6A6A6"/>
      </right>
      <top/>
      <bottom style="thin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 style="thin">
        <color rgb="FFA6A6A6"/>
      </top>
      <bottom style="medium">
        <color rgb="FFA6A6A6"/>
      </bottom>
      <diagonal/>
    </border>
    <border>
      <left/>
      <right style="medium">
        <color rgb="FFA6A6A6"/>
      </right>
      <top style="thin">
        <color rgb="FFA6A6A6"/>
      </top>
      <bottom style="medium">
        <color rgb="FFA6A6A6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8">
    <xf numFmtId="0" fontId="0" fillId="0" borderId="0"/>
    <xf numFmtId="0" fontId="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7" fillId="0" borderId="0" xfId="0" applyFont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 applyProtection="1">
      <alignment horizontal="center"/>
      <protection hidden="1"/>
    </xf>
    <xf numFmtId="164" fontId="9" fillId="3" borderId="10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 applyProtection="1">
      <alignment horizontal="center"/>
      <protection hidden="1"/>
    </xf>
    <xf numFmtId="0" fontId="10" fillId="0" borderId="12" xfId="0" applyFont="1" applyBorder="1"/>
    <xf numFmtId="3" fontId="5" fillId="0" borderId="12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11" fillId="0" borderId="0" xfId="0" applyFont="1"/>
    <xf numFmtId="3" fontId="4" fillId="0" borderId="11" xfId="0" applyNumberFormat="1" applyFont="1" applyBorder="1" applyAlignment="1" applyProtection="1">
      <alignment horizontal="center"/>
      <protection hidden="1"/>
    </xf>
    <xf numFmtId="3" fontId="4" fillId="3" borderId="11" xfId="0" applyNumberFormat="1" applyFont="1" applyFill="1" applyBorder="1" applyAlignment="1" applyProtection="1">
      <alignment horizontal="center"/>
      <protection hidden="1"/>
    </xf>
    <xf numFmtId="3" fontId="5" fillId="0" borderId="13" xfId="0" applyNumberFormat="1" applyFont="1" applyBorder="1" applyAlignment="1" applyProtection="1">
      <alignment horizontal="center"/>
      <protection hidden="1"/>
    </xf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4" fillId="0" borderId="11" xfId="0" applyNumberFormat="1" applyFont="1" applyBorder="1" applyAlignment="1" applyProtection="1">
      <alignment horizontal="center"/>
      <protection hidden="1"/>
    </xf>
    <xf numFmtId="4" fontId="5" fillId="0" borderId="13" xfId="0" applyNumberFormat="1" applyFont="1" applyBorder="1" applyAlignment="1" applyProtection="1">
      <alignment horizontal="center"/>
      <protection hidden="1"/>
    </xf>
    <xf numFmtId="4" fontId="4" fillId="3" borderId="11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8">
    <cellStyle name="Millares 2" xfId="2" xr:uid="{F89B8F1D-EC67-4522-A169-10AAD88F9026}"/>
    <cellStyle name="Millares 2 2" xfId="3" xr:uid="{DA207460-3279-493B-AB54-B78F80984648}"/>
    <cellStyle name="Millares 3" xfId="4" xr:uid="{1B26667E-6C6E-4550-83E9-6C092DFEB0C3}"/>
    <cellStyle name="Millares 4" xfId="5" xr:uid="{AD208FFD-F296-4BF8-9CD2-C57F4713EA2E}"/>
    <cellStyle name="Millares 5" xfId="6" xr:uid="{8F566A74-E90B-499B-8F5C-ABADB1A12195}"/>
    <cellStyle name="Millares 6" xfId="7" xr:uid="{2B7B3ED2-869C-4BED-8C3A-812749F89879}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E0A77-8894-4EED-AC68-0EF039B555F0}">
  <sheetPr codeName="Hoja1"/>
  <dimension ref="B1:F68"/>
  <sheetViews>
    <sheetView showGridLines="0" topLeftCell="A40" zoomScale="90" zoomScaleNormal="90" workbookViewId="0">
      <selection activeCell="C55" sqref="C55:C56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0" t="s">
        <v>0</v>
      </c>
      <c r="C1" s="30"/>
      <c r="D1" s="30"/>
      <c r="E1" s="30"/>
      <c r="F1" s="30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22" t="str">
        <f>"Semana 1:   "&amp;"del "&amp;TEXT(C9,"dd-mm-yyyy")&amp;" al "&amp;TEXT(C11,"dd-mm-yyyy")</f>
        <v>Semana 1:   del 01-01-2025 al 03-01-2025</v>
      </c>
      <c r="C3" s="22"/>
      <c r="D3" s="22"/>
      <c r="E3" s="22"/>
      <c r="F3" s="22"/>
    </row>
    <row r="5" spans="2:6" ht="24" thickBot="1" x14ac:dyDescent="0.4">
      <c r="C5" s="1" t="s">
        <v>4</v>
      </c>
      <c r="D5" s="2"/>
      <c r="E5" s="2"/>
    </row>
    <row r="6" spans="2:6" x14ac:dyDescent="0.25">
      <c r="C6" s="23" t="s">
        <v>1</v>
      </c>
      <c r="D6" s="26" t="s">
        <v>2</v>
      </c>
      <c r="E6" s="27"/>
    </row>
    <row r="7" spans="2:6" x14ac:dyDescent="0.25">
      <c r="C7" s="24"/>
      <c r="D7" s="28"/>
      <c r="E7" s="29"/>
    </row>
    <row r="8" spans="2:6" ht="15.75" thickBot="1" x14ac:dyDescent="0.3">
      <c r="C8" s="25"/>
      <c r="D8" s="3" t="s">
        <v>5</v>
      </c>
      <c r="E8" s="4" t="s">
        <v>6</v>
      </c>
    </row>
    <row r="9" spans="2:6" x14ac:dyDescent="0.25">
      <c r="C9" s="5">
        <v>45658</v>
      </c>
      <c r="D9" s="6"/>
      <c r="E9" s="13"/>
    </row>
    <row r="10" spans="2:6" x14ac:dyDescent="0.25">
      <c r="C10" s="7">
        <f>C9+1</f>
        <v>45659</v>
      </c>
      <c r="D10" s="8">
        <v>0</v>
      </c>
      <c r="E10" s="14">
        <v>0</v>
      </c>
    </row>
    <row r="11" spans="2:6" ht="15.75" thickBot="1" x14ac:dyDescent="0.3">
      <c r="C11" s="5">
        <f t="shared" ref="C11" si="0">C10+1</f>
        <v>45660</v>
      </c>
      <c r="D11" s="6">
        <v>0</v>
      </c>
      <c r="E11" s="13">
        <v>0</v>
      </c>
    </row>
    <row r="12" spans="2:6" ht="15.75" thickBot="1" x14ac:dyDescent="0.3">
      <c r="C12" s="9" t="s">
        <v>3</v>
      </c>
      <c r="D12" s="10">
        <f>+SUM(D9:D11)</f>
        <v>0</v>
      </c>
      <c r="E12" s="15">
        <f>+IFERROR(SUMPRODUCT(D9:D11,E9:E11)/D12,0)</f>
        <v>0</v>
      </c>
    </row>
    <row r="13" spans="2:6" ht="15" customHeight="1" x14ac:dyDescent="0.35">
      <c r="C13" s="12"/>
      <c r="D13" s="16"/>
      <c r="E13" s="16"/>
    </row>
    <row r="14" spans="2:6" x14ac:dyDescent="0.25">
      <c r="C14" s="17"/>
      <c r="D14" s="18"/>
      <c r="E14" s="18"/>
    </row>
    <row r="15" spans="2:6" ht="21" x14ac:dyDescent="0.35">
      <c r="B15" s="22" t="str">
        <f>"Semana 2:   "&amp;"del "&amp;TEXT(C21,"dd-mm-yyyy")&amp;" al "&amp;TEXT(C25,"dd-mm-yyyy")</f>
        <v>Semana 2:   del 06-01-2025 al 10-01-2025</v>
      </c>
      <c r="C15" s="22"/>
      <c r="D15" s="22"/>
      <c r="E15" s="22"/>
      <c r="F15" s="22"/>
    </row>
    <row r="17" spans="2:6" ht="24" thickBot="1" x14ac:dyDescent="0.4">
      <c r="C17" s="1" t="s">
        <v>4</v>
      </c>
      <c r="D17" s="2"/>
      <c r="E17" s="2"/>
    </row>
    <row r="18" spans="2:6" x14ac:dyDescent="0.25">
      <c r="C18" s="23" t="s">
        <v>1</v>
      </c>
      <c r="D18" s="26" t="s">
        <v>2</v>
      </c>
      <c r="E18" s="27"/>
    </row>
    <row r="19" spans="2:6" x14ac:dyDescent="0.25">
      <c r="C19" s="24"/>
      <c r="D19" s="28"/>
      <c r="E19" s="29"/>
    </row>
    <row r="20" spans="2:6" ht="15.75" thickBot="1" x14ac:dyDescent="0.3">
      <c r="C20" s="25"/>
      <c r="D20" s="3" t="s">
        <v>5</v>
      </c>
      <c r="E20" s="4" t="s">
        <v>6</v>
      </c>
    </row>
    <row r="21" spans="2:6" x14ac:dyDescent="0.25">
      <c r="C21" s="5">
        <v>45663</v>
      </c>
      <c r="D21" s="6">
        <v>0</v>
      </c>
      <c r="E21" s="13">
        <v>0</v>
      </c>
    </row>
    <row r="22" spans="2:6" x14ac:dyDescent="0.25">
      <c r="C22" s="7">
        <f>C21+1</f>
        <v>45664</v>
      </c>
      <c r="D22" s="8">
        <v>0</v>
      </c>
      <c r="E22" s="14">
        <v>0</v>
      </c>
    </row>
    <row r="23" spans="2:6" x14ac:dyDescent="0.25">
      <c r="C23" s="5">
        <f t="shared" ref="C23:C25" si="1">C22+1</f>
        <v>45665</v>
      </c>
      <c r="D23" s="6">
        <v>0</v>
      </c>
      <c r="E23" s="13">
        <v>0</v>
      </c>
    </row>
    <row r="24" spans="2:6" x14ac:dyDescent="0.25">
      <c r="C24" s="7">
        <f t="shared" si="1"/>
        <v>45666</v>
      </c>
      <c r="D24" s="8">
        <v>0</v>
      </c>
      <c r="E24" s="14">
        <v>0</v>
      </c>
    </row>
    <row r="25" spans="2:6" ht="15.75" thickBot="1" x14ac:dyDescent="0.3">
      <c r="C25" s="5">
        <f t="shared" si="1"/>
        <v>45667</v>
      </c>
      <c r="D25" s="6">
        <v>200000</v>
      </c>
      <c r="E25" s="19">
        <v>1008.7597</v>
      </c>
    </row>
    <row r="26" spans="2:6" ht="15.75" thickBot="1" x14ac:dyDescent="0.3">
      <c r="C26" s="9" t="s">
        <v>3</v>
      </c>
      <c r="D26" s="10">
        <f>+SUM(D21:D25)</f>
        <v>200000</v>
      </c>
      <c r="E26" s="20">
        <f>+IFERROR(SUMPRODUCT(D21:D25,E21:E25)/D26,0)</f>
        <v>1008.7597</v>
      </c>
    </row>
    <row r="27" spans="2:6" ht="15" customHeight="1" x14ac:dyDescent="0.35">
      <c r="C27" s="12"/>
      <c r="D27" s="16"/>
      <c r="E27" s="16"/>
    </row>
    <row r="28" spans="2:6" x14ac:dyDescent="0.25">
      <c r="C28" s="17"/>
      <c r="D28" s="18"/>
      <c r="E28" s="18"/>
    </row>
    <row r="29" spans="2:6" ht="21" x14ac:dyDescent="0.35">
      <c r="B29" s="22" t="str">
        <f>"Semana 3:   "&amp;"del "&amp;TEXT(C35,"dd-mm-yyyy")&amp;" al "&amp;TEXT(C39,"dd-mm-yyyy")</f>
        <v>Semana 3:   del 13-01-2025 al 17-01-2025</v>
      </c>
      <c r="C29" s="22"/>
      <c r="D29" s="22"/>
      <c r="E29" s="22"/>
      <c r="F29" s="22"/>
    </row>
    <row r="31" spans="2:6" ht="24" thickBot="1" x14ac:dyDescent="0.4">
      <c r="C31" s="1" t="s">
        <v>4</v>
      </c>
      <c r="D31" s="2"/>
      <c r="E31" s="2"/>
    </row>
    <row r="32" spans="2:6" x14ac:dyDescent="0.25">
      <c r="C32" s="23" t="s">
        <v>1</v>
      </c>
      <c r="D32" s="26" t="s">
        <v>2</v>
      </c>
      <c r="E32" s="27"/>
    </row>
    <row r="33" spans="2:6" x14ac:dyDescent="0.25">
      <c r="C33" s="24"/>
      <c r="D33" s="28"/>
      <c r="E33" s="29"/>
    </row>
    <row r="34" spans="2:6" ht="15.75" thickBot="1" x14ac:dyDescent="0.3">
      <c r="C34" s="25"/>
      <c r="D34" s="3" t="s">
        <v>5</v>
      </c>
      <c r="E34" s="4" t="s">
        <v>6</v>
      </c>
    </row>
    <row r="35" spans="2:6" x14ac:dyDescent="0.25">
      <c r="C35" s="5">
        <v>45670</v>
      </c>
      <c r="D35" s="6">
        <v>200000</v>
      </c>
      <c r="E35" s="19">
        <v>1013.0169</v>
      </c>
    </row>
    <row r="36" spans="2:6" x14ac:dyDescent="0.25">
      <c r="C36" s="7">
        <f>C35+1</f>
        <v>45671</v>
      </c>
      <c r="D36" s="8">
        <v>100000</v>
      </c>
      <c r="E36" s="21">
        <v>1005.5612</v>
      </c>
    </row>
    <row r="37" spans="2:6" x14ac:dyDescent="0.25">
      <c r="C37" s="5">
        <f t="shared" ref="C37:C39" si="2">C36+1</f>
        <v>45672</v>
      </c>
      <c r="D37" s="6">
        <v>0</v>
      </c>
      <c r="E37" s="13">
        <v>0</v>
      </c>
    </row>
    <row r="38" spans="2:6" x14ac:dyDescent="0.25">
      <c r="C38" s="7">
        <f t="shared" si="2"/>
        <v>45673</v>
      </c>
      <c r="D38" s="8">
        <v>0</v>
      </c>
      <c r="E38" s="14">
        <v>0</v>
      </c>
    </row>
    <row r="39" spans="2:6" ht="15.75" thickBot="1" x14ac:dyDescent="0.3">
      <c r="C39" s="5">
        <f t="shared" si="2"/>
        <v>45674</v>
      </c>
      <c r="D39" s="6">
        <v>0</v>
      </c>
      <c r="E39" s="13">
        <v>0</v>
      </c>
    </row>
    <row r="40" spans="2:6" ht="15.75" thickBot="1" x14ac:dyDescent="0.3">
      <c r="C40" s="9" t="s">
        <v>3</v>
      </c>
      <c r="D40" s="10">
        <f>+SUM(D35:D39)</f>
        <v>300000</v>
      </c>
      <c r="E40" s="20">
        <f>+IFERROR(SUMPRODUCT(D35:D39,E35:E39)/D40,0)</f>
        <v>1010.5316666666666</v>
      </c>
    </row>
    <row r="41" spans="2:6" ht="15" customHeight="1" x14ac:dyDescent="0.35">
      <c r="C41" s="12"/>
      <c r="D41" s="16"/>
      <c r="E41" s="16"/>
    </row>
    <row r="42" spans="2:6" x14ac:dyDescent="0.25">
      <c r="C42" s="17"/>
      <c r="D42" s="18"/>
      <c r="E42" s="18"/>
    </row>
    <row r="43" spans="2:6" ht="21" x14ac:dyDescent="0.35">
      <c r="B43" s="22" t="str">
        <f>"Semana 4:   "&amp;"del "&amp;TEXT(C49,"dd-mm-yyyy")&amp;" al "&amp;TEXT(C53,"dd-mm-yyyy")</f>
        <v>Semana 4:   del 20-01-2025 al 24-01-2025</v>
      </c>
      <c r="C43" s="22"/>
      <c r="D43" s="22"/>
      <c r="E43" s="22"/>
      <c r="F43" s="22"/>
    </row>
    <row r="45" spans="2:6" ht="24" thickBot="1" x14ac:dyDescent="0.4">
      <c r="C45" s="1" t="s">
        <v>4</v>
      </c>
      <c r="D45" s="2"/>
      <c r="E45" s="2"/>
    </row>
    <row r="46" spans="2:6" x14ac:dyDescent="0.25">
      <c r="C46" s="23" t="s">
        <v>1</v>
      </c>
      <c r="D46" s="26" t="s">
        <v>2</v>
      </c>
      <c r="E46" s="27"/>
    </row>
    <row r="47" spans="2:6" x14ac:dyDescent="0.25">
      <c r="C47" s="24"/>
      <c r="D47" s="28"/>
      <c r="E47" s="29"/>
    </row>
    <row r="48" spans="2:6" ht="15.75" thickBot="1" x14ac:dyDescent="0.3">
      <c r="C48" s="25"/>
      <c r="D48" s="3" t="s">
        <v>5</v>
      </c>
      <c r="E48" s="4" t="s">
        <v>6</v>
      </c>
    </row>
    <row r="49" spans="2:6" x14ac:dyDescent="0.25">
      <c r="C49" s="5">
        <v>45677</v>
      </c>
      <c r="D49" s="6">
        <v>0</v>
      </c>
      <c r="E49" s="13">
        <v>0</v>
      </c>
    </row>
    <row r="50" spans="2:6" x14ac:dyDescent="0.25">
      <c r="C50" s="7">
        <f>C49+1</f>
        <v>45678</v>
      </c>
      <c r="D50" s="8">
        <v>150000</v>
      </c>
      <c r="E50" s="21">
        <v>1001.68066666667</v>
      </c>
    </row>
    <row r="51" spans="2:6" x14ac:dyDescent="0.25">
      <c r="C51" s="5">
        <f t="shared" ref="C51:C53" si="3">C50+1</f>
        <v>45679</v>
      </c>
      <c r="D51" s="6">
        <v>48000</v>
      </c>
      <c r="E51" s="19">
        <v>993.51583333333303</v>
      </c>
    </row>
    <row r="52" spans="2:6" x14ac:dyDescent="0.25">
      <c r="C52" s="7">
        <f t="shared" si="3"/>
        <v>45680</v>
      </c>
      <c r="D52" s="8">
        <v>100000</v>
      </c>
      <c r="E52" s="21">
        <v>988.18640000000005</v>
      </c>
    </row>
    <row r="53" spans="2:6" ht="15.75" thickBot="1" x14ac:dyDescent="0.3">
      <c r="C53" s="5">
        <f t="shared" si="3"/>
        <v>45681</v>
      </c>
      <c r="D53" s="6">
        <v>0</v>
      </c>
      <c r="E53" s="13">
        <v>0</v>
      </c>
    </row>
    <row r="54" spans="2:6" ht="15.75" thickBot="1" x14ac:dyDescent="0.3">
      <c r="C54" s="9" t="s">
        <v>3</v>
      </c>
      <c r="D54" s="10">
        <f>+SUM(D49:D53)</f>
        <v>298000</v>
      </c>
      <c r="E54" s="20">
        <f>+IFERROR(SUMPRODUCT(D49:D53,E49:E53)/D54,0)</f>
        <v>995.83724832214921</v>
      </c>
    </row>
    <row r="55" spans="2:6" ht="15" customHeight="1" x14ac:dyDescent="0.35">
      <c r="C55" s="12"/>
      <c r="D55" s="16"/>
      <c r="E55" s="16"/>
    </row>
    <row r="56" spans="2:6" x14ac:dyDescent="0.25">
      <c r="C56" s="17"/>
      <c r="D56" s="18"/>
      <c r="E56" s="18"/>
    </row>
    <row r="57" spans="2:6" ht="21" x14ac:dyDescent="0.35">
      <c r="B57" s="22" t="str">
        <f>"Semana 5:   "&amp;"del "&amp;TEXT(C63,"dd-mm-yyyy")&amp;" al "&amp;TEXT(C67,"dd-mm-yyyy")</f>
        <v>Semana 5:   del 27-01-2025 al 31-01-2025</v>
      </c>
      <c r="C57" s="22"/>
      <c r="D57" s="22"/>
      <c r="E57" s="22"/>
      <c r="F57" s="22"/>
    </row>
    <row r="59" spans="2:6" ht="24" thickBot="1" x14ac:dyDescent="0.4">
      <c r="C59" s="1" t="s">
        <v>4</v>
      </c>
      <c r="D59" s="2"/>
      <c r="E59" s="2"/>
    </row>
    <row r="60" spans="2:6" x14ac:dyDescent="0.25">
      <c r="C60" s="23" t="s">
        <v>1</v>
      </c>
      <c r="D60" s="26" t="s">
        <v>2</v>
      </c>
      <c r="E60" s="27"/>
    </row>
    <row r="61" spans="2:6" x14ac:dyDescent="0.25">
      <c r="C61" s="24"/>
      <c r="D61" s="28"/>
      <c r="E61" s="29"/>
    </row>
    <row r="62" spans="2:6" ht="15.75" thickBot="1" x14ac:dyDescent="0.3">
      <c r="C62" s="25"/>
      <c r="D62" s="3" t="s">
        <v>5</v>
      </c>
      <c r="E62" s="4" t="s">
        <v>6</v>
      </c>
    </row>
    <row r="63" spans="2:6" x14ac:dyDescent="0.25">
      <c r="C63" s="5">
        <v>45684</v>
      </c>
      <c r="D63" s="6">
        <v>0</v>
      </c>
      <c r="E63" s="13">
        <v>0</v>
      </c>
    </row>
    <row r="64" spans="2:6" x14ac:dyDescent="0.25">
      <c r="C64" s="7">
        <f>C63+1</f>
        <v>45685</v>
      </c>
      <c r="D64" s="8">
        <v>100000</v>
      </c>
      <c r="E64" s="21">
        <v>991.73820000000001</v>
      </c>
    </row>
    <row r="65" spans="3:5" x14ac:dyDescent="0.25">
      <c r="C65" s="5">
        <f t="shared" ref="C65:C67" si="4">C64+1</f>
        <v>45686</v>
      </c>
      <c r="D65" s="6">
        <v>100000</v>
      </c>
      <c r="E65" s="19">
        <v>990.97339999999997</v>
      </c>
    </row>
    <row r="66" spans="3:5" x14ac:dyDescent="0.25">
      <c r="C66" s="7">
        <f t="shared" si="4"/>
        <v>45687</v>
      </c>
      <c r="D66" s="8">
        <v>100000</v>
      </c>
      <c r="E66" s="21">
        <v>988.09839999999997</v>
      </c>
    </row>
    <row r="67" spans="3:5" ht="15.75" thickBot="1" x14ac:dyDescent="0.3">
      <c r="C67" s="5">
        <f t="shared" si="4"/>
        <v>45688</v>
      </c>
      <c r="D67" s="6">
        <v>0</v>
      </c>
      <c r="E67" s="13">
        <v>0</v>
      </c>
    </row>
    <row r="68" spans="3:5" ht="15.75" thickBot="1" x14ac:dyDescent="0.3">
      <c r="C68" s="9" t="s">
        <v>3</v>
      </c>
      <c r="D68" s="10">
        <f>+SUM(D63:D67)</f>
        <v>300000</v>
      </c>
      <c r="E68" s="20">
        <f>+IFERROR(SUMPRODUCT(D63:D67,E63:E67)/D68,0)</f>
        <v>990.27</v>
      </c>
    </row>
  </sheetData>
  <mergeCells count="16">
    <mergeCell ref="B57:F57"/>
    <mergeCell ref="C60:C62"/>
    <mergeCell ref="D60:E61"/>
    <mergeCell ref="B43:F43"/>
    <mergeCell ref="C46:C48"/>
    <mergeCell ref="D46:E47"/>
    <mergeCell ref="B1:F1"/>
    <mergeCell ref="B3:F3"/>
    <mergeCell ref="C6:C8"/>
    <mergeCell ref="D6:E7"/>
    <mergeCell ref="B15:F15"/>
    <mergeCell ref="B29:F29"/>
    <mergeCell ref="C32:C34"/>
    <mergeCell ref="D32:E33"/>
    <mergeCell ref="C18:C20"/>
    <mergeCell ref="D18:E19"/>
  </mergeCells>
  <pageMargins left="0.7" right="0.7" top="0.75" bottom="0.75" header="0.3" footer="0.3"/>
  <pageSetup scale="74" orientation="portrait" r:id="rId1"/>
  <rowBreaks count="1" manualBreakCount="1">
    <brk id="5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9E99F-5B16-496E-BC1F-5A1C59074B66}">
  <dimension ref="B1:F56"/>
  <sheetViews>
    <sheetView showGridLines="0" topLeftCell="A29" zoomScale="90" zoomScaleNormal="90" workbookViewId="0">
      <selection activeCell="C29" sqref="C29:C30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0" t="s">
        <v>0</v>
      </c>
      <c r="C1" s="30"/>
      <c r="D1" s="30"/>
      <c r="E1" s="30"/>
      <c r="F1" s="30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22" t="str">
        <f>"Semana 1:   "&amp;"del "&amp;TEXT(C9,"dd-mm-yyyy")&amp;" al "&amp;TEXT(C13,"dd-mm-yyyy")</f>
        <v>Semana 1:   del 03-02-2025 al 07-02-2025</v>
      </c>
      <c r="C3" s="22"/>
      <c r="D3" s="22"/>
      <c r="E3" s="22"/>
      <c r="F3" s="22"/>
    </row>
    <row r="5" spans="2:6" ht="24" thickBot="1" x14ac:dyDescent="0.4">
      <c r="C5" s="1" t="s">
        <v>4</v>
      </c>
      <c r="D5" s="2"/>
      <c r="E5" s="2"/>
    </row>
    <row r="6" spans="2:6" x14ac:dyDescent="0.25">
      <c r="C6" s="23" t="s">
        <v>1</v>
      </c>
      <c r="D6" s="26" t="s">
        <v>2</v>
      </c>
      <c r="E6" s="27"/>
    </row>
    <row r="7" spans="2:6" x14ac:dyDescent="0.25">
      <c r="C7" s="24"/>
      <c r="D7" s="28"/>
      <c r="E7" s="29"/>
    </row>
    <row r="8" spans="2:6" ht="15.75" thickBot="1" x14ac:dyDescent="0.3">
      <c r="C8" s="25"/>
      <c r="D8" s="3" t="s">
        <v>5</v>
      </c>
      <c r="E8" s="4" t="s">
        <v>6</v>
      </c>
    </row>
    <row r="9" spans="2:6" x14ac:dyDescent="0.25">
      <c r="C9" s="5">
        <v>45691</v>
      </c>
      <c r="D9" s="6">
        <v>0</v>
      </c>
      <c r="E9" s="13">
        <v>0</v>
      </c>
    </row>
    <row r="10" spans="2:6" x14ac:dyDescent="0.25">
      <c r="C10" s="7">
        <f>C9+1</f>
        <v>45692</v>
      </c>
      <c r="D10" s="8">
        <v>100000</v>
      </c>
      <c r="E10" s="21">
        <v>976.32839999999999</v>
      </c>
    </row>
    <row r="11" spans="2:6" x14ac:dyDescent="0.25">
      <c r="C11" s="5">
        <f t="shared" ref="C11:C13" si="0">C10+1</f>
        <v>45693</v>
      </c>
      <c r="D11" s="6">
        <v>100000</v>
      </c>
      <c r="E11" s="19">
        <v>969.3356</v>
      </c>
    </row>
    <row r="12" spans="2:6" x14ac:dyDescent="0.25">
      <c r="C12" s="7">
        <f t="shared" si="0"/>
        <v>45694</v>
      </c>
      <c r="D12" s="8">
        <v>100000</v>
      </c>
      <c r="E12" s="21">
        <v>967.03539999999998</v>
      </c>
    </row>
    <row r="13" spans="2:6" ht="15.75" thickBot="1" x14ac:dyDescent="0.3">
      <c r="C13" s="5">
        <f t="shared" si="0"/>
        <v>45695</v>
      </c>
      <c r="D13" s="6">
        <v>0</v>
      </c>
      <c r="E13" s="13">
        <v>0</v>
      </c>
    </row>
    <row r="14" spans="2:6" ht="15.75" thickBot="1" x14ac:dyDescent="0.3">
      <c r="C14" s="9" t="s">
        <v>3</v>
      </c>
      <c r="D14" s="10">
        <f>+SUM(D9:D13)</f>
        <v>300000</v>
      </c>
      <c r="E14" s="20">
        <f>+IFERROR(SUMPRODUCT(D9:D13,E9:E13)/D14,0)</f>
        <v>970.89980000000003</v>
      </c>
    </row>
    <row r="15" spans="2:6" ht="15" customHeight="1" x14ac:dyDescent="0.35">
      <c r="C15" s="12"/>
      <c r="D15" s="16"/>
      <c r="E15" s="16"/>
    </row>
    <row r="16" spans="2:6" x14ac:dyDescent="0.25">
      <c r="C16" s="17"/>
      <c r="D16" s="18"/>
      <c r="E16" s="18"/>
    </row>
    <row r="17" spans="2:6" ht="21" x14ac:dyDescent="0.35">
      <c r="B17" s="22" t="str">
        <f>"Semana 2:   "&amp;"del "&amp;TEXT(C23,"dd-mm-yyyy")&amp;" al "&amp;TEXT(C27,"dd-mm-yyyy")</f>
        <v>Semana 2:   del 10-02-2025 al 14-02-2025</v>
      </c>
      <c r="C17" s="22"/>
      <c r="D17" s="22"/>
      <c r="E17" s="22"/>
      <c r="F17" s="22"/>
    </row>
    <row r="19" spans="2:6" ht="24" thickBot="1" x14ac:dyDescent="0.4">
      <c r="C19" s="1" t="s">
        <v>4</v>
      </c>
      <c r="D19" s="2"/>
      <c r="E19" s="2"/>
    </row>
    <row r="20" spans="2:6" x14ac:dyDescent="0.25">
      <c r="C20" s="23" t="s">
        <v>1</v>
      </c>
      <c r="D20" s="26" t="s">
        <v>2</v>
      </c>
      <c r="E20" s="27"/>
    </row>
    <row r="21" spans="2:6" x14ac:dyDescent="0.25">
      <c r="C21" s="24"/>
      <c r="D21" s="28"/>
      <c r="E21" s="29"/>
    </row>
    <row r="22" spans="2:6" ht="15.75" thickBot="1" x14ac:dyDescent="0.3">
      <c r="C22" s="25"/>
      <c r="D22" s="3" t="s">
        <v>5</v>
      </c>
      <c r="E22" s="4" t="s">
        <v>6</v>
      </c>
    </row>
    <row r="23" spans="2:6" x14ac:dyDescent="0.25">
      <c r="C23" s="5">
        <v>45698</v>
      </c>
      <c r="D23" s="6">
        <v>0</v>
      </c>
      <c r="E23" s="13">
        <v>0</v>
      </c>
    </row>
    <row r="24" spans="2:6" x14ac:dyDescent="0.25">
      <c r="C24" s="7">
        <v>45699</v>
      </c>
      <c r="D24" s="8">
        <v>100000</v>
      </c>
      <c r="E24" s="21">
        <v>961.0752</v>
      </c>
    </row>
    <row r="25" spans="2:6" x14ac:dyDescent="0.25">
      <c r="C25" s="5">
        <v>45700</v>
      </c>
      <c r="D25" s="6">
        <v>100000</v>
      </c>
      <c r="E25" s="19">
        <v>956.79880000000003</v>
      </c>
    </row>
    <row r="26" spans="2:6" x14ac:dyDescent="0.25">
      <c r="C26" s="7">
        <v>45701</v>
      </c>
      <c r="D26" s="8">
        <v>0</v>
      </c>
      <c r="E26" s="14">
        <v>0</v>
      </c>
    </row>
    <row r="27" spans="2:6" ht="15.75" thickBot="1" x14ac:dyDescent="0.3">
      <c r="C27" s="5">
        <v>45702</v>
      </c>
      <c r="D27" s="6">
        <v>0</v>
      </c>
      <c r="E27" s="13">
        <v>0</v>
      </c>
    </row>
    <row r="28" spans="2:6" ht="15.75" thickBot="1" x14ac:dyDescent="0.3">
      <c r="C28" s="9" t="s">
        <v>3</v>
      </c>
      <c r="D28" s="10">
        <f>+SUM(D23:D27)</f>
        <v>200000</v>
      </c>
      <c r="E28" s="20">
        <f>+IFERROR(SUMPRODUCT(D23:D27,E23:E27)/D28,0)</f>
        <v>958.93700000000001</v>
      </c>
    </row>
    <row r="29" spans="2:6" ht="15" customHeight="1" x14ac:dyDescent="0.35">
      <c r="C29" s="12"/>
      <c r="D29" s="16"/>
      <c r="E29" s="16"/>
    </row>
    <row r="30" spans="2:6" x14ac:dyDescent="0.25">
      <c r="C30" s="17"/>
      <c r="D30" s="18"/>
      <c r="E30" s="18"/>
    </row>
    <row r="31" spans="2:6" ht="21" x14ac:dyDescent="0.35">
      <c r="B31" s="22" t="str">
        <f>"Semana 3:   "&amp;"del "&amp;TEXT(C37,"dd-mm-yyyy")&amp;" al "&amp;TEXT(C41,"dd-mm-yyyy")</f>
        <v>Semana 3:   del 17-02-2025 al 21-02-2025</v>
      </c>
      <c r="C31" s="22"/>
      <c r="D31" s="22"/>
      <c r="E31" s="22"/>
      <c r="F31" s="22"/>
    </row>
    <row r="33" spans="2:6" ht="24" thickBot="1" x14ac:dyDescent="0.4">
      <c r="C33" s="1" t="s">
        <v>4</v>
      </c>
      <c r="D33" s="2"/>
      <c r="E33" s="2"/>
    </row>
    <row r="34" spans="2:6" x14ac:dyDescent="0.25">
      <c r="C34" s="23" t="s">
        <v>1</v>
      </c>
      <c r="D34" s="26" t="s">
        <v>2</v>
      </c>
      <c r="E34" s="27"/>
    </row>
    <row r="35" spans="2:6" x14ac:dyDescent="0.25">
      <c r="C35" s="24"/>
      <c r="D35" s="28"/>
      <c r="E35" s="29"/>
    </row>
    <row r="36" spans="2:6" ht="15.75" thickBot="1" x14ac:dyDescent="0.3">
      <c r="C36" s="25"/>
      <c r="D36" s="3" t="s">
        <v>5</v>
      </c>
      <c r="E36" s="4" t="s">
        <v>6</v>
      </c>
    </row>
    <row r="37" spans="2:6" x14ac:dyDescent="0.25">
      <c r="C37" s="5">
        <v>45705</v>
      </c>
      <c r="D37" s="6">
        <v>0</v>
      </c>
      <c r="E37" s="13">
        <v>0</v>
      </c>
    </row>
    <row r="38" spans="2:6" x14ac:dyDescent="0.25">
      <c r="C38" s="7">
        <v>45706</v>
      </c>
      <c r="D38" s="8">
        <v>0</v>
      </c>
      <c r="E38" s="14">
        <v>0</v>
      </c>
    </row>
    <row r="39" spans="2:6" x14ac:dyDescent="0.25">
      <c r="C39" s="5">
        <v>45707</v>
      </c>
      <c r="D39" s="6">
        <v>100000</v>
      </c>
      <c r="E39" s="19">
        <v>951.62400000000002</v>
      </c>
    </row>
    <row r="40" spans="2:6" x14ac:dyDescent="0.25">
      <c r="C40" s="7">
        <v>45708</v>
      </c>
      <c r="D40" s="8">
        <v>50000</v>
      </c>
      <c r="E40" s="21">
        <v>945.23</v>
      </c>
    </row>
    <row r="41" spans="2:6" ht="15.75" thickBot="1" x14ac:dyDescent="0.3">
      <c r="C41" s="5">
        <v>45709</v>
      </c>
      <c r="D41" s="6">
        <v>50000</v>
      </c>
      <c r="E41" s="19">
        <v>941.16</v>
      </c>
    </row>
    <row r="42" spans="2:6" ht="15.75" thickBot="1" x14ac:dyDescent="0.3">
      <c r="C42" s="9" t="s">
        <v>3</v>
      </c>
      <c r="D42" s="10">
        <f>+SUM(D37:D41)</f>
        <v>200000</v>
      </c>
      <c r="E42" s="20">
        <f>+IFERROR(SUMPRODUCT(D37:D41,E37:E41)/D42,0)</f>
        <v>947.40949999999998</v>
      </c>
    </row>
    <row r="43" spans="2:6" ht="15" customHeight="1" x14ac:dyDescent="0.35">
      <c r="C43" s="12"/>
      <c r="D43" s="16"/>
      <c r="E43" s="16"/>
    </row>
    <row r="44" spans="2:6" x14ac:dyDescent="0.25">
      <c r="C44" s="17"/>
      <c r="D44" s="18"/>
      <c r="E44" s="18"/>
    </row>
    <row r="45" spans="2:6" ht="21" x14ac:dyDescent="0.35">
      <c r="B45" s="22" t="str">
        <f>"Semana 4:   "&amp;"del "&amp;TEXT(C51,"dd-mm-yyyy")&amp;" al "&amp;TEXT(C55,"dd-mm-yyyy")</f>
        <v>Semana 4:   del 24-02-2025 al 28-02-2025</v>
      </c>
      <c r="C45" s="22"/>
      <c r="D45" s="22"/>
      <c r="E45" s="22"/>
      <c r="F45" s="22"/>
    </row>
    <row r="47" spans="2:6" ht="24" thickBot="1" x14ac:dyDescent="0.4">
      <c r="C47" s="1" t="s">
        <v>4</v>
      </c>
      <c r="D47" s="2"/>
      <c r="E47" s="2"/>
    </row>
    <row r="48" spans="2:6" x14ac:dyDescent="0.25">
      <c r="C48" s="23" t="s">
        <v>1</v>
      </c>
      <c r="D48" s="26" t="s">
        <v>2</v>
      </c>
      <c r="E48" s="27"/>
    </row>
    <row r="49" spans="3:5" x14ac:dyDescent="0.25">
      <c r="C49" s="24"/>
      <c r="D49" s="28"/>
      <c r="E49" s="29"/>
    </row>
    <row r="50" spans="3:5" ht="15.75" thickBot="1" x14ac:dyDescent="0.3">
      <c r="C50" s="25"/>
      <c r="D50" s="3" t="s">
        <v>5</v>
      </c>
      <c r="E50" s="4" t="s">
        <v>6</v>
      </c>
    </row>
    <row r="51" spans="3:5" x14ac:dyDescent="0.25">
      <c r="C51" s="5">
        <v>45712</v>
      </c>
      <c r="D51" s="6">
        <v>0</v>
      </c>
      <c r="E51" s="13">
        <v>0</v>
      </c>
    </row>
    <row r="52" spans="3:5" x14ac:dyDescent="0.25">
      <c r="C52" s="7">
        <v>45713</v>
      </c>
      <c r="D52" s="8">
        <v>100000</v>
      </c>
      <c r="E52" s="21">
        <v>940.85559999999998</v>
      </c>
    </row>
    <row r="53" spans="3:5" x14ac:dyDescent="0.25">
      <c r="C53" s="5">
        <v>45714</v>
      </c>
      <c r="D53" s="6">
        <v>100000</v>
      </c>
      <c r="E53" s="19">
        <v>939.61300000000006</v>
      </c>
    </row>
    <row r="54" spans="3:5" x14ac:dyDescent="0.25">
      <c r="C54" s="7">
        <v>45715</v>
      </c>
      <c r="D54" s="8">
        <v>0</v>
      </c>
      <c r="E54" s="14">
        <v>0</v>
      </c>
    </row>
    <row r="55" spans="3:5" ht="15.75" thickBot="1" x14ac:dyDescent="0.3">
      <c r="C55" s="5">
        <v>45716</v>
      </c>
      <c r="D55" s="6">
        <v>100000</v>
      </c>
      <c r="E55" s="19">
        <v>953.0412</v>
      </c>
    </row>
    <row r="56" spans="3:5" ht="15.75" thickBot="1" x14ac:dyDescent="0.3">
      <c r="C56" s="9" t="s">
        <v>3</v>
      </c>
      <c r="D56" s="10">
        <f>+SUM(D51:D55)</f>
        <v>300000</v>
      </c>
      <c r="E56" s="20">
        <f>+IFERROR(SUMPRODUCT(D51:D55,E51:E55)/D56,0)</f>
        <v>944.50326666666672</v>
      </c>
    </row>
  </sheetData>
  <mergeCells count="13">
    <mergeCell ref="B45:F45"/>
    <mergeCell ref="C48:C50"/>
    <mergeCell ref="D48:E49"/>
    <mergeCell ref="B1:F1"/>
    <mergeCell ref="B3:F3"/>
    <mergeCell ref="C6:C8"/>
    <mergeCell ref="D6:E7"/>
    <mergeCell ref="B17:F17"/>
    <mergeCell ref="B31:F31"/>
    <mergeCell ref="C34:C36"/>
    <mergeCell ref="D34:E35"/>
    <mergeCell ref="C20:C22"/>
    <mergeCell ref="D20:E21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C313-8E78-4749-ACE7-85ABE3CD4721}">
  <dimension ref="B1:F66"/>
  <sheetViews>
    <sheetView showGridLines="0" topLeftCell="A37" zoomScale="90" zoomScaleNormal="90" workbookViewId="0">
      <selection activeCell="B45" sqref="B45:F45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0" t="s">
        <v>0</v>
      </c>
      <c r="C1" s="30"/>
      <c r="D1" s="30"/>
      <c r="E1" s="30"/>
      <c r="F1" s="30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22" t="str">
        <f>"Semana 1:   "&amp;"del "&amp;TEXT(C9,"dd-mm-yyyy")&amp;" al "&amp;TEXT(C13,"dd-mm-yyyy")</f>
        <v>Semana 1:   del 03-03-2025 al 07-03-2025</v>
      </c>
      <c r="C3" s="22"/>
      <c r="D3" s="22"/>
      <c r="E3" s="22"/>
      <c r="F3" s="22"/>
    </row>
    <row r="5" spans="2:6" ht="24" thickBot="1" x14ac:dyDescent="0.4">
      <c r="C5" s="1" t="s">
        <v>4</v>
      </c>
      <c r="D5" s="2"/>
      <c r="E5" s="2"/>
    </row>
    <row r="6" spans="2:6" x14ac:dyDescent="0.25">
      <c r="C6" s="23" t="s">
        <v>1</v>
      </c>
      <c r="D6" s="26" t="s">
        <v>2</v>
      </c>
      <c r="E6" s="27"/>
    </row>
    <row r="7" spans="2:6" x14ac:dyDescent="0.25">
      <c r="C7" s="24"/>
      <c r="D7" s="28"/>
      <c r="E7" s="29"/>
    </row>
    <row r="8" spans="2:6" ht="15.75" thickBot="1" x14ac:dyDescent="0.3">
      <c r="C8" s="25"/>
      <c r="D8" s="3" t="s">
        <v>5</v>
      </c>
      <c r="E8" s="4" t="s">
        <v>6</v>
      </c>
    </row>
    <row r="9" spans="2:6" x14ac:dyDescent="0.25">
      <c r="C9" s="5">
        <v>45719</v>
      </c>
      <c r="D9" s="6">
        <v>0</v>
      </c>
      <c r="E9" s="13">
        <v>0</v>
      </c>
    </row>
    <row r="10" spans="2:6" x14ac:dyDescent="0.25">
      <c r="C10" s="7">
        <f>C9+1</f>
        <v>45720</v>
      </c>
      <c r="D10" s="8">
        <v>0</v>
      </c>
      <c r="E10" s="14">
        <v>0</v>
      </c>
    </row>
    <row r="11" spans="2:6" x14ac:dyDescent="0.25">
      <c r="C11" s="5">
        <f t="shared" ref="C11:C13" si="0">C10+1</f>
        <v>45721</v>
      </c>
      <c r="D11" s="6">
        <v>0</v>
      </c>
      <c r="E11" s="13">
        <v>0</v>
      </c>
    </row>
    <row r="12" spans="2:6" x14ac:dyDescent="0.25">
      <c r="C12" s="7">
        <f t="shared" si="0"/>
        <v>45722</v>
      </c>
      <c r="D12" s="8">
        <v>0</v>
      </c>
      <c r="E12" s="14">
        <v>0</v>
      </c>
    </row>
    <row r="13" spans="2:6" ht="15.75" thickBot="1" x14ac:dyDescent="0.3">
      <c r="C13" s="5">
        <f t="shared" si="0"/>
        <v>45723</v>
      </c>
      <c r="D13" s="6">
        <v>0</v>
      </c>
      <c r="E13" s="13">
        <v>0</v>
      </c>
    </row>
    <row r="14" spans="2:6" ht="15.75" thickBot="1" x14ac:dyDescent="0.3">
      <c r="C14" s="9" t="s">
        <v>3</v>
      </c>
      <c r="D14" s="10">
        <f>+SUM(D9:D13)</f>
        <v>0</v>
      </c>
      <c r="E14" s="15">
        <f>+IFERROR(SUMPRODUCT(D9:D13,E9:E13)/D14,0)</f>
        <v>0</v>
      </c>
    </row>
    <row r="15" spans="2:6" ht="15" customHeight="1" x14ac:dyDescent="0.35">
      <c r="C15" s="12"/>
      <c r="D15" s="16"/>
      <c r="E15" s="16"/>
    </row>
    <row r="16" spans="2:6" x14ac:dyDescent="0.25">
      <c r="C16" s="17"/>
      <c r="D16" s="18"/>
      <c r="E16" s="18"/>
    </row>
    <row r="17" spans="2:6" ht="21" x14ac:dyDescent="0.35">
      <c r="B17" s="22" t="str">
        <f>"Semana 2:   "&amp;"del "&amp;TEXT(C23,"dd-mm-yyyy")&amp;" al "&amp;TEXT(C27,"dd-mm-yyyy")</f>
        <v>Semana 2:   del 10-03-2025 al 14-03-2025</v>
      </c>
      <c r="C17" s="22"/>
      <c r="D17" s="22"/>
      <c r="E17" s="22"/>
      <c r="F17" s="22"/>
    </row>
    <row r="19" spans="2:6" ht="24" thickBot="1" x14ac:dyDescent="0.4">
      <c r="C19" s="1" t="s">
        <v>4</v>
      </c>
      <c r="D19" s="2"/>
      <c r="E19" s="2"/>
    </row>
    <row r="20" spans="2:6" x14ac:dyDescent="0.25">
      <c r="C20" s="23" t="s">
        <v>1</v>
      </c>
      <c r="D20" s="26" t="s">
        <v>2</v>
      </c>
      <c r="E20" s="27"/>
    </row>
    <row r="21" spans="2:6" x14ac:dyDescent="0.25">
      <c r="C21" s="24"/>
      <c r="D21" s="28"/>
      <c r="E21" s="29"/>
    </row>
    <row r="22" spans="2:6" ht="15.75" thickBot="1" x14ac:dyDescent="0.3">
      <c r="C22" s="25"/>
      <c r="D22" s="3" t="s">
        <v>5</v>
      </c>
      <c r="E22" s="4" t="s">
        <v>6</v>
      </c>
    </row>
    <row r="23" spans="2:6" x14ac:dyDescent="0.25">
      <c r="C23" s="5">
        <v>45726</v>
      </c>
      <c r="D23" s="6">
        <v>0</v>
      </c>
      <c r="E23" s="13">
        <v>0</v>
      </c>
    </row>
    <row r="24" spans="2:6" x14ac:dyDescent="0.25">
      <c r="C24" s="7">
        <f>C23+1</f>
        <v>45727</v>
      </c>
      <c r="D24" s="8">
        <v>0</v>
      </c>
      <c r="E24" s="14">
        <v>0</v>
      </c>
    </row>
    <row r="25" spans="2:6" x14ac:dyDescent="0.25">
      <c r="C25" s="5">
        <f t="shared" ref="C25:C27" si="1">C24+1</f>
        <v>45728</v>
      </c>
      <c r="D25" s="6">
        <v>0</v>
      </c>
      <c r="E25" s="13">
        <v>0</v>
      </c>
    </row>
    <row r="26" spans="2:6" x14ac:dyDescent="0.25">
      <c r="C26" s="7">
        <f t="shared" si="1"/>
        <v>45729</v>
      </c>
      <c r="D26" s="8">
        <v>0</v>
      </c>
      <c r="E26" s="14">
        <v>0</v>
      </c>
    </row>
    <row r="27" spans="2:6" ht="15.75" thickBot="1" x14ac:dyDescent="0.3">
      <c r="C27" s="5">
        <f t="shared" si="1"/>
        <v>45730</v>
      </c>
      <c r="D27" s="6">
        <v>0</v>
      </c>
      <c r="E27" s="13">
        <v>0</v>
      </c>
    </row>
    <row r="28" spans="2:6" ht="15.75" thickBot="1" x14ac:dyDescent="0.3">
      <c r="C28" s="9" t="s">
        <v>3</v>
      </c>
      <c r="D28" s="10">
        <f>+SUM(D23:D27)</f>
        <v>0</v>
      </c>
      <c r="E28" s="15">
        <f>+IFERROR(SUMPRODUCT(D23:D27,E23:E27)/D28,0)</f>
        <v>0</v>
      </c>
    </row>
    <row r="29" spans="2:6" ht="15" customHeight="1" x14ac:dyDescent="0.35">
      <c r="C29" s="12"/>
      <c r="D29" s="16"/>
      <c r="E29" s="16"/>
    </row>
    <row r="30" spans="2:6" x14ac:dyDescent="0.25">
      <c r="C30" s="17"/>
      <c r="D30" s="18"/>
      <c r="E30" s="18"/>
    </row>
    <row r="31" spans="2:6" ht="21" x14ac:dyDescent="0.35">
      <c r="B31" s="22" t="str">
        <f>"Semana 3:   "&amp;"del "&amp;TEXT(C37,"dd-mm-yyyy")&amp;" al "&amp;TEXT(C41,"dd-mm-yyyy")</f>
        <v>Semana 3:   del 17-03-2025 al 21-03-2025</v>
      </c>
      <c r="C31" s="22"/>
      <c r="D31" s="22"/>
      <c r="E31" s="22"/>
      <c r="F31" s="22"/>
    </row>
    <row r="33" spans="2:6" ht="24" thickBot="1" x14ac:dyDescent="0.4">
      <c r="C33" s="1" t="s">
        <v>4</v>
      </c>
      <c r="D33" s="2"/>
      <c r="E33" s="2"/>
    </row>
    <row r="34" spans="2:6" x14ac:dyDescent="0.25">
      <c r="C34" s="23" t="s">
        <v>1</v>
      </c>
      <c r="D34" s="26" t="s">
        <v>2</v>
      </c>
      <c r="E34" s="27"/>
    </row>
    <row r="35" spans="2:6" x14ac:dyDescent="0.25">
      <c r="C35" s="24"/>
      <c r="D35" s="28"/>
      <c r="E35" s="29"/>
    </row>
    <row r="36" spans="2:6" ht="15.75" thickBot="1" x14ac:dyDescent="0.3">
      <c r="C36" s="25"/>
      <c r="D36" s="3" t="s">
        <v>5</v>
      </c>
      <c r="E36" s="4" t="s">
        <v>6</v>
      </c>
    </row>
    <row r="37" spans="2:6" x14ac:dyDescent="0.25">
      <c r="C37" s="5">
        <v>45733</v>
      </c>
      <c r="D37" s="6">
        <v>0</v>
      </c>
      <c r="E37" s="13">
        <v>0</v>
      </c>
    </row>
    <row r="38" spans="2:6" x14ac:dyDescent="0.25">
      <c r="C38" s="7">
        <f>C37+1</f>
        <v>45734</v>
      </c>
      <c r="D38" s="8">
        <v>50000</v>
      </c>
      <c r="E38" s="21">
        <v>917.77880000000005</v>
      </c>
    </row>
    <row r="39" spans="2:6" x14ac:dyDescent="0.25">
      <c r="C39" s="5">
        <f t="shared" ref="C39:C41" si="2">C38+1</f>
        <v>45735</v>
      </c>
      <c r="D39" s="6">
        <v>100000</v>
      </c>
      <c r="E39" s="19">
        <v>917.2672</v>
      </c>
    </row>
    <row r="40" spans="2:6" x14ac:dyDescent="0.25">
      <c r="C40" s="7">
        <f t="shared" si="2"/>
        <v>45736</v>
      </c>
      <c r="D40" s="8">
        <v>0</v>
      </c>
      <c r="E40" s="14">
        <v>0</v>
      </c>
    </row>
    <row r="41" spans="2:6" ht="15.75" thickBot="1" x14ac:dyDescent="0.3">
      <c r="C41" s="5">
        <f t="shared" si="2"/>
        <v>45737</v>
      </c>
      <c r="D41" s="6">
        <v>150000</v>
      </c>
      <c r="E41" s="19">
        <v>931.31453333333332</v>
      </c>
    </row>
    <row r="42" spans="2:6" ht="15.75" thickBot="1" x14ac:dyDescent="0.3">
      <c r="C42" s="9" t="s">
        <v>3</v>
      </c>
      <c r="D42" s="10">
        <f>+SUM(D37:D41)</f>
        <v>300000</v>
      </c>
      <c r="E42" s="20">
        <f>+IFERROR(SUMPRODUCT(D37:D41,E37:E41)/D42,0)</f>
        <v>924.37613333333331</v>
      </c>
    </row>
    <row r="43" spans="2:6" ht="15" customHeight="1" x14ac:dyDescent="0.35">
      <c r="C43" s="12"/>
      <c r="D43" s="16"/>
      <c r="E43" s="16"/>
    </row>
    <row r="44" spans="2:6" x14ac:dyDescent="0.25">
      <c r="C44" s="17"/>
      <c r="D44" s="18"/>
      <c r="E44" s="18"/>
    </row>
    <row r="45" spans="2:6" ht="21" x14ac:dyDescent="0.35">
      <c r="B45" s="22" t="str">
        <f>"Semana 4:   "&amp;"del "&amp;TEXT(C51,"dd-mm-yyyy")&amp;" al "&amp;TEXT(C55,"dd-mm-yyyy")</f>
        <v>Semana 4:   del 24-03-2025 al 28-03-2025</v>
      </c>
      <c r="C45" s="22"/>
      <c r="D45" s="22"/>
      <c r="E45" s="22"/>
      <c r="F45" s="22"/>
    </row>
    <row r="47" spans="2:6" ht="24" thickBot="1" x14ac:dyDescent="0.4">
      <c r="C47" s="1" t="s">
        <v>4</v>
      </c>
      <c r="D47" s="2"/>
      <c r="E47" s="2"/>
    </row>
    <row r="48" spans="2:6" x14ac:dyDescent="0.25">
      <c r="C48" s="23" t="s">
        <v>1</v>
      </c>
      <c r="D48" s="26" t="s">
        <v>2</v>
      </c>
      <c r="E48" s="27"/>
    </row>
    <row r="49" spans="2:6" x14ac:dyDescent="0.25">
      <c r="C49" s="24"/>
      <c r="D49" s="28"/>
      <c r="E49" s="29"/>
    </row>
    <row r="50" spans="2:6" ht="15.75" thickBot="1" x14ac:dyDescent="0.3">
      <c r="C50" s="25"/>
      <c r="D50" s="3" t="s">
        <v>5</v>
      </c>
      <c r="E50" s="4" t="s">
        <v>6</v>
      </c>
    </row>
    <row r="51" spans="2:6" x14ac:dyDescent="0.25">
      <c r="C51" s="5">
        <v>45740</v>
      </c>
      <c r="D51" s="6">
        <v>0</v>
      </c>
      <c r="E51" s="13">
        <v>0</v>
      </c>
    </row>
    <row r="52" spans="2:6" x14ac:dyDescent="0.25">
      <c r="C52" s="7">
        <f>C51+1</f>
        <v>45741</v>
      </c>
      <c r="D52" s="8">
        <v>0</v>
      </c>
      <c r="E52" s="14">
        <v>0</v>
      </c>
    </row>
    <row r="53" spans="2:6" x14ac:dyDescent="0.25">
      <c r="C53" s="5">
        <f t="shared" ref="C53:C55" si="3">C52+1</f>
        <v>45742</v>
      </c>
      <c r="D53" s="6">
        <v>0</v>
      </c>
      <c r="E53" s="13">
        <v>0</v>
      </c>
    </row>
    <row r="54" spans="2:6" x14ac:dyDescent="0.25">
      <c r="C54" s="7">
        <f t="shared" si="3"/>
        <v>45743</v>
      </c>
      <c r="D54" s="8">
        <v>0</v>
      </c>
      <c r="E54" s="14">
        <v>0</v>
      </c>
    </row>
    <row r="55" spans="2:6" ht="15.75" thickBot="1" x14ac:dyDescent="0.3">
      <c r="C55" s="5">
        <f t="shared" si="3"/>
        <v>45744</v>
      </c>
      <c r="D55" s="6">
        <v>0</v>
      </c>
      <c r="E55" s="13">
        <v>0</v>
      </c>
    </row>
    <row r="56" spans="2:6" ht="15.75" thickBot="1" x14ac:dyDescent="0.3">
      <c r="C56" s="9" t="s">
        <v>3</v>
      </c>
      <c r="D56" s="10">
        <f>+SUM(D51:D55)</f>
        <v>0</v>
      </c>
      <c r="E56" s="15">
        <f>+IFERROR(SUMPRODUCT(D51:D55,E51:E55)/D56,0)</f>
        <v>0</v>
      </c>
    </row>
    <row r="57" spans="2:6" ht="15" customHeight="1" x14ac:dyDescent="0.35">
      <c r="C57" s="12"/>
      <c r="D57" s="16"/>
      <c r="E57" s="16"/>
    </row>
    <row r="58" spans="2:6" x14ac:dyDescent="0.25">
      <c r="C58" s="17"/>
      <c r="D58" s="18"/>
      <c r="E58" s="18"/>
    </row>
    <row r="59" spans="2:6" ht="21" x14ac:dyDescent="0.35">
      <c r="B59" s="22" t="str">
        <f>"Semana 5:   "&amp;"del "&amp;TEXT(C65,"dd-mm-yyyy")&amp;" al "&amp;TEXT(C65,"dd-mm-yyyy")</f>
        <v>Semana 5:   del 31-03-2025 al 31-03-2025</v>
      </c>
      <c r="C59" s="22"/>
      <c r="D59" s="22"/>
      <c r="E59" s="22"/>
      <c r="F59" s="22"/>
    </row>
    <row r="61" spans="2:6" ht="24" thickBot="1" x14ac:dyDescent="0.4">
      <c r="C61" s="1" t="s">
        <v>4</v>
      </c>
      <c r="D61" s="2"/>
      <c r="E61" s="2"/>
    </row>
    <row r="62" spans="2:6" x14ac:dyDescent="0.25">
      <c r="C62" s="23" t="s">
        <v>1</v>
      </c>
      <c r="D62" s="26" t="s">
        <v>2</v>
      </c>
      <c r="E62" s="27"/>
    </row>
    <row r="63" spans="2:6" x14ac:dyDescent="0.25">
      <c r="C63" s="24"/>
      <c r="D63" s="28"/>
      <c r="E63" s="29"/>
    </row>
    <row r="64" spans="2:6" ht="15.75" thickBot="1" x14ac:dyDescent="0.3">
      <c r="C64" s="25"/>
      <c r="D64" s="3" t="s">
        <v>5</v>
      </c>
      <c r="E64" s="4" t="s">
        <v>6</v>
      </c>
    </row>
    <row r="65" spans="3:5" ht="15.75" thickBot="1" x14ac:dyDescent="0.3">
      <c r="C65" s="5">
        <v>45747</v>
      </c>
      <c r="D65" s="6">
        <v>0</v>
      </c>
      <c r="E65" s="13">
        <v>0</v>
      </c>
    </row>
    <row r="66" spans="3:5" ht="15.75" thickBot="1" x14ac:dyDescent="0.3">
      <c r="C66" s="9" t="s">
        <v>3</v>
      </c>
      <c r="D66" s="10">
        <f>+SUM(D65:D65)</f>
        <v>0</v>
      </c>
      <c r="E66" s="15">
        <f>+IFERROR(SUMPRODUCT(D65:D65,E65:E65)/D66,0)</f>
        <v>0</v>
      </c>
    </row>
  </sheetData>
  <mergeCells count="16">
    <mergeCell ref="B31:F31"/>
    <mergeCell ref="C34:C36"/>
    <mergeCell ref="D34:E35"/>
    <mergeCell ref="C20:C22"/>
    <mergeCell ref="D20:E21"/>
    <mergeCell ref="B1:F1"/>
    <mergeCell ref="B3:F3"/>
    <mergeCell ref="C6:C8"/>
    <mergeCell ref="D6:E7"/>
    <mergeCell ref="B17:F17"/>
    <mergeCell ref="B59:F59"/>
    <mergeCell ref="C62:C64"/>
    <mergeCell ref="D62:E63"/>
    <mergeCell ref="B45:F45"/>
    <mergeCell ref="C48:C50"/>
    <mergeCell ref="D48:E49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EDFDD-1E1F-47AD-BFF1-09CF0BC5C3B2}">
  <dimension ref="B1:F55"/>
  <sheetViews>
    <sheetView showGridLines="0" tabSelected="1" topLeftCell="A32" zoomScale="90" zoomScaleNormal="90" workbookViewId="0">
      <selection activeCell="D50" sqref="D50:E54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0" t="s">
        <v>0</v>
      </c>
      <c r="C1" s="30"/>
      <c r="D1" s="30"/>
      <c r="E1" s="30"/>
      <c r="F1" s="30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22" t="str">
        <f>"Semana 1:   "&amp;"del "&amp;TEXT(C9,"dd-mm-yyyy")&amp;" al "&amp;TEXT(C12,"dd-mm-yyyy")</f>
        <v>Semana 1:   del 01-04-2025 al 04-04-2025</v>
      </c>
      <c r="C3" s="22"/>
      <c r="D3" s="22"/>
      <c r="E3" s="22"/>
      <c r="F3" s="22"/>
    </row>
    <row r="5" spans="2:6" ht="24" thickBot="1" x14ac:dyDescent="0.4">
      <c r="C5" s="1" t="s">
        <v>4</v>
      </c>
      <c r="D5" s="2"/>
      <c r="E5" s="2"/>
    </row>
    <row r="6" spans="2:6" x14ac:dyDescent="0.25">
      <c r="C6" s="23" t="s">
        <v>1</v>
      </c>
      <c r="D6" s="26" t="s">
        <v>2</v>
      </c>
      <c r="E6" s="27"/>
    </row>
    <row r="7" spans="2:6" x14ac:dyDescent="0.25">
      <c r="C7" s="24"/>
      <c r="D7" s="28"/>
      <c r="E7" s="29"/>
    </row>
    <row r="8" spans="2:6" ht="15.75" thickBot="1" x14ac:dyDescent="0.3">
      <c r="C8" s="25"/>
      <c r="D8" s="3" t="s">
        <v>5</v>
      </c>
      <c r="E8" s="4" t="s">
        <v>6</v>
      </c>
    </row>
    <row r="9" spans="2:6" x14ac:dyDescent="0.25">
      <c r="C9" s="5">
        <v>45748</v>
      </c>
      <c r="D9" s="6">
        <v>0</v>
      </c>
      <c r="E9" s="13">
        <v>0</v>
      </c>
    </row>
    <row r="10" spans="2:6" x14ac:dyDescent="0.25">
      <c r="C10" s="7">
        <f>C9+1</f>
        <v>45749</v>
      </c>
      <c r="D10" s="8">
        <v>0</v>
      </c>
      <c r="E10" s="14">
        <v>0</v>
      </c>
    </row>
    <row r="11" spans="2:6" x14ac:dyDescent="0.25">
      <c r="C11" s="5">
        <f t="shared" ref="C11:C12" si="0">C10+1</f>
        <v>45750</v>
      </c>
      <c r="D11" s="6">
        <v>0</v>
      </c>
      <c r="E11" s="13">
        <v>0</v>
      </c>
    </row>
    <row r="12" spans="2:6" ht="15.75" thickBot="1" x14ac:dyDescent="0.3">
      <c r="C12" s="7">
        <f t="shared" si="0"/>
        <v>45751</v>
      </c>
      <c r="D12" s="8">
        <v>0</v>
      </c>
      <c r="E12" s="14">
        <v>0</v>
      </c>
    </row>
    <row r="13" spans="2:6" ht="15.75" thickBot="1" x14ac:dyDescent="0.3">
      <c r="C13" s="9" t="s">
        <v>3</v>
      </c>
      <c r="D13" s="10">
        <f>+SUM(D9:D12)</f>
        <v>0</v>
      </c>
      <c r="E13" s="15">
        <f>+IFERROR(SUMPRODUCT(D9:D12,E9:E12)/D13,0)</f>
        <v>0</v>
      </c>
    </row>
    <row r="14" spans="2:6" ht="15" customHeight="1" x14ac:dyDescent="0.35">
      <c r="C14" s="12"/>
      <c r="D14" s="16"/>
      <c r="E14" s="16"/>
    </row>
    <row r="16" spans="2:6" ht="21" x14ac:dyDescent="0.35">
      <c r="B16" s="22" t="str">
        <f>"Semana 2:   "&amp;"del "&amp;TEXT(C22,"dd-mm-yyyy")&amp;" al "&amp;TEXT(C26,"dd-mm-yyyy")</f>
        <v>Semana 2:   del 07-04-2025 al 11-04-2025</v>
      </c>
      <c r="C16" s="22"/>
      <c r="D16" s="22"/>
      <c r="E16" s="22"/>
      <c r="F16" s="22"/>
    </row>
    <row r="18" spans="2:6" ht="24" thickBot="1" x14ac:dyDescent="0.4">
      <c r="C18" s="1" t="s">
        <v>4</v>
      </c>
      <c r="D18" s="2"/>
      <c r="E18" s="2"/>
    </row>
    <row r="19" spans="2:6" x14ac:dyDescent="0.25">
      <c r="C19" s="23" t="s">
        <v>1</v>
      </c>
      <c r="D19" s="26" t="s">
        <v>2</v>
      </c>
      <c r="E19" s="27"/>
    </row>
    <row r="20" spans="2:6" x14ac:dyDescent="0.25">
      <c r="C20" s="24"/>
      <c r="D20" s="28"/>
      <c r="E20" s="29"/>
    </row>
    <row r="21" spans="2:6" ht="15.75" thickBot="1" x14ac:dyDescent="0.3">
      <c r="C21" s="25"/>
      <c r="D21" s="3" t="s">
        <v>5</v>
      </c>
      <c r="E21" s="4" t="s">
        <v>6</v>
      </c>
    </row>
    <row r="22" spans="2:6" x14ac:dyDescent="0.25">
      <c r="C22" s="5">
        <v>45754</v>
      </c>
      <c r="D22" s="6">
        <v>0</v>
      </c>
      <c r="E22" s="13">
        <v>0</v>
      </c>
    </row>
    <row r="23" spans="2:6" x14ac:dyDescent="0.25">
      <c r="C23" s="7">
        <f>C22+1</f>
        <v>45755</v>
      </c>
      <c r="D23" s="8">
        <v>0</v>
      </c>
      <c r="E23" s="14">
        <v>0</v>
      </c>
    </row>
    <row r="24" spans="2:6" x14ac:dyDescent="0.25">
      <c r="C24" s="5">
        <f t="shared" ref="C24:C26" si="1">C23+1</f>
        <v>45756</v>
      </c>
      <c r="D24" s="6">
        <v>0</v>
      </c>
      <c r="E24" s="13">
        <v>0</v>
      </c>
    </row>
    <row r="25" spans="2:6" x14ac:dyDescent="0.25">
      <c r="C25" s="7">
        <f t="shared" si="1"/>
        <v>45757</v>
      </c>
      <c r="D25" s="8">
        <v>0</v>
      </c>
      <c r="E25" s="14">
        <v>0</v>
      </c>
    </row>
    <row r="26" spans="2:6" ht="15.75" thickBot="1" x14ac:dyDescent="0.3">
      <c r="C26" s="5">
        <f t="shared" si="1"/>
        <v>45758</v>
      </c>
      <c r="D26" s="6">
        <v>0</v>
      </c>
      <c r="E26" s="13">
        <v>0</v>
      </c>
    </row>
    <row r="27" spans="2:6" ht="15.75" thickBot="1" x14ac:dyDescent="0.3">
      <c r="C27" s="9" t="s">
        <v>3</v>
      </c>
      <c r="D27" s="10">
        <f>+SUM(D22:D26)</f>
        <v>0</v>
      </c>
      <c r="E27" s="15">
        <f>+IFERROR(SUMPRODUCT(D22:D26,E22:E26)/D27,0)</f>
        <v>0</v>
      </c>
    </row>
    <row r="28" spans="2:6" ht="15" customHeight="1" x14ac:dyDescent="0.35">
      <c r="C28" s="12"/>
      <c r="D28" s="16"/>
      <c r="E28" s="16"/>
    </row>
    <row r="30" spans="2:6" ht="21" x14ac:dyDescent="0.35">
      <c r="B30" s="22" t="str">
        <f>"Semana 3:   "&amp;"del "&amp;TEXT(C36,"dd-mm-yyyy")&amp;" al "&amp;TEXT(C40,"dd-mm-yyyy")</f>
        <v>Semana 3:   del 14-04-2025 al 18-04-2025</v>
      </c>
      <c r="C30" s="22"/>
      <c r="D30" s="22"/>
      <c r="E30" s="22"/>
      <c r="F30" s="22"/>
    </row>
    <row r="32" spans="2:6" ht="24" thickBot="1" x14ac:dyDescent="0.4">
      <c r="C32" s="1" t="s">
        <v>4</v>
      </c>
      <c r="D32" s="2"/>
      <c r="E32" s="2"/>
    </row>
    <row r="33" spans="2:6" x14ac:dyDescent="0.25">
      <c r="C33" s="23" t="s">
        <v>1</v>
      </c>
      <c r="D33" s="26" t="s">
        <v>2</v>
      </c>
      <c r="E33" s="27"/>
    </row>
    <row r="34" spans="2:6" x14ac:dyDescent="0.25">
      <c r="C34" s="24"/>
      <c r="D34" s="28"/>
      <c r="E34" s="29"/>
    </row>
    <row r="35" spans="2:6" ht="15.75" thickBot="1" x14ac:dyDescent="0.3">
      <c r="C35" s="25"/>
      <c r="D35" s="3" t="s">
        <v>5</v>
      </c>
      <c r="E35" s="4" t="s">
        <v>6</v>
      </c>
    </row>
    <row r="36" spans="2:6" x14ac:dyDescent="0.25">
      <c r="C36" s="5">
        <v>45761</v>
      </c>
      <c r="D36" s="6">
        <v>0</v>
      </c>
      <c r="E36" s="13">
        <v>0</v>
      </c>
    </row>
    <row r="37" spans="2:6" x14ac:dyDescent="0.25">
      <c r="C37" s="7">
        <f>C36+1</f>
        <v>45762</v>
      </c>
      <c r="D37" s="8">
        <v>0</v>
      </c>
      <c r="E37" s="14">
        <v>0</v>
      </c>
    </row>
    <row r="38" spans="2:6" x14ac:dyDescent="0.25">
      <c r="C38" s="5">
        <f t="shared" ref="C38:C40" si="2">C37+1</f>
        <v>45763</v>
      </c>
      <c r="D38" s="6">
        <v>0</v>
      </c>
      <c r="E38" s="13">
        <v>0</v>
      </c>
    </row>
    <row r="39" spans="2:6" x14ac:dyDescent="0.25">
      <c r="C39" s="7">
        <f t="shared" si="2"/>
        <v>45764</v>
      </c>
      <c r="D39" s="8">
        <v>0</v>
      </c>
      <c r="E39" s="14">
        <v>0</v>
      </c>
    </row>
    <row r="40" spans="2:6" ht="15.75" thickBot="1" x14ac:dyDescent="0.3">
      <c r="C40" s="5">
        <f t="shared" si="2"/>
        <v>45765</v>
      </c>
      <c r="D40" s="6"/>
      <c r="E40" s="13"/>
    </row>
    <row r="41" spans="2:6" ht="15.75" thickBot="1" x14ac:dyDescent="0.3">
      <c r="C41" s="9" t="s">
        <v>3</v>
      </c>
      <c r="D41" s="10">
        <f>+SUM(D36:D40)</f>
        <v>0</v>
      </c>
      <c r="E41" s="15">
        <f>+IFERROR(SUMPRODUCT(D36:D40,E36:E40)/D41,0)</f>
        <v>0</v>
      </c>
    </row>
    <row r="42" spans="2:6" ht="15" customHeight="1" x14ac:dyDescent="0.35">
      <c r="C42" s="12"/>
      <c r="D42" s="16"/>
      <c r="E42" s="16"/>
    </row>
    <row r="44" spans="2:6" ht="21" x14ac:dyDescent="0.35">
      <c r="B44" s="22" t="str">
        <f>"Semana 4:   "&amp;"del "&amp;TEXT(C50,"dd-mm-yyyy")&amp;" al "&amp;TEXT(C54,"dd-mm-yyyy")</f>
        <v>Semana 4:   del 21-04-2025 al 25-04-2025</v>
      </c>
      <c r="C44" s="22"/>
      <c r="D44" s="22"/>
      <c r="E44" s="22"/>
      <c r="F44" s="22"/>
    </row>
    <row r="46" spans="2:6" ht="24" thickBot="1" x14ac:dyDescent="0.4">
      <c r="C46" s="1" t="s">
        <v>4</v>
      </c>
      <c r="D46" s="2"/>
      <c r="E46" s="2"/>
    </row>
    <row r="47" spans="2:6" x14ac:dyDescent="0.25">
      <c r="C47" s="23" t="s">
        <v>1</v>
      </c>
      <c r="D47" s="26" t="s">
        <v>2</v>
      </c>
      <c r="E47" s="27"/>
    </row>
    <row r="48" spans="2:6" x14ac:dyDescent="0.25">
      <c r="C48" s="24"/>
      <c r="D48" s="28"/>
      <c r="E48" s="29"/>
    </row>
    <row r="49" spans="3:5" ht="15.75" thickBot="1" x14ac:dyDescent="0.3">
      <c r="C49" s="25"/>
      <c r="D49" s="3" t="s">
        <v>5</v>
      </c>
      <c r="E49" s="4" t="s">
        <v>6</v>
      </c>
    </row>
    <row r="50" spans="3:5" x14ac:dyDescent="0.25">
      <c r="C50" s="5">
        <v>45768</v>
      </c>
      <c r="D50" s="6">
        <v>0</v>
      </c>
      <c r="E50" s="13">
        <v>0</v>
      </c>
    </row>
    <row r="51" spans="3:5" x14ac:dyDescent="0.25">
      <c r="C51" s="7">
        <f>C50+1</f>
        <v>45769</v>
      </c>
      <c r="D51" s="8">
        <v>0</v>
      </c>
      <c r="E51" s="14">
        <v>0</v>
      </c>
    </row>
    <row r="52" spans="3:5" x14ac:dyDescent="0.25">
      <c r="C52" s="5">
        <f t="shared" ref="C52:C54" si="3">C51+1</f>
        <v>45770</v>
      </c>
      <c r="D52" s="6">
        <v>0</v>
      </c>
      <c r="E52" s="13">
        <v>0</v>
      </c>
    </row>
    <row r="53" spans="3:5" x14ac:dyDescent="0.25">
      <c r="C53" s="7">
        <f t="shared" si="3"/>
        <v>45771</v>
      </c>
      <c r="D53" s="8">
        <v>0</v>
      </c>
      <c r="E53" s="14">
        <v>0</v>
      </c>
    </row>
    <row r="54" spans="3:5" ht="15.75" thickBot="1" x14ac:dyDescent="0.3">
      <c r="C54" s="5">
        <f t="shared" si="3"/>
        <v>45772</v>
      </c>
      <c r="D54" s="6">
        <v>0</v>
      </c>
      <c r="E54" s="13">
        <v>0</v>
      </c>
    </row>
    <row r="55" spans="3:5" ht="15.75" thickBot="1" x14ac:dyDescent="0.3">
      <c r="C55" s="9" t="s">
        <v>3</v>
      </c>
      <c r="D55" s="10">
        <f>+SUM(D50:D54)</f>
        <v>0</v>
      </c>
      <c r="E55" s="15">
        <f>+IFERROR(SUMPRODUCT(D50:D54,E50:E54)/D55,0)</f>
        <v>0</v>
      </c>
    </row>
  </sheetData>
  <mergeCells count="13">
    <mergeCell ref="B44:F44"/>
    <mergeCell ref="C47:C49"/>
    <mergeCell ref="D47:E48"/>
    <mergeCell ref="B1:F1"/>
    <mergeCell ref="B3:F3"/>
    <mergeCell ref="C6:C8"/>
    <mergeCell ref="D6:E7"/>
    <mergeCell ref="B16:F16"/>
    <mergeCell ref="B30:F30"/>
    <mergeCell ref="C33:C35"/>
    <mergeCell ref="D33:E34"/>
    <mergeCell ref="C19:C21"/>
    <mergeCell ref="D19:E20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Enero</vt:lpstr>
      <vt:lpstr>Febrero</vt:lpstr>
      <vt:lpstr>Marzo</vt:lpstr>
      <vt:lpstr>Abril</vt:lpstr>
      <vt:lpstr>Abril!Área_de_impresión</vt:lpstr>
      <vt:lpstr>Enero!Área_de_impresión</vt:lpstr>
      <vt:lpstr>Febrero!Área_de_impresión</vt:lpstr>
      <vt:lpstr>Marzo!Área_de_impresión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agk</dc:creator>
  <cp:lastModifiedBy>María Yaritza Galaz M.</cp:lastModifiedBy>
  <cp:lastPrinted>2023-12-26T17:33:08Z</cp:lastPrinted>
  <dcterms:created xsi:type="dcterms:W3CDTF">2014-01-14T15:48:30Z</dcterms:created>
  <dcterms:modified xsi:type="dcterms:W3CDTF">2025-04-25T22:28:21Z</dcterms:modified>
</cp:coreProperties>
</file>