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D:\JRF\Desktop\"/>
    </mc:Choice>
  </mc:AlternateContent>
  <xr:revisionPtr revIDLastSave="0" documentId="13_ncr:1_{E3B8CB7F-C917-4BF6-ADB7-C166496404AB}" xr6:coauthVersionLast="47" xr6:coauthVersionMax="47" xr10:uidLastSave="{00000000-0000-0000-0000-000000000000}"/>
  <bookViews>
    <workbookView xWindow="-120" yWindow="-120" windowWidth="21840" windowHeight="13140" tabRatio="786" firstSheet="1" activeTab="1" xr2:uid="{00000000-000D-0000-FFFF-FFFF00000000}"/>
  </bookViews>
  <sheets>
    <sheet name="Parámetros" sheetId="20" state="hidden" r:id="rId1"/>
    <sheet name="Total" sheetId="6" r:id="rId2"/>
    <sheet name="Total (2023)" sheetId="27" state="hidden" r:id="rId3"/>
    <sheet name="VarTotal" sheetId="8" r:id="rId4"/>
    <sheet name="Pptario" sheetId="22" r:id="rId5"/>
    <sheet name="Pptario (2023)" sheetId="28" state="hidden" r:id="rId6"/>
    <sheet name="PptarioMN" sheetId="2" r:id="rId7"/>
    <sheet name="PptarioME" sheetId="26" r:id="rId8"/>
    <sheet name="%AvancPptario" sheetId="19" r:id="rId9"/>
    <sheet name="%AvancPptario(cont)" sheetId="10" r:id="rId10"/>
    <sheet name="VarPptario" sheetId="4" r:id="rId11"/>
    <sheet name="Extrappt" sheetId="16" r:id="rId12"/>
    <sheet name="Extrappt (2023)" sheetId="29" state="hidden" r:id="rId13"/>
    <sheet name="VarExtrappt" sheetId="9" r:id="rId14"/>
  </sheets>
  <externalReferences>
    <externalReference r:id="rId15"/>
    <externalReference r:id="rId16"/>
  </externalReferences>
  <definedNames>
    <definedName name="_xlnm.Print_Area" localSheetId="8">'%AvancPptario'!$A$2:$V$43</definedName>
    <definedName name="_xlnm.Print_Area" localSheetId="9">'%AvancPptario(cont)'!$A$2:$V$43</definedName>
    <definedName name="_xlnm.Print_Area" localSheetId="11">Extrappt!$A$2:$W$77</definedName>
    <definedName name="_xlnm.Print_Area" localSheetId="12">'Extrappt (2023)'!$A$2:$X$74</definedName>
    <definedName name="_xlnm.Print_Area" localSheetId="0">Parámetros!$A$1:$X$80</definedName>
    <definedName name="_xlnm.Print_Area" localSheetId="4">Pptario!$A$2:$X$77</definedName>
    <definedName name="_xlnm.Print_Area" localSheetId="5">'Pptario (2023)'!$A$2:$X$77</definedName>
    <definedName name="_xlnm.Print_Area" localSheetId="7">PptarioME!$A$2:$W$77</definedName>
    <definedName name="_xlnm.Print_Area" localSheetId="6">PptarioMN!$A$2:$W$77</definedName>
    <definedName name="_xlnm.Print_Area" localSheetId="1">Total!$A$1:$X$77</definedName>
    <definedName name="_xlnm.Print_Area" localSheetId="2">'Total (2023)'!$A$1:$X$77</definedName>
    <definedName name="_xlnm.Print_Area" localSheetId="13">VarExtrappt!$A$2:$W$42</definedName>
    <definedName name="_xlnm.Print_Area" localSheetId="10">VarPptario!$A$2:$W$42</definedName>
    <definedName name="_xlnm.Print_Area" localSheetId="3">VarTotal!$A$2:$W$42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8" i="20" l="1"/>
  <c r="S38" i="20"/>
  <c r="R38" i="20"/>
  <c r="P38" i="20"/>
  <c r="O38" i="20"/>
  <c r="N38" i="20"/>
  <c r="K38" i="20"/>
  <c r="J38" i="20"/>
  <c r="I38" i="20"/>
  <c r="G38" i="20"/>
  <c r="F38" i="20"/>
  <c r="E38" i="20"/>
  <c r="T37" i="20"/>
  <c r="S37" i="20"/>
  <c r="R37" i="20"/>
  <c r="P37" i="20"/>
  <c r="O37" i="20"/>
  <c r="N37" i="20"/>
  <c r="K37" i="20"/>
  <c r="J37" i="20"/>
  <c r="I37" i="20"/>
  <c r="G37" i="20"/>
  <c r="F37" i="20"/>
  <c r="E37" i="20"/>
  <c r="T13" i="20"/>
  <c r="S13" i="20"/>
  <c r="R13" i="20"/>
  <c r="P13" i="20"/>
  <c r="O13" i="20"/>
  <c r="N13" i="20"/>
  <c r="K13" i="20"/>
  <c r="J13" i="20"/>
  <c r="I13" i="20"/>
  <c r="G13" i="20"/>
  <c r="F13" i="20"/>
  <c r="E13" i="20"/>
  <c r="G31" i="20" l="1"/>
  <c r="F31" i="20"/>
  <c r="E31" i="20"/>
  <c r="E30" i="20"/>
  <c r="F30" i="20"/>
  <c r="G30" i="20"/>
  <c r="B80" i="20" l="1"/>
  <c r="A80" i="20"/>
  <c r="B79" i="20"/>
  <c r="A79" i="20"/>
  <c r="B78" i="20"/>
  <c r="A78" i="20"/>
  <c r="B77" i="20"/>
  <c r="A77" i="20"/>
  <c r="G34" i="20"/>
  <c r="T39" i="20" l="1"/>
  <c r="K39" i="20"/>
  <c r="J39" i="20"/>
  <c r="H38" i="20"/>
  <c r="N39" i="20"/>
  <c r="O39" i="20"/>
  <c r="H40" i="20"/>
  <c r="G39" i="20"/>
  <c r="S39" i="20"/>
  <c r="W40" i="20"/>
  <c r="P39" i="20"/>
  <c r="U40" i="20"/>
  <c r="E40" i="20"/>
  <c r="F40" i="20"/>
  <c r="L40" i="20"/>
  <c r="G40" i="20"/>
  <c r="E39" i="20"/>
  <c r="I40" i="20"/>
  <c r="Q40" i="20"/>
  <c r="P40" i="20"/>
  <c r="H37" i="20"/>
  <c r="F39" i="20"/>
  <c r="R39" i="20"/>
  <c r="J40" i="20"/>
  <c r="R40" i="20"/>
  <c r="K40" i="20"/>
  <c r="S40" i="20"/>
  <c r="I39" i="20"/>
  <c r="T40" i="20"/>
  <c r="M40" i="20"/>
  <c r="N40" i="20"/>
  <c r="V40" i="20"/>
  <c r="O4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tc={A58C8BB6-DC54-416E-A05D-7CAFDC370EA1}</author>
  </authors>
  <commentList>
    <comment ref="G34" authorId="0" shapeId="0" xr:uid="{A58C8BB6-DC54-416E-A05D-7CAFDC370EA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Incluye ajuste (deducción) para sumar el trimestre
</t>
      </text>
    </comment>
  </commentList>
</comments>
</file>

<file path=xl/sharedStrings.xml><?xml version="1.0" encoding="utf-8"?>
<sst xmlns="http://schemas.openxmlformats.org/spreadsheetml/2006/main" count="1007" uniqueCount="148">
  <si>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</si>
  <si>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</si>
  <si>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</si>
  <si>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</si>
  <si>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</si>
  <si>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</si>
  <si>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</si>
  <si>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</si>
  <si>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</si>
  <si>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</si>
  <si>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</si>
  <si>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</si>
  <si>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</si>
  <si>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</si>
  <si>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</si>
  <si>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</si>
  <si>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</si>
  <si>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</si>
  <si>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</si>
  <si>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</si>
  <si>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</si>
  <si>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</si>
  <si>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</si>
  <si>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</si>
  <si>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</si>
  <si>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</si>
  <si>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</si>
  <si>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</si>
  <si>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</si>
  <si>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</si>
  <si>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</si>
  <si>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</si>
  <si>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</si>
  <si>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</si>
  <si>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</si>
  <si>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</si>
  <si>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</si>
  <si>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</si>
  <si>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</si>
  <si>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</si>
  <si>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</si>
  <si>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</si>
  <si>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</si>
  <si>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</si>
  <si>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</si>
  <si>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</si>
  <si>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</si>
  <si>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</si>
  <si>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</si>
  <si>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</si>
  <si>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</si>
  <si>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</si>
  <si>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</si>
  <si>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</si>
  <si>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</si>
  <si>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</si>
  <si>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</si>
  <si>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</si>
  <si>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</si>
  <si>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</si>
  <si>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</si>
  <si>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</si>
  <si>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</si>
  <si>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</si>
  <si>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</si>
  <si>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</si>
  <si>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</si>
  <si>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</si>
  <si>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</si>
  <si>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</si>
  <si>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</si>
  <si>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</si>
  <si>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</si>
  <si>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</si>
  <si>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</si>
  <si>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</si>
  <si>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</si>
  <si>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</si>
  <si>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</si>
  <si>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</si>
  <si>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</si>
  <si>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</si>
  <si>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</si>
  <si>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</si>
  <si>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</si>
  <si>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</si>
  <si>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</si>
  <si>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</si>
  <si>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</si>
  <si>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</si>
  <si>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</si>
  <si>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</si>
  <si>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</si>
  <si>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</si>
  <si>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</si>
  <si>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</si>
  <si>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</si>
  <si>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</si>
  <si>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</si>
  <si>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</si>
  <si>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</si>
  <si>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</si>
  <si>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</si>
  <si>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</si>
  <si>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</si>
  <si>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Total Año</t>
  </si>
  <si>
    <t xml:space="preserve">Tributación minería privada </t>
  </si>
  <si>
    <t xml:space="preserve">TOTAL INGRESOS </t>
  </si>
  <si>
    <t xml:space="preserve">Prestaciones previsionales </t>
  </si>
  <si>
    <t xml:space="preserve"> */</t>
  </si>
  <si>
    <t>1°Trim.</t>
  </si>
  <si>
    <t>1°Sem.</t>
  </si>
  <si>
    <t>3°Trim.</t>
  </si>
  <si>
    <t>Año 2023</t>
  </si>
  <si>
    <t xml:space="preserve"> 5/</t>
  </si>
  <si>
    <t>GOBIERNO CENTRAL PRESUPUESTARIO 5/</t>
  </si>
  <si>
    <t>Cierre estadístico: 24 de enero de 2024. Los datos presentados se encuentran sujetos a revisiones en entregas posteriores.</t>
  </si>
  <si>
    <t>ESTADO DE OPERACIONES DE GOBIERNO  2024</t>
  </si>
  <si>
    <t>2024 / 2023</t>
  </si>
  <si>
    <t>Año 2024</t>
  </si>
  <si>
    <t>CUADRO 0</t>
  </si>
  <si>
    <t>PARÁMETROS PARA SET DE INFORMES MENSUALES</t>
  </si>
  <si>
    <t>GOBIERNO CENTRAL TOTAL Y PARCIALES</t>
  </si>
  <si>
    <t>Moneda Nacional / Moneda Extranjera</t>
  </si>
  <si>
    <t>MONEDA NACIONAL</t>
  </si>
  <si>
    <t>Caja - Moneda Nacional</t>
  </si>
  <si>
    <t>Fondos Especiales - Moneda Nacional</t>
  </si>
  <si>
    <t>Ajustes por Rezagos Fondos Especiales - Moneda Nacional</t>
  </si>
  <si>
    <t>Anticipo de gastos - Moneda Nacional</t>
  </si>
  <si>
    <t>MONEDA EXTRANJERA</t>
  </si>
  <si>
    <t>Traspasos Codelco Ley N° 13.196 (FFAA) Devengado (MUSD)</t>
  </si>
  <si>
    <t>Caja - Moneda Extranjera</t>
  </si>
  <si>
    <t>Fondos Especiales - Moneda Extranjera</t>
  </si>
  <si>
    <t>Ajustes por Rezagos Fondos Especiales - Moneda Extranjera</t>
  </si>
  <si>
    <t>Anticipo de gastos - Moneda Extranjera</t>
  </si>
  <si>
    <t>Valor Dólar Observado (Bcentral)</t>
  </si>
  <si>
    <t>Valor Dólar Observado (Bcentral), año anterior</t>
  </si>
  <si>
    <t>EXTRAPRESUPUESTARIOS</t>
  </si>
  <si>
    <t>Intereses Bono de Reconocimiento</t>
  </si>
  <si>
    <t>IPC del año (2024 base 2023 bcentral)</t>
  </si>
  <si>
    <t>IPC del año n-1 (2023 base 2023 bcentral)</t>
  </si>
  <si>
    <t>Variación IPC n/(n-1)</t>
  </si>
  <si>
    <t>Variación IPC promedio n/(n-1)</t>
  </si>
  <si>
    <t>PIB 2024 IVIFFPP</t>
  </si>
  <si>
    <t>ESTADO DE OPERACIONES DE GOBIERNO  2023</t>
  </si>
  <si>
    <t>Acumulado</t>
  </si>
  <si>
    <t xml:space="preserve">TOTAL GASTOS </t>
  </si>
  <si>
    <t>Cierre estadístico: 22 de noviembre de 2024.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</si>
</sst>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_);\(#,##0\)"/>
    <numFmt numFmtId="165" formatCode="#,##0.0_);\(#,##0.0\)"/>
    <numFmt numFmtId="166" formatCode="#,##0.000_);\(#,##0.000\)"/>
    <numFmt numFmtId="167" formatCode="#,##0.000000000000000;\-#,##0.000000000000000"/>
    <numFmt numFmtId="168" formatCode="#,##0.000000_);\(#,##0.000000\)"/>
    <numFmt numFmtId="169" formatCode="#,##0.0000_);\(#,##0.0000\)"/>
    <numFmt numFmtId="170" formatCode="#,##0.00000_);\(#,##0.00000\)"/>
    <numFmt numFmtId="171" formatCode="#,##0.00_);\(#,##0.00\)"/>
    <numFmt numFmtId="172" formatCode="#,##0.00000;\-#,##0.00000"/>
    <numFmt numFmtId="173" formatCode="#,##0.000000;\-#,##0.000000"/>
    <numFmt numFmtId="174" formatCode="#,##0.0000000;\-#,##0.0000000"/>
    <numFmt numFmtId="175" formatCode="#,##0.00000000;\-#,##0.00000000"/>
  </numFmts>
  <fonts count="19"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5" fillId="0" borderId="0"/>
  </cellStyleXfs>
  <cellXfs count="246">
    <xf numFmtId="0" fontId="0" fillId="0" borderId="0" xfId="0"/>
    <xf numFmtId="0" fontId="11" fillId="0" borderId="0" xfId="1" applyFont="1"/>
    <xf numFmtId="0" fontId="15" fillId="0" borderId="0" xfId="1"/>
    <xf numFmtId="0" fontId="2" fillId="0" borderId="0" xfId="1" applyFont="1" applyAlignment="1">
      <alignment horizontal="centerContinuous"/>
    </xf>
    <xf numFmtId="0" fontId="15" fillId="0" borderId="0" xfId="1" applyAlignment="1">
      <alignment horizontal="centerContinuous"/>
    </xf>
    <xf numFmtId="3" fontId="2" fillId="0" borderId="0" xfId="1" applyNumberFormat="1" applyFont="1" applyAlignment="1">
      <alignment horizontal="centerContinuous" wrapText="1"/>
    </xf>
    <xf numFmtId="0" fontId="15" fillId="0" borderId="0" xfId="1" applyAlignment="1">
      <alignment horizontal="centerContinuous" wrapText="1"/>
    </xf>
    <xf numFmtId="0" fontId="3" fillId="0" borderId="0" xfId="1" applyFont="1" applyAlignment="1">
      <alignment horizontal="centerContinuous"/>
    </xf>
    <xf numFmtId="0" fontId="4" fillId="0" borderId="0" xfId="1" applyFont="1" applyAlignment="1">
      <alignment horizontal="centerContinuous"/>
    </xf>
    <xf numFmtId="0" fontId="5" fillId="0" borderId="0" xfId="1" applyFont="1"/>
    <xf numFmtId="0" fontId="3" fillId="0" borderId="0" xfId="1" applyFont="1"/>
    <xf numFmtId="0" fontId="4" fillId="0" borderId="0" xfId="1" applyFont="1"/>
    <xf numFmtId="0" fontId="15" fillId="0" borderId="1" xfId="1" applyBorder="1"/>
    <xf numFmtId="0" fontId="15" fillId="0" borderId="2" xfId="1" applyBorder="1"/>
    <xf numFmtId="0" fontId="1" fillId="0" borderId="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3" xfId="1" applyFont="1" applyBorder="1" applyAlignment="1">
      <alignment horizontal="center" vertical="center" wrapText="1"/>
    </xf>
    <xf numFmtId="0" fontId="1" fillId="0" borderId="12" xfId="1" applyFont="1" applyBorder="1" applyAlignment="1">
      <alignment horizontal="center" vertical="center" wrapText="1"/>
    </xf>
    <xf numFmtId="0" fontId="6" fillId="0" borderId="4" xfId="1" applyFont="1" applyBorder="1"/>
    <xf numFmtId="0" fontId="15" fillId="0" borderId="11" xfId="1" applyBorder="1"/>
    <xf numFmtId="37" fontId="15" fillId="0" borderId="14" xfId="1" applyNumberFormat="1" applyBorder="1"/>
    <xf numFmtId="37" fontId="15" fillId="0" borderId="10" xfId="1" applyNumberFormat="1" applyBorder="1"/>
    <xf numFmtId="37" fontId="15" fillId="0" borderId="9" xfId="1" applyNumberFormat="1" applyBorder="1"/>
    <xf numFmtId="37" fontId="15" fillId="0" borderId="15" xfId="1" applyNumberFormat="1" applyBorder="1"/>
    <xf numFmtId="0" fontId="7" fillId="0" borderId="4" xfId="1" applyFont="1" applyBorder="1"/>
    <xf numFmtId="37" fontId="5" fillId="0" borderId="4" xfId="1" applyNumberFormat="1" applyFont="1" applyBorder="1"/>
    <xf numFmtId="167" fontId="5" fillId="0" borderId="0" xfId="1" applyNumberFormat="1" applyFont="1"/>
    <xf numFmtId="37" fontId="5" fillId="0" borderId="0" xfId="1" applyNumberFormat="1" applyFont="1"/>
    <xf numFmtId="37" fontId="5" fillId="0" borderId="5" xfId="1" applyNumberFormat="1" applyFont="1" applyBorder="1"/>
    <xf numFmtId="37" fontId="5" fillId="0" borderId="11" xfId="1" applyNumberFormat="1" applyFont="1" applyBorder="1"/>
    <xf numFmtId="0" fontId="15" fillId="0" borderId="4" xfId="1" applyBorder="1"/>
    <xf numFmtId="164" fontId="15" fillId="0" borderId="11" xfId="1" applyNumberFormat="1" applyBorder="1"/>
    <xf numFmtId="164" fontId="15" fillId="0" borderId="4" xfId="1" applyNumberFormat="1" applyBorder="1"/>
    <xf numFmtId="164" fontId="15" fillId="0" borderId="0" xfId="1" applyNumberFormat="1"/>
    <xf numFmtId="164" fontId="15" fillId="0" borderId="5" xfId="1" applyNumberFormat="1" applyBorder="1"/>
    <xf numFmtId="0" fontId="2" fillId="0" borderId="4" xfId="1" applyFont="1" applyBorder="1"/>
    <xf numFmtId="0" fontId="1" fillId="0" borderId="0" xfId="1" applyFont="1"/>
    <xf numFmtId="164" fontId="1" fillId="0" borderId="11" xfId="1" applyNumberFormat="1" applyFont="1" applyBorder="1"/>
    <xf numFmtId="166" fontId="15" fillId="0" borderId="4" xfId="1" applyNumberFormat="1" applyBorder="1"/>
    <xf numFmtId="164" fontId="1" fillId="0" borderId="5" xfId="1" applyNumberFormat="1" applyFont="1" applyBorder="1"/>
    <xf numFmtId="164" fontId="1" fillId="0" borderId="0" xfId="1" applyNumberFormat="1" applyFont="1"/>
    <xf numFmtId="164" fontId="1" fillId="0" borderId="4" xfId="1" applyNumberFormat="1" applyFont="1" applyBorder="1"/>
    <xf numFmtId="0" fontId="1" fillId="0" borderId="4" xfId="1" applyFont="1" applyBorder="1"/>
    <xf numFmtId="37" fontId="15" fillId="0" borderId="4" xfId="1" applyNumberFormat="1" applyBorder="1"/>
    <xf numFmtId="37" fontId="15" fillId="0" borderId="0" xfId="1" applyNumberFormat="1"/>
    <xf numFmtId="37" fontId="15" fillId="0" borderId="5" xfId="1" applyNumberFormat="1" applyBorder="1"/>
    <xf numFmtId="37" fontId="15" fillId="0" borderId="11" xfId="1" applyNumberFormat="1" applyBorder="1"/>
    <xf numFmtId="168" fontId="15" fillId="0" borderId="4" xfId="1" applyNumberFormat="1" applyBorder="1"/>
    <xf numFmtId="168" fontId="15" fillId="0" borderId="0" xfId="1" applyNumberFormat="1"/>
    <xf numFmtId="169" fontId="15" fillId="0" borderId="11" xfId="1" applyNumberFormat="1" applyBorder="1"/>
    <xf numFmtId="170" fontId="15" fillId="0" borderId="0" xfId="1" applyNumberFormat="1"/>
    <xf numFmtId="170" fontId="15" fillId="0" borderId="11" xfId="1" applyNumberFormat="1" applyBorder="1"/>
    <xf numFmtId="168" fontId="15" fillId="0" borderId="11" xfId="1" applyNumberFormat="1" applyBorder="1"/>
    <xf numFmtId="170" fontId="15" fillId="0" borderId="4" xfId="1" applyNumberFormat="1" applyBorder="1"/>
    <xf numFmtId="169" fontId="15" fillId="0" borderId="4" xfId="1" applyNumberFormat="1" applyBorder="1"/>
    <xf numFmtId="169" fontId="15" fillId="0" borderId="0" xfId="1" applyNumberFormat="1"/>
    <xf numFmtId="169" fontId="15" fillId="0" borderId="5" xfId="1" applyNumberFormat="1" applyBorder="1"/>
    <xf numFmtId="171" fontId="15" fillId="0" borderId="4" xfId="1" applyNumberFormat="1" applyBorder="1"/>
    <xf numFmtId="171" fontId="15" fillId="0" borderId="0" xfId="1" applyNumberFormat="1"/>
    <xf numFmtId="171" fontId="15" fillId="0" borderId="5" xfId="1" applyNumberFormat="1" applyBorder="1"/>
    <xf numFmtId="171" fontId="15" fillId="0" borderId="11" xfId="1" applyNumberFormat="1" applyBorder="1"/>
    <xf numFmtId="170" fontId="15" fillId="0" borderId="5" xfId="1" applyNumberFormat="1" applyBorder="1"/>
    <xf numFmtId="0" fontId="2" fillId="0" borderId="0" xfId="1" applyFont="1"/>
    <xf numFmtId="164" fontId="2" fillId="0" borderId="11" xfId="1" applyNumberFormat="1" applyFont="1" applyBorder="1"/>
    <xf numFmtId="166" fontId="2" fillId="0" borderId="4" xfId="1" applyNumberFormat="1" applyFont="1" applyBorder="1"/>
    <xf numFmtId="169" fontId="2" fillId="0" borderId="0" xfId="1" applyNumberFormat="1" applyFont="1"/>
    <xf numFmtId="164" fontId="2" fillId="0" borderId="5" xfId="1" applyNumberFormat="1" applyFont="1" applyBorder="1"/>
    <xf numFmtId="164" fontId="2" fillId="0" borderId="0" xfId="1" applyNumberFormat="1" applyFont="1"/>
    <xf numFmtId="170" fontId="2" fillId="0" borderId="0" xfId="1" applyNumberFormat="1" applyFont="1"/>
    <xf numFmtId="164" fontId="2" fillId="0" borderId="4" xfId="1" applyNumberFormat="1" applyFont="1" applyBorder="1"/>
    <xf numFmtId="166" fontId="1" fillId="0" borderId="4" xfId="1" applyNumberFormat="1" applyFont="1" applyBorder="1"/>
    <xf numFmtId="168" fontId="2" fillId="0" borderId="0" xfId="1" applyNumberFormat="1" applyFont="1"/>
    <xf numFmtId="164" fontId="2" fillId="0" borderId="0" xfId="1" applyNumberFormat="1" applyFont="1" applyAlignment="1">
      <alignment horizontal="right"/>
    </xf>
    <xf numFmtId="164" fontId="2" fillId="0" borderId="11" xfId="1" applyNumberFormat="1" applyFont="1" applyBorder="1" applyAlignment="1">
      <alignment horizontal="right"/>
    </xf>
    <xf numFmtId="164" fontId="2" fillId="0" borderId="4" xfId="1" applyNumberFormat="1" applyFont="1" applyBorder="1" applyAlignment="1">
      <alignment horizontal="right"/>
    </xf>
    <xf numFmtId="0" fontId="2" fillId="0" borderId="6" xfId="1" applyFont="1" applyBorder="1"/>
    <xf numFmtId="0" fontId="2" fillId="0" borderId="7" xfId="1" applyFont="1" applyBorder="1"/>
    <xf numFmtId="0" fontId="2" fillId="0" borderId="13" xfId="1" applyFont="1" applyBorder="1"/>
    <xf numFmtId="37" fontId="15" fillId="0" borderId="6" xfId="1" applyNumberFormat="1" applyBorder="1"/>
    <xf numFmtId="37" fontId="15" fillId="0" borderId="7" xfId="1" applyNumberFormat="1" applyBorder="1"/>
    <xf numFmtId="37" fontId="15" fillId="0" borderId="8" xfId="1" applyNumberFormat="1" applyBorder="1"/>
    <xf numFmtId="37" fontId="15" fillId="0" borderId="13" xfId="1" applyNumberFormat="1" applyBorder="1"/>
    <xf numFmtId="0" fontId="15" fillId="0" borderId="6" xfId="1" applyBorder="1"/>
    <xf numFmtId="0" fontId="15" fillId="0" borderId="7" xfId="1" applyBorder="1"/>
    <xf numFmtId="0" fontId="15" fillId="0" borderId="13" xfId="1" applyBorder="1"/>
    <xf numFmtId="0" fontId="12" fillId="0" borderId="0" xfId="1" applyFont="1" applyAlignment="1">
      <alignment textRotation="180"/>
    </xf>
    <xf numFmtId="0" fontId="15" fillId="0" borderId="0" xfId="1" applyAlignment="1">
      <alignment vertical="top"/>
    </xf>
    <xf numFmtId="0" fontId="15" fillId="0" borderId="0" xfId="1" applyAlignment="1">
      <alignment horizontal="left"/>
    </xf>
    <xf numFmtId="0" fontId="12" fillId="0" borderId="0" xfId="1" applyFont="1" applyAlignment="1">
      <alignment horizontal="center" textRotation="180"/>
    </xf>
    <xf numFmtId="0" fontId="11" fillId="0" borderId="0" xfId="0" applyFont="1"/>
    <xf numFmtId="0" fontId="13" fillId="0" borderId="0" xfId="0" applyFont="1" applyAlignment="1">
      <alignment textRotation="255"/>
    </xf>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7" fillId="0" borderId="4" xfId="0" applyFont="1" applyBorder="1"/>
    <xf numFmtId="37" fontId="5" fillId="0" borderId="4" xfId="0" applyNumberFormat="1" applyFont="1" applyBorder="1"/>
    <xf numFmtId="37" fontId="5" fillId="0" borderId="0" xfId="0" applyNumberFormat="1" applyFont="1"/>
    <xf numFmtId="37" fontId="5" fillId="0" borderId="5" xfId="0" applyNumberFormat="1" applyFont="1" applyBorder="1"/>
    <xf numFmtId="37" fontId="5"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1" fillId="0" borderId="4" xfId="0" applyFont="1" applyBorder="1"/>
    <xf numFmtId="0" fontId="1" fillId="0" borderId="0" xfId="0" applyFont="1"/>
    <xf numFmtId="164" fontId="1" fillId="0" borderId="11" xfId="0" applyNumberFormat="1" applyFon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11" xfId="0" applyNumberFormat="1" applyFont="1" applyBorder="1"/>
    <xf numFmtId="164" fontId="2" fillId="0" borderId="4" xfId="0" applyNumberFormat="1" applyFont="1" applyBorder="1"/>
    <xf numFmtId="164" fontId="2" fillId="0" borderId="0" xfId="0" applyNumberFormat="1" applyFont="1"/>
    <xf numFmtId="164" fontId="2" fillId="0" borderId="5" xfId="0" applyNumberFormat="1" applyFont="1" applyBorder="1"/>
    <xf numFmtId="0" fontId="2" fillId="0" borderId="6" xfId="0" applyFont="1" applyBorder="1"/>
    <xf numFmtId="0" fontId="2" fillId="0" borderId="7" xfId="0" applyFont="1" applyBorder="1"/>
    <xf numFmtId="0" fontId="2"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73" fontId="0" fillId="0" borderId="6" xfId="0" applyNumberFormat="1" applyBorder="1"/>
    <xf numFmtId="0" fontId="12" fillId="0" borderId="0" xfId="0" applyFont="1" applyAlignment="1">
      <alignment textRotation="180"/>
    </xf>
    <xf numFmtId="0" fontId="0" fillId="0" borderId="0" xfId="0" applyAlignment="1">
      <alignment vertical="top"/>
    </xf>
    <xf numFmtId="0" fontId="0" fillId="0" borderId="0" xfId="0" applyAlignment="1">
      <alignment horizontal="left"/>
    </xf>
    <xf numFmtId="0" fontId="12" fillId="0" borderId="0" xfId="0" applyFont="1" applyAlignment="1">
      <alignment horizontal="center" textRotation="180"/>
    </xf>
    <xf numFmtId="3" fontId="2" fillId="0" borderId="0" xfId="0" applyNumberFormat="1" applyFont="1" applyAlignment="1">
      <alignment horizontal="centerContinuous"/>
    </xf>
    <xf numFmtId="164" fontId="1" fillId="0" borderId="0" xfId="0" applyNumberFormat="1" applyFont="1"/>
    <xf numFmtId="164" fontId="1" fillId="0" borderId="5" xfId="0" applyNumberFormat="1" applyFont="1" applyBorder="1"/>
    <xf numFmtId="164" fontId="1" fillId="0" borderId="4" xfId="0" applyNumberFormat="1" applyFont="1" applyBorder="1"/>
    <xf numFmtId="164" fontId="2" fillId="0" borderId="0" xfId="0" applyNumberFormat="1" applyFont="1" applyAlignment="1">
      <alignment horizontal="right"/>
    </xf>
    <xf numFmtId="164" fontId="2" fillId="0" borderId="5" xfId="0" applyNumberFormat="1" applyFont="1" applyBorder="1" applyAlignment="1">
      <alignment horizontal="right"/>
    </xf>
    <xf numFmtId="164" fontId="2" fillId="0" borderId="4" xfId="0" applyNumberFormat="1" applyFont="1" applyBorder="1" applyAlignment="1">
      <alignment horizontal="right"/>
    </xf>
    <xf numFmtId="164" fontId="2" fillId="0" borderId="11" xfId="0" applyNumberFormat="1" applyFont="1" applyBorder="1" applyAlignment="1">
      <alignment horizontal="right"/>
    </xf>
    <xf numFmtId="0" fontId="0" fillId="0" borderId="0" xfId="0" applyAlignment="1">
      <alignment horizontal="center"/>
    </xf>
    <xf numFmtId="0" fontId="12" fillId="0" borderId="0" xfId="0" applyFont="1" applyAlignment="1">
      <alignment horizontal="right" vertical="top" textRotation="180"/>
    </xf>
    <xf numFmtId="0" fontId="13" fillId="0" borderId="0" xfId="0" applyFont="1" applyAlignment="1">
      <alignment horizontal="center" vertical="top" textRotation="180"/>
    </xf>
    <xf numFmtId="0" fontId="9" fillId="0" borderId="0" xfId="0" applyFont="1" applyAlignment="1">
      <alignment horizontal="left"/>
    </xf>
    <xf numFmtId="164" fontId="17"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2"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1"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3" fillId="0" borderId="5" xfId="0" applyNumberFormat="1" applyFont="1" applyBorder="1"/>
    <xf numFmtId="165" fontId="2" fillId="0" borderId="4" xfId="0" applyNumberFormat="1" applyFont="1" applyBorder="1"/>
    <xf numFmtId="165" fontId="2" fillId="0" borderId="0" xfId="0" applyNumberFormat="1" applyFont="1"/>
    <xf numFmtId="165" fontId="2"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2" fillId="0" borderId="10" xfId="0" applyFont="1" applyBorder="1"/>
    <xf numFmtId="0" fontId="10" fillId="0" borderId="0" xfId="0" applyFont="1" applyAlignment="1">
      <alignment horizontal="right" textRotation="180"/>
    </xf>
    <xf numFmtId="0" fontId="10" fillId="0" borderId="0" xfId="0" applyFont="1"/>
    <xf numFmtId="164" fontId="13" fillId="0" borderId="0" xfId="0" applyNumberFormat="1" applyFon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1" fillId="0" borderId="5" xfId="0" applyNumberFormat="1" applyFont="1" applyBorder="1"/>
    <xf numFmtId="0" fontId="1" fillId="0" borderId="11" xfId="0" applyFont="1" applyBorder="1"/>
    <xf numFmtId="0" fontId="3" fillId="0" borderId="4" xfId="0" applyFont="1" applyBorder="1"/>
    <xf numFmtId="0" fontId="13" fillId="0" borderId="0" xfId="0" applyFont="1" applyAlignment="1">
      <alignment horizontal="center" textRotation="180"/>
    </xf>
    <xf numFmtId="165" fontId="2" fillId="0" borderId="11" xfId="0" applyNumberFormat="1" applyFont="1" applyBorder="1"/>
    <xf numFmtId="0" fontId="17" fillId="0" borderId="0" xfId="0" applyFont="1" applyAlignment="1">
      <alignment textRotation="255"/>
    </xf>
    <xf numFmtId="0" fontId="0" fillId="0" borderId="3" xfId="0" applyBorder="1" applyAlignment="1">
      <alignment horizontal="centerContinuous"/>
    </xf>
    <xf numFmtId="0" fontId="14" fillId="0" borderId="0" xfId="0" applyFont="1"/>
    <xf numFmtId="0" fontId="17" fillId="0" borderId="0" xfId="0" applyFont="1" applyAlignment="1">
      <alignment horizontal="center" vertical="top" textRotation="255"/>
    </xf>
    <xf numFmtId="0" fontId="2"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3" fillId="0" borderId="4" xfId="0" applyNumberFormat="1" applyFont="1" applyBorder="1"/>
    <xf numFmtId="165" fontId="3" fillId="0" borderId="0" xfId="0" applyNumberFormat="1" applyFont="1"/>
    <xf numFmtId="165" fontId="3" fillId="0" borderId="11" xfId="0" applyNumberFormat="1" applyFont="1" applyBorder="1"/>
    <xf numFmtId="0" fontId="4" fillId="0" borderId="6" xfId="0" applyFont="1" applyBorder="1"/>
    <xf numFmtId="0" fontId="4" fillId="0" borderId="7" xfId="0" applyFont="1" applyBorder="1"/>
    <xf numFmtId="165" fontId="4" fillId="0" borderId="6" xfId="0" applyNumberFormat="1" applyFont="1" applyBorder="1"/>
    <xf numFmtId="165" fontId="4" fillId="0" borderId="7" xfId="0" applyNumberFormat="1" applyFont="1" applyBorder="1"/>
    <xf numFmtId="165" fontId="4" fillId="0" borderId="8" xfId="0" applyNumberFormat="1" applyFont="1" applyBorder="1"/>
    <xf numFmtId="165" fontId="4" fillId="0" borderId="13" xfId="0" applyNumberFormat="1" applyFont="1" applyBorder="1"/>
    <xf numFmtId="0" fontId="0" fillId="0" borderId="2" xfId="0" applyBorder="1" applyAlignment="1">
      <alignment horizontal="centerContinuous" vertical="center"/>
    </xf>
    <xf numFmtId="165" fontId="11" fillId="0" borderId="4" xfId="0" applyNumberFormat="1" applyFont="1" applyBorder="1"/>
    <xf numFmtId="165" fontId="11" fillId="0" borderId="0" xfId="0" applyNumberFormat="1" applyFont="1"/>
    <xf numFmtId="165" fontId="11" fillId="0" borderId="5" xfId="0" applyNumberFormat="1" applyFont="1" applyBorder="1"/>
    <xf numFmtId="165" fontId="4" fillId="0" borderId="0" xfId="0" applyNumberFormat="1" applyFont="1"/>
    <xf numFmtId="0" fontId="13" fillId="0" borderId="0" xfId="0" applyFont="1" applyAlignment="1">
      <alignment horizontal="center" vertical="top" textRotation="255"/>
    </xf>
    <xf numFmtId="37" fontId="16" fillId="0" borderId="10" xfId="0" applyNumberFormat="1" applyFont="1" applyBorder="1"/>
    <xf numFmtId="172" fontId="0" fillId="0" borderId="6" xfId="0" applyNumberFormat="1" applyBorder="1"/>
    <xf numFmtId="0" fontId="13" fillId="0" borderId="0" xfId="0" applyFont="1" applyAlignment="1">
      <alignment horizontal="right" vertical="top" textRotation="255"/>
    </xf>
    <xf numFmtId="175" fontId="0" fillId="0" borderId="6" xfId="0" applyNumberFormat="1" applyBorder="1"/>
    <xf numFmtId="0" fontId="18" fillId="0" borderId="0" xfId="0" applyFont="1"/>
    <xf numFmtId="0" fontId="2" fillId="0" borderId="8" xfId="0" applyFont="1" applyBorder="1"/>
    <xf numFmtId="0" fontId="0" fillId="0" borderId="8" xfId="0" applyBorder="1"/>
    <xf numFmtId="164" fontId="2" fillId="0" borderId="6" xfId="0" applyNumberFormat="1" applyFont="1" applyBorder="1"/>
    <xf numFmtId="174" fontId="0" fillId="0" borderId="6" xfId="0" applyNumberFormat="1" applyBorder="1"/>
    <xf numFmtId="164" fontId="0" fillId="0" borderId="0" xfId="0" applyNumberFormat="1" applyAlignment="1">
      <alignment horizontal="left"/>
    </xf>
    <xf numFmtId="168" fontId="0" fillId="0" borderId="0" xfId="0" applyNumberFormat="1"/>
    <xf numFmtId="169" fontId="0" fillId="0" borderId="0" xfId="0" applyNumberFormat="1"/>
    <xf numFmtId="0" fontId="1" fillId="0" borderId="0" xfId="0" applyFont="1" applyAlignment="1">
      <alignment vertical="top"/>
    </xf>
    <xf numFmtId="174" fontId="0" fillId="0" borderId="7" xfId="0" applyNumberFormat="1" applyBorder="1"/>
    <xf numFmtId="174" fontId="0" fillId="0" borderId="8" xfId="0" applyNumberFormat="1" applyBorder="1"/>
    <xf numFmtId="172" fontId="0" fillId="0" borderId="7" xfId="0" applyNumberFormat="1" applyBorder="1"/>
    <xf numFmtId="175" fontId="0" fillId="0" borderId="7" xfId="0" applyNumberFormat="1" applyBorder="1"/>
    <xf numFmtId="164" fontId="2" fillId="0" borderId="7" xfId="0" applyNumberFormat="1" applyFont="1" applyBorder="1"/>
    <xf numFmtId="0" fontId="8" fillId="0" borderId="0" xfId="0" applyFont="1" applyAlignment="1">
      <alignment horizontal="justify" wrapText="1"/>
    </xf>
    <xf numFmtId="0" fontId="0" fillId="0" borderId="0" xfId="0" applyAlignment="1">
      <alignment horizontal="justify" wrapText="1"/>
    </xf>
    <xf numFmtId="0" fontId="0" fillId="0" borderId="10" xfId="0" applyBorder="1" applyAlignment="1">
      <alignment wrapText="1"/>
    </xf>
    <xf numFmtId="0" fontId="0" fillId="0" borderId="0" xfId="0" applyAlignment="1">
      <alignment wrapText="1"/>
    </xf>
  </cellXfs>
  <cellStyles count="2">
    <cellStyle name="Normal" xfId="0" builtinId="0"/>
    <cellStyle name="Normal 2" xfId="1" xr:uid="{FACABD14-0EBC-4093-87D8-B261180A11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gos%20Empresas%20Mineras\Estad&#237;sticas%20de%20Recaudaci&#243;n\GMP10Consolidados.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HIP\HipotActualiz.xlsx" TargetMode="External"/><Relationship Id="rId1" Type="http://schemas.openxmlformats.org/officeDocument/2006/relationships/externalLinkPath" Target="file:///I:\HIP\HipotActual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5"/>
      <sheetName val="2024"/>
      <sheetName val="2023"/>
      <sheetName val="2022"/>
      <sheetName val="2021"/>
      <sheetName val="2020"/>
      <sheetName val="2019"/>
      <sheetName val="2018"/>
      <sheetName val="2017"/>
      <sheetName val="2016"/>
      <sheetName val="2015"/>
      <sheetName val="2014"/>
      <sheetName val="2013"/>
      <sheetName val="2012"/>
      <sheetName val="2011"/>
      <sheetName val="2010"/>
      <sheetName val="2009"/>
      <sheetName val="2008"/>
      <sheetName val="2007"/>
      <sheetName val="2006"/>
      <sheetName val="2005"/>
      <sheetName val="2004"/>
      <sheetName val="2003"/>
      <sheetName val="2002"/>
      <sheetName val="Estudios 2024"/>
      <sheetName val="Estudios 2023"/>
      <sheetName val="Estudios 2022"/>
      <sheetName val="Estudios 2021"/>
      <sheetName val="Estudios 2020"/>
      <sheetName val="Estudios 2019"/>
      <sheetName val="Estudios 2018"/>
      <sheetName val="Estudios 2017"/>
      <sheetName val="Estudios 2016"/>
      <sheetName val="Estudios 2015"/>
      <sheetName val="Estudios 2014"/>
      <sheetName val="Estudios 2013"/>
      <sheetName val="Estudios 2012"/>
      <sheetName val="Estudios 2011"/>
      <sheetName val="Estudios 2010"/>
      <sheetName val="Estudios 2009"/>
      <sheetName val="Estudios 2008"/>
      <sheetName val="Estudios 2007"/>
      <sheetName val="Estudios 2006"/>
      <sheetName val="Estudios 2005"/>
      <sheetName val="Estudios 2004"/>
      <sheetName val="Estudios 2003"/>
      <sheetName val="Estudios 2002"/>
      <sheetName val="Hoja1"/>
      <sheetName val="GMP10Consolidados"/>
    </sheetNames>
    <sheetDataSet>
      <sheetData sheetId="0"/>
      <sheetData sheetId="1">
        <row r="35">
          <cell r="E35">
            <v>218739575497.15326</v>
          </cell>
          <cell r="F35">
            <v>171726652444.14603</v>
          </cell>
          <cell r="G35">
            <v>253219922674.00281</v>
          </cell>
          <cell r="H35">
            <v>287669757107.18335</v>
          </cell>
          <cell r="I35">
            <v>184153119062.16116</v>
          </cell>
          <cell r="J35">
            <v>363190694597.44312</v>
          </cell>
          <cell r="K35">
            <v>313168958796.15961</v>
          </cell>
          <cell r="L35">
            <v>302677952759.73407</v>
          </cell>
          <cell r="M35">
            <v>368196884537.17126</v>
          </cell>
          <cell r="N35">
            <v>295067652464.69098</v>
          </cell>
          <cell r="O35">
            <v>0</v>
          </cell>
          <cell r="P35">
            <v>0</v>
          </cell>
        </row>
      </sheetData>
      <sheetData sheetId="2">
        <row r="35">
          <cell r="E35">
            <v>247831009640.60696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TCobs (automática)"/>
      <sheetName val="TCobs"/>
      <sheetName val="TCACDO"/>
      <sheetName val="CRM"/>
      <sheetName val="UF"/>
      <sheetName val="TCACvsCRM"/>
      <sheetName val="Euro"/>
      <sheetName val="Feriados"/>
    </sheetNames>
    <sheetDataSet>
      <sheetData sheetId="0">
        <row r="299">
          <cell r="F299">
            <v>115.77</v>
          </cell>
        </row>
        <row r="333">
          <cell r="F333">
            <v>98.53</v>
          </cell>
        </row>
        <row r="334">
          <cell r="F334">
            <v>98.79</v>
          </cell>
        </row>
        <row r="335">
          <cell r="F335">
            <v>99.51</v>
          </cell>
        </row>
        <row r="336">
          <cell r="F336">
            <v>99.77</v>
          </cell>
        </row>
        <row r="337">
          <cell r="F337">
            <v>100.09</v>
          </cell>
        </row>
        <row r="338">
          <cell r="F338">
            <v>99.66</v>
          </cell>
        </row>
        <row r="339">
          <cell r="F339">
            <v>99.78</v>
          </cell>
        </row>
        <row r="340">
          <cell r="F340">
            <v>99.9</v>
          </cell>
        </row>
        <row r="341">
          <cell r="F341">
            <v>100.53</v>
          </cell>
        </row>
        <row r="342">
          <cell r="F342">
            <v>100.82</v>
          </cell>
        </row>
        <row r="343">
          <cell r="F343">
            <v>101.58</v>
          </cell>
        </row>
        <row r="344">
          <cell r="F344">
            <v>101.04</v>
          </cell>
        </row>
        <row r="350">
          <cell r="F350">
            <v>101.72</v>
          </cell>
        </row>
        <row r="351">
          <cell r="F351">
            <v>102.32</v>
          </cell>
        </row>
        <row r="352">
          <cell r="F352">
            <v>102.7</v>
          </cell>
        </row>
        <row r="353">
          <cell r="F353">
            <v>103.24</v>
          </cell>
        </row>
        <row r="354">
          <cell r="F354">
            <v>103.52</v>
          </cell>
        </row>
        <row r="355">
          <cell r="F355">
            <v>103.42</v>
          </cell>
        </row>
        <row r="356">
          <cell r="F356">
            <v>104.19</v>
          </cell>
        </row>
        <row r="357">
          <cell r="F357">
            <v>104.45</v>
          </cell>
        </row>
        <row r="358">
          <cell r="F358">
            <v>104.54</v>
          </cell>
        </row>
        <row r="359">
          <cell r="F359">
            <v>105.56</v>
          </cell>
        </row>
        <row r="360">
          <cell r="F360">
            <v>105.87667999999999</v>
          </cell>
        </row>
        <row r="361">
          <cell r="F361">
            <v>105.77080332</v>
          </cell>
        </row>
      </sheetData>
      <sheetData sheetId="1"/>
      <sheetData sheetId="2">
        <row r="38">
          <cell r="FZ38">
            <v>826.33569999999997</v>
          </cell>
        </row>
      </sheetData>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Richard Molina C" id="{7D5B8E68-72F4-4B54-A181-DFDA7B451ACC}" userId="S::rmolina@dipres.gob.cl::cba8b1f6-5155-4449-a442-d972d18471b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34" dT="2024-04-23T21:05:17.08" personId="{7D5B8E68-72F4-4B54-A181-DFDA7B451ACC}" id="{A58C8BB6-DC54-416E-A05D-7CAFDC370EA1}">
    <text xml:space="preserve">Incluye ajuste (deducción) para sumar el trimestre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481F-7A8A-4E2B-9974-5F89AB98D1FA}">
  <sheetPr>
    <tabColor rgb="FFFF0000"/>
    <pageSetUpPr fitToPage="1"/>
  </sheetPr>
  <dimension ref="A1:Y81"/>
  <sheetViews>
    <sheetView zoomScale="80" zoomScaleNormal="80" workbookViewId="0">
      <pane xSplit="4" ySplit="8" topLeftCell="E11" activePane="bottomRight" state="frozen"/>
      <selection activeCell="E11" sqref="E11"/>
      <selection pane="topRight" activeCell="E11" sqref="E11"/>
      <selection pane="bottomLeft" activeCell="E11" sqref="E11"/>
      <selection pane="bottomRight" activeCell="E11" sqref="E11"/>
    </sheetView>
  </sheetViews>
  <sheetFormatPr baseColWidth="10" defaultColWidth="10.85546875" defaultRowHeight="12.75" x14ac:dyDescent="0.2"/>
  <cols>
    <col min="1" max="2" width="2.7109375" style="2" customWidth="1"/>
    <col min="3" max="3" width="42.28515625" style="2" customWidth="1"/>
    <col min="4" max="4" width="13.5703125" style="2" customWidth="1"/>
    <col min="5" max="5" width="12.28515625" style="2" customWidth="1"/>
    <col min="6" max="6" width="14.85546875" style="2" customWidth="1"/>
    <col min="7" max="7" width="11.7109375" style="2" bestFit="1" customWidth="1"/>
    <col min="8" max="8" width="14.28515625" style="2" bestFit="1" customWidth="1"/>
    <col min="9" max="11" width="11.7109375" style="2" bestFit="1" customWidth="1"/>
    <col min="12" max="13" width="10.7109375" style="2" bestFit="1" customWidth="1"/>
    <col min="14" max="14" width="11.7109375" style="2" bestFit="1" customWidth="1"/>
    <col min="15" max="16" width="11.28515625" style="2" bestFit="1" customWidth="1"/>
    <col min="17" max="17" width="10.7109375" style="2" bestFit="1" customWidth="1"/>
    <col min="18" max="19" width="10.42578125" style="2" bestFit="1" customWidth="1"/>
    <col min="20" max="22" width="10.7109375" style="2" bestFit="1" customWidth="1"/>
    <col min="23" max="23" width="11.28515625" style="2" bestFit="1" customWidth="1"/>
    <col min="24" max="24" width="4" style="2" customWidth="1"/>
    <col min="25" max="16384" width="10.85546875" style="2"/>
  </cols>
  <sheetData>
    <row r="1" spans="1:23" x14ac:dyDescent="0.2">
      <c r="A1" s="1"/>
    </row>
    <row r="2" spans="1:23" x14ac:dyDescent="0.2">
      <c r="A2" s="3" t="s">
        <v>120</v>
      </c>
      <c r="B2" s="4"/>
      <c r="C2" s="4"/>
      <c r="D2" s="4"/>
      <c r="E2" s="4"/>
      <c r="F2" s="4"/>
      <c r="G2" s="4"/>
      <c r="H2" s="4"/>
      <c r="I2" s="4"/>
      <c r="J2" s="4"/>
      <c r="K2" s="4"/>
      <c r="L2" s="4"/>
      <c r="M2" s="4"/>
      <c r="N2" s="4"/>
      <c r="O2" s="4"/>
      <c r="P2" s="4"/>
      <c r="Q2" s="4"/>
      <c r="R2" s="4"/>
      <c r="S2" s="4"/>
      <c r="T2" s="4"/>
      <c r="U2" s="4"/>
      <c r="V2" s="4"/>
      <c r="W2" s="4"/>
    </row>
    <row r="3" spans="1:23" x14ac:dyDescent="0.2">
      <c r="A3" s="5" t="s">
        <v>121</v>
      </c>
      <c r="B3" s="6"/>
      <c r="C3" s="6"/>
      <c r="D3" s="6"/>
      <c r="E3" s="6"/>
      <c r="F3" s="4"/>
      <c r="G3" s="4"/>
      <c r="H3" s="4"/>
      <c r="I3" s="4"/>
      <c r="J3" s="4"/>
      <c r="K3" s="4"/>
      <c r="L3" s="4"/>
      <c r="M3" s="4"/>
      <c r="N3" s="4"/>
      <c r="O3" s="4"/>
      <c r="P3" s="4"/>
      <c r="Q3" s="4"/>
      <c r="R3" s="4"/>
      <c r="S3" s="4"/>
      <c r="T3" s="4"/>
      <c r="U3" s="4"/>
      <c r="V3" s="4"/>
      <c r="W3" s="4"/>
    </row>
    <row r="4" spans="1:23" x14ac:dyDescent="0.2">
      <c r="A4" s="3" t="s">
        <v>122</v>
      </c>
      <c r="B4" s="4"/>
      <c r="C4" s="4"/>
      <c r="D4" s="4"/>
      <c r="E4" s="4"/>
      <c r="F4" s="4"/>
      <c r="G4" s="4"/>
      <c r="H4" s="4"/>
      <c r="I4" s="4"/>
      <c r="J4" s="4"/>
      <c r="K4" s="4"/>
      <c r="L4" s="4"/>
      <c r="M4" s="4"/>
      <c r="N4" s="4"/>
      <c r="O4" s="4"/>
      <c r="P4" s="4"/>
      <c r="Q4" s="4"/>
      <c r="R4" s="4"/>
      <c r="S4" s="4"/>
      <c r="T4" s="4"/>
      <c r="U4" s="4"/>
      <c r="V4" s="4"/>
      <c r="W4" s="4"/>
    </row>
    <row r="5" spans="1:23" x14ac:dyDescent="0.2">
      <c r="A5" s="3" t="s">
        <v>123</v>
      </c>
      <c r="B5" s="4"/>
      <c r="C5" s="7"/>
      <c r="D5" s="8"/>
      <c r="E5" s="4"/>
      <c r="F5" s="4"/>
      <c r="G5" s="4"/>
      <c r="H5" s="4"/>
      <c r="I5" s="4"/>
      <c r="J5" s="4"/>
      <c r="K5" s="4"/>
      <c r="L5" s="4"/>
      <c r="M5" s="4"/>
      <c r="N5" s="4"/>
      <c r="O5" s="4"/>
      <c r="P5" s="4"/>
      <c r="Q5" s="4"/>
      <c r="R5" s="4"/>
      <c r="S5" s="4"/>
      <c r="T5" s="4"/>
      <c r="U5" s="4"/>
      <c r="V5" s="4"/>
      <c r="W5" s="4"/>
    </row>
    <row r="6" spans="1:23" x14ac:dyDescent="0.2">
      <c r="A6" s="3"/>
      <c r="B6" s="4"/>
      <c r="C6" s="7"/>
      <c r="D6" s="8"/>
      <c r="E6" s="4"/>
      <c r="F6" s="4"/>
      <c r="G6" s="4"/>
      <c r="H6" s="4"/>
      <c r="I6" s="4"/>
      <c r="J6" s="4"/>
      <c r="K6" s="4"/>
      <c r="L6" s="4"/>
      <c r="M6" s="4"/>
      <c r="N6" s="4"/>
      <c r="O6" s="4"/>
      <c r="P6" s="4"/>
      <c r="Q6" s="4"/>
      <c r="R6" s="4"/>
      <c r="S6" s="4"/>
      <c r="T6" s="4"/>
      <c r="U6" s="4"/>
      <c r="V6" s="4"/>
      <c r="W6" s="4"/>
    </row>
    <row r="7" spans="1:23" x14ac:dyDescent="0.2">
      <c r="A7" s="9"/>
      <c r="B7" s="9"/>
      <c r="C7" s="10"/>
      <c r="D7" s="11"/>
      <c r="E7" s="4"/>
      <c r="F7" s="4"/>
      <c r="G7" s="4"/>
      <c r="H7" s="4"/>
      <c r="I7" s="4"/>
      <c r="J7" s="4"/>
      <c r="K7" s="4"/>
      <c r="L7" s="4"/>
      <c r="M7" s="4"/>
      <c r="N7" s="4"/>
      <c r="O7" s="4"/>
      <c r="P7" s="4"/>
      <c r="Q7" s="4"/>
      <c r="R7" s="4"/>
      <c r="S7" s="4"/>
      <c r="T7" s="4"/>
      <c r="U7" s="4"/>
      <c r="V7" s="4"/>
      <c r="W7" s="4"/>
    </row>
    <row r="8" spans="1:23" x14ac:dyDescent="0.2">
      <c r="A8" s="12"/>
      <c r="B8" s="13"/>
      <c r="C8" s="13"/>
      <c r="D8" s="14"/>
      <c r="E8" s="15" t="s">
        <v>5</v>
      </c>
      <c r="F8" s="14" t="s">
        <v>81</v>
      </c>
      <c r="G8" s="14" t="s">
        <v>82</v>
      </c>
      <c r="H8" s="16" t="s">
        <v>110</v>
      </c>
      <c r="I8" s="14" t="s">
        <v>83</v>
      </c>
      <c r="J8" s="14" t="s">
        <v>84</v>
      </c>
      <c r="K8" s="17" t="s">
        <v>88</v>
      </c>
      <c r="L8" s="16" t="s">
        <v>90</v>
      </c>
      <c r="M8" s="16" t="s">
        <v>111</v>
      </c>
      <c r="N8" s="15" t="s">
        <v>89</v>
      </c>
      <c r="O8" s="14" t="s">
        <v>91</v>
      </c>
      <c r="P8" s="17" t="s">
        <v>98</v>
      </c>
      <c r="Q8" s="16" t="s">
        <v>112</v>
      </c>
      <c r="R8" s="15" t="s">
        <v>100</v>
      </c>
      <c r="S8" s="14" t="s">
        <v>101</v>
      </c>
      <c r="T8" s="17" t="s">
        <v>102</v>
      </c>
      <c r="U8" s="16" t="s">
        <v>103</v>
      </c>
      <c r="V8" s="16" t="s">
        <v>104</v>
      </c>
      <c r="W8" s="16" t="s">
        <v>105</v>
      </c>
    </row>
    <row r="9" spans="1:23" x14ac:dyDescent="0.2">
      <c r="A9" s="18"/>
      <c r="D9" s="19"/>
      <c r="E9" s="20"/>
      <c r="F9" s="21"/>
      <c r="G9" s="21"/>
      <c r="H9" s="22"/>
      <c r="I9" s="21"/>
      <c r="J9" s="21"/>
      <c r="K9" s="23"/>
      <c r="L9" s="23"/>
      <c r="M9" s="23"/>
      <c r="N9" s="20"/>
      <c r="O9" s="21"/>
      <c r="P9" s="23"/>
      <c r="Q9" s="23"/>
      <c r="R9" s="20"/>
      <c r="S9" s="21"/>
      <c r="T9" s="23"/>
      <c r="U9" s="23"/>
      <c r="V9" s="23"/>
      <c r="W9" s="23"/>
    </row>
    <row r="10" spans="1:23" x14ac:dyDescent="0.2">
      <c r="A10" s="24"/>
      <c r="D10" s="19"/>
      <c r="E10" s="25"/>
      <c r="F10" s="26"/>
      <c r="G10" s="27"/>
      <c r="H10" s="28"/>
      <c r="I10" s="27"/>
      <c r="J10" s="27"/>
      <c r="K10" s="29"/>
      <c r="L10" s="29"/>
      <c r="M10" s="29"/>
      <c r="N10" s="25"/>
      <c r="O10" s="27"/>
      <c r="P10" s="29"/>
      <c r="Q10" s="29"/>
      <c r="R10" s="25"/>
      <c r="S10" s="27"/>
      <c r="T10" s="29"/>
      <c r="U10" s="29"/>
      <c r="V10" s="29"/>
      <c r="W10" s="29"/>
    </row>
    <row r="11" spans="1:23" x14ac:dyDescent="0.2">
      <c r="A11" s="30"/>
      <c r="D11" s="31"/>
      <c r="E11" s="32"/>
      <c r="F11" s="33"/>
      <c r="G11" s="33"/>
      <c r="H11" s="34"/>
      <c r="I11" s="33"/>
      <c r="J11" s="33"/>
      <c r="K11" s="31"/>
      <c r="L11" s="31"/>
      <c r="M11" s="31"/>
      <c r="N11" s="32"/>
      <c r="O11" s="33"/>
      <c r="P11" s="31"/>
      <c r="Q11" s="31"/>
      <c r="R11" s="32"/>
      <c r="S11" s="33"/>
      <c r="T11" s="31"/>
      <c r="U11" s="31"/>
      <c r="V11" s="31"/>
      <c r="W11" s="31"/>
    </row>
    <row r="12" spans="1:23" x14ac:dyDescent="0.2">
      <c r="A12" s="35" t="s">
        <v>124</v>
      </c>
      <c r="D12" s="31"/>
      <c r="E12" s="32"/>
      <c r="F12" s="33"/>
      <c r="G12" s="33"/>
      <c r="H12" s="34"/>
      <c r="I12" s="33"/>
      <c r="J12" s="33"/>
      <c r="K12" s="31"/>
      <c r="L12" s="31"/>
      <c r="M12" s="31"/>
      <c r="N12" s="32"/>
      <c r="O12" s="33"/>
      <c r="P12" s="31"/>
      <c r="Q12" s="31"/>
      <c r="R12" s="32"/>
      <c r="S12" s="33"/>
      <c r="T12" s="31"/>
      <c r="U12" s="31"/>
      <c r="V12" s="31"/>
      <c r="W12" s="31"/>
    </row>
    <row r="13" spans="1:23" x14ac:dyDescent="0.2">
      <c r="A13" s="36" t="s">
        <v>68</v>
      </c>
      <c r="B13" s="36"/>
      <c r="D13" s="37"/>
      <c r="E13" s="38">
        <f>+'[1]2024'!E$35/1000000</f>
        <v>218739.57549715327</v>
      </c>
      <c r="F13" s="33">
        <f>+'[1]2024'!F$35/1000000</f>
        <v>171726.65244414602</v>
      </c>
      <c r="G13" s="33">
        <f>+'[1]2024'!G$35/1000000</f>
        <v>253219.9226740028</v>
      </c>
      <c r="H13" s="39"/>
      <c r="I13" s="32">
        <f>+'[1]2024'!H$35/1000000</f>
        <v>287669.75710718334</v>
      </c>
      <c r="J13" s="33">
        <f>+'[1]2024'!I$35/1000000</f>
        <v>184153.11906216116</v>
      </c>
      <c r="K13" s="31">
        <f>+'[1]2024'!J$35/1000000</f>
        <v>363190.6945974431</v>
      </c>
      <c r="L13" s="37"/>
      <c r="M13" s="37"/>
      <c r="N13" s="32">
        <f>+'[1]2024'!K$35/1000000</f>
        <v>313168.9587961596</v>
      </c>
      <c r="O13" s="33">
        <f>+'[1]2024'!L$35/1000000</f>
        <v>302677.95275973406</v>
      </c>
      <c r="P13" s="31">
        <f>+'[1]2024'!M$35/1000000</f>
        <v>368196.88453717128</v>
      </c>
      <c r="Q13" s="37"/>
      <c r="R13" s="32">
        <f>+'[1]2024'!N$35/1000000</f>
        <v>295067.65246469097</v>
      </c>
      <c r="S13" s="33">
        <f>+'[1]2024'!O$35/1000000</f>
        <v>0</v>
      </c>
      <c r="T13" s="31">
        <f>+'[1]2024'!P$35/1000000</f>
        <v>0</v>
      </c>
      <c r="U13" s="37"/>
      <c r="V13" s="37"/>
      <c r="W13" s="37"/>
    </row>
    <row r="14" spans="1:23" x14ac:dyDescent="0.2">
      <c r="A14" s="36" t="s">
        <v>125</v>
      </c>
      <c r="B14" s="36"/>
      <c r="D14" s="37"/>
      <c r="E14" s="34">
        <v>1527552.5109999999</v>
      </c>
      <c r="F14" s="40">
        <v>244036.807</v>
      </c>
      <c r="G14" s="40">
        <v>446049.761</v>
      </c>
      <c r="H14" s="39"/>
      <c r="I14" s="33">
        <v>0</v>
      </c>
      <c r="J14" s="40">
        <v>0</v>
      </c>
      <c r="K14" s="37">
        <v>0</v>
      </c>
      <c r="L14" s="37"/>
      <c r="M14" s="37"/>
      <c r="N14" s="41">
        <v>0</v>
      </c>
      <c r="O14" s="40">
        <v>0</v>
      </c>
      <c r="P14" s="37">
        <v>0</v>
      </c>
      <c r="Q14" s="37"/>
      <c r="R14" s="41">
        <v>0</v>
      </c>
      <c r="S14" s="40">
        <v>0</v>
      </c>
      <c r="T14" s="37">
        <v>0</v>
      </c>
      <c r="U14" s="37"/>
      <c r="V14" s="37"/>
      <c r="W14" s="37"/>
    </row>
    <row r="15" spans="1:23" x14ac:dyDescent="0.2">
      <c r="A15" s="42" t="s">
        <v>126</v>
      </c>
      <c r="D15" s="31"/>
      <c r="E15" s="32">
        <v>0</v>
      </c>
      <c r="F15" s="33">
        <v>0</v>
      </c>
      <c r="G15" s="33">
        <v>0</v>
      </c>
      <c r="H15" s="34"/>
      <c r="I15" s="33">
        <v>0</v>
      </c>
      <c r="J15" s="33">
        <v>0</v>
      </c>
      <c r="K15" s="31">
        <v>0</v>
      </c>
      <c r="L15" s="31"/>
      <c r="M15" s="31"/>
      <c r="N15" s="32">
        <v>0</v>
      </c>
      <c r="O15" s="33">
        <v>0</v>
      </c>
      <c r="P15" s="31">
        <v>0</v>
      </c>
      <c r="Q15" s="31"/>
      <c r="R15" s="32">
        <v>0</v>
      </c>
      <c r="S15" s="33">
        <v>0</v>
      </c>
      <c r="T15" s="31">
        <v>0</v>
      </c>
      <c r="U15" s="31"/>
      <c r="V15" s="31"/>
      <c r="W15" s="31"/>
    </row>
    <row r="16" spans="1:23" x14ac:dyDescent="0.2">
      <c r="A16" s="30"/>
      <c r="B16" s="2" t="s">
        <v>34</v>
      </c>
      <c r="D16" s="31"/>
      <c r="E16" s="32">
        <v>0</v>
      </c>
      <c r="F16" s="33">
        <v>0</v>
      </c>
      <c r="G16" s="33">
        <v>0</v>
      </c>
      <c r="H16" s="34"/>
      <c r="I16" s="33">
        <v>0</v>
      </c>
      <c r="J16" s="33">
        <v>0</v>
      </c>
      <c r="K16" s="31">
        <v>0</v>
      </c>
      <c r="L16" s="31"/>
      <c r="M16" s="31"/>
      <c r="N16" s="32">
        <v>0</v>
      </c>
      <c r="O16" s="33">
        <v>0</v>
      </c>
      <c r="P16" s="31">
        <v>0</v>
      </c>
      <c r="Q16" s="31"/>
      <c r="R16" s="32">
        <v>0</v>
      </c>
      <c r="S16" s="33">
        <v>0</v>
      </c>
      <c r="T16" s="31">
        <v>0</v>
      </c>
      <c r="U16" s="31"/>
      <c r="V16" s="31"/>
      <c r="W16" s="31"/>
    </row>
    <row r="17" spans="1:23" x14ac:dyDescent="0.2">
      <c r="A17" s="30"/>
      <c r="B17" s="2" t="s">
        <v>35</v>
      </c>
      <c r="D17" s="31"/>
      <c r="E17" s="32">
        <v>0</v>
      </c>
      <c r="F17" s="33">
        <v>0</v>
      </c>
      <c r="G17" s="33">
        <v>0</v>
      </c>
      <c r="H17" s="34"/>
      <c r="I17" s="33">
        <v>0</v>
      </c>
      <c r="J17" s="33">
        <v>0</v>
      </c>
      <c r="K17" s="31">
        <v>0</v>
      </c>
      <c r="L17" s="31"/>
      <c r="M17" s="31"/>
      <c r="N17" s="32">
        <v>0</v>
      </c>
      <c r="O17" s="33">
        <v>0</v>
      </c>
      <c r="P17" s="31">
        <v>0</v>
      </c>
      <c r="Q17" s="31"/>
      <c r="R17" s="32">
        <v>0</v>
      </c>
      <c r="S17" s="33">
        <v>0</v>
      </c>
      <c r="T17" s="31">
        <v>0</v>
      </c>
      <c r="U17" s="31"/>
      <c r="V17" s="31"/>
      <c r="W17" s="31"/>
    </row>
    <row r="18" spans="1:23" x14ac:dyDescent="0.2">
      <c r="A18" s="42" t="s">
        <v>127</v>
      </c>
      <c r="D18" s="31"/>
      <c r="E18" s="32">
        <v>0</v>
      </c>
      <c r="F18" s="33">
        <v>0</v>
      </c>
      <c r="G18" s="33">
        <v>0</v>
      </c>
      <c r="H18" s="34"/>
      <c r="I18" s="33">
        <v>0</v>
      </c>
      <c r="J18" s="33">
        <v>0</v>
      </c>
      <c r="K18" s="31">
        <v>0</v>
      </c>
      <c r="L18" s="31"/>
      <c r="M18" s="31"/>
      <c r="N18" s="32">
        <v>0</v>
      </c>
      <c r="O18" s="33">
        <v>0</v>
      </c>
      <c r="P18" s="31">
        <v>0</v>
      </c>
      <c r="Q18" s="31"/>
      <c r="R18" s="32">
        <v>0</v>
      </c>
      <c r="S18" s="33">
        <v>0</v>
      </c>
      <c r="T18" s="31">
        <v>0</v>
      </c>
      <c r="U18" s="31"/>
      <c r="V18" s="31"/>
      <c r="W18" s="31"/>
    </row>
    <row r="19" spans="1:23" x14ac:dyDescent="0.2">
      <c r="A19" s="42" t="s">
        <v>128</v>
      </c>
      <c r="D19" s="31"/>
      <c r="E19" s="32">
        <v>0</v>
      </c>
      <c r="F19" s="33">
        <v>0</v>
      </c>
      <c r="G19" s="33">
        <v>0</v>
      </c>
      <c r="H19" s="34"/>
      <c r="I19" s="33">
        <v>0</v>
      </c>
      <c r="J19" s="33">
        <v>0</v>
      </c>
      <c r="K19" s="31">
        <v>0</v>
      </c>
      <c r="L19" s="31"/>
      <c r="M19" s="31"/>
      <c r="N19" s="32">
        <v>0</v>
      </c>
      <c r="O19" s="33">
        <v>0</v>
      </c>
      <c r="P19" s="31">
        <v>0</v>
      </c>
      <c r="Q19" s="31"/>
      <c r="R19" s="32">
        <v>0</v>
      </c>
      <c r="S19" s="33">
        <v>0</v>
      </c>
      <c r="T19" s="31">
        <v>0</v>
      </c>
      <c r="U19" s="31"/>
      <c r="V19" s="31"/>
      <c r="W19" s="31"/>
    </row>
    <row r="20" spans="1:23" x14ac:dyDescent="0.2">
      <c r="D20" s="31"/>
      <c r="E20" s="32"/>
      <c r="F20" s="33"/>
      <c r="G20" s="33"/>
      <c r="H20" s="34"/>
      <c r="I20" s="33"/>
      <c r="J20" s="33"/>
      <c r="K20" s="31"/>
      <c r="L20" s="31"/>
      <c r="M20" s="31"/>
      <c r="N20" s="32"/>
      <c r="O20" s="33"/>
      <c r="P20" s="31"/>
      <c r="Q20" s="31"/>
      <c r="R20" s="32"/>
      <c r="S20" s="33"/>
      <c r="T20" s="31"/>
      <c r="U20" s="31"/>
      <c r="V20" s="31"/>
      <c r="W20" s="31"/>
    </row>
    <row r="21" spans="1:23" x14ac:dyDescent="0.2">
      <c r="A21" s="35" t="s">
        <v>129</v>
      </c>
      <c r="D21" s="19"/>
      <c r="E21" s="43"/>
      <c r="F21" s="44"/>
      <c r="G21" s="44"/>
      <c r="H21" s="45"/>
      <c r="I21" s="44"/>
      <c r="J21" s="44"/>
      <c r="K21" s="46"/>
      <c r="L21" s="46"/>
      <c r="M21" s="46"/>
      <c r="N21" s="43"/>
      <c r="O21" s="44"/>
      <c r="P21" s="46"/>
      <c r="Q21" s="46"/>
      <c r="R21" s="43"/>
      <c r="S21" s="44"/>
      <c r="T21" s="46"/>
      <c r="U21" s="46"/>
      <c r="V21" s="46"/>
      <c r="W21" s="46"/>
    </row>
    <row r="22" spans="1:23" x14ac:dyDescent="0.2">
      <c r="A22" s="30" t="s">
        <v>130</v>
      </c>
      <c r="D22" s="31"/>
      <c r="E22" s="32">
        <v>86008</v>
      </c>
      <c r="F22" s="33">
        <v>93298</v>
      </c>
      <c r="G22" s="33">
        <v>103284</v>
      </c>
      <c r="H22" s="34"/>
      <c r="I22" s="33">
        <v>0</v>
      </c>
      <c r="J22" s="33">
        <v>0</v>
      </c>
      <c r="K22" s="31">
        <v>0</v>
      </c>
      <c r="L22" s="31"/>
      <c r="M22" s="31"/>
      <c r="N22" s="32">
        <v>0</v>
      </c>
      <c r="O22" s="33">
        <v>0</v>
      </c>
      <c r="P22" s="31">
        <v>0</v>
      </c>
      <c r="Q22" s="31"/>
      <c r="R22" s="32">
        <v>0</v>
      </c>
      <c r="S22" s="33">
        <v>0</v>
      </c>
      <c r="T22" s="31">
        <v>0</v>
      </c>
      <c r="U22" s="31"/>
      <c r="V22" s="31"/>
      <c r="W22" s="31"/>
    </row>
    <row r="23" spans="1:23" x14ac:dyDescent="0.2">
      <c r="A23" s="36" t="s">
        <v>131</v>
      </c>
      <c r="B23" s="36"/>
      <c r="D23" s="31"/>
      <c r="E23" s="34">
        <v>-101107</v>
      </c>
      <c r="F23" s="33">
        <v>4451</v>
      </c>
      <c r="G23" s="33">
        <v>22853</v>
      </c>
      <c r="H23" s="34"/>
      <c r="I23" s="33">
        <v>0</v>
      </c>
      <c r="J23" s="33">
        <v>0</v>
      </c>
      <c r="K23" s="31">
        <v>0</v>
      </c>
      <c r="L23" s="31"/>
      <c r="M23" s="31"/>
      <c r="N23" s="32">
        <v>0</v>
      </c>
      <c r="O23" s="33">
        <v>0</v>
      </c>
      <c r="P23" s="31">
        <v>0</v>
      </c>
      <c r="Q23" s="31"/>
      <c r="R23" s="32">
        <v>0</v>
      </c>
      <c r="S23" s="33">
        <v>0</v>
      </c>
      <c r="T23" s="31">
        <v>0</v>
      </c>
      <c r="U23" s="31"/>
      <c r="V23" s="31"/>
      <c r="W23" s="31"/>
    </row>
    <row r="24" spans="1:23" x14ac:dyDescent="0.2">
      <c r="A24" s="42" t="s">
        <v>132</v>
      </c>
      <c r="D24" s="31"/>
      <c r="E24" s="32">
        <v>0</v>
      </c>
      <c r="F24" s="33">
        <v>0</v>
      </c>
      <c r="G24" s="33">
        <v>0</v>
      </c>
      <c r="H24" s="34"/>
      <c r="I24" s="33">
        <v>0</v>
      </c>
      <c r="J24" s="33">
        <v>0</v>
      </c>
      <c r="K24" s="31">
        <v>0</v>
      </c>
      <c r="L24" s="31"/>
      <c r="M24" s="31"/>
      <c r="N24" s="32">
        <v>0</v>
      </c>
      <c r="O24" s="33">
        <v>0</v>
      </c>
      <c r="P24" s="31">
        <v>0</v>
      </c>
      <c r="Q24" s="31"/>
      <c r="R24" s="32">
        <v>0</v>
      </c>
      <c r="S24" s="33">
        <v>0</v>
      </c>
      <c r="T24" s="31">
        <v>0</v>
      </c>
      <c r="U24" s="31"/>
      <c r="V24" s="31"/>
      <c r="W24" s="31"/>
    </row>
    <row r="25" spans="1:23" x14ac:dyDescent="0.2">
      <c r="A25" s="30"/>
      <c r="B25" s="2" t="s">
        <v>34</v>
      </c>
      <c r="D25" s="31"/>
      <c r="E25" s="32"/>
      <c r="F25" s="33"/>
      <c r="G25" s="33"/>
      <c r="H25" s="34"/>
      <c r="I25" s="33"/>
      <c r="J25" s="33"/>
      <c r="K25" s="31"/>
      <c r="L25" s="31"/>
      <c r="M25" s="31"/>
      <c r="N25" s="32"/>
      <c r="O25" s="33"/>
      <c r="P25" s="31"/>
      <c r="Q25" s="31"/>
      <c r="R25" s="32"/>
      <c r="S25" s="33"/>
      <c r="T25" s="31"/>
      <c r="U25" s="31"/>
      <c r="V25" s="31"/>
      <c r="W25" s="31"/>
    </row>
    <row r="26" spans="1:23" x14ac:dyDescent="0.2">
      <c r="A26" s="30"/>
      <c r="B26" s="2" t="s">
        <v>35</v>
      </c>
      <c r="D26" s="31"/>
      <c r="E26" s="32"/>
      <c r="F26" s="33"/>
      <c r="G26" s="33"/>
      <c r="H26" s="34"/>
      <c r="I26" s="33"/>
      <c r="J26" s="33"/>
      <c r="K26" s="31"/>
      <c r="L26" s="31"/>
      <c r="M26" s="31"/>
      <c r="N26" s="32"/>
      <c r="O26" s="33"/>
      <c r="P26" s="31"/>
      <c r="Q26" s="31"/>
      <c r="R26" s="32"/>
      <c r="S26" s="33"/>
      <c r="T26" s="31"/>
      <c r="U26" s="31"/>
      <c r="V26" s="31"/>
      <c r="W26" s="31"/>
    </row>
    <row r="27" spans="1:23" x14ac:dyDescent="0.2">
      <c r="A27" s="42" t="s">
        <v>133</v>
      </c>
      <c r="D27" s="31"/>
      <c r="E27" s="32">
        <v>0</v>
      </c>
      <c r="F27" s="33">
        <v>0</v>
      </c>
      <c r="G27" s="33">
        <v>0</v>
      </c>
      <c r="H27" s="34"/>
      <c r="I27" s="33">
        <v>0</v>
      </c>
      <c r="J27" s="33">
        <v>0</v>
      </c>
      <c r="K27" s="31">
        <v>0</v>
      </c>
      <c r="L27" s="31"/>
      <c r="M27" s="31"/>
      <c r="N27" s="32">
        <v>0</v>
      </c>
      <c r="O27" s="33">
        <v>0</v>
      </c>
      <c r="P27" s="31">
        <v>0</v>
      </c>
      <c r="Q27" s="31"/>
      <c r="R27" s="32">
        <v>0</v>
      </c>
      <c r="S27" s="33">
        <v>0</v>
      </c>
      <c r="T27" s="31">
        <v>0</v>
      </c>
      <c r="U27" s="31"/>
      <c r="V27" s="31"/>
      <c r="W27" s="31"/>
    </row>
    <row r="28" spans="1:23" x14ac:dyDescent="0.2">
      <c r="A28" s="42" t="s">
        <v>134</v>
      </c>
      <c r="D28" s="31"/>
      <c r="E28" s="32">
        <v>0</v>
      </c>
      <c r="F28" s="33">
        <v>0</v>
      </c>
      <c r="G28" s="33">
        <v>0</v>
      </c>
      <c r="H28" s="34"/>
      <c r="I28" s="33">
        <v>0</v>
      </c>
      <c r="J28" s="33">
        <v>0</v>
      </c>
      <c r="K28" s="31">
        <v>0</v>
      </c>
      <c r="L28" s="31"/>
      <c r="M28" s="31"/>
      <c r="N28" s="32">
        <v>0</v>
      </c>
      <c r="O28" s="33">
        <v>0</v>
      </c>
      <c r="P28" s="31">
        <v>0</v>
      </c>
      <c r="Q28" s="31"/>
      <c r="R28" s="32">
        <v>0</v>
      </c>
      <c r="S28" s="33">
        <v>0</v>
      </c>
      <c r="T28" s="31">
        <v>0</v>
      </c>
      <c r="U28" s="31"/>
      <c r="V28" s="31"/>
      <c r="W28" s="31"/>
    </row>
    <row r="29" spans="1:23" x14ac:dyDescent="0.2">
      <c r="A29" s="30"/>
      <c r="D29" s="31"/>
      <c r="E29" s="32"/>
      <c r="F29" s="33"/>
      <c r="G29" s="33"/>
      <c r="H29" s="34"/>
      <c r="I29" s="33"/>
      <c r="J29" s="33"/>
      <c r="K29" s="31"/>
      <c r="L29" s="31"/>
      <c r="M29" s="31"/>
      <c r="N29" s="32"/>
      <c r="O29" s="33"/>
      <c r="P29" s="31"/>
      <c r="Q29" s="31"/>
      <c r="R29" s="32"/>
      <c r="S29" s="33"/>
      <c r="T29" s="31"/>
      <c r="U29" s="31"/>
      <c r="V29" s="31"/>
      <c r="W29" s="31"/>
    </row>
    <row r="30" spans="1:23" x14ac:dyDescent="0.2">
      <c r="A30" s="42" t="s">
        <v>135</v>
      </c>
      <c r="B30" s="36"/>
      <c r="C30" s="36"/>
      <c r="D30" s="31"/>
      <c r="E30" s="47">
        <f>+ROUND(907.986818181818,2)</f>
        <v>907.99</v>
      </c>
      <c r="F30" s="48">
        <f>+ROUND(963.442380952381,2)</f>
        <v>963.44</v>
      </c>
      <c r="G30" s="48">
        <f>+ROUND(967.9325,2)</f>
        <v>967.93</v>
      </c>
      <c r="H30" s="34"/>
      <c r="I30" s="33">
        <v>0</v>
      </c>
      <c r="J30" s="33">
        <v>0</v>
      </c>
      <c r="K30" s="31">
        <v>0</v>
      </c>
      <c r="L30" s="31"/>
      <c r="M30" s="31"/>
      <c r="N30" s="32">
        <v>0</v>
      </c>
      <c r="O30" s="33">
        <v>0</v>
      </c>
      <c r="P30" s="31">
        <v>0</v>
      </c>
      <c r="Q30" s="31"/>
      <c r="R30" s="32">
        <v>0</v>
      </c>
      <c r="S30" s="33">
        <v>0</v>
      </c>
      <c r="T30" s="31">
        <v>0</v>
      </c>
      <c r="U30" s="49"/>
      <c r="V30" s="31"/>
      <c r="W30" s="31"/>
    </row>
    <row r="31" spans="1:23" x14ac:dyDescent="0.2">
      <c r="A31" s="42" t="s">
        <v>136</v>
      </c>
      <c r="D31" s="31"/>
      <c r="E31" s="47">
        <f>+ROUND(826.335714285714,2)</f>
        <v>826.34</v>
      </c>
      <c r="F31" s="48">
        <f>+ROUND(798.2575,2)</f>
        <v>798.26</v>
      </c>
      <c r="G31" s="48">
        <f>+ROUND(809.503913043478,2)</f>
        <v>809.5</v>
      </c>
      <c r="H31" s="34"/>
      <c r="I31" s="50">
        <v>803.83684210526303</v>
      </c>
      <c r="J31" s="50">
        <v>798.63545454545499</v>
      </c>
      <c r="K31" s="51">
        <v>799.87249999999995</v>
      </c>
      <c r="L31" s="31"/>
      <c r="M31" s="31"/>
      <c r="N31" s="47">
        <v>813.39714285714297</v>
      </c>
      <c r="O31" s="48">
        <v>855.65954545454599</v>
      </c>
      <c r="P31" s="52">
        <v>884.40368421052597</v>
      </c>
      <c r="Q31" s="31"/>
      <c r="R31" s="53">
        <v>926.34699999999998</v>
      </c>
      <c r="S31" s="50">
        <v>886.61428571428598</v>
      </c>
      <c r="T31" s="51">
        <v>874.66578947368396</v>
      </c>
      <c r="U31" s="31"/>
      <c r="V31" s="31"/>
      <c r="W31" s="31"/>
    </row>
    <row r="32" spans="1:23" x14ac:dyDescent="0.2">
      <c r="A32" s="30"/>
      <c r="D32" s="31"/>
      <c r="E32" s="32"/>
      <c r="F32" s="33"/>
      <c r="G32" s="33"/>
      <c r="H32" s="34"/>
      <c r="I32" s="33"/>
      <c r="J32" s="33"/>
      <c r="K32" s="31"/>
      <c r="L32" s="31"/>
      <c r="M32" s="31"/>
      <c r="N32" s="32"/>
      <c r="O32" s="33"/>
      <c r="P32" s="31"/>
      <c r="Q32" s="31"/>
      <c r="R32" s="32"/>
      <c r="S32" s="33"/>
      <c r="T32" s="31"/>
      <c r="U32" s="31"/>
      <c r="V32" s="31"/>
      <c r="W32" s="31"/>
    </row>
    <row r="33" spans="1:25" x14ac:dyDescent="0.2">
      <c r="A33" s="35" t="s">
        <v>137</v>
      </c>
      <c r="D33" s="31"/>
      <c r="E33" s="32"/>
      <c r="F33" s="33"/>
      <c r="G33" s="33"/>
      <c r="H33" s="34"/>
      <c r="I33" s="33"/>
      <c r="J33" s="33"/>
      <c r="K33" s="31"/>
      <c r="L33" s="31"/>
      <c r="M33" s="31"/>
      <c r="N33" s="32"/>
      <c r="O33" s="33"/>
      <c r="P33" s="31"/>
      <c r="Q33" s="31"/>
      <c r="R33" s="32"/>
      <c r="S33" s="33"/>
      <c r="T33" s="31"/>
      <c r="U33" s="31"/>
      <c r="V33" s="31"/>
      <c r="W33" s="31"/>
    </row>
    <row r="34" spans="1:25" x14ac:dyDescent="0.2">
      <c r="A34" s="42" t="s">
        <v>138</v>
      </c>
      <c r="D34" s="31"/>
      <c r="E34" s="54">
        <v>679.95016601164502</v>
      </c>
      <c r="F34" s="55">
        <v>563.99396266666702</v>
      </c>
      <c r="G34" s="55">
        <f>473.206386555556-13.9748482338682</f>
        <v>459.23153832168776</v>
      </c>
      <c r="H34" s="56"/>
      <c r="I34" s="55">
        <v>0</v>
      </c>
      <c r="J34" s="55">
        <v>0</v>
      </c>
      <c r="K34" s="49">
        <v>0</v>
      </c>
      <c r="L34" s="49"/>
      <c r="M34" s="49"/>
      <c r="N34" s="54">
        <v>0</v>
      </c>
      <c r="O34" s="55">
        <v>0</v>
      </c>
      <c r="P34" s="49">
        <v>0</v>
      </c>
      <c r="Q34" s="49"/>
      <c r="R34" s="54">
        <v>0</v>
      </c>
      <c r="S34" s="55">
        <v>0</v>
      </c>
      <c r="T34" s="49">
        <v>0</v>
      </c>
      <c r="U34" s="31"/>
      <c r="V34" s="31"/>
      <c r="W34" s="31"/>
    </row>
    <row r="35" spans="1:25" x14ac:dyDescent="0.2">
      <c r="A35" s="30"/>
      <c r="D35" s="31"/>
      <c r="E35" s="32"/>
      <c r="F35" s="33"/>
      <c r="G35" s="33"/>
      <c r="H35" s="56"/>
      <c r="I35" s="33"/>
      <c r="J35" s="33"/>
      <c r="K35" s="31"/>
      <c r="L35" s="31"/>
      <c r="M35" s="31"/>
      <c r="N35" s="32"/>
      <c r="O35" s="33"/>
      <c r="P35" s="31"/>
      <c r="Q35" s="31"/>
      <c r="R35" s="32"/>
      <c r="S35" s="33"/>
      <c r="T35" s="31"/>
      <c r="U35" s="31"/>
      <c r="V35" s="31"/>
      <c r="W35" s="31"/>
    </row>
    <row r="36" spans="1:25" x14ac:dyDescent="0.2">
      <c r="A36" s="30"/>
      <c r="D36" s="31"/>
      <c r="E36" s="32"/>
      <c r="F36" s="33"/>
      <c r="G36" s="33"/>
      <c r="H36" s="34"/>
      <c r="I36" s="33"/>
      <c r="J36" s="33"/>
      <c r="K36" s="31"/>
      <c r="L36" s="31"/>
      <c r="M36" s="31"/>
      <c r="N36" s="32"/>
      <c r="O36" s="33"/>
      <c r="P36" s="31"/>
      <c r="Q36" s="31"/>
      <c r="R36" s="32"/>
      <c r="S36" s="33"/>
      <c r="T36" s="31"/>
      <c r="U36" s="31"/>
      <c r="V36" s="31"/>
      <c r="W36" s="31"/>
    </row>
    <row r="37" spans="1:25" x14ac:dyDescent="0.2">
      <c r="A37" s="30" t="s">
        <v>139</v>
      </c>
      <c r="D37" s="31"/>
      <c r="E37" s="57">
        <f>+[2]RESUMEN!$F$350</f>
        <v>101.72</v>
      </c>
      <c r="F37" s="58">
        <f>+[2]RESUMEN!$F$351</f>
        <v>102.32</v>
      </c>
      <c r="G37" s="58">
        <f>+[2]RESUMEN!$F$352</f>
        <v>102.7</v>
      </c>
      <c r="H37" s="59">
        <f>+(E37+F37+G37)/3</f>
        <v>102.24666666666667</v>
      </c>
      <c r="I37" s="58">
        <f>+[2]RESUMEN!$F$353</f>
        <v>103.24</v>
      </c>
      <c r="J37" s="58">
        <f>+[2]RESUMEN!$F$354</f>
        <v>103.52</v>
      </c>
      <c r="K37" s="60">
        <f>+[2]RESUMEN!$F$355</f>
        <v>103.42</v>
      </c>
      <c r="L37" s="60"/>
      <c r="M37" s="60"/>
      <c r="N37" s="57">
        <f>+[2]RESUMEN!$F$356</f>
        <v>104.19</v>
      </c>
      <c r="O37" s="58">
        <f>+[2]RESUMEN!$F$357</f>
        <v>104.45</v>
      </c>
      <c r="P37" s="60">
        <f>+[2]RESUMEN!$F$358</f>
        <v>104.54</v>
      </c>
      <c r="Q37" s="60"/>
      <c r="R37" s="57">
        <f>+[2]RESUMEN!$F$359</f>
        <v>105.56</v>
      </c>
      <c r="S37" s="58">
        <f>+[2]RESUMEN!$F$360</f>
        <v>105.87667999999999</v>
      </c>
      <c r="T37" s="60">
        <f>+[2]RESUMEN!$F$361</f>
        <v>105.77080332</v>
      </c>
      <c r="U37" s="31"/>
      <c r="V37" s="31"/>
      <c r="W37" s="31"/>
    </row>
    <row r="38" spans="1:25" x14ac:dyDescent="0.2">
      <c r="A38" s="30" t="s">
        <v>140</v>
      </c>
      <c r="D38" s="31"/>
      <c r="E38" s="54">
        <f>+[2]RESUMEN!$F$333</f>
        <v>98.53</v>
      </c>
      <c r="F38" s="55">
        <f>+[2]RESUMEN!$F$334</f>
        <v>98.79</v>
      </c>
      <c r="G38" s="58">
        <f>+[2]RESUMEN!$F$335</f>
        <v>99.51</v>
      </c>
      <c r="H38" s="59">
        <f>+(E38+F38+G38)/3</f>
        <v>98.943333333333328</v>
      </c>
      <c r="I38" s="58">
        <f>+[2]RESUMEN!$F$336</f>
        <v>99.77</v>
      </c>
      <c r="J38" s="58">
        <f>+[2]RESUMEN!$F$337</f>
        <v>100.09</v>
      </c>
      <c r="K38" s="60">
        <f>+[2]RESUMEN!$F$338</f>
        <v>99.66</v>
      </c>
      <c r="L38" s="60"/>
      <c r="M38" s="60"/>
      <c r="N38" s="57">
        <f>+[2]RESUMEN!$F$339</f>
        <v>99.78</v>
      </c>
      <c r="O38" s="58">
        <f>+[2]RESUMEN!$F$340</f>
        <v>99.9</v>
      </c>
      <c r="P38" s="60">
        <f>+[2]RESUMEN!$F$341</f>
        <v>100.53</v>
      </c>
      <c r="Q38" s="60"/>
      <c r="R38" s="57">
        <f>+[2]RESUMEN!$F$342</f>
        <v>100.82</v>
      </c>
      <c r="S38" s="58">
        <f>+[2]RESUMEN!$F$343</f>
        <v>101.58</v>
      </c>
      <c r="T38" s="60">
        <f>+[2]RESUMEN!$F$344</f>
        <v>101.04</v>
      </c>
      <c r="U38" s="31"/>
      <c r="V38" s="31"/>
      <c r="W38" s="31"/>
    </row>
    <row r="39" spans="1:25" x14ac:dyDescent="0.2">
      <c r="A39" s="30" t="s">
        <v>141</v>
      </c>
      <c r="D39" s="31"/>
      <c r="E39" s="53">
        <f>+E37/E38</f>
        <v>1.0323759261138739</v>
      </c>
      <c r="F39" s="50">
        <f>+F37/F38</f>
        <v>1.035732361575058</v>
      </c>
      <c r="G39" s="50">
        <f>+G37/G38</f>
        <v>1.0320570796904833</v>
      </c>
      <c r="H39" s="54"/>
      <c r="I39" s="53">
        <f>+I37/I38</f>
        <v>1.0347799939861682</v>
      </c>
      <c r="J39" s="50">
        <f>+J37/J38</f>
        <v>1.0342691577580176</v>
      </c>
      <c r="K39" s="50">
        <f>+K37/K38</f>
        <v>1.0377282761388722</v>
      </c>
      <c r="L39" s="54"/>
      <c r="M39" s="54"/>
      <c r="N39" s="53">
        <f>+N37/N38</f>
        <v>1.0441972339146122</v>
      </c>
      <c r="O39" s="50">
        <f>+O37/O38</f>
        <v>1.0455455455455456</v>
      </c>
      <c r="P39" s="50">
        <f>+P37/P38</f>
        <v>1.0398885904705064</v>
      </c>
      <c r="Q39" s="54"/>
      <c r="R39" s="53">
        <f>+R37/R38</f>
        <v>1.0470144812537197</v>
      </c>
      <c r="S39" s="50">
        <f>+S37/S38</f>
        <v>1.0422984839535341</v>
      </c>
      <c r="T39" s="51">
        <f>+T37/T38</f>
        <v>1.0468210938242279</v>
      </c>
      <c r="U39" s="31"/>
      <c r="V39" s="31"/>
      <c r="W39" s="31"/>
    </row>
    <row r="40" spans="1:25" x14ac:dyDescent="0.2">
      <c r="A40" s="30" t="s">
        <v>142</v>
      </c>
      <c r="D40" s="31"/>
      <c r="E40" s="53">
        <f>E37/E38</f>
        <v>1.0323759261138739</v>
      </c>
      <c r="F40" s="50">
        <f>((E37+F37)/2)/((E38+F38)/2)</f>
        <v>1.0340563551591324</v>
      </c>
      <c r="G40" s="50">
        <f>+((E37+F37+G37)/3)/((E38+F38+G38)/3)</f>
        <v>1.0333861132634843</v>
      </c>
      <c r="H40" s="61">
        <f>((E37+F37+G37)/3)/((E38+F38+G38)/3)</f>
        <v>1.0333861132634843</v>
      </c>
      <c r="I40" s="53">
        <f>+ROUND(((E37+F37+G37+I37)/4),2)/ROUND(((E38+F38+G38+I38)/4),2)</f>
        <v>1.0337871911245586</v>
      </c>
      <c r="J40" s="50">
        <f>+ROUND(((E37+F37+G37+I37+J37)/5),2)/ROUND(((E38+F38+G38+I38+J38)/5),2)</f>
        <v>1.0338232333400443</v>
      </c>
      <c r="K40" s="51">
        <f>+ROUND(((E37+F37+G37+I37+J37+K37)/6),2)/ROUND(((E38+F38+G38+I38+J38+K38)/6),2)</f>
        <v>1.034510514136231</v>
      </c>
      <c r="L40" s="51">
        <f>+ROUND(((I37+J37+K37)/3),2)/ROUND(((I38+J38+K38)/3),2)</f>
        <v>1.035556891025641</v>
      </c>
      <c r="M40" s="51">
        <f>+ROUND(((E37+F37+G37+I37+J37+K37)/6),2)/ROUND(((E38+F38+G38+I38+J38+K38)/6),2)</f>
        <v>1.034510514136231</v>
      </c>
      <c r="N40" s="53">
        <f>+ROUND(((E37+F37+G37+I37+J37+K37+N37)/7),2)/ROUND(((E38+F38+G38+I38+J38+K38+N38)/7),2)</f>
        <v>1.0358974358974358</v>
      </c>
      <c r="O40" s="50">
        <f>+ROUND(((E37+F37+G37+I37+J37+K37+N37+O37)/8),2)/ROUND(((E38+F38+G38+I38+J38+K38+N38+O38)/8),2)</f>
        <v>1.0371859296482413</v>
      </c>
      <c r="P40" s="51">
        <f>+ROUND(((E37+F37+G37+I37+J37+K37+N37+O37+P37)/9),2)/ROUND(((E38+F38+G38+I38+J38+K38+N38+O38+P38)/9),2)</f>
        <v>1.0373418992170247</v>
      </c>
      <c r="Q40" s="51">
        <f>+ROUND(((N37+O37+P37)/3),2)/ROUND(((N38+O38+P38)/3),2)</f>
        <v>1.0431697811531928</v>
      </c>
      <c r="R40" s="53">
        <f>+ROUND(((E37+F37+G37+I37+J37+K37+N37+O37+P37+R37)/10),2)/ROUND(((E38+F38+G38+I38+J38+K38+N38+O38+P38+R38)/10),2)</f>
        <v>1.0383998395829155</v>
      </c>
      <c r="S40" s="50">
        <f>+ROUND(((E37+F37+G37+I37+J37+K37+N37+O37+P37+R37+S37)/11),2)/ROUND(((E38+F38+G38+I38+J38+K38+N38+O38+P38+R38+S38)/11),2)</f>
        <v>1.0387348613752379</v>
      </c>
      <c r="T40" s="51">
        <f>+ROUND(((E37+F37+G37+I37+J37+K37+N37+O37+P37+R37+S37+T37)/12),2)/ROUND(((E38+F38+G38+I38+J38+K38+N38+O38+P38+R38+S38+T38)/12),2)</f>
        <v>1.0393999999999999</v>
      </c>
      <c r="U40" s="51">
        <f>+ROUND(((R37+S37+T37)/3),2)/ROUND(((R38+S38+T38)/3),2)</f>
        <v>1.045378151260504</v>
      </c>
      <c r="V40" s="51">
        <f>+ROUND(((N37+O37+P37+R37+S37+T37)/6),2)/ROUND(((N38+O38+P38+R38+S38+T38)/6),2)</f>
        <v>1.044230195805586</v>
      </c>
      <c r="W40" s="51">
        <f>+ROUND(((E37+F37+G37+I37+J37+K37+N37+O37+P37+R37+S37+T37)/12),2)/ROUND(((E38+F38+G38+I38+J38+K38+N38+O38+P38+R38+S38+T38)/12),2)</f>
        <v>1.0393999999999999</v>
      </c>
    </row>
    <row r="41" spans="1:25" x14ac:dyDescent="0.2">
      <c r="A41" s="35"/>
      <c r="B41" s="62"/>
      <c r="C41" s="62"/>
      <c r="D41" s="63"/>
      <c r="E41" s="64"/>
      <c r="F41" s="65"/>
      <c r="G41" s="65"/>
      <c r="H41" s="66"/>
      <c r="I41" s="67"/>
      <c r="J41" s="68"/>
      <c r="K41" s="51"/>
      <c r="L41" s="63"/>
      <c r="M41" s="63"/>
      <c r="N41" s="69"/>
      <c r="O41" s="67"/>
      <c r="P41" s="63"/>
      <c r="Q41" s="63"/>
      <c r="R41" s="69"/>
      <c r="S41" s="67"/>
      <c r="T41" s="63"/>
      <c r="U41" s="63"/>
      <c r="V41" s="63"/>
      <c r="W41" s="63"/>
    </row>
    <row r="42" spans="1:25" x14ac:dyDescent="0.2">
      <c r="A42" s="35"/>
      <c r="B42" s="62"/>
      <c r="C42" s="62" t="s">
        <v>143</v>
      </c>
      <c r="D42" s="70">
        <v>293741.67420983303</v>
      </c>
      <c r="F42" s="67"/>
      <c r="G42" s="67"/>
      <c r="H42" s="66"/>
      <c r="I42" s="67"/>
      <c r="J42" s="67"/>
      <c r="K42" s="63"/>
      <c r="L42" s="63"/>
      <c r="M42" s="63"/>
      <c r="N42" s="69"/>
      <c r="O42" s="67"/>
      <c r="P42" s="63"/>
      <c r="Q42" s="63"/>
      <c r="R42" s="69"/>
      <c r="S42" s="67"/>
      <c r="T42" s="63"/>
      <c r="U42" s="63"/>
      <c r="V42" s="63"/>
      <c r="W42" s="63"/>
      <c r="Y42" s="33"/>
    </row>
    <row r="43" spans="1:25" x14ac:dyDescent="0.2">
      <c r="A43" s="35"/>
      <c r="B43" s="62"/>
      <c r="C43" s="62"/>
      <c r="D43" s="63"/>
      <c r="E43" s="69"/>
      <c r="F43" s="67"/>
      <c r="G43" s="71"/>
      <c r="H43" s="66"/>
      <c r="I43" s="67"/>
      <c r="J43" s="72"/>
      <c r="K43" s="73"/>
      <c r="L43" s="73"/>
      <c r="M43" s="73"/>
      <c r="N43" s="74"/>
      <c r="O43" s="72"/>
      <c r="P43" s="73"/>
      <c r="Q43" s="73"/>
      <c r="R43" s="74"/>
      <c r="S43" s="72"/>
      <c r="T43" s="73"/>
      <c r="U43" s="73"/>
      <c r="V43" s="73"/>
      <c r="W43" s="73"/>
    </row>
    <row r="44" spans="1:25" x14ac:dyDescent="0.2">
      <c r="A44" s="75"/>
      <c r="B44" s="76"/>
      <c r="C44" s="76"/>
      <c r="D44" s="77"/>
      <c r="E44" s="78"/>
      <c r="F44" s="79"/>
      <c r="G44" s="79"/>
      <c r="H44" s="80"/>
      <c r="I44" s="79"/>
      <c r="J44" s="79"/>
      <c r="K44" s="81"/>
      <c r="L44" s="81"/>
      <c r="M44" s="81"/>
      <c r="N44" s="78"/>
      <c r="O44" s="79"/>
      <c r="P44" s="81"/>
      <c r="Q44" s="81"/>
      <c r="R44" s="78"/>
      <c r="S44" s="79"/>
      <c r="T44" s="81"/>
      <c r="U44" s="81"/>
      <c r="V44" s="81"/>
      <c r="W44" s="81"/>
    </row>
    <row r="45" spans="1:25" x14ac:dyDescent="0.2">
      <c r="A45" s="24"/>
      <c r="D45" s="19"/>
      <c r="E45" s="43"/>
      <c r="F45" s="44"/>
      <c r="G45" s="44"/>
      <c r="H45" s="45"/>
      <c r="I45" s="44"/>
      <c r="J45" s="44"/>
      <c r="K45" s="46"/>
      <c r="L45" s="46"/>
      <c r="M45" s="46"/>
      <c r="N45" s="43"/>
      <c r="O45" s="44"/>
      <c r="P45" s="46"/>
      <c r="Q45" s="46"/>
      <c r="R45" s="43"/>
      <c r="S45" s="44"/>
      <c r="T45" s="46"/>
      <c r="U45" s="46"/>
      <c r="V45" s="46"/>
      <c r="W45" s="46"/>
    </row>
    <row r="46" spans="1:25" x14ac:dyDescent="0.2">
      <c r="A46" s="24"/>
      <c r="D46" s="19"/>
      <c r="E46" s="43"/>
      <c r="F46" s="44"/>
      <c r="G46" s="44"/>
      <c r="H46" s="45"/>
      <c r="I46" s="44"/>
      <c r="J46" s="44"/>
      <c r="K46" s="46"/>
      <c r="L46" s="46"/>
      <c r="M46" s="46"/>
      <c r="N46" s="43"/>
      <c r="O46" s="44"/>
      <c r="P46" s="46"/>
      <c r="Q46" s="46"/>
      <c r="R46" s="43"/>
      <c r="S46" s="44"/>
      <c r="T46" s="46"/>
      <c r="U46" s="46"/>
      <c r="V46" s="46"/>
      <c r="W46" s="46"/>
    </row>
    <row r="47" spans="1:25" x14ac:dyDescent="0.2">
      <c r="A47" s="30"/>
      <c r="D47" s="31"/>
      <c r="E47" s="32"/>
      <c r="F47" s="33"/>
      <c r="G47" s="33"/>
      <c r="H47" s="34"/>
      <c r="I47" s="33"/>
      <c r="J47" s="33"/>
      <c r="K47" s="31"/>
      <c r="L47" s="31"/>
      <c r="M47" s="31"/>
      <c r="N47" s="32"/>
      <c r="O47" s="33"/>
      <c r="P47" s="31"/>
      <c r="Q47" s="31"/>
      <c r="R47" s="32"/>
      <c r="S47" s="33"/>
      <c r="T47" s="31"/>
      <c r="U47" s="31"/>
      <c r="V47" s="31"/>
      <c r="W47" s="31"/>
    </row>
    <row r="48" spans="1:25" x14ac:dyDescent="0.2">
      <c r="A48" s="30"/>
      <c r="D48" s="31"/>
      <c r="E48" s="32"/>
      <c r="F48" s="33"/>
      <c r="G48" s="33"/>
      <c r="H48" s="34"/>
      <c r="I48" s="33"/>
      <c r="J48" s="33"/>
      <c r="K48" s="31"/>
      <c r="L48" s="31"/>
      <c r="M48" s="31"/>
      <c r="N48" s="32"/>
      <c r="O48" s="33"/>
      <c r="P48" s="31"/>
      <c r="Q48" s="31"/>
      <c r="R48" s="32"/>
      <c r="S48" s="33"/>
      <c r="T48" s="31"/>
      <c r="U48" s="31"/>
      <c r="V48" s="31"/>
      <c r="W48" s="31"/>
    </row>
    <row r="49" spans="1:23" x14ac:dyDescent="0.2">
      <c r="A49" s="30"/>
      <c r="D49" s="31"/>
      <c r="E49" s="32"/>
      <c r="F49" s="33"/>
      <c r="G49" s="33"/>
      <c r="H49" s="34"/>
      <c r="I49" s="33"/>
      <c r="J49" s="33"/>
      <c r="K49" s="31"/>
      <c r="L49" s="31"/>
      <c r="M49" s="31"/>
      <c r="N49" s="32"/>
      <c r="O49" s="33"/>
      <c r="P49" s="31"/>
      <c r="Q49" s="31"/>
      <c r="R49" s="32"/>
      <c r="S49" s="33"/>
      <c r="T49" s="31"/>
      <c r="U49" s="31"/>
      <c r="V49" s="31"/>
      <c r="W49" s="31"/>
    </row>
    <row r="50" spans="1:23" x14ac:dyDescent="0.2">
      <c r="A50" s="30"/>
      <c r="D50" s="31"/>
      <c r="E50" s="32"/>
      <c r="F50" s="33"/>
      <c r="G50" s="33"/>
      <c r="H50" s="34"/>
      <c r="I50" s="33"/>
      <c r="J50" s="33"/>
      <c r="K50" s="31"/>
      <c r="L50" s="31"/>
      <c r="M50" s="31"/>
      <c r="N50" s="32"/>
      <c r="O50" s="33"/>
      <c r="P50" s="31"/>
      <c r="Q50" s="31"/>
      <c r="R50" s="32"/>
      <c r="S50" s="33"/>
      <c r="T50" s="31"/>
      <c r="U50" s="31"/>
      <c r="V50" s="31"/>
      <c r="W50" s="31"/>
    </row>
    <row r="51" spans="1:23" x14ac:dyDescent="0.2">
      <c r="A51" s="30"/>
      <c r="D51" s="31"/>
      <c r="E51" s="32"/>
      <c r="F51" s="33"/>
      <c r="G51" s="33"/>
      <c r="H51" s="34"/>
      <c r="I51" s="33"/>
      <c r="J51" s="33"/>
      <c r="K51" s="31"/>
      <c r="L51" s="31"/>
      <c r="M51" s="31"/>
      <c r="N51" s="32"/>
      <c r="O51" s="33"/>
      <c r="P51" s="31"/>
      <c r="Q51" s="31"/>
      <c r="R51" s="32"/>
      <c r="S51" s="33"/>
      <c r="T51" s="31"/>
      <c r="U51" s="31"/>
      <c r="V51" s="31"/>
      <c r="W51" s="31"/>
    </row>
    <row r="52" spans="1:23" x14ac:dyDescent="0.2">
      <c r="A52" s="30"/>
      <c r="D52" s="31"/>
      <c r="E52" s="32"/>
      <c r="F52" s="33"/>
      <c r="G52" s="33"/>
      <c r="H52" s="34"/>
      <c r="I52" s="33"/>
      <c r="J52" s="33"/>
      <c r="K52" s="31"/>
      <c r="L52" s="31"/>
      <c r="M52" s="31"/>
      <c r="N52" s="32"/>
      <c r="O52" s="33"/>
      <c r="P52" s="31"/>
      <c r="Q52" s="31"/>
      <c r="R52" s="32"/>
      <c r="S52" s="33"/>
      <c r="T52" s="31"/>
      <c r="U52" s="31"/>
      <c r="V52" s="31"/>
      <c r="W52" s="31"/>
    </row>
    <row r="53" spans="1:23" x14ac:dyDescent="0.2">
      <c r="A53" s="30"/>
      <c r="D53" s="31"/>
      <c r="E53" s="32"/>
      <c r="F53" s="33"/>
      <c r="G53" s="33"/>
      <c r="H53" s="34"/>
      <c r="I53" s="33"/>
      <c r="J53" s="33"/>
      <c r="K53" s="31"/>
      <c r="L53" s="31"/>
      <c r="M53" s="31"/>
      <c r="N53" s="32"/>
      <c r="O53" s="33"/>
      <c r="P53" s="31"/>
      <c r="Q53" s="31"/>
      <c r="R53" s="32"/>
      <c r="S53" s="33"/>
      <c r="T53" s="31"/>
      <c r="U53" s="31"/>
      <c r="V53" s="31"/>
      <c r="W53" s="31"/>
    </row>
    <row r="54" spans="1:23" x14ac:dyDescent="0.2">
      <c r="A54" s="30"/>
      <c r="D54" s="31"/>
      <c r="E54" s="32"/>
      <c r="F54" s="33"/>
      <c r="G54" s="33"/>
      <c r="H54" s="34"/>
      <c r="I54" s="33"/>
      <c r="J54" s="33"/>
      <c r="K54" s="31"/>
      <c r="L54" s="31"/>
      <c r="M54" s="31"/>
      <c r="N54" s="32"/>
      <c r="O54" s="33"/>
      <c r="P54" s="31"/>
      <c r="Q54" s="31"/>
      <c r="R54" s="32"/>
      <c r="S54" s="33"/>
      <c r="T54" s="31"/>
      <c r="U54" s="31"/>
      <c r="V54" s="31"/>
      <c r="W54" s="31"/>
    </row>
    <row r="55" spans="1:23" x14ac:dyDescent="0.2">
      <c r="A55" s="30"/>
      <c r="D55" s="31"/>
      <c r="E55" s="32"/>
      <c r="F55" s="33"/>
      <c r="G55" s="33"/>
      <c r="H55" s="34"/>
      <c r="I55" s="33"/>
      <c r="J55" s="33"/>
      <c r="K55" s="31"/>
      <c r="L55" s="31"/>
      <c r="M55" s="31"/>
      <c r="N55" s="32"/>
      <c r="O55" s="33"/>
      <c r="P55" s="31"/>
      <c r="Q55" s="31"/>
      <c r="R55" s="32"/>
      <c r="S55" s="33"/>
      <c r="T55" s="31"/>
      <c r="U55" s="31"/>
      <c r="V55" s="31"/>
      <c r="W55" s="31"/>
    </row>
    <row r="56" spans="1:23" x14ac:dyDescent="0.2">
      <c r="A56" s="30"/>
      <c r="D56" s="31"/>
      <c r="E56" s="32"/>
      <c r="F56" s="33"/>
      <c r="G56" s="33"/>
      <c r="H56" s="34"/>
      <c r="I56" s="33"/>
      <c r="J56" s="33"/>
      <c r="K56" s="31"/>
      <c r="L56" s="31"/>
      <c r="M56" s="31"/>
      <c r="N56" s="32"/>
      <c r="O56" s="33"/>
      <c r="P56" s="31"/>
      <c r="Q56" s="31"/>
      <c r="R56" s="32"/>
      <c r="S56" s="33"/>
      <c r="T56" s="31"/>
      <c r="U56" s="31"/>
      <c r="V56" s="31"/>
      <c r="W56" s="31"/>
    </row>
    <row r="57" spans="1:23" hidden="1" x14ac:dyDescent="0.2">
      <c r="A57" s="30"/>
      <c r="D57" s="31"/>
      <c r="E57" s="32"/>
      <c r="F57" s="33"/>
      <c r="G57" s="33"/>
      <c r="H57" s="34"/>
      <c r="I57" s="33"/>
      <c r="J57" s="33"/>
      <c r="K57" s="31"/>
      <c r="L57" s="31"/>
      <c r="M57" s="31"/>
      <c r="N57" s="32"/>
      <c r="O57" s="33"/>
      <c r="P57" s="31"/>
      <c r="Q57" s="31"/>
      <c r="R57" s="32"/>
      <c r="S57" s="33"/>
      <c r="T57" s="31"/>
      <c r="U57" s="31"/>
      <c r="V57" s="31"/>
      <c r="W57" s="31"/>
    </row>
    <row r="58" spans="1:23" hidden="1" x14ac:dyDescent="0.2">
      <c r="A58" s="30"/>
      <c r="D58" s="31"/>
      <c r="E58" s="32"/>
      <c r="F58" s="33"/>
      <c r="G58" s="33"/>
      <c r="H58" s="34"/>
      <c r="I58" s="33"/>
      <c r="J58" s="33"/>
      <c r="K58" s="31"/>
      <c r="L58" s="31"/>
      <c r="M58" s="31"/>
      <c r="N58" s="32"/>
      <c r="O58" s="33"/>
      <c r="P58" s="31"/>
      <c r="Q58" s="31"/>
      <c r="R58" s="32"/>
      <c r="S58" s="33"/>
      <c r="T58" s="31"/>
      <c r="U58" s="31"/>
      <c r="V58" s="31"/>
      <c r="W58" s="31"/>
    </row>
    <row r="59" spans="1:23" x14ac:dyDescent="0.2">
      <c r="A59" s="42"/>
      <c r="D59" s="31"/>
      <c r="E59" s="32"/>
      <c r="F59" s="33"/>
      <c r="G59" s="33"/>
      <c r="H59" s="34"/>
      <c r="I59" s="33"/>
      <c r="J59" s="33"/>
      <c r="K59" s="31"/>
      <c r="L59" s="31"/>
      <c r="M59" s="31"/>
      <c r="N59" s="32"/>
      <c r="O59" s="33"/>
      <c r="P59" s="31"/>
      <c r="Q59" s="31"/>
      <c r="R59" s="32"/>
      <c r="S59" s="33"/>
      <c r="T59" s="31"/>
      <c r="U59" s="31"/>
      <c r="V59" s="31"/>
      <c r="W59" s="31"/>
    </row>
    <row r="60" spans="1:23" x14ac:dyDescent="0.2">
      <c r="A60" s="30"/>
      <c r="D60" s="31"/>
      <c r="E60" s="32"/>
      <c r="F60" s="33"/>
      <c r="G60" s="33"/>
      <c r="H60" s="34"/>
      <c r="I60" s="33"/>
      <c r="J60" s="33"/>
      <c r="K60" s="31"/>
      <c r="L60" s="31"/>
      <c r="M60" s="31"/>
      <c r="N60" s="32"/>
      <c r="O60" s="33"/>
      <c r="P60" s="31"/>
      <c r="Q60" s="31"/>
      <c r="R60" s="32"/>
      <c r="S60" s="33"/>
      <c r="T60" s="31"/>
      <c r="U60" s="31"/>
      <c r="V60" s="31"/>
      <c r="W60" s="31"/>
    </row>
    <row r="61" spans="1:23" x14ac:dyDescent="0.2">
      <c r="A61" s="30"/>
      <c r="D61" s="31"/>
      <c r="E61" s="32"/>
      <c r="F61" s="33"/>
      <c r="G61" s="33"/>
      <c r="H61" s="34"/>
      <c r="I61" s="33"/>
      <c r="J61" s="33"/>
      <c r="K61" s="31"/>
      <c r="L61" s="31"/>
      <c r="M61" s="31"/>
      <c r="N61" s="32"/>
      <c r="O61" s="33"/>
      <c r="P61" s="31"/>
      <c r="Q61" s="31"/>
      <c r="R61" s="32"/>
      <c r="S61" s="33"/>
      <c r="T61" s="31"/>
      <c r="U61" s="31"/>
      <c r="V61" s="31"/>
      <c r="W61" s="31"/>
    </row>
    <row r="62" spans="1:23" x14ac:dyDescent="0.2">
      <c r="A62" s="30"/>
      <c r="D62" s="31"/>
      <c r="E62" s="32"/>
      <c r="F62" s="33"/>
      <c r="G62" s="33"/>
      <c r="H62" s="34"/>
      <c r="I62" s="33"/>
      <c r="J62" s="33"/>
      <c r="K62" s="31"/>
      <c r="L62" s="31"/>
      <c r="M62" s="31"/>
      <c r="N62" s="32"/>
      <c r="O62" s="33"/>
      <c r="P62" s="31"/>
      <c r="Q62" s="31"/>
      <c r="R62" s="32"/>
      <c r="S62" s="33"/>
      <c r="T62" s="31"/>
      <c r="U62" s="31"/>
      <c r="V62" s="31"/>
      <c r="W62" s="31"/>
    </row>
    <row r="63" spans="1:23" x14ac:dyDescent="0.2">
      <c r="A63" s="30"/>
      <c r="D63" s="31"/>
      <c r="E63" s="32"/>
      <c r="F63" s="33"/>
      <c r="G63" s="33"/>
      <c r="H63" s="34"/>
      <c r="I63" s="33"/>
      <c r="J63" s="33"/>
      <c r="K63" s="31"/>
      <c r="L63" s="31"/>
      <c r="M63" s="31"/>
      <c r="N63" s="32"/>
      <c r="O63" s="33"/>
      <c r="P63" s="31"/>
      <c r="Q63" s="31"/>
      <c r="R63" s="32"/>
      <c r="S63" s="33"/>
      <c r="T63" s="31"/>
      <c r="U63" s="31"/>
      <c r="V63" s="31"/>
      <c r="W63" s="31"/>
    </row>
    <row r="64" spans="1:23" x14ac:dyDescent="0.2">
      <c r="A64" s="30"/>
      <c r="D64" s="31"/>
      <c r="E64" s="32"/>
      <c r="F64" s="33"/>
      <c r="G64" s="33"/>
      <c r="H64" s="34"/>
      <c r="I64" s="33"/>
      <c r="J64" s="33"/>
      <c r="K64" s="31"/>
      <c r="L64" s="31"/>
      <c r="M64" s="31"/>
      <c r="N64" s="32"/>
      <c r="O64" s="33"/>
      <c r="P64" s="31"/>
      <c r="Q64" s="31"/>
      <c r="R64" s="32"/>
      <c r="S64" s="33"/>
      <c r="T64" s="31"/>
      <c r="U64" s="31"/>
      <c r="V64" s="31"/>
      <c r="W64" s="31"/>
    </row>
    <row r="65" spans="1:24" x14ac:dyDescent="0.2">
      <c r="A65" s="30"/>
      <c r="D65" s="31"/>
      <c r="E65" s="32"/>
      <c r="F65" s="33"/>
      <c r="G65" s="33"/>
      <c r="H65" s="34"/>
      <c r="I65" s="33"/>
      <c r="J65" s="33"/>
      <c r="K65" s="31"/>
      <c r="L65" s="31"/>
      <c r="M65" s="31"/>
      <c r="N65" s="32"/>
      <c r="O65" s="33"/>
      <c r="P65" s="31"/>
      <c r="Q65" s="31"/>
      <c r="R65" s="32"/>
      <c r="S65" s="33"/>
      <c r="T65" s="31"/>
      <c r="U65" s="31"/>
      <c r="V65" s="31"/>
      <c r="W65" s="31"/>
    </row>
    <row r="66" spans="1:24" x14ac:dyDescent="0.2">
      <c r="A66" s="30"/>
      <c r="D66" s="31"/>
      <c r="E66" s="32"/>
      <c r="F66" s="33"/>
      <c r="G66" s="33"/>
      <c r="H66" s="34"/>
      <c r="I66" s="33"/>
      <c r="J66" s="33"/>
      <c r="K66" s="31"/>
      <c r="L66" s="31"/>
      <c r="M66" s="31"/>
      <c r="N66" s="32"/>
      <c r="O66" s="33"/>
      <c r="P66" s="31"/>
      <c r="Q66" s="31"/>
      <c r="R66" s="32"/>
      <c r="S66" s="33"/>
      <c r="T66" s="31"/>
      <c r="U66" s="31"/>
      <c r="V66" s="31"/>
      <c r="W66" s="31"/>
    </row>
    <row r="67" spans="1:24" x14ac:dyDescent="0.2">
      <c r="A67" s="30"/>
      <c r="D67" s="31"/>
      <c r="E67" s="32"/>
      <c r="F67" s="33"/>
      <c r="G67" s="33"/>
      <c r="H67" s="34"/>
      <c r="I67" s="33"/>
      <c r="J67" s="33"/>
      <c r="K67" s="31"/>
      <c r="L67" s="31"/>
      <c r="M67" s="31"/>
      <c r="N67" s="32"/>
      <c r="O67" s="33"/>
      <c r="P67" s="31"/>
      <c r="Q67" s="31"/>
      <c r="R67" s="32"/>
      <c r="S67" s="33"/>
      <c r="T67" s="31"/>
      <c r="U67" s="31"/>
      <c r="V67" s="31"/>
      <c r="W67" s="31"/>
    </row>
    <row r="68" spans="1:24" x14ac:dyDescent="0.2">
      <c r="A68" s="30"/>
      <c r="D68" s="31"/>
      <c r="E68" s="32"/>
      <c r="F68" s="33"/>
      <c r="G68" s="33"/>
      <c r="H68" s="34"/>
      <c r="I68" s="33"/>
      <c r="J68" s="33"/>
      <c r="K68" s="31"/>
      <c r="L68" s="31"/>
      <c r="M68" s="31"/>
      <c r="N68" s="32"/>
      <c r="O68" s="33"/>
      <c r="P68" s="31"/>
      <c r="Q68" s="31"/>
      <c r="R68" s="32"/>
      <c r="S68" s="33"/>
      <c r="T68" s="31"/>
      <c r="U68" s="31"/>
      <c r="V68" s="31"/>
      <c r="W68" s="31"/>
    </row>
    <row r="69" spans="1:24" x14ac:dyDescent="0.2">
      <c r="A69" s="30"/>
      <c r="D69" s="31"/>
      <c r="E69" s="32"/>
      <c r="F69" s="33"/>
      <c r="G69" s="33"/>
      <c r="H69" s="34"/>
      <c r="I69" s="33"/>
      <c r="J69" s="33"/>
      <c r="K69" s="31"/>
      <c r="L69" s="31"/>
      <c r="M69" s="31"/>
      <c r="N69" s="32"/>
      <c r="O69" s="33"/>
      <c r="P69" s="31"/>
      <c r="Q69" s="31"/>
      <c r="R69" s="32"/>
      <c r="S69" s="33"/>
      <c r="T69" s="31"/>
      <c r="U69" s="31"/>
      <c r="V69" s="31"/>
      <c r="W69" s="31"/>
    </row>
    <row r="70" spans="1:24" x14ac:dyDescent="0.2">
      <c r="A70" s="30"/>
      <c r="D70" s="31"/>
      <c r="E70" s="32"/>
      <c r="F70" s="33"/>
      <c r="G70" s="33"/>
      <c r="H70" s="34"/>
      <c r="I70" s="33"/>
      <c r="J70" s="33"/>
      <c r="K70" s="31"/>
      <c r="L70" s="31"/>
      <c r="M70" s="31"/>
      <c r="N70" s="32"/>
      <c r="O70" s="33"/>
      <c r="P70" s="31"/>
      <c r="Q70" s="31"/>
      <c r="R70" s="32"/>
      <c r="S70" s="33"/>
      <c r="T70" s="31"/>
      <c r="U70" s="31"/>
      <c r="V70" s="31"/>
      <c r="W70" s="31"/>
    </row>
    <row r="71" spans="1:24" x14ac:dyDescent="0.2">
      <c r="A71" s="30"/>
      <c r="D71" s="31"/>
      <c r="E71" s="32"/>
      <c r="F71" s="33"/>
      <c r="G71" s="33"/>
      <c r="H71" s="34"/>
      <c r="I71" s="33"/>
      <c r="J71" s="33"/>
      <c r="K71" s="31"/>
      <c r="L71" s="31"/>
      <c r="M71" s="31"/>
      <c r="N71" s="32"/>
      <c r="O71" s="33"/>
      <c r="P71" s="31"/>
      <c r="Q71" s="31"/>
      <c r="R71" s="32"/>
      <c r="S71" s="33"/>
      <c r="T71" s="31"/>
      <c r="U71" s="31"/>
      <c r="V71" s="31"/>
      <c r="W71" s="31"/>
    </row>
    <row r="72" spans="1:24" x14ac:dyDescent="0.2">
      <c r="A72" s="30"/>
      <c r="D72" s="31"/>
      <c r="E72" s="32"/>
      <c r="F72" s="33"/>
      <c r="G72" s="33"/>
      <c r="H72" s="34"/>
      <c r="I72" s="33"/>
      <c r="J72" s="33"/>
      <c r="K72" s="31"/>
      <c r="L72" s="31"/>
      <c r="M72" s="31"/>
      <c r="N72" s="32"/>
      <c r="O72" s="33"/>
      <c r="P72" s="31"/>
      <c r="Q72" s="31"/>
      <c r="R72" s="32"/>
      <c r="S72" s="33"/>
      <c r="T72" s="31"/>
      <c r="U72" s="31"/>
      <c r="V72" s="31"/>
      <c r="W72" s="31"/>
    </row>
    <row r="73" spans="1:24" x14ac:dyDescent="0.2">
      <c r="A73" s="30"/>
      <c r="D73" s="31"/>
      <c r="E73" s="32"/>
      <c r="F73" s="33"/>
      <c r="G73" s="33"/>
      <c r="H73" s="34"/>
      <c r="I73" s="33"/>
      <c r="J73" s="33"/>
      <c r="K73" s="31"/>
      <c r="L73" s="31"/>
      <c r="M73" s="31"/>
      <c r="N73" s="32"/>
      <c r="O73" s="33"/>
      <c r="P73" s="31"/>
      <c r="Q73" s="31"/>
      <c r="R73" s="32"/>
      <c r="S73" s="33"/>
      <c r="T73" s="31"/>
      <c r="U73" s="31"/>
      <c r="V73" s="31"/>
      <c r="W73" s="31"/>
    </row>
    <row r="74" spans="1:24" x14ac:dyDescent="0.2">
      <c r="A74" s="30"/>
      <c r="D74" s="31"/>
      <c r="E74" s="32"/>
      <c r="F74" s="33"/>
      <c r="G74" s="33"/>
      <c r="H74" s="34"/>
      <c r="I74" s="33"/>
      <c r="J74" s="33"/>
      <c r="K74" s="31"/>
      <c r="L74" s="31"/>
      <c r="M74" s="31"/>
      <c r="N74" s="32"/>
      <c r="O74" s="33"/>
      <c r="P74" s="31"/>
      <c r="Q74" s="31"/>
      <c r="R74" s="32"/>
      <c r="S74" s="33"/>
      <c r="T74" s="31"/>
      <c r="U74" s="31"/>
      <c r="V74" s="31"/>
      <c r="W74" s="31"/>
    </row>
    <row r="75" spans="1:24" x14ac:dyDescent="0.2">
      <c r="A75" s="35"/>
      <c r="B75" s="62"/>
      <c r="C75" s="62"/>
      <c r="D75" s="63"/>
      <c r="E75" s="69"/>
      <c r="F75" s="67"/>
      <c r="G75" s="67"/>
      <c r="H75" s="66"/>
      <c r="I75" s="67"/>
      <c r="J75" s="67"/>
      <c r="K75" s="63"/>
      <c r="L75" s="63"/>
      <c r="M75" s="63"/>
      <c r="N75" s="69"/>
      <c r="O75" s="67"/>
      <c r="P75" s="63"/>
      <c r="Q75" s="63"/>
      <c r="R75" s="69"/>
      <c r="S75" s="67"/>
      <c r="T75" s="63"/>
      <c r="U75" s="63"/>
      <c r="V75" s="63"/>
      <c r="W75" s="63"/>
    </row>
    <row r="76" spans="1:24" x14ac:dyDescent="0.2">
      <c r="A76" s="82"/>
      <c r="B76" s="83"/>
      <c r="C76" s="83"/>
      <c r="D76" s="84"/>
      <c r="E76" s="78"/>
      <c r="F76" s="79"/>
      <c r="G76" s="79"/>
      <c r="H76" s="80"/>
      <c r="I76" s="79"/>
      <c r="J76" s="79"/>
      <c r="K76" s="81"/>
      <c r="L76" s="81"/>
      <c r="M76" s="81"/>
      <c r="N76" s="78"/>
      <c r="O76" s="79"/>
      <c r="P76" s="81"/>
      <c r="Q76" s="81"/>
      <c r="R76" s="78"/>
      <c r="S76" s="79"/>
      <c r="T76" s="81"/>
      <c r="U76" s="81"/>
      <c r="V76" s="81"/>
      <c r="W76" s="81"/>
    </row>
    <row r="77" spans="1:24" ht="25.5" customHeight="1" x14ac:dyDescent="0.2">
      <c r="A77" s="2" t="e">
        <f>+#REF!</f>
        <v>#REF!</v>
      </c>
      <c r="B77" s="2" t="e">
        <f>+#REF!</f>
        <v>#REF!</v>
      </c>
      <c r="E77" s="44"/>
      <c r="F77" s="44"/>
      <c r="G77" s="44"/>
      <c r="H77" s="44"/>
      <c r="I77" s="44"/>
      <c r="J77" s="44"/>
      <c r="K77" s="44"/>
      <c r="L77" s="44"/>
      <c r="M77" s="44"/>
      <c r="S77" s="85"/>
      <c r="T77" s="85"/>
      <c r="U77" s="85"/>
      <c r="V77" s="85"/>
    </row>
    <row r="78" spans="1:24" ht="14.65" customHeight="1" x14ac:dyDescent="0.2">
      <c r="A78" s="86" t="e">
        <f>+#REF!</f>
        <v>#REF!</v>
      </c>
      <c r="B78" s="86" t="e">
        <f>+#REF!</f>
        <v>#REF!</v>
      </c>
    </row>
    <row r="79" spans="1:24" x14ac:dyDescent="0.2">
      <c r="A79" s="86" t="e">
        <f>+#REF!</f>
        <v>#REF!</v>
      </c>
      <c r="B79" s="86" t="e">
        <f>+#REF!</f>
        <v>#REF!</v>
      </c>
      <c r="C79" s="87"/>
      <c r="D79" s="87"/>
      <c r="E79" s="87"/>
      <c r="F79" s="87"/>
      <c r="G79" s="87"/>
      <c r="H79" s="87"/>
      <c r="I79" s="87"/>
      <c r="J79" s="87"/>
      <c r="K79" s="87"/>
      <c r="L79" s="87"/>
      <c r="M79" s="87"/>
    </row>
    <row r="80" spans="1:24" ht="47.65" customHeight="1" x14ac:dyDescent="0.2">
      <c r="A80" s="86" t="e">
        <f>+#REF!</f>
        <v>#REF!</v>
      </c>
      <c r="B80" s="86" t="e">
        <f>+#REF!</f>
        <v>#REF!</v>
      </c>
      <c r="X80" s="88">
        <v>3</v>
      </c>
    </row>
    <row r="81" spans="1:23" x14ac:dyDescent="0.2">
      <c r="A81" s="36"/>
      <c r="E81" s="33"/>
      <c r="F81" s="33"/>
      <c r="G81" s="33"/>
      <c r="H81" s="33"/>
      <c r="I81" s="33"/>
      <c r="J81" s="33"/>
      <c r="K81" s="33"/>
      <c r="L81" s="33"/>
      <c r="M81" s="33"/>
      <c r="N81" s="33"/>
      <c r="O81" s="33"/>
      <c r="P81" s="33"/>
      <c r="Q81" s="33"/>
      <c r="R81" s="33"/>
      <c r="S81" s="33"/>
      <c r="T81" s="33"/>
      <c r="U81" s="33"/>
      <c r="V81" s="33"/>
      <c r="W81" s="33"/>
    </row>
  </sheetData>
  <printOptions horizontalCentered="1" verticalCentered="1"/>
  <pageMargins left="0.39370078740157483" right="0" top="0" bottom="0" header="0" footer="0"/>
  <pageSetup scale="52"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zoomScale="80" zoomScaleNormal="80" workbookViewId="0"/>
  </sheetViews>
  <sheetFormatPr baseColWidth="10" defaultRowHeight="12.75" x14ac:dyDescent="0.2"/>
  <cols>
    <col min="1" max="2" width="2.7109375" customWidth="1"/>
    <col min="3" max="3" width="44.7109375" customWidth="1"/>
    <col min="4" max="14" width="7.7109375" customWidth="1"/>
    <col min="15" max="15" width="10.85546875" bestFit="1" customWidth="1"/>
    <col min="16" max="16" width="7.7109375" customWidth="1"/>
    <col min="17" max="17" width="8.140625" bestFit="1" customWidth="1"/>
    <col min="18" max="18" width="9.5703125" hidden="1" customWidth="1"/>
    <col min="19" max="19" width="9.28515625" hidden="1" customWidth="1"/>
    <col min="20" max="21" width="7.7109375" hidden="1" customWidth="1"/>
    <col min="22" max="22" width="10.85546875" bestFit="1" customWidth="1"/>
  </cols>
  <sheetData>
    <row r="1" spans="1:23" x14ac:dyDescent="0.2">
      <c r="D1" s="198"/>
      <c r="Q1" s="150"/>
      <c r="S1" s="150"/>
      <c r="W1" s="199"/>
    </row>
    <row r="2" spans="1:23" x14ac:dyDescent="0.2">
      <c r="A2" s="91" t="s">
        <v>99</v>
      </c>
      <c r="B2" s="92"/>
      <c r="C2" s="92"/>
      <c r="D2" s="92"/>
      <c r="E2" s="92"/>
      <c r="F2" s="92"/>
      <c r="G2" s="92"/>
      <c r="H2" s="92"/>
      <c r="I2" s="92"/>
      <c r="J2" s="92"/>
      <c r="K2" s="92"/>
      <c r="L2" s="92"/>
      <c r="M2" s="92"/>
      <c r="N2" s="92"/>
      <c r="O2" s="92"/>
      <c r="P2" s="92"/>
      <c r="Q2" s="92"/>
      <c r="R2" s="92"/>
      <c r="S2" s="92"/>
      <c r="T2" s="92"/>
      <c r="U2" s="92"/>
      <c r="V2" s="92"/>
      <c r="W2" s="150"/>
    </row>
    <row r="3" spans="1:23" x14ac:dyDescent="0.2">
      <c r="A3" s="152" t="s">
        <v>117</v>
      </c>
      <c r="B3" s="92"/>
      <c r="C3" s="92"/>
      <c r="D3" s="92"/>
      <c r="E3" s="92"/>
      <c r="F3" s="92"/>
      <c r="G3" s="92"/>
      <c r="H3" s="92"/>
      <c r="I3" s="92"/>
      <c r="J3" s="92"/>
      <c r="K3" s="92"/>
      <c r="L3" s="92"/>
      <c r="M3" s="92"/>
      <c r="N3" s="92"/>
      <c r="O3" s="92"/>
      <c r="P3" s="92"/>
      <c r="Q3" s="92"/>
      <c r="R3" s="92"/>
      <c r="S3" s="92"/>
      <c r="T3" s="92"/>
      <c r="U3" s="92"/>
      <c r="V3" s="92"/>
      <c r="W3" s="150"/>
    </row>
    <row r="4" spans="1:23" x14ac:dyDescent="0.2">
      <c r="A4" s="91" t="s">
        <v>1</v>
      </c>
      <c r="B4" s="92"/>
      <c r="C4" s="92"/>
      <c r="D4" s="92"/>
      <c r="E4" s="92"/>
      <c r="F4" s="92"/>
      <c r="G4" s="92"/>
      <c r="H4" s="92"/>
      <c r="I4" s="92"/>
      <c r="J4" s="92"/>
      <c r="K4" s="92"/>
      <c r="L4" s="92"/>
      <c r="M4" s="92"/>
      <c r="N4" s="92"/>
      <c r="O4" s="92"/>
      <c r="P4" s="92"/>
      <c r="Q4" s="92"/>
      <c r="R4" s="92"/>
      <c r="S4" s="92"/>
      <c r="T4" s="92"/>
      <c r="U4" s="92"/>
      <c r="V4" s="92"/>
      <c r="W4" s="150"/>
    </row>
    <row r="5" spans="1:23" x14ac:dyDescent="0.2">
      <c r="A5" s="91" t="s">
        <v>2</v>
      </c>
      <c r="B5" s="92"/>
      <c r="C5" s="92"/>
      <c r="D5" s="92"/>
      <c r="E5" s="92"/>
      <c r="F5" s="92"/>
      <c r="G5" s="92"/>
      <c r="H5" s="92"/>
      <c r="I5" s="92"/>
      <c r="J5" s="92"/>
      <c r="K5" s="92"/>
      <c r="L5" s="92"/>
      <c r="M5" s="92"/>
      <c r="N5" s="92"/>
      <c r="O5" s="92"/>
      <c r="P5" s="92"/>
      <c r="Q5" s="92"/>
      <c r="R5" s="92"/>
      <c r="S5" s="92"/>
      <c r="T5" s="92"/>
      <c r="U5" s="92"/>
      <c r="V5" s="92"/>
      <c r="W5" s="150"/>
    </row>
    <row r="6" spans="1:23" x14ac:dyDescent="0.2">
      <c r="A6" s="91" t="s">
        <v>70</v>
      </c>
      <c r="B6" s="92"/>
      <c r="C6" s="92"/>
      <c r="D6" s="92"/>
      <c r="E6" s="92"/>
      <c r="F6" s="92"/>
      <c r="G6" s="92"/>
      <c r="H6" s="92"/>
      <c r="I6" s="92"/>
      <c r="J6" s="92"/>
      <c r="K6" s="92"/>
      <c r="L6" s="92"/>
      <c r="M6" s="92"/>
      <c r="N6" s="92"/>
      <c r="O6" s="92"/>
      <c r="P6" s="92"/>
      <c r="Q6" s="92"/>
      <c r="R6" s="92"/>
      <c r="S6" s="92"/>
      <c r="T6" s="92"/>
      <c r="U6" s="92"/>
      <c r="V6" s="92"/>
      <c r="W6" s="150"/>
    </row>
    <row r="7" spans="1:23" x14ac:dyDescent="0.2">
      <c r="A7" s="91"/>
      <c r="B7" s="92"/>
      <c r="C7" s="95"/>
      <c r="D7" s="168" t="s">
        <v>113</v>
      </c>
      <c r="E7" s="200"/>
      <c r="F7" s="169"/>
      <c r="G7" s="169"/>
      <c r="H7" s="169"/>
      <c r="I7" s="169"/>
      <c r="J7" s="169"/>
      <c r="K7" s="169"/>
      <c r="L7" s="169"/>
      <c r="M7" s="169"/>
      <c r="N7" s="169"/>
      <c r="O7" s="169"/>
      <c r="P7" s="169"/>
      <c r="Q7" s="169"/>
      <c r="R7" s="169"/>
      <c r="S7" s="169"/>
      <c r="T7" s="169"/>
      <c r="U7" s="169"/>
      <c r="V7" s="170"/>
      <c r="W7" s="150"/>
    </row>
    <row r="8" spans="1:23" x14ac:dyDescent="0.2">
      <c r="A8" s="100"/>
      <c r="B8" s="101"/>
      <c r="C8" s="101"/>
      <c r="D8" s="103" t="s">
        <v>5</v>
      </c>
      <c r="E8" s="102" t="s">
        <v>81</v>
      </c>
      <c r="F8" s="102" t="s">
        <v>82</v>
      </c>
      <c r="G8" s="104" t="s">
        <v>110</v>
      </c>
      <c r="H8" s="102" t="s">
        <v>83</v>
      </c>
      <c r="I8" s="102" t="s">
        <v>84</v>
      </c>
      <c r="J8" s="105" t="s">
        <v>88</v>
      </c>
      <c r="K8" s="104" t="s">
        <v>90</v>
      </c>
      <c r="L8" s="104" t="s">
        <v>111</v>
      </c>
      <c r="M8" s="103" t="s">
        <v>89</v>
      </c>
      <c r="N8" s="102" t="s">
        <v>91</v>
      </c>
      <c r="O8" s="105" t="s">
        <v>98</v>
      </c>
      <c r="P8" s="104" t="s">
        <v>112</v>
      </c>
      <c r="Q8" s="103" t="s">
        <v>100</v>
      </c>
      <c r="R8" s="102" t="s">
        <v>101</v>
      </c>
      <c r="S8" s="105" t="s">
        <v>102</v>
      </c>
      <c r="T8" s="104" t="s">
        <v>103</v>
      </c>
      <c r="U8" s="104" t="s">
        <v>104</v>
      </c>
      <c r="V8" s="104" t="s">
        <v>145</v>
      </c>
    </row>
    <row r="9" spans="1:23" x14ac:dyDescent="0.2">
      <c r="A9" s="106"/>
      <c r="D9" s="201"/>
      <c r="E9" s="202"/>
      <c r="F9" s="202"/>
      <c r="G9" s="203"/>
      <c r="H9" s="202"/>
      <c r="I9" s="202"/>
      <c r="J9" s="204"/>
      <c r="K9" s="204"/>
      <c r="L9" s="204"/>
      <c r="M9" s="201"/>
      <c r="N9" s="202"/>
      <c r="O9" s="204"/>
      <c r="P9" s="204"/>
      <c r="Q9" s="203"/>
      <c r="R9" s="202"/>
      <c r="S9" s="204"/>
      <c r="T9" s="203"/>
      <c r="U9" s="203"/>
      <c r="V9" s="203"/>
    </row>
    <row r="10" spans="1:23" x14ac:dyDescent="0.2">
      <c r="A10" s="112" t="s">
        <v>6</v>
      </c>
      <c r="D10" s="117"/>
      <c r="G10" s="172"/>
      <c r="J10" s="107"/>
      <c r="K10" s="107"/>
      <c r="L10" s="107"/>
      <c r="M10" s="117"/>
      <c r="O10" s="107"/>
      <c r="P10" s="107"/>
      <c r="Q10" s="172"/>
      <c r="S10" s="107"/>
      <c r="T10" s="172"/>
      <c r="U10" s="172"/>
      <c r="V10" s="172"/>
    </row>
    <row r="11" spans="1:23" x14ac:dyDescent="0.2">
      <c r="A11" s="117" t="s">
        <v>7</v>
      </c>
      <c r="D11" s="173">
        <v>11.312744383481732</v>
      </c>
      <c r="E11" s="174">
        <v>8.115236225040281</v>
      </c>
      <c r="F11" s="174">
        <v>8.0124438706058232</v>
      </c>
      <c r="G11" s="175">
        <v>27.440424479127834</v>
      </c>
      <c r="H11" s="174">
        <v>13.478517508241779</v>
      </c>
      <c r="I11" s="174">
        <v>5.4853765804046128</v>
      </c>
      <c r="J11" s="205">
        <v>7.2861995903454133</v>
      </c>
      <c r="K11" s="205">
        <v>26.250093678991806</v>
      </c>
      <c r="L11" s="205">
        <v>53.690518158119644</v>
      </c>
      <c r="M11" s="173">
        <v>7.3428379244763944</v>
      </c>
      <c r="N11" s="174">
        <v>7.9889041193223544</v>
      </c>
      <c r="O11" s="205">
        <v>7.4722918266876031</v>
      </c>
      <c r="P11" s="205">
        <v>22.804033870486354</v>
      </c>
      <c r="Q11" s="175">
        <v>8.4449423363329785</v>
      </c>
      <c r="R11" s="174">
        <v>7.0657133665192315</v>
      </c>
      <c r="S11" s="205">
        <v>10.012521445273466</v>
      </c>
      <c r="T11" s="205">
        <v>25.523177148125676</v>
      </c>
      <c r="U11" s="205">
        <v>48.327211018612033</v>
      </c>
      <c r="V11" s="205">
        <v>84.93949436493898</v>
      </c>
    </row>
    <row r="12" spans="1:23" x14ac:dyDescent="0.2">
      <c r="A12" s="117"/>
      <c r="B12" t="s">
        <v>8</v>
      </c>
      <c r="D12" s="173">
        <v>10.095700846844521</v>
      </c>
      <c r="E12" s="174">
        <v>7.6046082388292895</v>
      </c>
      <c r="F12" s="174">
        <v>7.5720823611723613</v>
      </c>
      <c r="G12" s="175">
        <v>25.272391446846171</v>
      </c>
      <c r="H12" s="174">
        <v>12.816558434789634</v>
      </c>
      <c r="I12" s="174">
        <v>4.4687370141863418</v>
      </c>
      <c r="J12" s="205">
        <v>6.0594891348563538</v>
      </c>
      <c r="K12" s="205">
        <v>23.344784583832329</v>
      </c>
      <c r="L12" s="205">
        <v>48.6171760306785</v>
      </c>
      <c r="M12" s="173">
        <v>7.2934838402479869</v>
      </c>
      <c r="N12" s="174">
        <v>6.7355256250315545</v>
      </c>
      <c r="O12" s="205">
        <v>7.1922664332592356</v>
      </c>
      <c r="P12" s="205">
        <v>21.221275898538778</v>
      </c>
      <c r="Q12" s="175">
        <v>7.2669543455726027</v>
      </c>
      <c r="R12" s="174">
        <v>6.6128723033580847</v>
      </c>
      <c r="S12" s="205">
        <v>8.6188856443215549</v>
      </c>
      <c r="T12" s="205">
        <v>22.498712293252243</v>
      </c>
      <c r="U12" s="205">
        <v>43.719988191791018</v>
      </c>
      <c r="V12" s="205">
        <v>77.105406274789885</v>
      </c>
    </row>
    <row r="13" spans="1:23" x14ac:dyDescent="0.2">
      <c r="A13" s="122"/>
      <c r="B13" s="123"/>
      <c r="C13" s="123" t="s">
        <v>71</v>
      </c>
      <c r="D13" s="206">
        <v>8.4508419558975785</v>
      </c>
      <c r="E13" s="207">
        <v>6.2582591072116944</v>
      </c>
      <c r="F13" s="207">
        <v>9.6396189249602493</v>
      </c>
      <c r="G13" s="191">
        <v>24.348719988069522</v>
      </c>
      <c r="H13" s="207">
        <v>9.0980075773625071</v>
      </c>
      <c r="I13" s="207">
        <v>8.2019004561637079</v>
      </c>
      <c r="J13" s="208">
        <v>5.4650952815892113</v>
      </c>
      <c r="K13" s="208">
        <v>22.765003315115429</v>
      </c>
      <c r="L13" s="208">
        <v>47.113723303184955</v>
      </c>
      <c r="M13" s="206">
        <v>4.565083444841135</v>
      </c>
      <c r="N13" s="207">
        <v>6.6702304928874048</v>
      </c>
      <c r="O13" s="208">
        <v>6.0378278303020272</v>
      </c>
      <c r="P13" s="208">
        <v>17.273141768030566</v>
      </c>
      <c r="Q13" s="191">
        <v>7.4221493455141934</v>
      </c>
      <c r="R13" s="207">
        <v>2.6995792914408359</v>
      </c>
      <c r="S13" s="208">
        <v>5.4247779564262899</v>
      </c>
      <c r="T13" s="208">
        <v>15.54650659338132</v>
      </c>
      <c r="U13" s="208">
        <v>32.819648361411886</v>
      </c>
      <c r="V13" s="205">
        <v>71.80901441672971</v>
      </c>
    </row>
    <row r="14" spans="1:23" x14ac:dyDescent="0.2">
      <c r="A14" s="122"/>
      <c r="B14" s="123"/>
      <c r="C14" s="123" t="s">
        <v>59</v>
      </c>
      <c r="D14" s="206">
        <v>10.190402815797743</v>
      </c>
      <c r="E14" s="207">
        <v>7.6821236502511452</v>
      </c>
      <c r="F14" s="207">
        <v>7.4530449260761671</v>
      </c>
      <c r="G14" s="191">
        <v>25.325571392125056</v>
      </c>
      <c r="H14" s="207">
        <v>13.030652233223803</v>
      </c>
      <c r="I14" s="207">
        <v>4.2538019031410927</v>
      </c>
      <c r="J14" s="208">
        <v>6.0937110784819764</v>
      </c>
      <c r="K14" s="208">
        <v>23.378165214846874</v>
      </c>
      <c r="L14" s="208">
        <v>48.70373660697193</v>
      </c>
      <c r="M14" s="206">
        <v>7.4505701963846107</v>
      </c>
      <c r="N14" s="207">
        <v>6.7392849612342802</v>
      </c>
      <c r="O14" s="208">
        <v>7.2587326871958986</v>
      </c>
      <c r="P14" s="208">
        <v>21.448587844814789</v>
      </c>
      <c r="Q14" s="191">
        <v>7.2580190672049234</v>
      </c>
      <c r="R14" s="207">
        <v>6.8381782887889067</v>
      </c>
      <c r="S14" s="208">
        <v>8.8027848765032068</v>
      </c>
      <c r="T14" s="208">
        <v>22.898982232497037</v>
      </c>
      <c r="U14" s="208">
        <v>44.347570077311829</v>
      </c>
      <c r="V14" s="205">
        <v>77.410343518991638</v>
      </c>
    </row>
    <row r="15" spans="1:23" x14ac:dyDescent="0.2">
      <c r="A15" s="117"/>
      <c r="B15" t="s">
        <v>93</v>
      </c>
      <c r="D15" s="173">
        <v>9.7471752001557341</v>
      </c>
      <c r="E15" s="174">
        <v>8.9383680335446698</v>
      </c>
      <c r="F15" s="174">
        <v>10.653235015085034</v>
      </c>
      <c r="G15" s="175">
        <v>29.338778248785438</v>
      </c>
      <c r="H15" s="174">
        <v>8.0752067795036986</v>
      </c>
      <c r="I15" s="174">
        <v>8.7514393515800961</v>
      </c>
      <c r="J15" s="205">
        <v>7.8005536626096621</v>
      </c>
      <c r="K15" s="205">
        <v>24.627199793693457</v>
      </c>
      <c r="L15" s="205">
        <v>53.965978042478895</v>
      </c>
      <c r="M15" s="173">
        <v>8.7834655173561682</v>
      </c>
      <c r="N15" s="174">
        <v>8.4226501878852691</v>
      </c>
      <c r="O15" s="205">
        <v>8.6518998589611957</v>
      </c>
      <c r="P15" s="205">
        <v>25.858015564202631</v>
      </c>
      <c r="Q15" s="175">
        <v>9.0501737965923734</v>
      </c>
      <c r="R15" s="174">
        <v>8.5848707413308638</v>
      </c>
      <c r="S15" s="205">
        <v>9.7374782637596393</v>
      </c>
      <c r="T15" s="205">
        <v>27.372522801682877</v>
      </c>
      <c r="U15" s="205">
        <v>53.230538365885508</v>
      </c>
      <c r="V15" s="205">
        <v>88.874167403273916</v>
      </c>
    </row>
    <row r="16" spans="1:23" x14ac:dyDescent="0.2">
      <c r="A16" s="117"/>
      <c r="B16" t="s">
        <v>9</v>
      </c>
      <c r="D16" s="173">
        <v>10.220685461916053</v>
      </c>
      <c r="E16" s="174">
        <v>13.146072961344176</v>
      </c>
      <c r="F16" s="174">
        <v>11.271195567873992</v>
      </c>
      <c r="G16" s="175">
        <v>34.637953991134225</v>
      </c>
      <c r="H16" s="174">
        <v>10.215067025743789</v>
      </c>
      <c r="I16" s="174">
        <v>9.8104480786764903</v>
      </c>
      <c r="J16" s="205">
        <v>11.433674481957928</v>
      </c>
      <c r="K16" s="205">
        <v>31.459189586378205</v>
      </c>
      <c r="L16" s="205">
        <v>66.097143577512426</v>
      </c>
      <c r="M16" s="173">
        <v>10.812541141724699</v>
      </c>
      <c r="N16" s="174">
        <v>10.770834946862093</v>
      </c>
      <c r="O16" s="205">
        <v>10.532627291623402</v>
      </c>
      <c r="P16" s="205">
        <v>32.116003380210195</v>
      </c>
      <c r="Q16" s="175">
        <v>11.138121427036179</v>
      </c>
      <c r="R16" s="174">
        <v>12.244972848550876</v>
      </c>
      <c r="S16" s="205">
        <v>13.676634212110336</v>
      </c>
      <c r="T16" s="205">
        <v>37.059728487697392</v>
      </c>
      <c r="U16" s="205">
        <v>69.175731867907587</v>
      </c>
      <c r="V16" s="205">
        <v>109.35126838475881</v>
      </c>
    </row>
    <row r="17" spans="1:22" x14ac:dyDescent="0.2">
      <c r="A17" s="117"/>
      <c r="B17" t="s">
        <v>56</v>
      </c>
      <c r="D17" s="173">
        <v>3.0881100978220117</v>
      </c>
      <c r="E17" s="174">
        <v>6.0881302868091973</v>
      </c>
      <c r="F17" s="174">
        <v>14.021116668875274</v>
      </c>
      <c r="G17" s="175">
        <v>23.197357053506483</v>
      </c>
      <c r="H17" s="174">
        <v>29.109357694282807</v>
      </c>
      <c r="I17" s="174">
        <v>14.401229758279706</v>
      </c>
      <c r="J17" s="205">
        <v>6.2641642580016725</v>
      </c>
      <c r="K17" s="205">
        <v>49.774751710564189</v>
      </c>
      <c r="L17" s="205">
        <v>72.972108764070668</v>
      </c>
      <c r="M17" s="173">
        <v>9.3807981200467356</v>
      </c>
      <c r="N17" s="174">
        <v>4.4203180537129345</v>
      </c>
      <c r="O17" s="205">
        <v>5.8991405117876043</v>
      </c>
      <c r="P17" s="205">
        <v>19.700256685547274</v>
      </c>
      <c r="Q17" s="175">
        <v>4.8084347137443739</v>
      </c>
      <c r="R17" s="174">
        <v>5.0676752818767952</v>
      </c>
      <c r="S17" s="205">
        <v>2.4152528972353182</v>
      </c>
      <c r="T17" s="205">
        <v>12.291362892856487</v>
      </c>
      <c r="U17" s="205">
        <v>31.99161957840376</v>
      </c>
      <c r="V17" s="205">
        <v>97.480800163362318</v>
      </c>
    </row>
    <row r="18" spans="1:22" x14ac:dyDescent="0.2">
      <c r="A18" s="117"/>
      <c r="B18" t="s">
        <v>57</v>
      </c>
      <c r="D18" s="173">
        <v>76.759598692862056</v>
      </c>
      <c r="E18" s="174">
        <v>3.5254907495771608</v>
      </c>
      <c r="F18" s="174">
        <v>5.9677840440489769</v>
      </c>
      <c r="G18" s="175">
        <v>86.252873486488198</v>
      </c>
      <c r="H18" s="174">
        <v>66.706476371531537</v>
      </c>
      <c r="I18" s="174">
        <v>9.9510146167279512</v>
      </c>
      <c r="J18" s="205">
        <v>4.3368864080527914</v>
      </c>
      <c r="K18" s="205">
        <v>80.994377396312274</v>
      </c>
      <c r="L18" s="205">
        <v>167.24725088280047</v>
      </c>
      <c r="M18" s="173">
        <v>52.814143911556343</v>
      </c>
      <c r="N18" s="174">
        <v>37.666054451539438</v>
      </c>
      <c r="O18" s="205">
        <v>13.241196909052217</v>
      </c>
      <c r="P18" s="205">
        <v>103.721395272148</v>
      </c>
      <c r="Q18" s="175">
        <v>55.38440831492111</v>
      </c>
      <c r="R18" s="174">
        <v>10.883222113219338</v>
      </c>
      <c r="S18" s="205">
        <v>15.381318839013716</v>
      </c>
      <c r="T18" s="205">
        <v>81.648949267154165</v>
      </c>
      <c r="U18" s="205">
        <v>185.37034453930215</v>
      </c>
      <c r="V18" s="205">
        <v>326.35305446986956</v>
      </c>
    </row>
    <row r="19" spans="1:22" x14ac:dyDescent="0.2">
      <c r="A19" s="117"/>
      <c r="B19" t="s">
        <v>10</v>
      </c>
      <c r="D19" s="173">
        <v>9.6420252469060266</v>
      </c>
      <c r="E19" s="174">
        <v>11.846307926573264</v>
      </c>
      <c r="F19" s="174">
        <v>10.480823240595326</v>
      </c>
      <c r="G19" s="175">
        <v>31.969156414074618</v>
      </c>
      <c r="H19" s="174">
        <v>9.7489458640383724</v>
      </c>
      <c r="I19" s="174">
        <v>10.181758299641157</v>
      </c>
      <c r="J19" s="205">
        <v>9.3735452486490658</v>
      </c>
      <c r="K19" s="205">
        <v>29.304249412328595</v>
      </c>
      <c r="L19" s="205">
        <v>61.273405826403213</v>
      </c>
      <c r="M19" s="173">
        <v>13.47946040489065</v>
      </c>
      <c r="N19" s="174">
        <v>10.540588133296795</v>
      </c>
      <c r="O19" s="205">
        <v>9.6161000017200102</v>
      </c>
      <c r="P19" s="205">
        <v>33.63614853990746</v>
      </c>
      <c r="Q19" s="175">
        <v>10.058327874810066</v>
      </c>
      <c r="R19" s="174">
        <v>10.723898870039035</v>
      </c>
      <c r="S19" s="205">
        <v>10.996452610668522</v>
      </c>
      <c r="T19" s="205">
        <v>31.778679355517625</v>
      </c>
      <c r="U19" s="205">
        <v>65.414827895425077</v>
      </c>
      <c r="V19" s="205">
        <v>104.96788224112075</v>
      </c>
    </row>
    <row r="20" spans="1:22" x14ac:dyDescent="0.2">
      <c r="A20" s="117"/>
      <c r="B20" t="s">
        <v>11</v>
      </c>
      <c r="D20" s="173">
        <v>5.7030600863066017</v>
      </c>
      <c r="E20" s="174">
        <v>13.851757013672309</v>
      </c>
      <c r="F20" s="174">
        <v>12.285122076471183</v>
      </c>
      <c r="G20" s="175">
        <v>31.839939176450095</v>
      </c>
      <c r="H20" s="174">
        <v>6.6137114248043281</v>
      </c>
      <c r="I20" s="174">
        <v>15.304125195249638</v>
      </c>
      <c r="J20" s="205">
        <v>26.747817128876903</v>
      </c>
      <c r="K20" s="205">
        <v>48.665653748930872</v>
      </c>
      <c r="L20" s="205">
        <v>80.505592925380967</v>
      </c>
      <c r="M20" s="173">
        <v>-18.338769235052691</v>
      </c>
      <c r="N20" s="174">
        <v>13.963918292543436</v>
      </c>
      <c r="O20" s="205">
        <v>6.2578664118327199</v>
      </c>
      <c r="P20" s="205">
        <v>1.883015469323464</v>
      </c>
      <c r="Q20" s="175">
        <v>5.4292153282656592</v>
      </c>
      <c r="R20" s="174">
        <v>7.5141097375375594</v>
      </c>
      <c r="S20" s="205">
        <v>29.965103407803824</v>
      </c>
      <c r="T20" s="205">
        <v>42.908428473607046</v>
      </c>
      <c r="U20" s="205">
        <v>44.791443942930513</v>
      </c>
      <c r="V20" s="205">
        <v>87.81782372297009</v>
      </c>
    </row>
    <row r="21" spans="1:22" x14ac:dyDescent="0.2">
      <c r="A21" s="193"/>
      <c r="B21" s="98"/>
      <c r="C21" s="98"/>
      <c r="D21" s="209"/>
      <c r="E21" s="210"/>
      <c r="F21" s="210"/>
      <c r="G21" s="176"/>
      <c r="H21" s="210"/>
      <c r="I21" s="210"/>
      <c r="J21" s="211"/>
      <c r="K21" s="211"/>
      <c r="L21" s="211"/>
      <c r="M21" s="209"/>
      <c r="N21" s="210"/>
      <c r="O21" s="211"/>
      <c r="P21" s="211"/>
      <c r="Q21" s="176"/>
      <c r="R21" s="210"/>
      <c r="S21" s="211"/>
      <c r="T21" s="211"/>
      <c r="U21" s="211"/>
      <c r="V21" s="205"/>
    </row>
    <row r="22" spans="1:22" x14ac:dyDescent="0.2">
      <c r="A22" s="117" t="s">
        <v>12</v>
      </c>
      <c r="D22" s="173">
        <v>8.1742319427696586</v>
      </c>
      <c r="E22" s="174">
        <v>7.4684259644019741</v>
      </c>
      <c r="F22" s="174">
        <v>9.9384618286686592</v>
      </c>
      <c r="G22" s="175">
        <v>25.581119735840289</v>
      </c>
      <c r="H22" s="174">
        <v>8.0194008018128997</v>
      </c>
      <c r="I22" s="174">
        <v>8.7146803958556056</v>
      </c>
      <c r="J22" s="205">
        <v>8.6399885509146213</v>
      </c>
      <c r="K22" s="205">
        <v>25.374069748583125</v>
      </c>
      <c r="L22" s="205">
        <v>50.955189484423414</v>
      </c>
      <c r="M22" s="173">
        <v>8.4750432396574489</v>
      </c>
      <c r="N22" s="174">
        <v>8.1156140638330818</v>
      </c>
      <c r="O22" s="205">
        <v>9.3030092871970282</v>
      </c>
      <c r="P22" s="205">
        <v>25.893666590687559</v>
      </c>
      <c r="Q22" s="175">
        <v>7.8863502514452701</v>
      </c>
      <c r="R22" s="174">
        <v>8.0651894140821394</v>
      </c>
      <c r="S22" s="205">
        <v>10.790160766234163</v>
      </c>
      <c r="T22" s="205">
        <v>26.741700431761572</v>
      </c>
      <c r="U22" s="205">
        <v>52.635367022449131</v>
      </c>
      <c r="V22" s="205">
        <v>84.735206326556238</v>
      </c>
    </row>
    <row r="23" spans="1:22" x14ac:dyDescent="0.2">
      <c r="A23" s="117"/>
      <c r="B23" t="s">
        <v>13</v>
      </c>
      <c r="D23" s="173">
        <v>8.7407326794130054</v>
      </c>
      <c r="E23" s="174">
        <v>8.1081220513035408</v>
      </c>
      <c r="F23" s="174">
        <v>10.641914332458171</v>
      </c>
      <c r="G23" s="175">
        <v>27.490769063174717</v>
      </c>
      <c r="H23" s="174">
        <v>8.3090813253174218</v>
      </c>
      <c r="I23" s="174">
        <v>8.2036115534053078</v>
      </c>
      <c r="J23" s="205">
        <v>10.552627951242091</v>
      </c>
      <c r="K23" s="205">
        <v>27.065320829964818</v>
      </c>
      <c r="L23" s="205">
        <v>54.556089893139536</v>
      </c>
      <c r="M23" s="173">
        <v>8.2001601735141438</v>
      </c>
      <c r="N23" s="174">
        <v>8.3842448828838432</v>
      </c>
      <c r="O23" s="205">
        <v>10.778647900177901</v>
      </c>
      <c r="P23" s="205">
        <v>27.363052956575885</v>
      </c>
      <c r="Q23" s="175">
        <v>8.11614449251711</v>
      </c>
      <c r="R23" s="174">
        <v>8.7909211132347789</v>
      </c>
      <c r="S23" s="205">
        <v>11.418451713446961</v>
      </c>
      <c r="T23" s="205">
        <v>28.325517319198852</v>
      </c>
      <c r="U23" s="205">
        <v>55.688570275774737</v>
      </c>
      <c r="V23" s="205">
        <v>90.035287342232522</v>
      </c>
    </row>
    <row r="24" spans="1:22" x14ac:dyDescent="0.2">
      <c r="A24" s="117"/>
      <c r="B24" t="s">
        <v>14</v>
      </c>
      <c r="D24" s="173">
        <v>6.5316677109728509</v>
      </c>
      <c r="E24" s="174">
        <v>7.7273407616489029</v>
      </c>
      <c r="F24" s="174">
        <v>11.337922264772656</v>
      </c>
      <c r="G24" s="175">
        <v>25.596930737394409</v>
      </c>
      <c r="H24" s="174">
        <v>8.5739498100360976</v>
      </c>
      <c r="I24" s="174">
        <v>9.7696742886350236</v>
      </c>
      <c r="J24" s="205">
        <v>8.681293563044818</v>
      </c>
      <c r="K24" s="205">
        <v>27.024917661715939</v>
      </c>
      <c r="L24" s="205">
        <v>52.621848399110348</v>
      </c>
      <c r="M24" s="173">
        <v>9.0200589215956146</v>
      </c>
      <c r="N24" s="174">
        <v>9.504170974540493</v>
      </c>
      <c r="O24" s="205">
        <v>9.5789145288807944</v>
      </c>
      <c r="P24" s="205">
        <v>28.1031444250169</v>
      </c>
      <c r="Q24" s="175">
        <v>9.1581361433195436</v>
      </c>
      <c r="R24" s="174">
        <v>9.7805333807008275</v>
      </c>
      <c r="S24" s="205">
        <v>13.822034075472523</v>
      </c>
      <c r="T24" s="205">
        <v>32.760703599492892</v>
      </c>
      <c r="U24" s="205">
        <v>60.863848024509792</v>
      </c>
      <c r="V24" s="205">
        <v>89.883128967446794</v>
      </c>
    </row>
    <row r="25" spans="1:22" x14ac:dyDescent="0.2">
      <c r="A25" s="117"/>
      <c r="B25" t="s">
        <v>15</v>
      </c>
      <c r="D25" s="173">
        <v>18.592759475178728</v>
      </c>
      <c r="E25" s="174">
        <v>1.1145441756786738</v>
      </c>
      <c r="F25" s="174">
        <v>20.5162458091161</v>
      </c>
      <c r="G25" s="175">
        <v>40.223549459973498</v>
      </c>
      <c r="H25" s="174">
        <v>3.9951296651115977</v>
      </c>
      <c r="I25" s="174">
        <v>3.8070035771110038</v>
      </c>
      <c r="J25" s="205">
        <v>2.4037572031071517</v>
      </c>
      <c r="K25" s="205">
        <v>10.205890445329754</v>
      </c>
      <c r="L25" s="205">
        <v>50.429439905303255</v>
      </c>
      <c r="M25" s="173">
        <v>16.799433935421064</v>
      </c>
      <c r="N25" s="174">
        <v>1.4332133874708495</v>
      </c>
      <c r="O25" s="205">
        <v>19.150637212058861</v>
      </c>
      <c r="P25" s="205">
        <v>37.383284534950775</v>
      </c>
      <c r="Q25" s="175">
        <v>7.2424857113892278</v>
      </c>
      <c r="R25" s="174">
        <v>4.7879670927875519</v>
      </c>
      <c r="S25" s="205">
        <v>2.2539104599267255</v>
      </c>
      <c r="T25" s="205">
        <v>14.284363264103504</v>
      </c>
      <c r="U25" s="205">
        <v>51.667647799054279</v>
      </c>
      <c r="V25" s="205">
        <v>95.055210151643251</v>
      </c>
    </row>
    <row r="26" spans="1:22" x14ac:dyDescent="0.2">
      <c r="A26" s="117"/>
      <c r="B26" t="s">
        <v>58</v>
      </c>
      <c r="D26" s="173">
        <v>7.2913057518984816</v>
      </c>
      <c r="E26" s="174">
        <v>7.4333784195971182</v>
      </c>
      <c r="F26" s="174">
        <v>7.9280917847602579</v>
      </c>
      <c r="G26" s="175">
        <v>22.652775956255859</v>
      </c>
      <c r="H26" s="174">
        <v>8.2970500001875482</v>
      </c>
      <c r="I26" s="174">
        <v>9.0743115794524432</v>
      </c>
      <c r="J26" s="205">
        <v>8.3580290395557633</v>
      </c>
      <c r="K26" s="205">
        <v>25.729390619195755</v>
      </c>
      <c r="L26" s="205">
        <v>48.382166575451613</v>
      </c>
      <c r="M26" s="173">
        <v>7.6814774407534054</v>
      </c>
      <c r="N26" s="174">
        <v>8.4034837370406752</v>
      </c>
      <c r="O26" s="205">
        <v>7.8439737795462872</v>
      </c>
      <c r="P26" s="205">
        <v>23.928934957340367</v>
      </c>
      <c r="Q26" s="175">
        <v>7.35175442463827</v>
      </c>
      <c r="R26" s="174">
        <v>7.4145724002122186</v>
      </c>
      <c r="S26" s="205">
        <v>11.744001267894472</v>
      </c>
      <c r="T26" s="205">
        <v>26.51032809274496</v>
      </c>
      <c r="U26" s="205">
        <v>50.43926305008533</v>
      </c>
      <c r="V26" s="205">
        <v>79.662855957430253</v>
      </c>
    </row>
    <row r="27" spans="1:22" x14ac:dyDescent="0.2">
      <c r="A27" s="117"/>
      <c r="B27" t="s">
        <v>72</v>
      </c>
      <c r="D27" s="173">
        <v>7.4867527052904475</v>
      </c>
      <c r="E27" s="174">
        <v>8.1853151108127218</v>
      </c>
      <c r="F27" s="174">
        <v>10.082228319729365</v>
      </c>
      <c r="G27" s="175">
        <v>25.754296135832533</v>
      </c>
      <c r="H27" s="174">
        <v>7.8239177014009442</v>
      </c>
      <c r="I27" s="174">
        <v>9.0578479324883503</v>
      </c>
      <c r="J27" s="205">
        <v>8.7492079900152646</v>
      </c>
      <c r="K27" s="205">
        <v>25.630973623904559</v>
      </c>
      <c r="L27" s="205">
        <v>51.385269759737092</v>
      </c>
      <c r="M27" s="173">
        <v>8.1179450068291459</v>
      </c>
      <c r="N27" s="174">
        <v>8.1680420896467787</v>
      </c>
      <c r="O27" s="205">
        <v>8.4503384332524636</v>
      </c>
      <c r="P27" s="205">
        <v>24.73632552972839</v>
      </c>
      <c r="Q27" s="175">
        <v>8.2906306475911205</v>
      </c>
      <c r="R27" s="174">
        <v>8.5156802567937362</v>
      </c>
      <c r="S27" s="205">
        <v>8.9062210515073144</v>
      </c>
      <c r="T27" s="205">
        <v>25.712531955892175</v>
      </c>
      <c r="U27" s="205">
        <v>50.448857485620564</v>
      </c>
      <c r="V27" s="205">
        <v>84.41222593705659</v>
      </c>
    </row>
    <row r="28" spans="1:22" x14ac:dyDescent="0.2">
      <c r="A28" s="117"/>
      <c r="B28" t="s">
        <v>73</v>
      </c>
      <c r="D28" s="209"/>
      <c r="E28" s="210"/>
      <c r="F28" s="210"/>
      <c r="G28" s="176"/>
      <c r="H28" s="210"/>
      <c r="I28" s="210"/>
      <c r="J28" s="211"/>
      <c r="K28" s="211"/>
      <c r="L28" s="211"/>
      <c r="M28" s="209"/>
      <c r="N28" s="210"/>
      <c r="O28" s="211"/>
      <c r="P28" s="211"/>
      <c r="Q28" s="176"/>
      <c r="R28" s="210"/>
      <c r="S28" s="211"/>
      <c r="T28" s="211"/>
      <c r="U28" s="211"/>
      <c r="V28" s="205"/>
    </row>
    <row r="29" spans="1:22" x14ac:dyDescent="0.2">
      <c r="A29" s="117"/>
      <c r="D29" s="173"/>
      <c r="E29" s="174"/>
      <c r="F29" s="174"/>
      <c r="G29" s="175"/>
      <c r="H29" s="174"/>
      <c r="I29" s="174"/>
      <c r="J29" s="205"/>
      <c r="K29" s="205"/>
      <c r="L29" s="205"/>
      <c r="M29" s="173"/>
      <c r="N29" s="174"/>
      <c r="O29" s="205"/>
      <c r="P29" s="205"/>
      <c r="Q29" s="175"/>
      <c r="R29" s="174"/>
      <c r="S29" s="205"/>
      <c r="T29" s="205"/>
      <c r="U29" s="205"/>
      <c r="V29" s="205"/>
    </row>
    <row r="30" spans="1:22" x14ac:dyDescent="0.2">
      <c r="A30" s="117" t="s">
        <v>17</v>
      </c>
      <c r="B30" s="126"/>
      <c r="C30" s="126"/>
      <c r="D30" s="173">
        <v>58.740128950943252</v>
      </c>
      <c r="E30" s="174">
        <v>17.889458743818309</v>
      </c>
      <c r="F30" s="174">
        <v>-21.092425428608522</v>
      </c>
      <c r="G30" s="175">
        <v>55.537162266153047</v>
      </c>
      <c r="H30" s="174">
        <v>95.973531412253578</v>
      </c>
      <c r="I30" s="174">
        <v>-43.313994724880473</v>
      </c>
      <c r="J30" s="205">
        <v>-13.17147609805572</v>
      </c>
      <c r="K30" s="205">
        <v>39.488060589317385</v>
      </c>
      <c r="L30" s="205">
        <v>95.025222855470432</v>
      </c>
      <c r="M30" s="173">
        <v>-9.7663938873410316</v>
      </c>
      <c r="N30" s="174">
        <v>6.0741367317925521</v>
      </c>
      <c r="O30" s="205">
        <v>-20.192451478981035</v>
      </c>
      <c r="P30" s="205">
        <v>-23.884708634529513</v>
      </c>
      <c r="Q30" s="175">
        <v>16.886062811961487</v>
      </c>
      <c r="R30" s="174">
        <v>-8.0377905287776539</v>
      </c>
      <c r="S30" s="205">
        <v>-1.7387141565248299</v>
      </c>
      <c r="T30" s="205">
        <v>7.1095581266590031</v>
      </c>
      <c r="U30" s="205">
        <v>-16.77515050787051</v>
      </c>
      <c r="V30" s="205">
        <v>88.026577032902566</v>
      </c>
    </row>
    <row r="31" spans="1:22" x14ac:dyDescent="0.2">
      <c r="A31" s="117"/>
      <c r="D31" s="173"/>
      <c r="E31" s="174"/>
      <c r="F31" s="174"/>
      <c r="G31" s="175"/>
      <c r="H31" s="174"/>
      <c r="I31" s="174"/>
      <c r="J31" s="205"/>
      <c r="K31" s="205"/>
      <c r="L31" s="205"/>
      <c r="M31" s="173"/>
      <c r="N31" s="174"/>
      <c r="O31" s="205"/>
      <c r="P31" s="205"/>
      <c r="Q31" s="175"/>
      <c r="R31" s="174"/>
      <c r="S31" s="205"/>
      <c r="T31" s="205"/>
      <c r="U31" s="205"/>
      <c r="V31" s="205"/>
    </row>
    <row r="32" spans="1:22" x14ac:dyDescent="0.2">
      <c r="A32" s="112" t="s">
        <v>18</v>
      </c>
      <c r="D32" s="173"/>
      <c r="E32" s="174"/>
      <c r="F32" s="174"/>
      <c r="G32" s="175"/>
      <c r="H32" s="174"/>
      <c r="I32" s="174"/>
      <c r="J32" s="205"/>
      <c r="K32" s="205"/>
      <c r="L32" s="205"/>
      <c r="M32" s="173"/>
      <c r="N32" s="174"/>
      <c r="O32" s="205"/>
      <c r="P32" s="205"/>
      <c r="Q32" s="175"/>
      <c r="R32" s="174"/>
      <c r="S32" s="205"/>
      <c r="T32" s="205"/>
      <c r="U32" s="205"/>
      <c r="V32" s="205"/>
    </row>
    <row r="33" spans="1:22" x14ac:dyDescent="0.2">
      <c r="A33" s="117" t="s">
        <v>19</v>
      </c>
      <c r="D33" s="173">
        <v>2.1986660394570241</v>
      </c>
      <c r="E33" s="174">
        <v>3.1225730257782436</v>
      </c>
      <c r="F33" s="174">
        <v>7.6490519952759506</v>
      </c>
      <c r="G33" s="175">
        <v>12.970291060511219</v>
      </c>
      <c r="H33" s="174">
        <v>6.7277556140982258</v>
      </c>
      <c r="I33" s="174">
        <v>6.8914654713415455</v>
      </c>
      <c r="J33" s="205">
        <v>6.9324679490525662</v>
      </c>
      <c r="K33" s="205">
        <v>20.551689034492338</v>
      </c>
      <c r="L33" s="205">
        <v>33.521980095003556</v>
      </c>
      <c r="M33" s="173">
        <v>5.9705305327498674</v>
      </c>
      <c r="N33" s="174">
        <v>6.4421008142676008</v>
      </c>
      <c r="O33" s="205">
        <v>5.5461205874593862</v>
      </c>
      <c r="P33" s="205">
        <v>17.958751934476854</v>
      </c>
      <c r="Q33" s="175">
        <v>5.9939865679042956</v>
      </c>
      <c r="R33" s="174">
        <v>7.4897415713780626</v>
      </c>
      <c r="S33" s="205">
        <v>17.207868571728074</v>
      </c>
      <c r="T33" s="205">
        <v>30.691596711010433</v>
      </c>
      <c r="U33" s="205">
        <v>48.650348645487284</v>
      </c>
      <c r="V33" s="205">
        <v>57.474718597384708</v>
      </c>
    </row>
    <row r="34" spans="1:22" x14ac:dyDescent="0.2">
      <c r="A34" s="117"/>
      <c r="B34" t="s">
        <v>20</v>
      </c>
      <c r="D34" s="173">
        <v>2.363920936567002</v>
      </c>
      <c r="E34" s="174">
        <v>30.007015561465817</v>
      </c>
      <c r="F34" s="174">
        <v>6.46648128153406</v>
      </c>
      <c r="G34" s="175">
        <v>38.837417779566877</v>
      </c>
      <c r="H34" s="174">
        <v>5.9730582848299365</v>
      </c>
      <c r="I34" s="174">
        <v>19.908278877451313</v>
      </c>
      <c r="J34" s="205">
        <v>10.240479848535756</v>
      </c>
      <c r="K34" s="205">
        <v>36.121817010817004</v>
      </c>
      <c r="L34" s="205">
        <v>74.959234790383874</v>
      </c>
      <c r="M34" s="173">
        <v>5.6066704230913986</v>
      </c>
      <c r="N34" s="174">
        <v>2.8548038013879689</v>
      </c>
      <c r="O34" s="205">
        <v>4.7727841316210435</v>
      </c>
      <c r="P34" s="205">
        <v>13.234258356100412</v>
      </c>
      <c r="Q34" s="175">
        <v>3.6255197718689209</v>
      </c>
      <c r="R34" s="174">
        <v>4.5617438860626205</v>
      </c>
      <c r="S34" s="205">
        <v>22.00729355077284</v>
      </c>
      <c r="T34" s="205">
        <v>30.194557208704378</v>
      </c>
      <c r="U34" s="205">
        <v>43.428815564804793</v>
      </c>
      <c r="V34" s="205">
        <v>91.819012918353209</v>
      </c>
    </row>
    <row r="35" spans="1:22" x14ac:dyDescent="0.2">
      <c r="A35" s="117"/>
      <c r="B35" t="s">
        <v>21</v>
      </c>
      <c r="D35" s="173">
        <v>0.20889117896417697</v>
      </c>
      <c r="E35" s="174">
        <v>1.7137307052987765</v>
      </c>
      <c r="F35" s="174">
        <v>5.7923721121952241</v>
      </c>
      <c r="G35" s="175">
        <v>7.714993996458178</v>
      </c>
      <c r="H35" s="174">
        <v>6.3294520413979773</v>
      </c>
      <c r="I35" s="174">
        <v>5.7152736898962031</v>
      </c>
      <c r="J35" s="205">
        <v>6.3909175219590812</v>
      </c>
      <c r="K35" s="205">
        <v>18.435643253253261</v>
      </c>
      <c r="L35" s="205">
        <v>26.150637249711437</v>
      </c>
      <c r="M35" s="173">
        <v>5.4616400890662691</v>
      </c>
      <c r="N35" s="174">
        <v>5.5361234501422532</v>
      </c>
      <c r="O35" s="205">
        <v>5.0670186525679837</v>
      </c>
      <c r="P35" s="205">
        <v>16.064782191776505</v>
      </c>
      <c r="Q35" s="175">
        <v>5.6878853357004742</v>
      </c>
      <c r="R35" s="174">
        <v>8.5921882752250358</v>
      </c>
      <c r="S35" s="205">
        <v>22.485271596694616</v>
      </c>
      <c r="T35" s="205">
        <v>36.765345207620122</v>
      </c>
      <c r="U35" s="205">
        <v>52.83012739939663</v>
      </c>
      <c r="V35" s="205">
        <v>47.903304777188424</v>
      </c>
    </row>
    <row r="36" spans="1:22" x14ac:dyDescent="0.2">
      <c r="A36" s="117"/>
      <c r="B36" t="s">
        <v>22</v>
      </c>
      <c r="D36" s="173">
        <v>3.8167287770306224</v>
      </c>
      <c r="E36" s="174">
        <v>4.3111487403677664</v>
      </c>
      <c r="F36" s="174">
        <v>9.1567399040975967</v>
      </c>
      <c r="G36" s="175">
        <v>17.284617421495987</v>
      </c>
      <c r="H36" s="174">
        <v>7.0503884606560954</v>
      </c>
      <c r="I36" s="174">
        <v>7.8686469829764087</v>
      </c>
      <c r="J36" s="205">
        <v>7.3780829065241571</v>
      </c>
      <c r="K36" s="205">
        <v>22.297118350156662</v>
      </c>
      <c r="L36" s="205">
        <v>39.581735771652646</v>
      </c>
      <c r="M36" s="173">
        <v>6.3837033597852786</v>
      </c>
      <c r="N36" s="174">
        <v>7.1729587261047643</v>
      </c>
      <c r="O36" s="205">
        <v>5.9344171141556297</v>
      </c>
      <c r="P36" s="205">
        <v>19.491079200045672</v>
      </c>
      <c r="Q36" s="175">
        <v>6.2390661428719705</v>
      </c>
      <c r="R36" s="174">
        <v>6.5886960514650923</v>
      </c>
      <c r="S36" s="205">
        <v>12.924741802310811</v>
      </c>
      <c r="T36" s="205">
        <v>25.752503996647874</v>
      </c>
      <c r="U36" s="205">
        <v>45.24358319669355</v>
      </c>
      <c r="V36" s="205">
        <v>65.311881114570284</v>
      </c>
    </row>
    <row r="37" spans="1:22" x14ac:dyDescent="0.2">
      <c r="A37" s="193"/>
      <c r="B37" s="98"/>
      <c r="C37" s="98"/>
      <c r="D37" s="209"/>
      <c r="E37" s="210"/>
      <c r="F37" s="210"/>
      <c r="G37" s="176"/>
      <c r="H37" s="210"/>
      <c r="I37" s="210"/>
      <c r="J37" s="211"/>
      <c r="K37" s="211"/>
      <c r="L37" s="211"/>
      <c r="M37" s="209"/>
      <c r="N37" s="210"/>
      <c r="O37" s="211"/>
      <c r="P37" s="211"/>
      <c r="Q37" s="176"/>
      <c r="R37" s="210"/>
      <c r="S37" s="211"/>
      <c r="T37" s="211"/>
      <c r="U37" s="211"/>
      <c r="V37" s="205"/>
    </row>
    <row r="38" spans="1:22" x14ac:dyDescent="0.2">
      <c r="A38" s="127" t="s">
        <v>74</v>
      </c>
      <c r="B38" s="128"/>
      <c r="C38" s="128"/>
      <c r="D38" s="177">
        <v>11.311247563211404</v>
      </c>
      <c r="E38" s="178">
        <v>8.1188979420535468</v>
      </c>
      <c r="F38" s="178">
        <v>8.0121852859824685</v>
      </c>
      <c r="G38" s="179">
        <v>27.442330791247421</v>
      </c>
      <c r="H38" s="178">
        <v>13.477262111532887</v>
      </c>
      <c r="I38" s="178">
        <v>5.4877890196088543</v>
      </c>
      <c r="J38" s="195">
        <v>7.2866937364866269</v>
      </c>
      <c r="K38" s="195">
        <v>26.251744867628368</v>
      </c>
      <c r="L38" s="195">
        <v>53.694075658875789</v>
      </c>
      <c r="M38" s="177">
        <v>7.3425475253279293</v>
      </c>
      <c r="N38" s="178">
        <v>7.9880453667196942</v>
      </c>
      <c r="O38" s="195">
        <v>7.4718402949458209</v>
      </c>
      <c r="P38" s="195">
        <v>22.802433186993444</v>
      </c>
      <c r="Q38" s="179">
        <v>8.4441362181400628</v>
      </c>
      <c r="R38" s="178">
        <v>7.0652945413745796</v>
      </c>
      <c r="S38" s="195">
        <v>10.014527744552023</v>
      </c>
      <c r="T38" s="195">
        <v>25.523958504066666</v>
      </c>
      <c r="U38" s="195">
        <v>48.32639169106011</v>
      </c>
      <c r="V38" s="195">
        <v>84.940645064009317</v>
      </c>
    </row>
    <row r="39" spans="1:22" x14ac:dyDescent="0.2">
      <c r="A39" s="127" t="s">
        <v>75</v>
      </c>
      <c r="B39" s="128"/>
      <c r="C39" s="128"/>
      <c r="D39" s="177">
        <v>7.171382966478121</v>
      </c>
      <c r="E39" s="178">
        <v>6.7430560451746002</v>
      </c>
      <c r="F39" s="178">
        <v>9.5540568408378075</v>
      </c>
      <c r="G39" s="179">
        <v>23.468495852490527</v>
      </c>
      <c r="H39" s="178">
        <v>7.8025132078830204</v>
      </c>
      <c r="I39" s="178">
        <v>8.4106240473343821</v>
      </c>
      <c r="J39" s="195">
        <v>8.3539080064269076</v>
      </c>
      <c r="K39" s="195">
        <v>24.56704526164431</v>
      </c>
      <c r="L39" s="195">
        <v>48.035541114134837</v>
      </c>
      <c r="M39" s="177">
        <v>8.0546592625254263</v>
      </c>
      <c r="N39" s="178">
        <v>7.8342174799871325</v>
      </c>
      <c r="O39" s="195">
        <v>8.6723794681698241</v>
      </c>
      <c r="P39" s="195">
        <v>24.561256210682384</v>
      </c>
      <c r="Q39" s="179">
        <v>7.5684051179896725</v>
      </c>
      <c r="R39" s="178">
        <v>7.9681779550817913</v>
      </c>
      <c r="S39" s="195">
        <v>11.86795089494302</v>
      </c>
      <c r="T39" s="195">
        <v>27.404533968014483</v>
      </c>
      <c r="U39" s="195">
        <v>51.965790178696864</v>
      </c>
      <c r="V39" s="195">
        <v>80.165202442806887</v>
      </c>
    </row>
    <row r="40" spans="1:22" x14ac:dyDescent="0.2">
      <c r="A40" s="212"/>
      <c r="B40" s="213"/>
      <c r="C40" s="213"/>
      <c r="D40" s="214"/>
      <c r="E40" s="215"/>
      <c r="F40" s="215"/>
      <c r="G40" s="216"/>
      <c r="H40" s="215"/>
      <c r="I40" s="215"/>
      <c r="J40" s="217"/>
      <c r="K40" s="217"/>
      <c r="L40" s="217"/>
      <c r="M40" s="214"/>
      <c r="N40" s="215"/>
      <c r="O40" s="217"/>
      <c r="P40" s="217"/>
      <c r="Q40" s="216"/>
      <c r="R40" s="215"/>
      <c r="S40" s="217"/>
      <c r="T40" s="217"/>
      <c r="U40" s="217"/>
      <c r="V40" s="217"/>
    </row>
    <row r="42" spans="1:22" ht="25.5" customHeight="1" x14ac:dyDescent="0.2">
      <c r="A42" s="149" t="s">
        <v>78</v>
      </c>
      <c r="B42" s="242" t="s">
        <v>79</v>
      </c>
      <c r="C42" s="243"/>
      <c r="D42" s="243"/>
      <c r="E42" s="243"/>
      <c r="F42" s="243"/>
      <c r="G42" s="243"/>
      <c r="H42" s="243"/>
      <c r="I42" s="243"/>
      <c r="J42" s="243"/>
      <c r="K42" s="243"/>
      <c r="L42" s="243"/>
      <c r="M42" s="243"/>
      <c r="N42" s="243"/>
      <c r="O42" s="243"/>
      <c r="P42" s="243"/>
      <c r="Q42" s="243"/>
      <c r="R42" s="243"/>
      <c r="S42" s="243"/>
      <c r="T42" s="243"/>
      <c r="U42" s="243"/>
      <c r="V42" s="243"/>
    </row>
    <row r="43" spans="1:22" x14ac:dyDescent="0.2">
      <c r="V43" s="194"/>
    </row>
  </sheetData>
  <mergeCells count="1">
    <mergeCell ref="B42:V42"/>
  </mergeCells>
  <printOptions horizontalCentered="1"/>
  <pageMargins left="0" right="0" top="1.1811023622047245" bottom="0" header="0" footer="0"/>
  <pageSetup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X42"/>
  <sheetViews>
    <sheetView zoomScale="80" zoomScaleNormal="80" workbookViewId="0"/>
  </sheetViews>
  <sheetFormatPr baseColWidth="10" defaultRowHeight="12.75" x14ac:dyDescent="0.2"/>
  <cols>
    <col min="1" max="2" width="3.28515625" customWidth="1"/>
    <col min="3" max="3" width="44.7109375" customWidth="1"/>
    <col min="4" max="4" width="1.28515625" hidden="1" customWidth="1"/>
    <col min="5" max="6" width="7.7109375" customWidth="1"/>
    <col min="7" max="7" width="8.28515625" bestFit="1" customWidth="1"/>
    <col min="8" max="10" width="7.7109375" customWidth="1"/>
    <col min="11" max="11" width="9.140625" bestFit="1" customWidth="1"/>
    <col min="12" max="14" width="7.7109375" customWidth="1"/>
    <col min="15" max="15" width="8.7109375" bestFit="1" customWidth="1"/>
    <col min="16" max="16" width="10.42578125" customWidth="1"/>
    <col min="17" max="18" width="8.7109375" bestFit="1" customWidth="1"/>
    <col min="19" max="20" width="9.5703125" hidden="1" customWidth="1"/>
    <col min="21" max="22" width="8.7109375" hidden="1" customWidth="1"/>
    <col min="23" max="23" width="11.140625" customWidth="1"/>
  </cols>
  <sheetData>
    <row r="1" spans="1:24" ht="27.75" x14ac:dyDescent="0.4">
      <c r="A1" s="150"/>
      <c r="O1" s="186"/>
      <c r="X1" s="187"/>
    </row>
    <row r="2" spans="1:24" x14ac:dyDescent="0.2">
      <c r="A2" s="91" t="s">
        <v>95</v>
      </c>
      <c r="B2" s="92"/>
      <c r="C2" s="92"/>
      <c r="D2" s="92"/>
      <c r="E2" s="92"/>
      <c r="F2" s="92"/>
      <c r="G2" s="92"/>
      <c r="H2" s="92"/>
      <c r="I2" s="92"/>
      <c r="J2" s="92"/>
      <c r="K2" s="92"/>
      <c r="L2" s="92"/>
      <c r="M2" s="92"/>
      <c r="N2" s="92"/>
      <c r="O2" s="92"/>
      <c r="P2" s="92"/>
      <c r="Q2" s="92"/>
      <c r="R2" s="92"/>
      <c r="S2" s="92"/>
      <c r="T2" s="92"/>
      <c r="U2" s="92"/>
      <c r="V2" s="92"/>
      <c r="W2" s="92"/>
    </row>
    <row r="3" spans="1:24" x14ac:dyDescent="0.2">
      <c r="A3" s="152" t="s">
        <v>117</v>
      </c>
      <c r="B3" s="91"/>
      <c r="C3" s="91"/>
      <c r="D3" s="91"/>
      <c r="E3" s="91"/>
      <c r="F3" s="92"/>
      <c r="G3" s="92"/>
      <c r="H3" s="92"/>
      <c r="I3" s="92"/>
      <c r="J3" s="92"/>
      <c r="K3" s="92"/>
      <c r="L3" s="92"/>
      <c r="M3" s="92"/>
      <c r="N3" s="92"/>
      <c r="O3" s="92"/>
      <c r="P3" s="92"/>
      <c r="Q3" s="92"/>
      <c r="R3" s="92"/>
      <c r="S3" s="92"/>
      <c r="T3" s="92"/>
      <c r="U3" s="92"/>
      <c r="V3" s="92"/>
      <c r="W3" s="92"/>
    </row>
    <row r="4" spans="1:24" x14ac:dyDescent="0.2">
      <c r="A4" s="93" t="s">
        <v>1</v>
      </c>
      <c r="B4" s="94"/>
      <c r="C4" s="94"/>
      <c r="D4" s="94"/>
      <c r="E4" s="94"/>
      <c r="F4" s="92"/>
      <c r="G4" s="92"/>
      <c r="H4" s="92"/>
      <c r="I4" s="92"/>
      <c r="J4" s="92"/>
      <c r="K4" s="92"/>
      <c r="L4" s="92"/>
      <c r="M4" s="92"/>
      <c r="N4" s="92"/>
      <c r="O4" s="92"/>
      <c r="P4" s="92"/>
      <c r="Q4" s="92"/>
      <c r="R4" s="92"/>
      <c r="S4" s="92"/>
      <c r="T4" s="92"/>
      <c r="U4" s="92"/>
      <c r="V4" s="92"/>
      <c r="W4" s="92"/>
    </row>
    <row r="5" spans="1:24" x14ac:dyDescent="0.2">
      <c r="A5" s="93" t="s">
        <v>2</v>
      </c>
      <c r="B5" s="91"/>
      <c r="C5" s="91"/>
      <c r="D5" s="91"/>
      <c r="E5" s="91"/>
      <c r="F5" s="92"/>
      <c r="G5" s="92"/>
      <c r="H5" s="92"/>
      <c r="I5" s="92"/>
      <c r="J5" s="92"/>
      <c r="K5" s="92"/>
      <c r="L5" s="92"/>
      <c r="M5" s="92"/>
      <c r="N5" s="92"/>
      <c r="O5" s="92"/>
      <c r="P5" s="92"/>
      <c r="Q5" s="92"/>
      <c r="R5" s="92"/>
      <c r="S5" s="92"/>
      <c r="T5" s="92"/>
      <c r="U5" s="92"/>
      <c r="V5" s="92"/>
      <c r="W5" s="92"/>
    </row>
    <row r="6" spans="1:24" x14ac:dyDescent="0.2">
      <c r="A6" s="91" t="s">
        <v>77</v>
      </c>
      <c r="B6" s="91"/>
      <c r="C6" s="91"/>
      <c r="D6" s="91"/>
      <c r="E6" s="91"/>
      <c r="F6" s="92"/>
      <c r="G6" s="92"/>
      <c r="H6" s="92"/>
      <c r="I6" s="92"/>
      <c r="J6" s="92"/>
      <c r="K6" s="92"/>
      <c r="L6" s="92"/>
      <c r="M6" s="92"/>
      <c r="N6" s="92"/>
      <c r="O6" s="92"/>
      <c r="P6" s="92"/>
      <c r="Q6" s="92"/>
      <c r="R6" s="92"/>
      <c r="S6" s="92"/>
      <c r="T6" s="92"/>
      <c r="U6" s="92"/>
      <c r="V6" s="92"/>
      <c r="W6" s="92"/>
    </row>
    <row r="7" spans="1:24" x14ac:dyDescent="0.2">
      <c r="A7" s="188"/>
      <c r="B7" s="92"/>
      <c r="C7" s="95"/>
      <c r="D7" s="92"/>
      <c r="E7" s="168" t="s">
        <v>118</v>
      </c>
      <c r="F7" s="169"/>
      <c r="G7" s="169"/>
      <c r="H7" s="169"/>
      <c r="I7" s="169"/>
      <c r="J7" s="169"/>
      <c r="K7" s="169"/>
      <c r="L7" s="169"/>
      <c r="M7" s="169"/>
      <c r="N7" s="169"/>
      <c r="O7" s="169"/>
      <c r="P7" s="169"/>
      <c r="Q7" s="169"/>
      <c r="R7" s="169"/>
      <c r="S7" s="169"/>
      <c r="T7" s="169"/>
      <c r="U7" s="169"/>
      <c r="V7" s="169"/>
      <c r="W7" s="170"/>
    </row>
    <row r="8" spans="1:24" x14ac:dyDescent="0.2">
      <c r="A8" s="100"/>
      <c r="B8" s="101"/>
      <c r="C8" s="189"/>
      <c r="D8" s="190"/>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145</v>
      </c>
    </row>
    <row r="9" spans="1:24" x14ac:dyDescent="0.2">
      <c r="A9" s="106"/>
      <c r="E9" s="117"/>
      <c r="H9" s="172"/>
      <c r="K9" s="107"/>
      <c r="L9" s="172"/>
      <c r="M9" s="172"/>
      <c r="N9" s="117"/>
      <c r="P9" s="107"/>
      <c r="Q9" s="172"/>
      <c r="R9" s="117"/>
      <c r="T9" s="107"/>
      <c r="U9" s="172"/>
      <c r="V9" s="172"/>
      <c r="W9" s="172"/>
    </row>
    <row r="10" spans="1:24" x14ac:dyDescent="0.2">
      <c r="A10" s="112" t="s">
        <v>6</v>
      </c>
      <c r="E10" s="117"/>
      <c r="H10" s="172"/>
      <c r="K10" s="107"/>
      <c r="L10" s="172"/>
      <c r="M10" s="172"/>
      <c r="N10" s="117"/>
      <c r="P10" s="107"/>
      <c r="Q10" s="172"/>
      <c r="R10" s="117"/>
      <c r="T10" s="107"/>
      <c r="U10" s="172"/>
      <c r="V10" s="172"/>
      <c r="W10" s="172"/>
    </row>
    <row r="11" spans="1:24" x14ac:dyDescent="0.2">
      <c r="A11" s="122" t="s">
        <v>7</v>
      </c>
      <c r="E11" s="173">
        <v>-16.788420527384517</v>
      </c>
      <c r="F11" s="174">
        <v>-9.736481780918993</v>
      </c>
      <c r="G11" s="174">
        <v>-0.78415581036402893</v>
      </c>
      <c r="H11" s="173">
        <v>-10.03991227509734</v>
      </c>
      <c r="I11" s="173">
        <v>-0.37974848729951383</v>
      </c>
      <c r="J11" s="174">
        <v>-18.227965791141067</v>
      </c>
      <c r="K11" s="174">
        <v>17.725614201865469</v>
      </c>
      <c r="L11" s="173">
        <v>0.92170040345997961</v>
      </c>
      <c r="M11" s="173">
        <v>-4.6774899896394162</v>
      </c>
      <c r="N11" s="173">
        <v>3.95306756117213</v>
      </c>
      <c r="O11" s="174">
        <v>-10.298762088666924</v>
      </c>
      <c r="P11" s="174">
        <v>11.024953307937867</v>
      </c>
      <c r="Q11" s="175">
        <v>1.2643922265159091</v>
      </c>
      <c r="R11" s="174">
        <v>14.674409986444603</v>
      </c>
      <c r="S11" s="174">
        <v>-100</v>
      </c>
      <c r="T11" s="174">
        <v>-100</v>
      </c>
      <c r="U11" s="175"/>
      <c r="V11" s="175"/>
      <c r="W11" s="175">
        <v>-1.1627344715376742</v>
      </c>
      <c r="X11" s="174"/>
    </row>
    <row r="12" spans="1:24" x14ac:dyDescent="0.2">
      <c r="A12" s="117"/>
      <c r="B12" t="s">
        <v>8</v>
      </c>
      <c r="E12" s="173">
        <v>-10.882274939726788</v>
      </c>
      <c r="F12" s="174">
        <v>-15.886606635591782</v>
      </c>
      <c r="G12" s="174">
        <v>2.7560485453078876</v>
      </c>
      <c r="H12" s="173">
        <v>-8.3187412550625677</v>
      </c>
      <c r="I12" s="173">
        <v>9.0378190244124532</v>
      </c>
      <c r="J12" s="174">
        <v>-14.230650199520722</v>
      </c>
      <c r="K12" s="174">
        <v>38.078246329500523</v>
      </c>
      <c r="L12" s="173">
        <v>12.127778171849734</v>
      </c>
      <c r="M12" s="173">
        <v>1.5052787921210342</v>
      </c>
      <c r="N12" s="173">
        <v>-3.3129668620602515</v>
      </c>
      <c r="O12" s="174">
        <v>4.8842373263477956</v>
      </c>
      <c r="P12" s="174">
        <v>8.9489370659236798</v>
      </c>
      <c r="Q12" s="175">
        <v>3.4336598627906501</v>
      </c>
      <c r="R12" s="174">
        <v>22.38337289725656</v>
      </c>
      <c r="S12" s="174">
        <v>-100</v>
      </c>
      <c r="T12" s="174">
        <v>-100</v>
      </c>
      <c r="U12" s="175"/>
      <c r="V12" s="175"/>
      <c r="W12" s="175">
        <v>3.9922254520621481</v>
      </c>
      <c r="X12" s="174"/>
    </row>
    <row r="13" spans="1:24" s="123" customFormat="1" x14ac:dyDescent="0.2">
      <c r="A13" s="122"/>
      <c r="C13" s="123" t="s">
        <v>71</v>
      </c>
      <c r="E13" s="173">
        <v>-14.506351542105955</v>
      </c>
      <c r="F13" s="174">
        <v>-9.659820215518188</v>
      </c>
      <c r="G13" s="174">
        <v>-13.208214811413354</v>
      </c>
      <c r="H13" s="173">
        <v>-12.767214235646939</v>
      </c>
      <c r="I13" s="173">
        <v>4.1943622420499871</v>
      </c>
      <c r="J13" s="174">
        <v>-25.9755227626699</v>
      </c>
      <c r="K13" s="174">
        <v>118.37235466897975</v>
      </c>
      <c r="L13" s="173">
        <v>20.776429103655779</v>
      </c>
      <c r="M13" s="173">
        <v>3.4544726366439793</v>
      </c>
      <c r="N13" s="173">
        <v>124.02257429068032</v>
      </c>
      <c r="O13" s="174">
        <v>47.993051116270102</v>
      </c>
      <c r="P13" s="174">
        <v>99.966343328568129</v>
      </c>
      <c r="Q13" s="175">
        <v>86.21667106830418</v>
      </c>
      <c r="R13" s="174">
        <v>29.474295877002877</v>
      </c>
      <c r="S13" s="174">
        <v>-100</v>
      </c>
      <c r="T13" s="174">
        <v>-100</v>
      </c>
      <c r="U13" s="191"/>
      <c r="V13" s="191"/>
      <c r="W13" s="175">
        <v>26.116917153856868</v>
      </c>
      <c r="X13" s="174"/>
    </row>
    <row r="14" spans="1:24" s="123" customFormat="1" x14ac:dyDescent="0.2">
      <c r="A14" s="122"/>
      <c r="C14" s="123" t="s">
        <v>59</v>
      </c>
      <c r="D14" s="192"/>
      <c r="E14" s="173">
        <v>-10.709238982839553</v>
      </c>
      <c r="F14" s="174">
        <v>-16.178662935165299</v>
      </c>
      <c r="G14" s="174">
        <v>3.9448391715778186</v>
      </c>
      <c r="H14" s="173">
        <v>-8.0725014823584846</v>
      </c>
      <c r="I14" s="173">
        <v>9.2325190150677408</v>
      </c>
      <c r="J14" s="174">
        <v>-12.926835408319947</v>
      </c>
      <c r="K14" s="174">
        <v>33.932240384651145</v>
      </c>
      <c r="L14" s="173">
        <v>11.642896213349418</v>
      </c>
      <c r="M14" s="173">
        <v>1.3967186162919587</v>
      </c>
      <c r="N14" s="173">
        <v>-7.8049612990702233</v>
      </c>
      <c r="O14" s="174">
        <v>2.4276995011032421</v>
      </c>
      <c r="P14" s="174">
        <v>4.5900588154121902</v>
      </c>
      <c r="Q14" s="175">
        <v>-0.40468697105019436</v>
      </c>
      <c r="R14" s="174">
        <v>21.965884207858611</v>
      </c>
      <c r="S14" s="174">
        <v>-100</v>
      </c>
      <c r="T14" s="174">
        <v>-100</v>
      </c>
      <c r="U14" s="191"/>
      <c r="V14" s="191"/>
      <c r="W14" s="175">
        <v>2.8105789847457929</v>
      </c>
      <c r="X14" s="174"/>
    </row>
    <row r="15" spans="1:24" x14ac:dyDescent="0.2">
      <c r="A15" s="117"/>
      <c r="B15" t="s">
        <v>93</v>
      </c>
      <c r="E15" s="173">
        <v>-20.776253443539762</v>
      </c>
      <c r="F15" s="174">
        <v>5.6383889139861587</v>
      </c>
      <c r="G15" s="174">
        <v>-2.0001148033208516</v>
      </c>
      <c r="H15" s="173">
        <v>-5.9093538305552311</v>
      </c>
      <c r="I15" s="173">
        <v>5.4737940195481061</v>
      </c>
      <c r="J15" s="174">
        <v>2.3516021037095047</v>
      </c>
      <c r="K15" s="174">
        <v>34.971782958930952</v>
      </c>
      <c r="L15" s="173">
        <v>13.72245834478225</v>
      </c>
      <c r="M15" s="173">
        <v>3.0498578654414743</v>
      </c>
      <c r="N15" s="173">
        <v>-24.504557272949935</v>
      </c>
      <c r="O15" s="174">
        <v>31.273452364404662</v>
      </c>
      <c r="P15" s="174">
        <v>24.563531096015478</v>
      </c>
      <c r="Q15" s="175">
        <v>10.069687395018544</v>
      </c>
      <c r="R15" s="174">
        <v>2.5302117304750515</v>
      </c>
      <c r="S15" s="174">
        <v>-100</v>
      </c>
      <c r="T15" s="174">
        <v>-100</v>
      </c>
      <c r="U15" s="175"/>
      <c r="V15" s="175"/>
      <c r="W15" s="175">
        <v>5.0406551825004087</v>
      </c>
      <c r="X15" s="174"/>
    </row>
    <row r="16" spans="1:24" x14ac:dyDescent="0.2">
      <c r="A16" s="117"/>
      <c r="B16" t="s">
        <v>9</v>
      </c>
      <c r="E16" s="173">
        <v>4.3935791493773246</v>
      </c>
      <c r="F16" s="174">
        <v>17.027175880488187</v>
      </c>
      <c r="G16" s="174">
        <v>9.8782367268320357</v>
      </c>
      <c r="H16" s="173">
        <v>10.997837548895761</v>
      </c>
      <c r="I16" s="173">
        <v>15.203292204478625</v>
      </c>
      <c r="J16" s="174">
        <v>19.793682083084406</v>
      </c>
      <c r="K16" s="174">
        <v>0.10559490632824353</v>
      </c>
      <c r="L16" s="173">
        <v>11.14580005706436</v>
      </c>
      <c r="M16" s="173">
        <v>11.062115248244142</v>
      </c>
      <c r="N16" s="173">
        <v>7.323142528973281</v>
      </c>
      <c r="O16" s="174">
        <v>1.2015276758358562</v>
      </c>
      <c r="P16" s="174">
        <v>22.687225778265365</v>
      </c>
      <c r="Q16" s="175">
        <v>10.291663508863479</v>
      </c>
      <c r="R16" s="174">
        <v>2.6502967165658919</v>
      </c>
      <c r="S16" s="174">
        <v>-100</v>
      </c>
      <c r="T16" s="174">
        <v>-100</v>
      </c>
      <c r="U16" s="175"/>
      <c r="V16" s="175"/>
      <c r="W16" s="175">
        <v>9.9650946707918742</v>
      </c>
      <c r="X16" s="174"/>
    </row>
    <row r="17" spans="1:24" x14ac:dyDescent="0.2">
      <c r="A17" s="117"/>
      <c r="B17" t="s">
        <v>56</v>
      </c>
      <c r="E17" s="173">
        <v>-8.1945023290947994</v>
      </c>
      <c r="F17" s="174">
        <v>-37.735435878307456</v>
      </c>
      <c r="G17" s="174">
        <v>31.730171094846703</v>
      </c>
      <c r="H17" s="173">
        <v>8.1068183291694407</v>
      </c>
      <c r="I17" s="173">
        <v>-47.062751640000997</v>
      </c>
      <c r="J17" s="174">
        <v>-55.612849263413857</v>
      </c>
      <c r="K17" s="174">
        <v>-49.34185639948948</v>
      </c>
      <c r="L17" s="173">
        <v>-49.850804868241163</v>
      </c>
      <c r="M17" s="173">
        <v>-31.426954069514768</v>
      </c>
      <c r="N17" s="173">
        <v>-28.723335635381353</v>
      </c>
      <c r="O17" s="174">
        <v>16.328841314157859</v>
      </c>
      <c r="P17" s="174">
        <v>39.499953041558932</v>
      </c>
      <c r="Q17" s="175">
        <v>1.7727591131671216</v>
      </c>
      <c r="R17" s="174">
        <v>12.601978930278545</v>
      </c>
      <c r="S17" s="174">
        <v>-100</v>
      </c>
      <c r="T17" s="174">
        <v>-100</v>
      </c>
      <c r="U17" s="175"/>
      <c r="V17" s="175"/>
      <c r="W17" s="175">
        <v>-22.596154220163623</v>
      </c>
      <c r="X17" s="174"/>
    </row>
    <row r="18" spans="1:24" x14ac:dyDescent="0.2">
      <c r="A18" s="117"/>
      <c r="B18" s="123" t="s">
        <v>66</v>
      </c>
      <c r="E18" s="173">
        <v>-65.942379132371826</v>
      </c>
      <c r="F18" s="174">
        <v>25.361059068209315</v>
      </c>
      <c r="G18" s="174">
        <v>-24.108831496751581</v>
      </c>
      <c r="H18" s="173">
        <v>-59.340762391392296</v>
      </c>
      <c r="I18" s="173">
        <v>-77.727022645218312</v>
      </c>
      <c r="J18" s="174">
        <v>-39.6630862942107</v>
      </c>
      <c r="K18" s="174">
        <v>18.135084033502991</v>
      </c>
      <c r="L18" s="173">
        <v>-67.928229823237984</v>
      </c>
      <c r="M18" s="173">
        <v>-63.505462650240133</v>
      </c>
      <c r="N18" s="173">
        <v>-74.218106302438258</v>
      </c>
      <c r="O18" s="174">
        <v>-86.581327367298073</v>
      </c>
      <c r="P18" s="174">
        <v>-61.377161523060607</v>
      </c>
      <c r="Q18" s="175">
        <v>-77.060688903343589</v>
      </c>
      <c r="R18" s="174">
        <v>-36.950062582466281</v>
      </c>
      <c r="S18" s="174">
        <v>-100</v>
      </c>
      <c r="T18" s="174">
        <v>-100</v>
      </c>
      <c r="U18" s="175"/>
      <c r="V18" s="175"/>
      <c r="W18" s="175">
        <v>-63.254129655888391</v>
      </c>
      <c r="X18" s="174"/>
    </row>
    <row r="19" spans="1:24" x14ac:dyDescent="0.2">
      <c r="A19" s="117"/>
      <c r="B19" t="s">
        <v>10</v>
      </c>
      <c r="E19" s="173">
        <v>15.608366755888149</v>
      </c>
      <c r="F19" s="174">
        <v>2.8661747059081089</v>
      </c>
      <c r="G19" s="174">
        <v>18.163729984199996</v>
      </c>
      <c r="H19" s="173">
        <v>11.727084075905259</v>
      </c>
      <c r="I19" s="173">
        <v>50.001902197513239</v>
      </c>
      <c r="J19" s="174">
        <v>-28.435655001537086</v>
      </c>
      <c r="K19" s="174">
        <v>6.3589031321481082</v>
      </c>
      <c r="L19" s="173">
        <v>8.7881734354896537</v>
      </c>
      <c r="M19" s="173">
        <v>10.314334154346593</v>
      </c>
      <c r="N19" s="173">
        <v>-16.875086267588923</v>
      </c>
      <c r="O19" s="174">
        <v>6.2315024011713183</v>
      </c>
      <c r="P19" s="174">
        <v>3.4664679958215316</v>
      </c>
      <c r="Q19" s="175">
        <v>-3.8062776409310883</v>
      </c>
      <c r="R19" s="174">
        <v>15.321427722927972</v>
      </c>
      <c r="S19" s="174">
        <v>-100</v>
      </c>
      <c r="T19" s="174">
        <v>-100</v>
      </c>
      <c r="U19" s="175"/>
      <c r="V19" s="175"/>
      <c r="W19" s="175">
        <v>6.2632539683986188</v>
      </c>
      <c r="X19" s="174"/>
    </row>
    <row r="20" spans="1:24" x14ac:dyDescent="0.2">
      <c r="A20" s="117"/>
      <c r="B20" t="s">
        <v>11</v>
      </c>
      <c r="E20" s="173">
        <v>48.845596608184415</v>
      </c>
      <c r="F20" s="174">
        <v>19.777661592136141</v>
      </c>
      <c r="G20" s="174">
        <v>-49.89604142006587</v>
      </c>
      <c r="H20" s="173">
        <v>-1.8313071799169744</v>
      </c>
      <c r="I20" s="173">
        <v>-17.134121149007008</v>
      </c>
      <c r="J20" s="174">
        <v>-54.164663193760163</v>
      </c>
      <c r="K20" s="174">
        <v>-60.376231333272678</v>
      </c>
      <c r="L20" s="173">
        <v>-52.52844105650405</v>
      </c>
      <c r="M20" s="173">
        <v>-32.488854369752339</v>
      </c>
      <c r="N20" s="173">
        <v>-161.97816472544787</v>
      </c>
      <c r="O20" s="174">
        <v>-70.62654712620251</v>
      </c>
      <c r="P20" s="174">
        <v>105.42138167977137</v>
      </c>
      <c r="Q20" s="175">
        <v>1403.010036164276</v>
      </c>
      <c r="R20" s="174">
        <v>96.330095498472772</v>
      </c>
      <c r="S20" s="174">
        <v>-100</v>
      </c>
      <c r="T20" s="174">
        <v>-100</v>
      </c>
      <c r="U20" s="175"/>
      <c r="V20" s="175"/>
      <c r="W20" s="175">
        <v>6.2744885153162677</v>
      </c>
      <c r="X20" s="174"/>
    </row>
    <row r="21" spans="1:24" x14ac:dyDescent="0.2">
      <c r="A21" s="193"/>
      <c r="B21" s="98"/>
      <c r="C21" s="98"/>
      <c r="D21" s="98"/>
      <c r="E21" s="173"/>
      <c r="F21" s="174"/>
      <c r="G21" s="174"/>
      <c r="H21" s="173"/>
      <c r="I21" s="173"/>
      <c r="J21" s="174"/>
      <c r="K21" s="174"/>
      <c r="L21" s="173"/>
      <c r="M21" s="173"/>
      <c r="N21" s="173"/>
      <c r="O21" s="174"/>
      <c r="P21" s="174"/>
      <c r="Q21" s="175"/>
      <c r="R21" s="174"/>
      <c r="S21" s="174"/>
      <c r="T21" s="174"/>
      <c r="U21" s="176"/>
      <c r="V21" s="176"/>
      <c r="W21" s="175"/>
      <c r="X21" s="174"/>
    </row>
    <row r="22" spans="1:24" x14ac:dyDescent="0.2">
      <c r="A22" s="117" t="s">
        <v>12</v>
      </c>
      <c r="E22" s="173">
        <v>7.7866659449482567</v>
      </c>
      <c r="F22" s="174">
        <v>9.0333125302536565</v>
      </c>
      <c r="G22" s="174">
        <v>1.1881152761109792</v>
      </c>
      <c r="H22" s="173">
        <v>5.5750826845407886</v>
      </c>
      <c r="I22" s="173">
        <v>11.58402191715464</v>
      </c>
      <c r="J22" s="174">
        <v>-0.99319368474547476</v>
      </c>
      <c r="K22" s="174">
        <v>1.6592507360855935</v>
      </c>
      <c r="L22" s="173">
        <v>3.8854602535513871</v>
      </c>
      <c r="M22" s="173">
        <v>4.7318475867545118</v>
      </c>
      <c r="N22" s="173">
        <v>5.6977263334208716</v>
      </c>
      <c r="O22" s="174">
        <v>2.071765149314686</v>
      </c>
      <c r="P22" s="174">
        <v>1.7973361635294394</v>
      </c>
      <c r="Q22" s="175">
        <v>3.1485530896034009</v>
      </c>
      <c r="R22" s="174">
        <v>12.071828599394397</v>
      </c>
      <c r="S22" s="174">
        <v>-100</v>
      </c>
      <c r="T22" s="174">
        <v>-100</v>
      </c>
      <c r="U22" s="175"/>
      <c r="V22" s="175"/>
      <c r="W22" s="175">
        <v>4.9284944470404657</v>
      </c>
      <c r="X22" s="174"/>
    </row>
    <row r="23" spans="1:24" x14ac:dyDescent="0.2">
      <c r="A23" s="117"/>
      <c r="B23" t="s">
        <v>13</v>
      </c>
      <c r="E23" s="173">
        <v>6.5932086457353156</v>
      </c>
      <c r="F23" s="174">
        <v>6.0507634547729339</v>
      </c>
      <c r="G23" s="174">
        <v>7.4526271875450245</v>
      </c>
      <c r="H23" s="173">
        <v>6.7502978267587332</v>
      </c>
      <c r="I23" s="173">
        <v>7.6618031007196441</v>
      </c>
      <c r="J23" s="174">
        <v>8.6850894280607882</v>
      </c>
      <c r="K23" s="174">
        <v>8.0392050667980044</v>
      </c>
      <c r="L23" s="173">
        <v>8.1381911263030524</v>
      </c>
      <c r="M23" s="173">
        <v>7.4381631849749885</v>
      </c>
      <c r="N23" s="173">
        <v>7.4736696828155758</v>
      </c>
      <c r="O23" s="174">
        <v>6.1917566281836312</v>
      </c>
      <c r="P23" s="174">
        <v>5.8588911628903118</v>
      </c>
      <c r="Q23" s="175">
        <v>6.4160677467037353</v>
      </c>
      <c r="R23" s="174">
        <v>6.0805576029489439</v>
      </c>
      <c r="S23" s="174">
        <v>-100</v>
      </c>
      <c r="T23" s="174">
        <v>-100</v>
      </c>
      <c r="U23" s="175"/>
      <c r="V23" s="175"/>
      <c r="W23" s="175">
        <v>6.9911467403286798</v>
      </c>
      <c r="X23" s="174"/>
    </row>
    <row r="24" spans="1:24" x14ac:dyDescent="0.2">
      <c r="A24" s="117"/>
      <c r="B24" t="s">
        <v>14</v>
      </c>
      <c r="E24" s="173">
        <v>39.784940650491251</v>
      </c>
      <c r="F24" s="174">
        <v>20.862438903816205</v>
      </c>
      <c r="G24" s="174">
        <v>8.940189047991165</v>
      </c>
      <c r="H24" s="173">
        <v>20.396030043719104</v>
      </c>
      <c r="I24" s="173">
        <v>18.183194533380686</v>
      </c>
      <c r="J24" s="174">
        <v>4.140075660802367</v>
      </c>
      <c r="K24" s="174">
        <v>14.184187853733011</v>
      </c>
      <c r="L24" s="173">
        <v>11.82026928160964</v>
      </c>
      <c r="M24" s="173">
        <v>15.990021675749301</v>
      </c>
      <c r="N24" s="173">
        <v>10.885096923529503</v>
      </c>
      <c r="O24" s="174">
        <v>1.0644007275781631</v>
      </c>
      <c r="P24" s="174">
        <v>4.9802488753851071</v>
      </c>
      <c r="Q24" s="175">
        <v>5.5481620825205358</v>
      </c>
      <c r="R24" s="174">
        <v>8.4257510391734236</v>
      </c>
      <c r="S24" s="174">
        <v>-100</v>
      </c>
      <c r="T24" s="174">
        <v>-100</v>
      </c>
      <c r="U24" s="175"/>
      <c r="V24" s="175"/>
      <c r="W24" s="175">
        <v>11.945420910089188</v>
      </c>
      <c r="X24" s="174"/>
    </row>
    <row r="25" spans="1:24" x14ac:dyDescent="0.2">
      <c r="A25" s="117"/>
      <c r="B25" t="s">
        <v>15</v>
      </c>
      <c r="E25" s="173">
        <v>24.00849350140064</v>
      </c>
      <c r="F25" s="174">
        <v>47.253022312055236</v>
      </c>
      <c r="G25" s="174">
        <v>-9.0463425220142391</v>
      </c>
      <c r="H25" s="173">
        <v>7.6863324918306164</v>
      </c>
      <c r="I25" s="173">
        <v>129.13225690459043</v>
      </c>
      <c r="J25" s="174">
        <v>50.257802091123871</v>
      </c>
      <c r="K25" s="174">
        <v>48.356844877525809</v>
      </c>
      <c r="L25" s="173">
        <v>80.616198509804732</v>
      </c>
      <c r="M25" s="173">
        <v>22.392698599975127</v>
      </c>
      <c r="N25" s="173">
        <v>46.430390333223379</v>
      </c>
      <c r="O25" s="174">
        <v>17.796371426915037</v>
      </c>
      <c r="P25" s="174">
        <v>-19.99775533680279</v>
      </c>
      <c r="Q25" s="175">
        <v>11.245562051267854</v>
      </c>
      <c r="R25" s="174">
        <v>102.85315934329051</v>
      </c>
      <c r="S25" s="174">
        <v>-100</v>
      </c>
      <c r="T25" s="174">
        <v>-100</v>
      </c>
      <c r="U25" s="175"/>
      <c r="V25" s="175"/>
      <c r="W25" s="175">
        <v>24.227846375065411</v>
      </c>
      <c r="X25" s="174"/>
    </row>
    <row r="26" spans="1:24" x14ac:dyDescent="0.2">
      <c r="A26" s="117"/>
      <c r="B26" t="s">
        <v>58</v>
      </c>
      <c r="E26" s="173">
        <v>-3.6467573449426416</v>
      </c>
      <c r="F26" s="174">
        <v>7.7232449539919035</v>
      </c>
      <c r="G26" s="174">
        <v>6.4808811022925461</v>
      </c>
      <c r="H26" s="173">
        <v>3.630759258206373</v>
      </c>
      <c r="I26" s="173">
        <v>6.4442146191823646</v>
      </c>
      <c r="J26" s="174">
        <v>-10.108828371817079</v>
      </c>
      <c r="K26" s="174">
        <v>-3.360251509856671</v>
      </c>
      <c r="L26" s="173">
        <v>-2.5811666958244994</v>
      </c>
      <c r="M26" s="173">
        <v>0.33030755489560359</v>
      </c>
      <c r="N26" s="173">
        <v>-5.333934329705226</v>
      </c>
      <c r="O26" s="174">
        <v>-1.6184289596118839</v>
      </c>
      <c r="P26" s="174">
        <v>1.7936802263417206</v>
      </c>
      <c r="Q26" s="175">
        <v>-1.6921304730448505</v>
      </c>
      <c r="R26" s="174">
        <v>11.026011032885874</v>
      </c>
      <c r="S26" s="174">
        <v>-100</v>
      </c>
      <c r="T26" s="174">
        <v>-100</v>
      </c>
      <c r="U26" s="175"/>
      <c r="V26" s="175"/>
      <c r="W26" s="175">
        <v>0.70409250577128102</v>
      </c>
      <c r="X26" s="174"/>
    </row>
    <row r="27" spans="1:24" x14ac:dyDescent="0.2">
      <c r="A27" s="117"/>
      <c r="B27" t="s">
        <v>72</v>
      </c>
      <c r="E27" s="173">
        <v>10.581199920044671</v>
      </c>
      <c r="F27" s="174">
        <v>7.7434854022352617</v>
      </c>
      <c r="G27" s="174">
        <v>-10.520568289392129</v>
      </c>
      <c r="H27" s="173">
        <v>1.4197126924499814</v>
      </c>
      <c r="I27" s="173">
        <v>9.7520910815992465</v>
      </c>
      <c r="J27" s="174">
        <v>2.5521732931546692</v>
      </c>
      <c r="K27" s="174">
        <v>-5.2203084788033705</v>
      </c>
      <c r="L27" s="173">
        <v>2.0911535760900657</v>
      </c>
      <c r="M27" s="173">
        <v>1.7542359291701448</v>
      </c>
      <c r="N27" s="173">
        <v>3.7463221471346175</v>
      </c>
      <c r="O27" s="174">
        <v>2.2617047485198771</v>
      </c>
      <c r="P27" s="174">
        <v>2.0766748380178557</v>
      </c>
      <c r="Q27" s="175">
        <v>2.6831909372314833</v>
      </c>
      <c r="R27" s="174">
        <v>2.0301748976774947</v>
      </c>
      <c r="S27" s="174">
        <v>-100</v>
      </c>
      <c r="T27" s="174">
        <v>-100</v>
      </c>
      <c r="U27" s="175"/>
      <c r="V27" s="175"/>
      <c r="W27" s="175">
        <v>2.0447387988011601</v>
      </c>
      <c r="X27" s="174"/>
    </row>
    <row r="28" spans="1:24" x14ac:dyDescent="0.2">
      <c r="A28" s="117"/>
      <c r="B28" t="s">
        <v>16</v>
      </c>
      <c r="E28" s="173">
        <v>41.157176446600644</v>
      </c>
      <c r="F28" s="174">
        <v>166.73762350464418</v>
      </c>
      <c r="G28" s="174">
        <v>-41.721043094913433</v>
      </c>
      <c r="H28" s="173">
        <v>15.790083335787909</v>
      </c>
      <c r="I28" s="173">
        <v>47.003565513363334</v>
      </c>
      <c r="J28" s="174">
        <v>-61.352824784422076</v>
      </c>
      <c r="K28" s="174">
        <v>-8360.9244886602282</v>
      </c>
      <c r="L28" s="173">
        <v>27.899192283466956</v>
      </c>
      <c r="M28" s="173">
        <v>19.992465897675494</v>
      </c>
      <c r="N28" s="173">
        <v>-12.280250192068209</v>
      </c>
      <c r="O28" s="174">
        <v>188.95040123633615</v>
      </c>
      <c r="P28" s="174">
        <v>1365.7695174314849</v>
      </c>
      <c r="Q28" s="175">
        <v>198.2241948400152</v>
      </c>
      <c r="R28" s="174">
        <v>137.24186481115214</v>
      </c>
      <c r="S28" s="174">
        <v>-100</v>
      </c>
      <c r="T28" s="174">
        <v>-100</v>
      </c>
      <c r="U28" s="175"/>
      <c r="V28" s="175"/>
      <c r="W28" s="175">
        <v>76.501145317443473</v>
      </c>
      <c r="X28" s="174"/>
    </row>
    <row r="29" spans="1:24" x14ac:dyDescent="0.2">
      <c r="A29" s="117"/>
      <c r="E29" s="173"/>
      <c r="F29" s="174"/>
      <c r="G29" s="174"/>
      <c r="H29" s="173"/>
      <c r="I29" s="173"/>
      <c r="J29" s="174"/>
      <c r="K29" s="174"/>
      <c r="L29" s="173"/>
      <c r="M29" s="173"/>
      <c r="N29" s="173"/>
      <c r="O29" s="174"/>
      <c r="P29" s="174"/>
      <c r="Q29" s="175"/>
      <c r="R29" s="174"/>
      <c r="S29" s="174"/>
      <c r="T29" s="174"/>
      <c r="U29" s="175"/>
      <c r="V29" s="175"/>
      <c r="W29" s="175"/>
      <c r="X29" s="174"/>
    </row>
    <row r="30" spans="1:24" x14ac:dyDescent="0.2">
      <c r="A30" s="122" t="s">
        <v>17</v>
      </c>
      <c r="B30" s="126"/>
      <c r="C30" s="126"/>
      <c r="E30" s="173">
        <v>-68.467222460582022</v>
      </c>
      <c r="F30" s="174">
        <v>-128.14875371124418</v>
      </c>
      <c r="G30" s="174">
        <v>13.25899568228628</v>
      </c>
      <c r="H30" s="173">
        <v>-118.72827205550323</v>
      </c>
      <c r="I30" s="173">
        <v>-15.48624780860548</v>
      </c>
      <c r="J30" s="174">
        <v>34.172372575220031</v>
      </c>
      <c r="K30" s="174">
        <v>-141.53252159584807</v>
      </c>
      <c r="L30" s="173">
        <v>-27.857097971245693</v>
      </c>
      <c r="M30" s="173">
        <v>-80.922933536688916</v>
      </c>
      <c r="N30" s="173">
        <v>26.831354706435384</v>
      </c>
      <c r="O30" s="174">
        <v>-260.06305667210023</v>
      </c>
      <c r="P30" s="174">
        <v>-53.218561725989943</v>
      </c>
      <c r="Q30" s="175">
        <v>32.131568616033036</v>
      </c>
      <c r="R30" s="174">
        <v>33.042216738052367</v>
      </c>
      <c r="S30" s="174">
        <v>-100</v>
      </c>
      <c r="T30" s="174">
        <v>-100</v>
      </c>
      <c r="U30" s="175"/>
      <c r="V30" s="175"/>
      <c r="W30" s="175">
        <v>-89.768160776849655</v>
      </c>
      <c r="X30" s="174"/>
    </row>
    <row r="31" spans="1:24" x14ac:dyDescent="0.2">
      <c r="A31" s="117"/>
      <c r="E31" s="173"/>
      <c r="F31" s="174"/>
      <c r="G31" s="174"/>
      <c r="H31" s="173"/>
      <c r="I31" s="173"/>
      <c r="J31" s="174"/>
      <c r="K31" s="174"/>
      <c r="L31" s="173"/>
      <c r="M31" s="173"/>
      <c r="N31" s="173"/>
      <c r="O31" s="174"/>
      <c r="P31" s="174"/>
      <c r="Q31" s="175"/>
      <c r="R31" s="174"/>
      <c r="S31" s="174"/>
      <c r="T31" s="174"/>
      <c r="U31" s="175"/>
      <c r="V31" s="175"/>
      <c r="W31" s="175"/>
      <c r="X31" s="174"/>
    </row>
    <row r="32" spans="1:24" x14ac:dyDescent="0.2">
      <c r="A32" s="112" t="s">
        <v>18</v>
      </c>
      <c r="E32" s="173"/>
      <c r="F32" s="174"/>
      <c r="G32" s="174"/>
      <c r="H32" s="173"/>
      <c r="I32" s="173"/>
      <c r="J32" s="174"/>
      <c r="K32" s="174"/>
      <c r="L32" s="173"/>
      <c r="M32" s="173"/>
      <c r="N32" s="173"/>
      <c r="O32" s="174"/>
      <c r="P32" s="174"/>
      <c r="Q32" s="175"/>
      <c r="R32" s="174"/>
      <c r="S32" s="174"/>
      <c r="T32" s="174"/>
      <c r="U32" s="175"/>
      <c r="V32" s="175"/>
      <c r="W32" s="175"/>
      <c r="X32" s="174"/>
    </row>
    <row r="33" spans="1:24" x14ac:dyDescent="0.2">
      <c r="A33" s="117" t="s">
        <v>19</v>
      </c>
      <c r="E33" s="173">
        <v>2.4764497215779446</v>
      </c>
      <c r="F33" s="174">
        <v>87.236185566882213</v>
      </c>
      <c r="G33" s="174">
        <v>11.662252140974294</v>
      </c>
      <c r="H33" s="173">
        <v>28.300069167145693</v>
      </c>
      <c r="I33" s="173">
        <v>4.8102015750194349</v>
      </c>
      <c r="J33" s="174">
        <v>2.3400469884420572</v>
      </c>
      <c r="K33" s="174">
        <v>33.301165292728015</v>
      </c>
      <c r="L33" s="173">
        <v>13.614640486731311</v>
      </c>
      <c r="M33" s="173">
        <v>19.317459423923022</v>
      </c>
      <c r="N33" s="173">
        <v>7.1618512889690011</v>
      </c>
      <c r="O33" s="174">
        <v>4.8167617821581965</v>
      </c>
      <c r="P33" s="174">
        <v>8.5607297940675444</v>
      </c>
      <c r="Q33" s="175">
        <v>6.7644962641940198</v>
      </c>
      <c r="R33" s="174">
        <v>9.4595256940706918</v>
      </c>
      <c r="S33" s="174">
        <v>-100</v>
      </c>
      <c r="T33" s="174">
        <v>-100</v>
      </c>
      <c r="U33" s="175"/>
      <c r="V33" s="175"/>
      <c r="W33" s="175">
        <v>14.356361542368546</v>
      </c>
      <c r="X33" s="174"/>
    </row>
    <row r="34" spans="1:24" x14ac:dyDescent="0.2">
      <c r="A34" s="117"/>
      <c r="B34" t="s">
        <v>20</v>
      </c>
      <c r="E34" s="173">
        <v>91.958446443102403</v>
      </c>
      <c r="F34" s="174">
        <v>-20.787090535074316</v>
      </c>
      <c r="G34" s="174">
        <v>-46.293968163186918</v>
      </c>
      <c r="H34" s="173">
        <v>-18.055490881422141</v>
      </c>
      <c r="I34" s="173">
        <v>-63.637044281188416</v>
      </c>
      <c r="J34" s="174">
        <v>-29.869836290411776</v>
      </c>
      <c r="K34" s="174">
        <v>18.594929998019659</v>
      </c>
      <c r="L34" s="173">
        <v>-21.698453443457076</v>
      </c>
      <c r="M34" s="173">
        <v>-19.816402239163324</v>
      </c>
      <c r="N34" s="173">
        <v>258.2918100898961</v>
      </c>
      <c r="O34" s="174">
        <v>161.53688616212753</v>
      </c>
      <c r="P34" s="174">
        <v>-18.323921941770593</v>
      </c>
      <c r="Q34" s="175">
        <v>137.83993947461619</v>
      </c>
      <c r="R34" s="174">
        <v>1413.5206895191463</v>
      </c>
      <c r="S34" s="174">
        <v>-100</v>
      </c>
      <c r="T34" s="174">
        <v>-100</v>
      </c>
      <c r="U34" s="175"/>
      <c r="V34" s="175"/>
      <c r="W34" s="175">
        <v>59.914355505882313</v>
      </c>
      <c r="X34" s="174"/>
    </row>
    <row r="35" spans="1:24" x14ac:dyDescent="0.2">
      <c r="A35" s="117"/>
      <c r="B35" t="s">
        <v>21</v>
      </c>
      <c r="E35" s="173">
        <v>-25.597142386962947</v>
      </c>
      <c r="F35" s="174">
        <v>146.90553939040839</v>
      </c>
      <c r="G35" s="174">
        <v>17.359715689496479</v>
      </c>
      <c r="H35" s="173">
        <v>44.981846147017947</v>
      </c>
      <c r="I35" s="173">
        <v>26.553704938412292</v>
      </c>
      <c r="J35" s="174">
        <v>9.5434044130648932</v>
      </c>
      <c r="K35" s="174">
        <v>66.567281126743168</v>
      </c>
      <c r="L35" s="173">
        <v>35.193339963056843</v>
      </c>
      <c r="M35" s="173">
        <v>38.136462008196645</v>
      </c>
      <c r="N35" s="173">
        <v>-12.049863566169162</v>
      </c>
      <c r="O35" s="174">
        <v>5.4499971999737662</v>
      </c>
      <c r="P35" s="174">
        <v>26.064666878826603</v>
      </c>
      <c r="Q35" s="175">
        <v>5.9863295799394978</v>
      </c>
      <c r="R35" s="174">
        <v>10.457374063102499</v>
      </c>
      <c r="S35" s="174">
        <v>-100</v>
      </c>
      <c r="T35" s="174">
        <v>-100</v>
      </c>
      <c r="U35" s="175"/>
      <c r="V35" s="175"/>
      <c r="W35" s="175">
        <v>24.059929148971058</v>
      </c>
      <c r="X35" s="174"/>
    </row>
    <row r="36" spans="1:24" x14ac:dyDescent="0.2">
      <c r="A36" s="117"/>
      <c r="B36" t="s">
        <v>22</v>
      </c>
      <c r="E36" s="173">
        <v>3.8145598059685204</v>
      </c>
      <c r="F36" s="174">
        <v>66.745501699201299</v>
      </c>
      <c r="G36" s="174">
        <v>8.6662882173757829</v>
      </c>
      <c r="H36" s="173">
        <v>22.079110474357911</v>
      </c>
      <c r="I36" s="173">
        <v>-11.153729190435058</v>
      </c>
      <c r="J36" s="174">
        <v>-2.0445740063324336</v>
      </c>
      <c r="K36" s="174">
        <v>9.8400661853316187</v>
      </c>
      <c r="L36" s="173">
        <v>-0.98333941136123926</v>
      </c>
      <c r="M36" s="173">
        <v>9.0897143408476886</v>
      </c>
      <c r="N36" s="173">
        <v>20.879526776898171</v>
      </c>
      <c r="O36" s="174">
        <v>4.5194085349700375</v>
      </c>
      <c r="P36" s="174">
        <v>-3.6254567869765109</v>
      </c>
      <c r="Q36" s="175">
        <v>7.4286767408844101</v>
      </c>
      <c r="R36" s="174">
        <v>10.028165487098395</v>
      </c>
      <c r="S36" s="174">
        <v>-100</v>
      </c>
      <c r="T36" s="174">
        <v>-100</v>
      </c>
      <c r="U36" s="175"/>
      <c r="V36" s="175"/>
      <c r="W36" s="175">
        <v>8.6724400153954218</v>
      </c>
      <c r="X36" s="174"/>
    </row>
    <row r="37" spans="1:24" x14ac:dyDescent="0.2">
      <c r="A37" s="193"/>
      <c r="B37" s="98"/>
      <c r="C37" s="98"/>
      <c r="D37" s="98"/>
      <c r="E37" s="173"/>
      <c r="F37" s="174"/>
      <c r="G37" s="174"/>
      <c r="H37" s="173"/>
      <c r="I37" s="173"/>
      <c r="J37" s="174"/>
      <c r="K37" s="174"/>
      <c r="L37" s="173"/>
      <c r="M37" s="173"/>
      <c r="N37" s="173"/>
      <c r="O37" s="174"/>
      <c r="P37" s="174"/>
      <c r="Q37" s="175"/>
      <c r="R37" s="174"/>
      <c r="S37" s="174"/>
      <c r="T37" s="174"/>
      <c r="U37" s="176"/>
      <c r="V37" s="176"/>
      <c r="W37" s="175"/>
      <c r="X37" s="174"/>
    </row>
    <row r="38" spans="1:24" x14ac:dyDescent="0.2">
      <c r="A38" s="127" t="s">
        <v>74</v>
      </c>
      <c r="B38" s="128"/>
      <c r="C38" s="128"/>
      <c r="E38" s="177">
        <v>-16.78461913317313</v>
      </c>
      <c r="F38" s="178">
        <v>-9.7433132741181261</v>
      </c>
      <c r="G38" s="178">
        <v>-0.79029945096089627</v>
      </c>
      <c r="H38" s="177">
        <v>-10.041809714632176</v>
      </c>
      <c r="I38" s="177">
        <v>-0.38443780239612035</v>
      </c>
      <c r="J38" s="178">
        <v>-18.235029987936301</v>
      </c>
      <c r="K38" s="178">
        <v>17.725818550188531</v>
      </c>
      <c r="L38" s="177">
        <v>0.91649432530311881</v>
      </c>
      <c r="M38" s="177">
        <v>-4.6810250526697512</v>
      </c>
      <c r="N38" s="177">
        <v>3.9855519348180879</v>
      </c>
      <c r="O38" s="178">
        <v>-10.288490142722683</v>
      </c>
      <c r="P38" s="178">
        <v>11.021817572676241</v>
      </c>
      <c r="Q38" s="179">
        <v>1.2776507475533272</v>
      </c>
      <c r="R38" s="178">
        <v>14.774868964388489</v>
      </c>
      <c r="S38" s="178">
        <v>-100</v>
      </c>
      <c r="T38" s="178">
        <v>-100</v>
      </c>
      <c r="U38" s="179"/>
      <c r="V38" s="179"/>
      <c r="W38" s="179">
        <v>-1.151691165246449</v>
      </c>
      <c r="X38" s="174"/>
    </row>
    <row r="39" spans="1:24" x14ac:dyDescent="0.2">
      <c r="A39" s="127" t="s">
        <v>75</v>
      </c>
      <c r="B39" s="128"/>
      <c r="C39" s="128"/>
      <c r="E39" s="177">
        <v>7.5177912682831805</v>
      </c>
      <c r="F39" s="178">
        <v>15.086030032604135</v>
      </c>
      <c r="G39" s="178">
        <v>2.5894603433959329</v>
      </c>
      <c r="H39" s="177">
        <v>7.6752423537146397</v>
      </c>
      <c r="I39" s="177">
        <v>10.596092568717319</v>
      </c>
      <c r="J39" s="178">
        <v>-0.54537345891404465</v>
      </c>
      <c r="K39" s="178">
        <v>6.06528253529377</v>
      </c>
      <c r="L39" s="177">
        <v>5.2446286951394194</v>
      </c>
      <c r="M39" s="177">
        <v>6.4329296401148373</v>
      </c>
      <c r="N39" s="177">
        <v>5.9058051025475677</v>
      </c>
      <c r="O39" s="178">
        <v>2.4588821214706069</v>
      </c>
      <c r="P39" s="178">
        <v>2.5209605915027744</v>
      </c>
      <c r="Q39" s="179">
        <v>3.6026583052642946</v>
      </c>
      <c r="R39" s="178">
        <v>11.824564000976089</v>
      </c>
      <c r="S39" s="178">
        <v>-100</v>
      </c>
      <c r="T39" s="178">
        <v>-100</v>
      </c>
      <c r="U39" s="179"/>
      <c r="V39" s="179"/>
      <c r="W39" s="179">
        <v>6.0712529652642955</v>
      </c>
      <c r="X39" s="174"/>
    </row>
    <row r="40" spans="1:24" x14ac:dyDescent="0.2">
      <c r="A40" s="144"/>
      <c r="B40" s="145"/>
      <c r="C40" s="145"/>
      <c r="D40" s="145"/>
      <c r="E40" s="180"/>
      <c r="F40" s="181"/>
      <c r="G40" s="181"/>
      <c r="H40" s="182"/>
      <c r="I40" s="181"/>
      <c r="J40" s="181"/>
      <c r="K40" s="183"/>
      <c r="L40" s="182"/>
      <c r="M40" s="182"/>
      <c r="N40" s="180"/>
      <c r="O40" s="181"/>
      <c r="P40" s="183"/>
      <c r="Q40" s="182"/>
      <c r="R40" s="180"/>
      <c r="S40" s="181"/>
      <c r="T40" s="183"/>
      <c r="U40" s="182"/>
      <c r="V40" s="182"/>
      <c r="W40" s="182"/>
    </row>
    <row r="42" spans="1:24" x14ac:dyDescent="0.2">
      <c r="W42" s="194"/>
    </row>
  </sheetData>
  <phoneticPr fontId="0" type="noConversion"/>
  <printOptions horizontalCentered="1"/>
  <pageMargins left="0" right="0" top="1.1811023622047245" bottom="0"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W79"/>
  <sheetViews>
    <sheetView zoomScale="80" zoomScaleNormal="80" workbookViewId="0"/>
  </sheetViews>
  <sheetFormatPr baseColWidth="10" defaultRowHeight="12.75" x14ac:dyDescent="0.2"/>
  <cols>
    <col min="1" max="2" width="2.7109375" customWidth="1"/>
    <col min="3" max="3" width="52.71093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5" width="11.28515625" bestFit="1" customWidth="1"/>
    <col min="16" max="16" width="11.5703125" bestFit="1" customWidth="1"/>
    <col min="17" max="17" width="11.28515625" bestFit="1" customWidth="1"/>
    <col min="18" max="19" width="11.28515625" hidden="1" customWidth="1"/>
    <col min="20" max="20" width="11.5703125" hidden="1" customWidth="1"/>
    <col min="21" max="21" width="12.28515625" hidden="1" customWidth="1"/>
    <col min="22" max="22" width="12.28515625" bestFit="1" customWidth="1"/>
    <col min="23" max="23" width="7.140625" customWidth="1"/>
  </cols>
  <sheetData>
    <row r="1" spans="1:23" ht="26.25" x14ac:dyDescent="0.4">
      <c r="Q1" s="163"/>
      <c r="R1" s="163"/>
      <c r="S1" s="163"/>
      <c r="T1" s="163"/>
      <c r="U1" s="163"/>
      <c r="W1" s="164"/>
    </row>
    <row r="2" spans="1:23" x14ac:dyDescent="0.2">
      <c r="A2" s="91" t="s">
        <v>96</v>
      </c>
      <c r="B2" s="92"/>
      <c r="C2" s="92"/>
      <c r="D2" s="92"/>
      <c r="E2" s="92"/>
      <c r="F2" s="92"/>
      <c r="G2" s="92"/>
      <c r="H2" s="92"/>
      <c r="I2" s="92"/>
      <c r="J2" s="92"/>
      <c r="K2" s="92"/>
      <c r="L2" s="92"/>
      <c r="M2" s="92"/>
      <c r="N2" s="92"/>
      <c r="O2" s="92"/>
      <c r="P2" s="92"/>
      <c r="Q2" s="92"/>
      <c r="R2" s="92"/>
      <c r="S2" s="92"/>
      <c r="T2" s="92"/>
      <c r="U2" s="92"/>
      <c r="V2" s="92"/>
      <c r="W2" s="92"/>
    </row>
    <row r="3" spans="1:23" x14ac:dyDescent="0.2">
      <c r="A3" s="152" t="s">
        <v>117</v>
      </c>
      <c r="B3" s="94"/>
      <c r="C3" s="94"/>
      <c r="D3" s="94"/>
      <c r="E3" s="94"/>
      <c r="F3" s="92"/>
      <c r="G3" s="92"/>
      <c r="H3" s="92"/>
      <c r="I3" s="92"/>
      <c r="J3" s="92"/>
      <c r="K3" s="92"/>
      <c r="L3" s="92"/>
      <c r="M3" s="92"/>
      <c r="N3" s="92"/>
      <c r="O3" s="92"/>
      <c r="P3" s="92"/>
      <c r="Q3" s="92"/>
      <c r="R3" s="92"/>
      <c r="S3" s="92"/>
      <c r="T3" s="92"/>
      <c r="U3" s="92"/>
      <c r="V3" s="92"/>
      <c r="W3" s="92"/>
    </row>
    <row r="4" spans="1:23" x14ac:dyDescent="0.2">
      <c r="A4" s="91" t="s">
        <v>87</v>
      </c>
      <c r="B4" s="92"/>
      <c r="C4" s="92"/>
      <c r="D4" s="92"/>
      <c r="E4" s="92"/>
      <c r="F4" s="92"/>
      <c r="G4" s="92"/>
      <c r="H4" s="92"/>
      <c r="I4" s="92"/>
      <c r="J4" s="92"/>
      <c r="K4" s="92"/>
      <c r="L4" s="92"/>
      <c r="M4" s="92"/>
      <c r="N4" s="92"/>
      <c r="O4" s="92"/>
      <c r="P4" s="92"/>
      <c r="Q4" s="92"/>
      <c r="R4" s="92"/>
      <c r="S4" s="92"/>
      <c r="T4" s="92"/>
      <c r="U4" s="92"/>
      <c r="V4" s="92"/>
      <c r="W4" s="92"/>
    </row>
    <row r="5" spans="1:23" x14ac:dyDescent="0.2">
      <c r="A5" s="91" t="s">
        <v>2</v>
      </c>
      <c r="B5" s="92"/>
      <c r="C5" s="95"/>
      <c r="D5" s="96"/>
      <c r="E5" s="92"/>
      <c r="F5" s="92"/>
      <c r="G5" s="92"/>
      <c r="H5" s="92"/>
      <c r="I5" s="92"/>
      <c r="J5" s="92"/>
      <c r="K5" s="92"/>
      <c r="L5" s="92"/>
      <c r="M5" s="92"/>
      <c r="N5" s="92"/>
      <c r="O5" s="92"/>
      <c r="P5" s="92"/>
      <c r="Q5" s="92"/>
      <c r="R5" s="92"/>
      <c r="S5" s="92"/>
      <c r="T5" s="92"/>
      <c r="U5" s="92"/>
      <c r="V5" s="92"/>
      <c r="W5" s="92"/>
    </row>
    <row r="6" spans="1:23" x14ac:dyDescent="0.2">
      <c r="A6" s="91" t="s">
        <v>3</v>
      </c>
      <c r="B6" s="92"/>
      <c r="C6" s="95"/>
      <c r="D6" s="96"/>
      <c r="E6" s="92"/>
      <c r="F6" s="92"/>
      <c r="G6" s="92"/>
      <c r="H6" s="92"/>
      <c r="I6" s="92"/>
      <c r="J6" s="92"/>
      <c r="K6" s="92"/>
      <c r="L6" s="92"/>
      <c r="M6" s="92"/>
      <c r="N6" s="92"/>
      <c r="O6" s="92"/>
      <c r="P6" s="92"/>
      <c r="Q6" s="92"/>
      <c r="R6" s="92"/>
      <c r="S6" s="92"/>
      <c r="T6" s="92"/>
      <c r="U6" s="92"/>
      <c r="V6" s="92"/>
      <c r="W6" s="92"/>
    </row>
    <row r="7" spans="1:23" x14ac:dyDescent="0.2">
      <c r="A7" s="97"/>
      <c r="B7" s="97"/>
      <c r="C7" s="98"/>
      <c r="P7" s="92"/>
      <c r="Q7" s="92"/>
      <c r="R7" s="92"/>
      <c r="S7" s="92"/>
      <c r="T7" s="92"/>
      <c r="U7" s="92"/>
      <c r="V7" s="92"/>
    </row>
    <row r="8" spans="1:23" ht="24.75" customHeight="1" x14ac:dyDescent="0.2">
      <c r="A8" s="100"/>
      <c r="B8" s="101"/>
      <c r="C8" s="101"/>
      <c r="D8" s="103" t="s">
        <v>5</v>
      </c>
      <c r="E8" s="102" t="s">
        <v>81</v>
      </c>
      <c r="F8" s="102" t="s">
        <v>82</v>
      </c>
      <c r="G8" s="104" t="s">
        <v>110</v>
      </c>
      <c r="H8" s="102" t="s">
        <v>83</v>
      </c>
      <c r="I8" s="102" t="s">
        <v>84</v>
      </c>
      <c r="J8" s="105" t="s">
        <v>88</v>
      </c>
      <c r="K8" s="104" t="s">
        <v>90</v>
      </c>
      <c r="L8" s="104" t="s">
        <v>111</v>
      </c>
      <c r="M8" s="103" t="s">
        <v>89</v>
      </c>
      <c r="N8" s="102" t="s">
        <v>91</v>
      </c>
      <c r="O8" s="105" t="s">
        <v>98</v>
      </c>
      <c r="P8" s="104" t="s">
        <v>112</v>
      </c>
      <c r="Q8" s="103" t="s">
        <v>100</v>
      </c>
      <c r="R8" s="102" t="s">
        <v>101</v>
      </c>
      <c r="S8" s="105" t="s">
        <v>102</v>
      </c>
      <c r="T8" s="104" t="s">
        <v>103</v>
      </c>
      <c r="U8" s="104" t="s">
        <v>104</v>
      </c>
      <c r="V8" s="104" t="s">
        <v>145</v>
      </c>
    </row>
    <row r="9" spans="1:23" x14ac:dyDescent="0.2">
      <c r="A9" s="106"/>
      <c r="D9" s="108"/>
      <c r="E9" s="109"/>
      <c r="F9" s="109"/>
      <c r="G9" s="110"/>
      <c r="H9" s="108"/>
      <c r="I9" s="109"/>
      <c r="J9" s="111"/>
      <c r="K9" s="111"/>
      <c r="L9" s="111"/>
      <c r="M9" s="108"/>
      <c r="N9" s="109"/>
      <c r="O9" s="111"/>
      <c r="P9" s="111"/>
      <c r="Q9" s="108"/>
      <c r="R9" s="109"/>
      <c r="S9" s="111"/>
      <c r="T9" s="111"/>
      <c r="U9" s="111"/>
      <c r="V9" s="110"/>
    </row>
    <row r="10" spans="1:23" x14ac:dyDescent="0.2">
      <c r="A10" s="112" t="s">
        <v>6</v>
      </c>
      <c r="D10" s="113"/>
      <c r="E10" s="114"/>
      <c r="F10" s="114"/>
      <c r="G10" s="115"/>
      <c r="H10" s="113"/>
      <c r="I10" s="114"/>
      <c r="J10" s="116"/>
      <c r="K10" s="116"/>
      <c r="L10" s="116"/>
      <c r="M10" s="113"/>
      <c r="N10" s="114"/>
      <c r="O10" s="116"/>
      <c r="P10" s="116"/>
      <c r="Q10" s="113"/>
      <c r="R10" s="114"/>
      <c r="S10" s="116"/>
      <c r="T10" s="116"/>
      <c r="U10" s="116"/>
      <c r="V10" s="115"/>
    </row>
    <row r="11" spans="1:23" x14ac:dyDescent="0.2">
      <c r="A11" s="117" t="s">
        <v>7</v>
      </c>
      <c r="D11" s="119">
        <v>0</v>
      </c>
      <c r="E11" s="120">
        <v>0</v>
      </c>
      <c r="F11" s="120">
        <v>0</v>
      </c>
      <c r="G11" s="121">
        <v>0</v>
      </c>
      <c r="H11" s="119">
        <v>0</v>
      </c>
      <c r="I11" s="120">
        <v>0</v>
      </c>
      <c r="J11" s="120">
        <v>0</v>
      </c>
      <c r="K11" s="121">
        <v>0</v>
      </c>
      <c r="L11" s="121">
        <v>0</v>
      </c>
      <c r="M11" s="119">
        <v>0</v>
      </c>
      <c r="N11" s="120">
        <v>0</v>
      </c>
      <c r="O11" s="120">
        <v>0</v>
      </c>
      <c r="P11" s="121">
        <v>0</v>
      </c>
      <c r="Q11" s="119">
        <v>0</v>
      </c>
      <c r="R11" s="120">
        <v>0</v>
      </c>
      <c r="S11" s="120">
        <v>0</v>
      </c>
      <c r="T11" s="121">
        <v>0</v>
      </c>
      <c r="U11" s="121">
        <v>0</v>
      </c>
      <c r="V11" s="121">
        <v>0</v>
      </c>
    </row>
    <row r="12" spans="1:23" x14ac:dyDescent="0.2">
      <c r="A12" s="117"/>
      <c r="B12" t="s">
        <v>8</v>
      </c>
      <c r="D12" s="119">
        <v>0</v>
      </c>
      <c r="E12" s="120">
        <v>0</v>
      </c>
      <c r="F12" s="120">
        <v>0</v>
      </c>
      <c r="G12" s="121">
        <v>0</v>
      </c>
      <c r="H12" s="119">
        <v>0</v>
      </c>
      <c r="I12" s="120">
        <v>0</v>
      </c>
      <c r="J12" s="120">
        <v>0</v>
      </c>
      <c r="K12" s="121">
        <v>0</v>
      </c>
      <c r="L12" s="121">
        <v>0</v>
      </c>
      <c r="M12" s="119">
        <v>0</v>
      </c>
      <c r="N12" s="120">
        <v>0</v>
      </c>
      <c r="O12" s="120">
        <v>0</v>
      </c>
      <c r="P12" s="121">
        <v>0</v>
      </c>
      <c r="Q12" s="119">
        <v>0</v>
      </c>
      <c r="R12" s="120">
        <v>0</v>
      </c>
      <c r="S12" s="120">
        <v>0</v>
      </c>
      <c r="T12" s="121">
        <v>0</v>
      </c>
      <c r="U12" s="121">
        <v>0</v>
      </c>
      <c r="V12" s="121">
        <v>0</v>
      </c>
    </row>
    <row r="13" spans="1:23" s="123" customFormat="1" x14ac:dyDescent="0.2">
      <c r="A13" s="122"/>
      <c r="C13" s="123" t="s">
        <v>68</v>
      </c>
      <c r="D13" s="119">
        <v>0</v>
      </c>
      <c r="E13" s="120">
        <v>0</v>
      </c>
      <c r="F13" s="120">
        <v>0</v>
      </c>
      <c r="G13" s="121">
        <v>0</v>
      </c>
      <c r="H13" s="119">
        <v>0</v>
      </c>
      <c r="I13" s="120">
        <v>0</v>
      </c>
      <c r="J13" s="120">
        <v>0</v>
      </c>
      <c r="K13" s="121">
        <v>0</v>
      </c>
      <c r="L13" s="121">
        <v>0</v>
      </c>
      <c r="M13" s="119">
        <v>0</v>
      </c>
      <c r="N13" s="120">
        <v>0</v>
      </c>
      <c r="O13" s="120">
        <v>0</v>
      </c>
      <c r="P13" s="121">
        <v>0</v>
      </c>
      <c r="Q13" s="119">
        <v>0</v>
      </c>
      <c r="R13" s="120">
        <v>0</v>
      </c>
      <c r="S13" s="120">
        <v>0</v>
      </c>
      <c r="T13" s="121">
        <v>0</v>
      </c>
      <c r="U13" s="121">
        <v>0</v>
      </c>
      <c r="V13" s="121">
        <v>0</v>
      </c>
    </row>
    <row r="14" spans="1:23" s="123" customFormat="1" x14ac:dyDescent="0.2">
      <c r="A14" s="122"/>
      <c r="C14" s="123" t="s">
        <v>59</v>
      </c>
      <c r="D14" s="119">
        <v>0</v>
      </c>
      <c r="E14" s="120">
        <v>0</v>
      </c>
      <c r="F14" s="120">
        <v>0</v>
      </c>
      <c r="G14" s="121">
        <v>0</v>
      </c>
      <c r="H14" s="119">
        <v>0</v>
      </c>
      <c r="I14" s="120">
        <v>0</v>
      </c>
      <c r="J14" s="120">
        <v>0</v>
      </c>
      <c r="K14" s="121">
        <v>0</v>
      </c>
      <c r="L14" s="121">
        <v>0</v>
      </c>
      <c r="M14" s="119">
        <v>0</v>
      </c>
      <c r="N14" s="120">
        <v>0</v>
      </c>
      <c r="O14" s="120">
        <v>0</v>
      </c>
      <c r="P14" s="121">
        <v>0</v>
      </c>
      <c r="Q14" s="119">
        <v>0</v>
      </c>
      <c r="R14" s="120">
        <v>0</v>
      </c>
      <c r="S14" s="120">
        <v>0</v>
      </c>
      <c r="T14" s="121">
        <v>0</v>
      </c>
      <c r="U14" s="121">
        <v>0</v>
      </c>
      <c r="V14" s="121">
        <v>0</v>
      </c>
    </row>
    <row r="15" spans="1:23" x14ac:dyDescent="0.2">
      <c r="A15" s="117"/>
      <c r="B15" t="s">
        <v>93</v>
      </c>
      <c r="D15" s="119">
        <v>0</v>
      </c>
      <c r="E15" s="120">
        <v>0</v>
      </c>
      <c r="F15" s="120">
        <v>0</v>
      </c>
      <c r="G15" s="121">
        <v>0</v>
      </c>
      <c r="H15" s="119">
        <v>0</v>
      </c>
      <c r="I15" s="120">
        <v>0</v>
      </c>
      <c r="J15" s="120">
        <v>0</v>
      </c>
      <c r="K15" s="121">
        <v>0</v>
      </c>
      <c r="L15" s="121">
        <v>0</v>
      </c>
      <c r="M15" s="119">
        <v>0</v>
      </c>
      <c r="N15" s="120">
        <v>0</v>
      </c>
      <c r="O15" s="120">
        <v>0</v>
      </c>
      <c r="P15" s="121">
        <v>0</v>
      </c>
      <c r="Q15" s="119">
        <v>0</v>
      </c>
      <c r="R15" s="120">
        <v>0</v>
      </c>
      <c r="S15" s="120">
        <v>0</v>
      </c>
      <c r="T15" s="121">
        <v>0</v>
      </c>
      <c r="U15" s="121">
        <v>0</v>
      </c>
      <c r="V15" s="121">
        <v>0</v>
      </c>
    </row>
    <row r="16" spans="1:23" x14ac:dyDescent="0.2">
      <c r="A16" s="117"/>
      <c r="B16" t="s">
        <v>9</v>
      </c>
      <c r="D16" s="119">
        <v>0</v>
      </c>
      <c r="E16" s="120">
        <v>0</v>
      </c>
      <c r="F16" s="120">
        <v>0</v>
      </c>
      <c r="G16" s="121">
        <v>0</v>
      </c>
      <c r="H16" s="119">
        <v>0</v>
      </c>
      <c r="I16" s="120">
        <v>0</v>
      </c>
      <c r="J16" s="120">
        <v>0</v>
      </c>
      <c r="K16" s="121">
        <v>0</v>
      </c>
      <c r="L16" s="121">
        <v>0</v>
      </c>
      <c r="M16" s="119">
        <v>0</v>
      </c>
      <c r="N16" s="120">
        <v>0</v>
      </c>
      <c r="O16" s="120">
        <v>0</v>
      </c>
      <c r="P16" s="121">
        <v>0</v>
      </c>
      <c r="Q16" s="119">
        <v>0</v>
      </c>
      <c r="R16" s="120">
        <v>0</v>
      </c>
      <c r="S16" s="120">
        <v>0</v>
      </c>
      <c r="T16" s="121">
        <v>0</v>
      </c>
      <c r="U16" s="121">
        <v>0</v>
      </c>
      <c r="V16" s="121">
        <v>0</v>
      </c>
    </row>
    <row r="17" spans="1:22" x14ac:dyDescent="0.2">
      <c r="A17" s="117"/>
      <c r="B17" t="s">
        <v>65</v>
      </c>
      <c r="D17" s="119">
        <v>0</v>
      </c>
      <c r="E17" s="120">
        <v>0</v>
      </c>
      <c r="F17" s="120">
        <v>0</v>
      </c>
      <c r="G17" s="121">
        <v>0</v>
      </c>
      <c r="H17" s="119">
        <v>0</v>
      </c>
      <c r="I17" s="120">
        <v>0</v>
      </c>
      <c r="J17" s="120">
        <v>0</v>
      </c>
      <c r="K17" s="121">
        <v>0</v>
      </c>
      <c r="L17" s="121">
        <v>0</v>
      </c>
      <c r="M17" s="119">
        <v>0</v>
      </c>
      <c r="N17" s="120">
        <v>0</v>
      </c>
      <c r="O17" s="120">
        <v>0</v>
      </c>
      <c r="P17" s="121">
        <v>0</v>
      </c>
      <c r="Q17" s="119">
        <v>0</v>
      </c>
      <c r="R17" s="120">
        <v>0</v>
      </c>
      <c r="S17" s="120">
        <v>0</v>
      </c>
      <c r="T17" s="121">
        <v>0</v>
      </c>
      <c r="U17" s="121">
        <v>0</v>
      </c>
      <c r="V17" s="121">
        <v>0</v>
      </c>
    </row>
    <row r="18" spans="1:22" x14ac:dyDescent="0.2">
      <c r="A18" s="117"/>
      <c r="B18" t="s">
        <v>66</v>
      </c>
      <c r="D18" s="119">
        <v>0</v>
      </c>
      <c r="E18" s="120">
        <v>0</v>
      </c>
      <c r="F18" s="120">
        <v>0</v>
      </c>
      <c r="G18" s="121">
        <v>0</v>
      </c>
      <c r="H18" s="119">
        <v>0</v>
      </c>
      <c r="I18" s="120">
        <v>0</v>
      </c>
      <c r="J18" s="120">
        <v>0</v>
      </c>
      <c r="K18" s="121">
        <v>0</v>
      </c>
      <c r="L18" s="121">
        <v>0</v>
      </c>
      <c r="M18" s="119">
        <v>0</v>
      </c>
      <c r="N18" s="120">
        <v>0</v>
      </c>
      <c r="O18" s="120">
        <v>0</v>
      </c>
      <c r="P18" s="121">
        <v>0</v>
      </c>
      <c r="Q18" s="119">
        <v>0</v>
      </c>
      <c r="R18" s="120">
        <v>0</v>
      </c>
      <c r="S18" s="120">
        <v>0</v>
      </c>
      <c r="T18" s="121">
        <v>0</v>
      </c>
      <c r="U18" s="121">
        <v>0</v>
      </c>
      <c r="V18" s="121">
        <v>0</v>
      </c>
    </row>
    <row r="19" spans="1:22" x14ac:dyDescent="0.2">
      <c r="A19" s="117"/>
      <c r="B19" t="s">
        <v>10</v>
      </c>
      <c r="D19" s="119">
        <v>0</v>
      </c>
      <c r="E19" s="120">
        <v>0</v>
      </c>
      <c r="F19" s="120">
        <v>0</v>
      </c>
      <c r="G19" s="121">
        <v>0</v>
      </c>
      <c r="H19" s="119">
        <v>0</v>
      </c>
      <c r="I19" s="120">
        <v>0</v>
      </c>
      <c r="J19" s="120">
        <v>0</v>
      </c>
      <c r="K19" s="121">
        <v>0</v>
      </c>
      <c r="L19" s="121">
        <v>0</v>
      </c>
      <c r="M19" s="119">
        <v>0</v>
      </c>
      <c r="N19" s="120">
        <v>0</v>
      </c>
      <c r="O19" s="120">
        <v>0</v>
      </c>
      <c r="P19" s="121">
        <v>0</v>
      </c>
      <c r="Q19" s="119">
        <v>0</v>
      </c>
      <c r="R19" s="120">
        <v>0</v>
      </c>
      <c r="S19" s="120">
        <v>0</v>
      </c>
      <c r="T19" s="121">
        <v>0</v>
      </c>
      <c r="U19" s="121">
        <v>0</v>
      </c>
      <c r="V19" s="121">
        <v>0</v>
      </c>
    </row>
    <row r="20" spans="1:22" x14ac:dyDescent="0.2">
      <c r="A20" s="117"/>
      <c r="B20" t="s">
        <v>11</v>
      </c>
      <c r="D20" s="119">
        <v>0</v>
      </c>
      <c r="E20" s="120">
        <v>0</v>
      </c>
      <c r="F20" s="120">
        <v>0</v>
      </c>
      <c r="G20" s="121">
        <v>0</v>
      </c>
      <c r="H20" s="119">
        <v>0</v>
      </c>
      <c r="I20" s="120">
        <v>0</v>
      </c>
      <c r="J20" s="120">
        <v>0</v>
      </c>
      <c r="K20" s="121">
        <v>0</v>
      </c>
      <c r="L20" s="121">
        <v>0</v>
      </c>
      <c r="M20" s="119">
        <v>0</v>
      </c>
      <c r="N20" s="120">
        <v>0</v>
      </c>
      <c r="O20" s="120">
        <v>0</v>
      </c>
      <c r="P20" s="121">
        <v>0</v>
      </c>
      <c r="Q20" s="119">
        <v>0</v>
      </c>
      <c r="R20" s="120">
        <v>0</v>
      </c>
      <c r="S20" s="120">
        <v>0</v>
      </c>
      <c r="T20" s="121">
        <v>0</v>
      </c>
      <c r="U20" s="121">
        <v>0</v>
      </c>
      <c r="V20" s="121">
        <v>0</v>
      </c>
    </row>
    <row r="21" spans="1:22" x14ac:dyDescent="0.2">
      <c r="A21" s="117"/>
      <c r="D21" s="119"/>
      <c r="E21" s="120"/>
      <c r="F21" s="120"/>
      <c r="G21" s="142"/>
      <c r="H21" s="119"/>
      <c r="I21" s="120"/>
      <c r="J21" s="120"/>
      <c r="K21" s="142"/>
      <c r="L21" s="142"/>
      <c r="M21" s="119"/>
      <c r="N21" s="120"/>
      <c r="O21" s="120"/>
      <c r="P21" s="142"/>
      <c r="Q21" s="119"/>
      <c r="R21" s="120"/>
      <c r="S21" s="120"/>
      <c r="T21" s="142"/>
      <c r="U21" s="142"/>
      <c r="V21" s="142"/>
    </row>
    <row r="22" spans="1:22" x14ac:dyDescent="0.2">
      <c r="A22" s="117" t="s">
        <v>12</v>
      </c>
      <c r="D22" s="119">
        <v>679.95016601164502</v>
      </c>
      <c r="E22" s="120">
        <v>563.99396266666702</v>
      </c>
      <c r="F22" s="120">
        <v>459.23153832168776</v>
      </c>
      <c r="G22" s="121">
        <v>1703.1756669999997</v>
      </c>
      <c r="H22" s="119">
        <v>514.46891411111096</v>
      </c>
      <c r="I22" s="120">
        <v>488.52650033333299</v>
      </c>
      <c r="J22" s="120">
        <v>460.63804411111101</v>
      </c>
      <c r="K22" s="121">
        <v>1463.6334585555551</v>
      </c>
      <c r="L22" s="121">
        <v>3166.8091255555546</v>
      </c>
      <c r="M22" s="119">
        <v>440.62319311111099</v>
      </c>
      <c r="N22" s="120">
        <v>416.45325400000002</v>
      </c>
      <c r="O22" s="120">
        <v>391.79692044444403</v>
      </c>
      <c r="P22" s="121">
        <v>1248.873367555555</v>
      </c>
      <c r="Q22" s="119">
        <v>370.96155900000002</v>
      </c>
      <c r="R22" s="120">
        <v>0</v>
      </c>
      <c r="S22" s="120">
        <v>0</v>
      </c>
      <c r="T22" s="121">
        <v>370.96155900000002</v>
      </c>
      <c r="U22" s="121">
        <v>1619.8349265555551</v>
      </c>
      <c r="V22" s="121">
        <v>4786.6440521111099</v>
      </c>
    </row>
    <row r="23" spans="1:22" x14ac:dyDescent="0.2">
      <c r="A23" s="117"/>
      <c r="B23" t="s">
        <v>13</v>
      </c>
      <c r="D23" s="119">
        <v>0</v>
      </c>
      <c r="E23" s="120">
        <v>0</v>
      </c>
      <c r="F23" s="120">
        <v>0</v>
      </c>
      <c r="G23" s="121">
        <v>0</v>
      </c>
      <c r="H23" s="119">
        <v>0</v>
      </c>
      <c r="I23" s="120">
        <v>0</v>
      </c>
      <c r="J23" s="120">
        <v>0</v>
      </c>
      <c r="K23" s="121">
        <v>0</v>
      </c>
      <c r="L23" s="121">
        <v>0</v>
      </c>
      <c r="M23" s="119">
        <v>0</v>
      </c>
      <c r="N23" s="120">
        <v>0</v>
      </c>
      <c r="O23" s="120">
        <v>0</v>
      </c>
      <c r="P23" s="121">
        <v>0</v>
      </c>
      <c r="Q23" s="119">
        <v>0</v>
      </c>
      <c r="R23" s="120">
        <v>0</v>
      </c>
      <c r="S23" s="120">
        <v>0</v>
      </c>
      <c r="T23" s="121">
        <v>0</v>
      </c>
      <c r="U23" s="121">
        <v>0</v>
      </c>
      <c r="V23" s="121">
        <v>0</v>
      </c>
    </row>
    <row r="24" spans="1:22" x14ac:dyDescent="0.2">
      <c r="A24" s="117"/>
      <c r="B24" t="s">
        <v>14</v>
      </c>
      <c r="D24" s="119">
        <v>0</v>
      </c>
      <c r="E24" s="120">
        <v>0</v>
      </c>
      <c r="F24" s="120">
        <v>0</v>
      </c>
      <c r="G24" s="121">
        <v>0</v>
      </c>
      <c r="H24" s="119">
        <v>0</v>
      </c>
      <c r="I24" s="120">
        <v>0</v>
      </c>
      <c r="J24" s="120">
        <v>0</v>
      </c>
      <c r="K24" s="121">
        <v>0</v>
      </c>
      <c r="L24" s="121">
        <v>0</v>
      </c>
      <c r="M24" s="119">
        <v>0</v>
      </c>
      <c r="N24" s="120">
        <v>0</v>
      </c>
      <c r="O24" s="120">
        <v>0</v>
      </c>
      <c r="P24" s="121">
        <v>0</v>
      </c>
      <c r="Q24" s="119">
        <v>0</v>
      </c>
      <c r="R24" s="120">
        <v>0</v>
      </c>
      <c r="S24" s="120">
        <v>0</v>
      </c>
      <c r="T24" s="121">
        <v>0</v>
      </c>
      <c r="U24" s="121">
        <v>0</v>
      </c>
      <c r="V24" s="121">
        <v>0</v>
      </c>
    </row>
    <row r="25" spans="1:22" x14ac:dyDescent="0.2">
      <c r="A25" s="117"/>
      <c r="B25" t="s">
        <v>15</v>
      </c>
      <c r="D25" s="119">
        <v>679.95016601164502</v>
      </c>
      <c r="E25" s="120">
        <v>563.99396266666702</v>
      </c>
      <c r="F25" s="120">
        <v>459.23153832168776</v>
      </c>
      <c r="G25" s="121">
        <v>1703.1756669999997</v>
      </c>
      <c r="H25" s="119">
        <v>514.46891411111096</v>
      </c>
      <c r="I25" s="120">
        <v>488.52650033333299</v>
      </c>
      <c r="J25" s="120">
        <v>460.63804411111101</v>
      </c>
      <c r="K25" s="121">
        <v>1463.6334585555551</v>
      </c>
      <c r="L25" s="121">
        <v>3166.8091255555546</v>
      </c>
      <c r="M25" s="119">
        <v>440.62319311111099</v>
      </c>
      <c r="N25" s="120">
        <v>416.45325400000002</v>
      </c>
      <c r="O25" s="120">
        <v>391.79692044444403</v>
      </c>
      <c r="P25" s="121">
        <v>1248.873367555555</v>
      </c>
      <c r="Q25" s="119">
        <v>370.96155900000002</v>
      </c>
      <c r="R25" s="120">
        <v>0</v>
      </c>
      <c r="S25" s="120">
        <v>0</v>
      </c>
      <c r="T25" s="121">
        <v>370.96155900000002</v>
      </c>
      <c r="U25" s="121">
        <v>1619.8349265555551</v>
      </c>
      <c r="V25" s="121">
        <v>4786.6440521111099</v>
      </c>
    </row>
    <row r="26" spans="1:22" x14ac:dyDescent="0.2">
      <c r="A26" s="117"/>
      <c r="B26" t="s">
        <v>67</v>
      </c>
      <c r="D26" s="119">
        <v>0</v>
      </c>
      <c r="E26" s="120">
        <v>0</v>
      </c>
      <c r="F26" s="120">
        <v>0</v>
      </c>
      <c r="G26" s="121">
        <v>0</v>
      </c>
      <c r="H26" s="119">
        <v>0</v>
      </c>
      <c r="I26" s="120">
        <v>0</v>
      </c>
      <c r="J26" s="120">
        <v>0</v>
      </c>
      <c r="K26" s="121">
        <v>0</v>
      </c>
      <c r="L26" s="121">
        <v>0</v>
      </c>
      <c r="M26" s="119">
        <v>0</v>
      </c>
      <c r="N26" s="120">
        <v>0</v>
      </c>
      <c r="O26" s="120">
        <v>0</v>
      </c>
      <c r="P26" s="121">
        <v>0</v>
      </c>
      <c r="Q26" s="119">
        <v>0</v>
      </c>
      <c r="R26" s="120">
        <v>0</v>
      </c>
      <c r="S26" s="120">
        <v>0</v>
      </c>
      <c r="T26" s="121">
        <v>0</v>
      </c>
      <c r="U26" s="121">
        <v>0</v>
      </c>
      <c r="V26" s="121">
        <v>0</v>
      </c>
    </row>
    <row r="27" spans="1:22" x14ac:dyDescent="0.2">
      <c r="A27" s="117"/>
      <c r="B27" t="s">
        <v>60</v>
      </c>
      <c r="D27" s="119">
        <v>0</v>
      </c>
      <c r="E27" s="120">
        <v>0</v>
      </c>
      <c r="F27" s="120">
        <v>0</v>
      </c>
      <c r="G27" s="121">
        <v>0</v>
      </c>
      <c r="H27" s="119">
        <v>0</v>
      </c>
      <c r="I27" s="120">
        <v>0</v>
      </c>
      <c r="J27" s="120">
        <v>0</v>
      </c>
      <c r="K27" s="121">
        <v>0</v>
      </c>
      <c r="L27" s="121">
        <v>0</v>
      </c>
      <c r="M27" s="119">
        <v>0</v>
      </c>
      <c r="N27" s="120">
        <v>0</v>
      </c>
      <c r="O27" s="120">
        <v>0</v>
      </c>
      <c r="P27" s="121">
        <v>0</v>
      </c>
      <c r="Q27" s="119">
        <v>0</v>
      </c>
      <c r="R27" s="120">
        <v>0</v>
      </c>
      <c r="S27" s="120">
        <v>0</v>
      </c>
      <c r="T27" s="121">
        <v>0</v>
      </c>
      <c r="U27" s="121">
        <v>0</v>
      </c>
      <c r="V27" s="121">
        <v>0</v>
      </c>
    </row>
    <row r="28" spans="1:22" x14ac:dyDescent="0.2">
      <c r="A28" s="117"/>
      <c r="B28" t="s">
        <v>16</v>
      </c>
      <c r="D28" s="119">
        <v>0</v>
      </c>
      <c r="E28" s="120">
        <v>0</v>
      </c>
      <c r="F28" s="120">
        <v>0</v>
      </c>
      <c r="G28" s="121">
        <v>0</v>
      </c>
      <c r="H28" s="119">
        <v>0</v>
      </c>
      <c r="I28" s="120">
        <v>0</v>
      </c>
      <c r="J28" s="120">
        <v>0</v>
      </c>
      <c r="K28" s="121">
        <v>0</v>
      </c>
      <c r="L28" s="121">
        <v>0</v>
      </c>
      <c r="M28" s="119">
        <v>0</v>
      </c>
      <c r="N28" s="120">
        <v>0</v>
      </c>
      <c r="O28" s="120">
        <v>0</v>
      </c>
      <c r="P28" s="121">
        <v>0</v>
      </c>
      <c r="Q28" s="119">
        <v>0</v>
      </c>
      <c r="R28" s="120">
        <v>0</v>
      </c>
      <c r="S28" s="120">
        <v>0</v>
      </c>
      <c r="T28" s="121">
        <v>0</v>
      </c>
      <c r="U28" s="121">
        <v>0</v>
      </c>
      <c r="V28" s="121">
        <v>0</v>
      </c>
    </row>
    <row r="29" spans="1:22" x14ac:dyDescent="0.2">
      <c r="A29" s="117"/>
      <c r="D29" s="119"/>
      <c r="E29" s="120"/>
      <c r="F29" s="120"/>
      <c r="G29" s="121"/>
      <c r="H29" s="119"/>
      <c r="I29" s="120"/>
      <c r="J29" s="120"/>
      <c r="K29" s="121"/>
      <c r="L29" s="121">
        <v>0</v>
      </c>
      <c r="M29" s="119"/>
      <c r="N29" s="120"/>
      <c r="O29" s="120"/>
      <c r="P29" s="121"/>
      <c r="Q29" s="119"/>
      <c r="R29" s="120"/>
      <c r="S29" s="120"/>
      <c r="T29" s="121"/>
      <c r="U29" s="121">
        <v>0</v>
      </c>
      <c r="V29" s="121"/>
    </row>
    <row r="30" spans="1:22" x14ac:dyDescent="0.2">
      <c r="A30" s="125" t="s">
        <v>17</v>
      </c>
      <c r="B30" s="126"/>
      <c r="C30" s="126"/>
      <c r="D30" s="119">
        <v>-679.95016601164502</v>
      </c>
      <c r="E30" s="120">
        <v>-563.99396266666702</v>
      </c>
      <c r="F30" s="120">
        <v>-459.23153832168776</v>
      </c>
      <c r="G30" s="121">
        <v>-1703.1756669999997</v>
      </c>
      <c r="H30" s="119">
        <v>-514.46891411111096</v>
      </c>
      <c r="I30" s="120">
        <v>-488.52650033333299</v>
      </c>
      <c r="J30" s="120">
        <v>-460.63804411111101</v>
      </c>
      <c r="K30" s="121">
        <v>-1463.6334585555551</v>
      </c>
      <c r="L30" s="121">
        <v>-3166.8091255555546</v>
      </c>
      <c r="M30" s="119">
        <v>-440.62319311111099</v>
      </c>
      <c r="N30" s="120">
        <v>-416.45325400000002</v>
      </c>
      <c r="O30" s="120">
        <v>-391.79692044444403</v>
      </c>
      <c r="P30" s="121">
        <v>-1248.873367555555</v>
      </c>
      <c r="Q30" s="119">
        <v>-370.96155900000002</v>
      </c>
      <c r="R30" s="120">
        <v>0</v>
      </c>
      <c r="S30" s="120">
        <v>0</v>
      </c>
      <c r="T30" s="121">
        <v>-370.96155900000002</v>
      </c>
      <c r="U30" s="121">
        <v>-1619.8349265555551</v>
      </c>
      <c r="V30" s="121">
        <v>-4786.6440521111099</v>
      </c>
    </row>
    <row r="31" spans="1:22" x14ac:dyDescent="0.2">
      <c r="A31" s="117"/>
      <c r="D31" s="119"/>
      <c r="E31" s="120"/>
      <c r="F31" s="120"/>
      <c r="G31" s="121"/>
      <c r="H31" s="119"/>
      <c r="I31" s="120"/>
      <c r="J31" s="120"/>
      <c r="K31" s="121"/>
      <c r="L31" s="121"/>
      <c r="M31" s="119"/>
      <c r="N31" s="120"/>
      <c r="O31" s="120"/>
      <c r="P31" s="121"/>
      <c r="Q31" s="119"/>
      <c r="R31" s="120"/>
      <c r="S31" s="120"/>
      <c r="T31" s="121"/>
      <c r="U31" s="121"/>
      <c r="V31" s="121"/>
    </row>
    <row r="32" spans="1:22" x14ac:dyDescent="0.2">
      <c r="A32" s="112" t="s">
        <v>18</v>
      </c>
      <c r="D32" s="119"/>
      <c r="E32" s="120"/>
      <c r="F32" s="120"/>
      <c r="G32" s="121"/>
      <c r="H32" s="119"/>
      <c r="I32" s="120"/>
      <c r="J32" s="120"/>
      <c r="K32" s="121"/>
      <c r="L32" s="121"/>
      <c r="M32" s="119"/>
      <c r="N32" s="120"/>
      <c r="O32" s="120"/>
      <c r="P32" s="121"/>
      <c r="Q32" s="119"/>
      <c r="R32" s="120"/>
      <c r="S32" s="120"/>
      <c r="T32" s="121"/>
      <c r="U32" s="121"/>
      <c r="V32" s="121"/>
    </row>
    <row r="33" spans="1:22" x14ac:dyDescent="0.2">
      <c r="A33" s="117" t="s">
        <v>19</v>
      </c>
      <c r="D33" s="119">
        <v>0</v>
      </c>
      <c r="E33" s="120">
        <v>0</v>
      </c>
      <c r="F33" s="120">
        <v>0</v>
      </c>
      <c r="G33" s="121">
        <v>0</v>
      </c>
      <c r="H33" s="119">
        <v>0</v>
      </c>
      <c r="I33" s="120">
        <v>0</v>
      </c>
      <c r="J33" s="120">
        <v>0</v>
      </c>
      <c r="K33" s="121">
        <v>0</v>
      </c>
      <c r="L33" s="121">
        <v>0</v>
      </c>
      <c r="M33" s="119">
        <v>0</v>
      </c>
      <c r="N33" s="120">
        <v>0</v>
      </c>
      <c r="O33" s="120">
        <v>0</v>
      </c>
      <c r="P33" s="121">
        <v>0</v>
      </c>
      <c r="Q33" s="119">
        <v>0</v>
      </c>
      <c r="R33" s="120">
        <v>0</v>
      </c>
      <c r="S33" s="120">
        <v>0</v>
      </c>
      <c r="T33" s="121">
        <v>0</v>
      </c>
      <c r="U33" s="121">
        <v>0</v>
      </c>
      <c r="V33" s="121">
        <v>0</v>
      </c>
    </row>
    <row r="34" spans="1:22" x14ac:dyDescent="0.2">
      <c r="A34" s="117"/>
      <c r="B34" t="s">
        <v>20</v>
      </c>
      <c r="D34" s="119">
        <v>0</v>
      </c>
      <c r="E34" s="120">
        <v>0</v>
      </c>
      <c r="F34" s="120">
        <v>0</v>
      </c>
      <c r="G34" s="121">
        <v>0</v>
      </c>
      <c r="H34" s="119">
        <v>0</v>
      </c>
      <c r="I34" s="120">
        <v>0</v>
      </c>
      <c r="J34" s="120">
        <v>0</v>
      </c>
      <c r="K34" s="121">
        <v>0</v>
      </c>
      <c r="L34" s="121">
        <v>0</v>
      </c>
      <c r="M34" s="119">
        <v>0</v>
      </c>
      <c r="N34" s="120">
        <v>0</v>
      </c>
      <c r="O34" s="120">
        <v>0</v>
      </c>
      <c r="P34" s="121">
        <v>0</v>
      </c>
      <c r="Q34" s="119">
        <v>0</v>
      </c>
      <c r="R34" s="120">
        <v>0</v>
      </c>
      <c r="S34" s="120">
        <v>0</v>
      </c>
      <c r="T34" s="121">
        <v>0</v>
      </c>
      <c r="U34" s="121">
        <v>0</v>
      </c>
      <c r="V34" s="121">
        <v>0</v>
      </c>
    </row>
    <row r="35" spans="1:22" x14ac:dyDescent="0.2">
      <c r="A35" s="117"/>
      <c r="B35" t="s">
        <v>21</v>
      </c>
      <c r="D35" s="119">
        <v>0</v>
      </c>
      <c r="E35" s="120">
        <v>0</v>
      </c>
      <c r="F35" s="120">
        <v>0</v>
      </c>
      <c r="G35" s="121">
        <v>0</v>
      </c>
      <c r="H35" s="119">
        <v>0</v>
      </c>
      <c r="I35" s="120">
        <v>0</v>
      </c>
      <c r="J35" s="120">
        <v>0</v>
      </c>
      <c r="K35" s="121">
        <v>0</v>
      </c>
      <c r="L35" s="121">
        <v>0</v>
      </c>
      <c r="M35" s="119">
        <v>0</v>
      </c>
      <c r="N35" s="120">
        <v>0</v>
      </c>
      <c r="O35" s="120">
        <v>0</v>
      </c>
      <c r="P35" s="121">
        <v>0</v>
      </c>
      <c r="Q35" s="119">
        <v>0</v>
      </c>
      <c r="R35" s="120">
        <v>0</v>
      </c>
      <c r="S35" s="120">
        <v>0</v>
      </c>
      <c r="T35" s="121">
        <v>0</v>
      </c>
      <c r="U35" s="121">
        <v>0</v>
      </c>
      <c r="V35" s="121">
        <v>0</v>
      </c>
    </row>
    <row r="36" spans="1:22" x14ac:dyDescent="0.2">
      <c r="A36" s="117"/>
      <c r="B36" t="s">
        <v>22</v>
      </c>
      <c r="D36" s="119">
        <v>0</v>
      </c>
      <c r="E36" s="120">
        <v>0</v>
      </c>
      <c r="F36" s="120">
        <v>0</v>
      </c>
      <c r="G36" s="121">
        <v>0</v>
      </c>
      <c r="H36" s="119">
        <v>0</v>
      </c>
      <c r="I36" s="120">
        <v>0</v>
      </c>
      <c r="J36" s="120">
        <v>0</v>
      </c>
      <c r="K36" s="121">
        <v>0</v>
      </c>
      <c r="L36" s="121">
        <v>0</v>
      </c>
      <c r="M36" s="119">
        <v>0</v>
      </c>
      <c r="N36" s="120">
        <v>0</v>
      </c>
      <c r="O36" s="120">
        <v>0</v>
      </c>
      <c r="P36" s="121">
        <v>0</v>
      </c>
      <c r="Q36" s="119">
        <v>0</v>
      </c>
      <c r="R36" s="120">
        <v>0</v>
      </c>
      <c r="S36" s="120">
        <v>0</v>
      </c>
      <c r="T36" s="121">
        <v>0</v>
      </c>
      <c r="U36" s="121">
        <v>0</v>
      </c>
      <c r="V36" s="121">
        <v>0</v>
      </c>
    </row>
    <row r="37" spans="1:22" x14ac:dyDescent="0.2">
      <c r="A37" s="117"/>
      <c r="D37" s="119"/>
      <c r="E37" s="120"/>
      <c r="F37" s="120"/>
      <c r="G37" s="121"/>
      <c r="H37" s="119"/>
      <c r="I37" s="120"/>
      <c r="J37" s="120"/>
      <c r="K37" s="121"/>
      <c r="L37" s="121"/>
      <c r="M37" s="119"/>
      <c r="N37" s="120"/>
      <c r="O37" s="120"/>
      <c r="P37" s="121"/>
      <c r="Q37" s="119"/>
      <c r="R37" s="120"/>
      <c r="S37" s="120"/>
      <c r="T37" s="121"/>
      <c r="U37" s="121"/>
      <c r="V37" s="121"/>
    </row>
    <row r="38" spans="1:22" x14ac:dyDescent="0.2">
      <c r="A38" s="127" t="s">
        <v>61</v>
      </c>
      <c r="B38" s="128"/>
      <c r="C38" s="128"/>
      <c r="D38" s="130">
        <v>0</v>
      </c>
      <c r="E38" s="131">
        <v>0</v>
      </c>
      <c r="F38" s="131">
        <v>0</v>
      </c>
      <c r="G38" s="132">
        <v>0</v>
      </c>
      <c r="H38" s="130">
        <v>0</v>
      </c>
      <c r="I38" s="131">
        <v>0</v>
      </c>
      <c r="J38" s="131">
        <v>0</v>
      </c>
      <c r="K38" s="132">
        <v>0</v>
      </c>
      <c r="L38" s="132">
        <v>0</v>
      </c>
      <c r="M38" s="130">
        <v>0</v>
      </c>
      <c r="N38" s="131">
        <v>0</v>
      </c>
      <c r="O38" s="131">
        <v>0</v>
      </c>
      <c r="P38" s="132">
        <v>0</v>
      </c>
      <c r="Q38" s="130">
        <v>0</v>
      </c>
      <c r="R38" s="131">
        <v>0</v>
      </c>
      <c r="S38" s="131">
        <v>0</v>
      </c>
      <c r="T38" s="132">
        <v>0</v>
      </c>
      <c r="U38" s="132">
        <v>0</v>
      </c>
      <c r="V38" s="132">
        <v>0</v>
      </c>
    </row>
    <row r="39" spans="1:22" x14ac:dyDescent="0.2">
      <c r="A39" s="127" t="s">
        <v>62</v>
      </c>
      <c r="B39" s="128"/>
      <c r="C39" s="128"/>
      <c r="D39" s="130">
        <v>679.95016601164502</v>
      </c>
      <c r="E39" s="131">
        <v>563.99396266666702</v>
      </c>
      <c r="F39" s="131">
        <v>459.23153832168776</v>
      </c>
      <c r="G39" s="132">
        <v>1703.1756669999997</v>
      </c>
      <c r="H39" s="130">
        <v>514.46891411111096</v>
      </c>
      <c r="I39" s="131">
        <v>488.52650033333299</v>
      </c>
      <c r="J39" s="131">
        <v>460.63804411111101</v>
      </c>
      <c r="K39" s="132">
        <v>1463.6334585555551</v>
      </c>
      <c r="L39" s="132">
        <v>3166.8091255555546</v>
      </c>
      <c r="M39" s="130">
        <v>440.62319311111099</v>
      </c>
      <c r="N39" s="131">
        <v>416.45325400000002</v>
      </c>
      <c r="O39" s="131">
        <v>391.79692044444403</v>
      </c>
      <c r="P39" s="132">
        <v>1248.873367555555</v>
      </c>
      <c r="Q39" s="130">
        <v>370.96155900000002</v>
      </c>
      <c r="R39" s="131">
        <v>0</v>
      </c>
      <c r="S39" s="131">
        <v>0</v>
      </c>
      <c r="T39" s="132">
        <v>370.96155900000002</v>
      </c>
      <c r="U39" s="132">
        <v>1619.8349265555551</v>
      </c>
      <c r="V39" s="132">
        <v>4786.6440521111099</v>
      </c>
    </row>
    <row r="40" spans="1:22" x14ac:dyDescent="0.2">
      <c r="A40" s="127" t="s">
        <v>23</v>
      </c>
      <c r="B40" s="128"/>
      <c r="C40" s="128"/>
      <c r="D40" s="130">
        <v>-679.95016601164502</v>
      </c>
      <c r="E40" s="131">
        <v>-563.99396266666702</v>
      </c>
      <c r="F40" s="131">
        <v>-459.23153832168776</v>
      </c>
      <c r="G40" s="132">
        <v>-1703.1756669999997</v>
      </c>
      <c r="H40" s="130">
        <v>-514.46891411111096</v>
      </c>
      <c r="I40" s="131">
        <v>-488.52650033333299</v>
      </c>
      <c r="J40" s="131">
        <v>-460.63804411111101</v>
      </c>
      <c r="K40" s="132">
        <v>-1463.6334585555551</v>
      </c>
      <c r="L40" s="132">
        <v>-3166.8091255555546</v>
      </c>
      <c r="M40" s="130">
        <v>-440.62319311111099</v>
      </c>
      <c r="N40" s="131">
        <v>-416.45325400000002</v>
      </c>
      <c r="O40" s="131">
        <v>-391.79692044444403</v>
      </c>
      <c r="P40" s="132">
        <v>-1248.873367555555</v>
      </c>
      <c r="Q40" s="130">
        <v>-370.96155900000002</v>
      </c>
      <c r="R40" s="131">
        <v>0</v>
      </c>
      <c r="S40" s="131">
        <v>0</v>
      </c>
      <c r="T40" s="132">
        <v>-370.96155900000002</v>
      </c>
      <c r="U40" s="132">
        <v>-1619.8349265555551</v>
      </c>
      <c r="V40" s="132">
        <v>-4786.6440521111099</v>
      </c>
    </row>
    <row r="41" spans="1:22" x14ac:dyDescent="0.2">
      <c r="A41" s="133"/>
      <c r="B41" s="134"/>
      <c r="C41" s="134"/>
      <c r="D41" s="136"/>
      <c r="E41" s="137"/>
      <c r="F41" s="137"/>
      <c r="G41" s="138"/>
      <c r="H41" s="136"/>
      <c r="I41" s="137"/>
      <c r="J41" s="137"/>
      <c r="K41" s="138"/>
      <c r="L41" s="138"/>
      <c r="M41" s="136"/>
      <c r="N41" s="137"/>
      <c r="O41" s="137"/>
      <c r="P41" s="138"/>
      <c r="Q41" s="136"/>
      <c r="R41" s="137"/>
      <c r="S41" s="137"/>
      <c r="T41" s="138"/>
      <c r="U41" s="138"/>
      <c r="V41" s="138"/>
    </row>
    <row r="42" spans="1:22" x14ac:dyDescent="0.2">
      <c r="A42" s="112" t="s">
        <v>24</v>
      </c>
      <c r="D42" s="140"/>
      <c r="E42" s="141"/>
      <c r="F42" s="141"/>
      <c r="G42" s="142"/>
      <c r="H42" s="140"/>
      <c r="I42" s="141"/>
      <c r="J42" s="141"/>
      <c r="K42" s="142"/>
      <c r="L42" s="142"/>
      <c r="M42" s="140"/>
      <c r="N42" s="141"/>
      <c r="O42" s="141"/>
      <c r="P42" s="142"/>
      <c r="Q42" s="140"/>
      <c r="R42" s="141"/>
      <c r="S42" s="141"/>
      <c r="T42" s="142"/>
      <c r="U42" s="142"/>
      <c r="V42" s="142"/>
    </row>
    <row r="43" spans="1:22" x14ac:dyDescent="0.2">
      <c r="A43" s="112"/>
      <c r="D43" s="140"/>
      <c r="E43" s="141"/>
      <c r="F43" s="141"/>
      <c r="G43" s="142"/>
      <c r="H43" s="140"/>
      <c r="I43" s="141"/>
      <c r="J43" s="141"/>
      <c r="K43" s="142"/>
      <c r="L43" s="142"/>
      <c r="M43" s="140"/>
      <c r="N43" s="141"/>
      <c r="O43" s="141"/>
      <c r="P43" s="142"/>
      <c r="Q43" s="140"/>
      <c r="R43" s="141"/>
      <c r="S43" s="141"/>
      <c r="T43" s="142"/>
      <c r="U43" s="142"/>
      <c r="V43" s="142"/>
    </row>
    <row r="44" spans="1:22" x14ac:dyDescent="0.2">
      <c r="A44" s="117" t="s">
        <v>25</v>
      </c>
      <c r="D44" s="119">
        <v>0</v>
      </c>
      <c r="E44" s="120">
        <v>0</v>
      </c>
      <c r="F44" s="120">
        <v>0</v>
      </c>
      <c r="G44" s="121">
        <v>0</v>
      </c>
      <c r="H44" s="119">
        <v>0</v>
      </c>
      <c r="I44" s="120">
        <v>0</v>
      </c>
      <c r="J44" s="120">
        <v>0</v>
      </c>
      <c r="K44" s="121">
        <v>0</v>
      </c>
      <c r="L44" s="121">
        <v>0</v>
      </c>
      <c r="M44" s="119">
        <v>0</v>
      </c>
      <c r="N44" s="120">
        <v>0</v>
      </c>
      <c r="O44" s="120">
        <v>0</v>
      </c>
      <c r="P44" s="121">
        <v>0</v>
      </c>
      <c r="Q44" s="119">
        <v>0</v>
      </c>
      <c r="R44" s="120">
        <v>0</v>
      </c>
      <c r="S44" s="120">
        <v>0</v>
      </c>
      <c r="T44" s="121">
        <v>0</v>
      </c>
      <c r="U44" s="121">
        <v>0</v>
      </c>
      <c r="V44" s="121">
        <v>0</v>
      </c>
    </row>
    <row r="45" spans="1:22" x14ac:dyDescent="0.2">
      <c r="A45" s="117" t="s">
        <v>26</v>
      </c>
      <c r="D45" s="119">
        <v>0</v>
      </c>
      <c r="E45" s="120">
        <v>0</v>
      </c>
      <c r="F45" s="120">
        <v>0</v>
      </c>
      <c r="G45" s="121">
        <v>0</v>
      </c>
      <c r="H45" s="119">
        <v>0</v>
      </c>
      <c r="I45" s="120">
        <v>0</v>
      </c>
      <c r="J45" s="120">
        <v>0</v>
      </c>
      <c r="K45" s="121">
        <v>0</v>
      </c>
      <c r="L45" s="121">
        <v>0</v>
      </c>
      <c r="M45" s="119">
        <v>0</v>
      </c>
      <c r="N45" s="120">
        <v>0</v>
      </c>
      <c r="O45" s="120">
        <v>0</v>
      </c>
      <c r="P45" s="121">
        <v>0</v>
      </c>
      <c r="Q45" s="119">
        <v>0</v>
      </c>
      <c r="R45" s="120">
        <v>0</v>
      </c>
      <c r="S45" s="120">
        <v>0</v>
      </c>
      <c r="T45" s="121">
        <v>0</v>
      </c>
      <c r="U45" s="121">
        <v>0</v>
      </c>
      <c r="V45" s="121">
        <v>0</v>
      </c>
    </row>
    <row r="46" spans="1:22" x14ac:dyDescent="0.2">
      <c r="A46" s="117"/>
      <c r="B46" t="s">
        <v>27</v>
      </c>
      <c r="D46" s="119">
        <v>0</v>
      </c>
      <c r="E46" s="120">
        <v>0</v>
      </c>
      <c r="F46" s="120">
        <v>0</v>
      </c>
      <c r="G46" s="121">
        <v>0</v>
      </c>
      <c r="H46" s="119">
        <v>0</v>
      </c>
      <c r="I46" s="120">
        <v>0</v>
      </c>
      <c r="J46" s="120">
        <v>0</v>
      </c>
      <c r="K46" s="121">
        <v>0</v>
      </c>
      <c r="L46" s="121">
        <v>0</v>
      </c>
      <c r="M46" s="119">
        <v>0</v>
      </c>
      <c r="N46" s="120">
        <v>0</v>
      </c>
      <c r="O46" s="120">
        <v>0</v>
      </c>
      <c r="P46" s="121">
        <v>0</v>
      </c>
      <c r="Q46" s="119">
        <v>0</v>
      </c>
      <c r="R46" s="120">
        <v>0</v>
      </c>
      <c r="S46" s="120">
        <v>0</v>
      </c>
      <c r="T46" s="121">
        <v>0</v>
      </c>
      <c r="U46" s="121">
        <v>0</v>
      </c>
      <c r="V46" s="121">
        <v>0</v>
      </c>
    </row>
    <row r="47" spans="1:22" x14ac:dyDescent="0.2">
      <c r="A47" s="117"/>
      <c r="B47" t="s">
        <v>28</v>
      </c>
      <c r="D47" s="119">
        <v>0</v>
      </c>
      <c r="E47" s="120">
        <v>0</v>
      </c>
      <c r="F47" s="120">
        <v>0</v>
      </c>
      <c r="G47" s="121">
        <v>0</v>
      </c>
      <c r="H47" s="119">
        <v>0</v>
      </c>
      <c r="I47" s="120">
        <v>0</v>
      </c>
      <c r="J47" s="120">
        <v>0</v>
      </c>
      <c r="K47" s="121">
        <v>0</v>
      </c>
      <c r="L47" s="121">
        <v>0</v>
      </c>
      <c r="M47" s="119">
        <v>0</v>
      </c>
      <c r="N47" s="120">
        <v>0</v>
      </c>
      <c r="O47" s="120">
        <v>0</v>
      </c>
      <c r="P47" s="121">
        <v>0</v>
      </c>
      <c r="Q47" s="119">
        <v>0</v>
      </c>
      <c r="R47" s="120">
        <v>0</v>
      </c>
      <c r="S47" s="120">
        <v>0</v>
      </c>
      <c r="T47" s="121">
        <v>0</v>
      </c>
      <c r="U47" s="121">
        <v>0</v>
      </c>
      <c r="V47" s="121">
        <v>0</v>
      </c>
    </row>
    <row r="48" spans="1:22" x14ac:dyDescent="0.2">
      <c r="A48" s="117" t="s">
        <v>29</v>
      </c>
      <c r="D48" s="119">
        <v>0</v>
      </c>
      <c r="E48" s="120">
        <v>0</v>
      </c>
      <c r="F48" s="120">
        <v>0</v>
      </c>
      <c r="G48" s="121">
        <v>0</v>
      </c>
      <c r="H48" s="119">
        <v>0</v>
      </c>
      <c r="I48" s="120">
        <v>0</v>
      </c>
      <c r="J48" s="120">
        <v>0</v>
      </c>
      <c r="K48" s="121">
        <v>0</v>
      </c>
      <c r="L48" s="121">
        <v>0</v>
      </c>
      <c r="M48" s="119">
        <v>0</v>
      </c>
      <c r="N48" s="120">
        <v>0</v>
      </c>
      <c r="O48" s="120">
        <v>0</v>
      </c>
      <c r="P48" s="121">
        <v>0</v>
      </c>
      <c r="Q48" s="119">
        <v>0</v>
      </c>
      <c r="R48" s="120">
        <v>0</v>
      </c>
      <c r="S48" s="120">
        <v>0</v>
      </c>
      <c r="T48" s="121">
        <v>0</v>
      </c>
      <c r="U48" s="121">
        <v>0</v>
      </c>
      <c r="V48" s="121">
        <v>0</v>
      </c>
    </row>
    <row r="49" spans="1:22" x14ac:dyDescent="0.2">
      <c r="A49" s="117"/>
      <c r="B49" t="s">
        <v>30</v>
      </c>
      <c r="D49" s="119">
        <v>0</v>
      </c>
      <c r="E49" s="120">
        <v>0</v>
      </c>
      <c r="F49" s="120">
        <v>0</v>
      </c>
      <c r="G49" s="121">
        <v>0</v>
      </c>
      <c r="H49" s="119">
        <v>0</v>
      </c>
      <c r="I49" s="120">
        <v>0</v>
      </c>
      <c r="J49" s="120">
        <v>0</v>
      </c>
      <c r="K49" s="121">
        <v>0</v>
      </c>
      <c r="L49" s="121">
        <v>0</v>
      </c>
      <c r="M49" s="119">
        <v>0</v>
      </c>
      <c r="N49" s="120">
        <v>0</v>
      </c>
      <c r="O49" s="120">
        <v>0</v>
      </c>
      <c r="P49" s="121">
        <v>0</v>
      </c>
      <c r="Q49" s="119">
        <v>0</v>
      </c>
      <c r="R49" s="120">
        <v>0</v>
      </c>
      <c r="S49" s="120">
        <v>0</v>
      </c>
      <c r="T49" s="121">
        <v>0</v>
      </c>
      <c r="U49" s="121">
        <v>0</v>
      </c>
      <c r="V49" s="121">
        <v>0</v>
      </c>
    </row>
    <row r="50" spans="1:22" x14ac:dyDescent="0.2">
      <c r="A50" s="117"/>
      <c r="B50" t="s">
        <v>31</v>
      </c>
      <c r="D50" s="119">
        <v>0</v>
      </c>
      <c r="E50" s="120">
        <v>0</v>
      </c>
      <c r="F50" s="120">
        <v>0</v>
      </c>
      <c r="G50" s="121">
        <v>0</v>
      </c>
      <c r="H50" s="119">
        <v>0</v>
      </c>
      <c r="I50" s="120">
        <v>0</v>
      </c>
      <c r="J50" s="120">
        <v>0</v>
      </c>
      <c r="K50" s="121">
        <v>0</v>
      </c>
      <c r="L50" s="121">
        <v>0</v>
      </c>
      <c r="M50" s="119">
        <v>0</v>
      </c>
      <c r="N50" s="120">
        <v>0</v>
      </c>
      <c r="O50" s="120">
        <v>0</v>
      </c>
      <c r="P50" s="121">
        <v>0</v>
      </c>
      <c r="Q50" s="119">
        <v>0</v>
      </c>
      <c r="R50" s="120">
        <v>0</v>
      </c>
      <c r="S50" s="120">
        <v>0</v>
      </c>
      <c r="T50" s="121">
        <v>0</v>
      </c>
      <c r="U50" s="121">
        <v>0</v>
      </c>
      <c r="V50" s="121">
        <v>0</v>
      </c>
    </row>
    <row r="51" spans="1:22" x14ac:dyDescent="0.2">
      <c r="A51" s="117" t="s">
        <v>32</v>
      </c>
      <c r="D51" s="119">
        <v>0</v>
      </c>
      <c r="E51" s="120">
        <v>0</v>
      </c>
      <c r="F51" s="120">
        <v>0</v>
      </c>
      <c r="G51" s="121">
        <v>0</v>
      </c>
      <c r="H51" s="119">
        <v>0</v>
      </c>
      <c r="I51" s="120">
        <v>0</v>
      </c>
      <c r="J51" s="120">
        <v>0</v>
      </c>
      <c r="K51" s="121">
        <v>0</v>
      </c>
      <c r="L51" s="121">
        <v>0</v>
      </c>
      <c r="M51" s="119">
        <v>0</v>
      </c>
      <c r="N51" s="120">
        <v>0</v>
      </c>
      <c r="O51" s="120">
        <v>0</v>
      </c>
      <c r="P51" s="121">
        <v>0</v>
      </c>
      <c r="Q51" s="119">
        <v>0</v>
      </c>
      <c r="R51" s="120">
        <v>0</v>
      </c>
      <c r="S51" s="120">
        <v>0</v>
      </c>
      <c r="T51" s="121">
        <v>0</v>
      </c>
      <c r="U51" s="121">
        <v>0</v>
      </c>
      <c r="V51" s="121">
        <v>0</v>
      </c>
    </row>
    <row r="52" spans="1:22" x14ac:dyDescent="0.2">
      <c r="A52" s="117" t="s">
        <v>33</v>
      </c>
      <c r="D52" s="119">
        <v>0</v>
      </c>
      <c r="E52" s="120">
        <v>0</v>
      </c>
      <c r="F52" s="120">
        <v>0</v>
      </c>
      <c r="G52" s="121">
        <v>0</v>
      </c>
      <c r="H52" s="119">
        <v>0</v>
      </c>
      <c r="I52" s="120">
        <v>0</v>
      </c>
      <c r="J52" s="120">
        <v>0</v>
      </c>
      <c r="K52" s="121">
        <v>0</v>
      </c>
      <c r="L52" s="121">
        <v>0</v>
      </c>
      <c r="M52" s="119">
        <v>0</v>
      </c>
      <c r="N52" s="120">
        <v>0</v>
      </c>
      <c r="O52" s="120">
        <v>0</v>
      </c>
      <c r="P52" s="121">
        <v>0</v>
      </c>
      <c r="Q52" s="119">
        <v>0</v>
      </c>
      <c r="R52" s="120">
        <v>0</v>
      </c>
      <c r="S52" s="120">
        <v>0</v>
      </c>
      <c r="T52" s="121">
        <v>0</v>
      </c>
      <c r="U52" s="121">
        <v>0</v>
      </c>
      <c r="V52" s="121">
        <v>0</v>
      </c>
    </row>
    <row r="53" spans="1:22" x14ac:dyDescent="0.2">
      <c r="A53" s="117" t="s">
        <v>85</v>
      </c>
      <c r="D53" s="119">
        <v>0</v>
      </c>
      <c r="E53" s="120">
        <v>0</v>
      </c>
      <c r="F53" s="120">
        <v>0</v>
      </c>
      <c r="G53" s="121">
        <v>0</v>
      </c>
      <c r="H53" s="119">
        <v>0</v>
      </c>
      <c r="I53" s="120">
        <v>0</v>
      </c>
      <c r="J53" s="120">
        <v>0</v>
      </c>
      <c r="K53" s="121">
        <v>0</v>
      </c>
      <c r="L53" s="121">
        <v>0</v>
      </c>
      <c r="M53" s="119">
        <v>0</v>
      </c>
      <c r="N53" s="120">
        <v>0</v>
      </c>
      <c r="O53" s="120">
        <v>0</v>
      </c>
      <c r="P53" s="121">
        <v>0</v>
      </c>
      <c r="Q53" s="119">
        <v>0</v>
      </c>
      <c r="R53" s="120">
        <v>0</v>
      </c>
      <c r="S53" s="120">
        <v>0</v>
      </c>
      <c r="T53" s="121">
        <v>0</v>
      </c>
      <c r="U53" s="121">
        <v>0</v>
      </c>
      <c r="V53" s="121">
        <v>0</v>
      </c>
    </row>
    <row r="54" spans="1:22" x14ac:dyDescent="0.2">
      <c r="A54" s="117"/>
      <c r="B54" t="s">
        <v>34</v>
      </c>
      <c r="D54" s="119">
        <v>0</v>
      </c>
      <c r="E54" s="120">
        <v>0</v>
      </c>
      <c r="F54" s="120">
        <v>0</v>
      </c>
      <c r="G54" s="121">
        <v>0</v>
      </c>
      <c r="H54" s="119">
        <v>0</v>
      </c>
      <c r="I54" s="120">
        <v>0</v>
      </c>
      <c r="J54" s="120">
        <v>0</v>
      </c>
      <c r="K54" s="121">
        <v>0</v>
      </c>
      <c r="L54" s="121">
        <v>0</v>
      </c>
      <c r="M54" s="119">
        <v>0</v>
      </c>
      <c r="N54" s="120">
        <v>0</v>
      </c>
      <c r="O54" s="120">
        <v>0</v>
      </c>
      <c r="P54" s="121">
        <v>0</v>
      </c>
      <c r="Q54" s="119">
        <v>0</v>
      </c>
      <c r="R54" s="120">
        <v>0</v>
      </c>
      <c r="S54" s="120">
        <v>0</v>
      </c>
      <c r="T54" s="121">
        <v>0</v>
      </c>
      <c r="U54" s="121">
        <v>0</v>
      </c>
      <c r="V54" s="121">
        <v>0</v>
      </c>
    </row>
    <row r="55" spans="1:22" x14ac:dyDescent="0.2">
      <c r="A55" s="117"/>
      <c r="B55" t="s">
        <v>35</v>
      </c>
      <c r="D55" s="119">
        <v>0</v>
      </c>
      <c r="E55" s="120">
        <v>0</v>
      </c>
      <c r="F55" s="120">
        <v>0</v>
      </c>
      <c r="G55" s="121">
        <v>0</v>
      </c>
      <c r="H55" s="119">
        <v>0</v>
      </c>
      <c r="I55" s="120">
        <v>0</v>
      </c>
      <c r="J55" s="120">
        <v>0</v>
      </c>
      <c r="K55" s="121">
        <v>0</v>
      </c>
      <c r="L55" s="121">
        <v>0</v>
      </c>
      <c r="M55" s="119">
        <v>0</v>
      </c>
      <c r="N55" s="120">
        <v>0</v>
      </c>
      <c r="O55" s="120">
        <v>0</v>
      </c>
      <c r="P55" s="121">
        <v>0</v>
      </c>
      <c r="Q55" s="119">
        <v>0</v>
      </c>
      <c r="R55" s="120">
        <v>0</v>
      </c>
      <c r="S55" s="120">
        <v>0</v>
      </c>
      <c r="T55" s="121">
        <v>0</v>
      </c>
      <c r="U55" s="121">
        <v>0</v>
      </c>
      <c r="V55" s="121">
        <v>0</v>
      </c>
    </row>
    <row r="56" spans="1:22" x14ac:dyDescent="0.2">
      <c r="A56" s="122" t="s">
        <v>86</v>
      </c>
      <c r="D56" s="119">
        <v>0</v>
      </c>
      <c r="E56" s="120">
        <v>0</v>
      </c>
      <c r="F56" s="120">
        <v>0</v>
      </c>
      <c r="G56" s="121">
        <v>0</v>
      </c>
      <c r="H56" s="119">
        <v>0</v>
      </c>
      <c r="I56" s="120">
        <v>0</v>
      </c>
      <c r="J56" s="120">
        <v>0</v>
      </c>
      <c r="K56" s="121">
        <v>0</v>
      </c>
      <c r="L56" s="121">
        <v>0</v>
      </c>
      <c r="M56" s="119">
        <v>0</v>
      </c>
      <c r="N56" s="120">
        <v>0</v>
      </c>
      <c r="O56" s="120">
        <v>0</v>
      </c>
      <c r="P56" s="121">
        <v>0</v>
      </c>
      <c r="Q56" s="119">
        <v>0</v>
      </c>
      <c r="R56" s="120">
        <v>0</v>
      </c>
      <c r="S56" s="120">
        <v>0</v>
      </c>
      <c r="T56" s="121">
        <v>0</v>
      </c>
      <c r="U56" s="121">
        <v>0</v>
      </c>
      <c r="V56" s="121">
        <v>0</v>
      </c>
    </row>
    <row r="57" spans="1:22" x14ac:dyDescent="0.2">
      <c r="A57" s="117" t="s">
        <v>36</v>
      </c>
      <c r="D57" s="119">
        <v>0</v>
      </c>
      <c r="E57" s="120">
        <v>0</v>
      </c>
      <c r="F57" s="120">
        <v>0</v>
      </c>
      <c r="G57" s="121">
        <v>0</v>
      </c>
      <c r="H57" s="119">
        <v>0</v>
      </c>
      <c r="I57" s="120">
        <v>0</v>
      </c>
      <c r="J57" s="120">
        <v>0</v>
      </c>
      <c r="K57" s="121">
        <v>0</v>
      </c>
      <c r="L57" s="121">
        <v>0</v>
      </c>
      <c r="M57" s="119">
        <v>0</v>
      </c>
      <c r="N57" s="120">
        <v>0</v>
      </c>
      <c r="O57" s="120">
        <v>0</v>
      </c>
      <c r="P57" s="121">
        <v>0</v>
      </c>
      <c r="Q57" s="119">
        <v>0</v>
      </c>
      <c r="R57" s="120">
        <v>0</v>
      </c>
      <c r="S57" s="120">
        <v>0</v>
      </c>
      <c r="T57" s="121">
        <v>0</v>
      </c>
      <c r="U57" s="121">
        <v>0</v>
      </c>
      <c r="V57" s="121">
        <v>0</v>
      </c>
    </row>
    <row r="58" spans="1:22" x14ac:dyDescent="0.2">
      <c r="A58" s="117"/>
      <c r="D58" s="119"/>
      <c r="E58" s="120"/>
      <c r="F58" s="120"/>
      <c r="G58" s="121"/>
      <c r="H58" s="119"/>
      <c r="I58" s="120"/>
      <c r="J58" s="120"/>
      <c r="K58" s="121"/>
      <c r="L58" s="121"/>
      <c r="M58" s="119"/>
      <c r="N58" s="120"/>
      <c r="O58" s="120"/>
      <c r="P58" s="121"/>
      <c r="Q58" s="119"/>
      <c r="R58" s="120"/>
      <c r="S58" s="120"/>
      <c r="T58" s="121"/>
      <c r="U58" s="121"/>
      <c r="V58" s="121"/>
    </row>
    <row r="59" spans="1:22" x14ac:dyDescent="0.2">
      <c r="A59" s="117" t="s">
        <v>37</v>
      </c>
      <c r="D59" s="119">
        <v>679.95016601164502</v>
      </c>
      <c r="E59" s="120">
        <v>563.99396266666702</v>
      </c>
      <c r="F59" s="120">
        <v>459.23153832168776</v>
      </c>
      <c r="G59" s="121">
        <v>1703.1756669999997</v>
      </c>
      <c r="H59" s="119">
        <v>514.46891411111096</v>
      </c>
      <c r="I59" s="120">
        <v>488.52650033333299</v>
      </c>
      <c r="J59" s="120">
        <v>460.63804411111101</v>
      </c>
      <c r="K59" s="121">
        <v>1463.6334585555551</v>
      </c>
      <c r="L59" s="121">
        <v>3166.8091255555546</v>
      </c>
      <c r="M59" s="119">
        <v>440.62319311111099</v>
      </c>
      <c r="N59" s="120">
        <v>416.45325400000002</v>
      </c>
      <c r="O59" s="120">
        <v>391.79692044444403</v>
      </c>
      <c r="P59" s="121">
        <v>1248.873367555555</v>
      </c>
      <c r="Q59" s="119">
        <v>370.96155900000002</v>
      </c>
      <c r="R59" s="120">
        <v>0</v>
      </c>
      <c r="S59" s="120">
        <v>0</v>
      </c>
      <c r="T59" s="121">
        <v>370.96155900000002</v>
      </c>
      <c r="U59" s="121">
        <v>1619.8349265555551</v>
      </c>
      <c r="V59" s="121">
        <v>4786.6440521111099</v>
      </c>
    </row>
    <row r="60" spans="1:22" x14ac:dyDescent="0.2">
      <c r="A60" s="117" t="s">
        <v>38</v>
      </c>
      <c r="D60" s="119">
        <v>0</v>
      </c>
      <c r="E60" s="120">
        <v>0</v>
      </c>
      <c r="F60" s="120">
        <v>0</v>
      </c>
      <c r="G60" s="121">
        <v>0</v>
      </c>
      <c r="H60" s="119">
        <v>0</v>
      </c>
      <c r="I60" s="120">
        <v>0</v>
      </c>
      <c r="J60" s="120">
        <v>0</v>
      </c>
      <c r="K60" s="121">
        <v>0</v>
      </c>
      <c r="L60" s="121">
        <v>0</v>
      </c>
      <c r="M60" s="119">
        <v>0</v>
      </c>
      <c r="N60" s="120">
        <v>0</v>
      </c>
      <c r="O60" s="120">
        <v>0</v>
      </c>
      <c r="P60" s="121">
        <v>0</v>
      </c>
      <c r="Q60" s="119">
        <v>0</v>
      </c>
      <c r="R60" s="120">
        <v>0</v>
      </c>
      <c r="S60" s="120">
        <v>0</v>
      </c>
      <c r="T60" s="121">
        <v>0</v>
      </c>
      <c r="U60" s="121">
        <v>0</v>
      </c>
      <c r="V60" s="121">
        <v>0</v>
      </c>
    </row>
    <row r="61" spans="1:22" x14ac:dyDescent="0.2">
      <c r="A61" s="117"/>
      <c r="B61" t="s">
        <v>39</v>
      </c>
      <c r="D61" s="119">
        <v>0</v>
      </c>
      <c r="E61" s="120">
        <v>0</v>
      </c>
      <c r="F61" s="120">
        <v>0</v>
      </c>
      <c r="G61" s="121">
        <v>0</v>
      </c>
      <c r="H61" s="119">
        <v>0</v>
      </c>
      <c r="I61" s="120">
        <v>0</v>
      </c>
      <c r="J61" s="120">
        <v>0</v>
      </c>
      <c r="K61" s="121">
        <v>0</v>
      </c>
      <c r="L61" s="121">
        <v>0</v>
      </c>
      <c r="M61" s="119">
        <v>0</v>
      </c>
      <c r="N61" s="120">
        <v>0</v>
      </c>
      <c r="O61" s="120">
        <v>0</v>
      </c>
      <c r="P61" s="121">
        <v>0</v>
      </c>
      <c r="Q61" s="119">
        <v>0</v>
      </c>
      <c r="R61" s="120">
        <v>0</v>
      </c>
      <c r="S61" s="120">
        <v>0</v>
      </c>
      <c r="T61" s="121">
        <v>0</v>
      </c>
      <c r="U61" s="121">
        <v>0</v>
      </c>
      <c r="V61" s="121">
        <v>0</v>
      </c>
    </row>
    <row r="62" spans="1:22" x14ac:dyDescent="0.2">
      <c r="A62" s="117"/>
      <c r="C62" t="s">
        <v>40</v>
      </c>
      <c r="D62" s="119">
        <v>0</v>
      </c>
      <c r="E62" s="120">
        <v>0</v>
      </c>
      <c r="F62" s="120">
        <v>0</v>
      </c>
      <c r="G62" s="121">
        <v>0</v>
      </c>
      <c r="H62" s="119">
        <v>0</v>
      </c>
      <c r="I62" s="120">
        <v>0</v>
      </c>
      <c r="J62" s="120">
        <v>0</v>
      </c>
      <c r="K62" s="121">
        <v>0</v>
      </c>
      <c r="L62" s="121">
        <v>0</v>
      </c>
      <c r="M62" s="119">
        <v>0</v>
      </c>
      <c r="N62" s="120">
        <v>0</v>
      </c>
      <c r="O62" s="120">
        <v>0</v>
      </c>
      <c r="P62" s="121">
        <v>0</v>
      </c>
      <c r="Q62" s="119">
        <v>0</v>
      </c>
      <c r="R62" s="120">
        <v>0</v>
      </c>
      <c r="S62" s="120">
        <v>0</v>
      </c>
      <c r="T62" s="121">
        <v>0</v>
      </c>
      <c r="U62" s="121">
        <v>0</v>
      </c>
      <c r="V62" s="121">
        <v>0</v>
      </c>
    </row>
    <row r="63" spans="1:22" x14ac:dyDescent="0.2">
      <c r="A63" s="117"/>
      <c r="C63" t="s">
        <v>41</v>
      </c>
      <c r="D63" s="119">
        <v>0</v>
      </c>
      <c r="E63" s="120">
        <v>0</v>
      </c>
      <c r="F63" s="120">
        <v>0</v>
      </c>
      <c r="G63" s="121">
        <v>0</v>
      </c>
      <c r="H63" s="119">
        <v>0</v>
      </c>
      <c r="I63" s="120">
        <v>0</v>
      </c>
      <c r="J63" s="120">
        <v>0</v>
      </c>
      <c r="K63" s="121">
        <v>0</v>
      </c>
      <c r="L63" s="121">
        <v>0</v>
      </c>
      <c r="M63" s="119">
        <v>0</v>
      </c>
      <c r="N63" s="120">
        <v>0</v>
      </c>
      <c r="O63" s="120">
        <v>0</v>
      </c>
      <c r="P63" s="121">
        <v>0</v>
      </c>
      <c r="Q63" s="119">
        <v>0</v>
      </c>
      <c r="R63" s="120">
        <v>0</v>
      </c>
      <c r="S63" s="120">
        <v>0</v>
      </c>
      <c r="T63" s="121">
        <v>0</v>
      </c>
      <c r="U63" s="121">
        <v>0</v>
      </c>
      <c r="V63" s="121">
        <v>0</v>
      </c>
    </row>
    <row r="64" spans="1:22" x14ac:dyDescent="0.2">
      <c r="A64" s="117"/>
      <c r="B64" t="s">
        <v>42</v>
      </c>
      <c r="D64" s="119">
        <v>0</v>
      </c>
      <c r="E64" s="120">
        <v>0</v>
      </c>
      <c r="F64" s="120">
        <v>0</v>
      </c>
      <c r="G64" s="121">
        <v>0</v>
      </c>
      <c r="H64" s="119">
        <v>0</v>
      </c>
      <c r="I64" s="120">
        <v>0</v>
      </c>
      <c r="J64" s="120">
        <v>0</v>
      </c>
      <c r="K64" s="121">
        <v>0</v>
      </c>
      <c r="L64" s="121">
        <v>0</v>
      </c>
      <c r="M64" s="119">
        <v>0</v>
      </c>
      <c r="N64" s="120">
        <v>0</v>
      </c>
      <c r="O64" s="120">
        <v>0</v>
      </c>
      <c r="P64" s="121">
        <v>0</v>
      </c>
      <c r="Q64" s="119">
        <v>0</v>
      </c>
      <c r="R64" s="120">
        <v>0</v>
      </c>
      <c r="S64" s="120">
        <v>0</v>
      </c>
      <c r="T64" s="121">
        <v>0</v>
      </c>
      <c r="U64" s="121">
        <v>0</v>
      </c>
      <c r="V64" s="121">
        <v>0</v>
      </c>
    </row>
    <row r="65" spans="1:22" x14ac:dyDescent="0.2">
      <c r="A65" s="117" t="s">
        <v>43</v>
      </c>
      <c r="D65" s="119">
        <v>0</v>
      </c>
      <c r="E65" s="120">
        <v>0</v>
      </c>
      <c r="F65" s="120">
        <v>0</v>
      </c>
      <c r="G65" s="121">
        <v>0</v>
      </c>
      <c r="H65" s="119">
        <v>0</v>
      </c>
      <c r="I65" s="120">
        <v>0</v>
      </c>
      <c r="J65" s="120">
        <v>0</v>
      </c>
      <c r="K65" s="121">
        <v>0</v>
      </c>
      <c r="L65" s="121">
        <v>0</v>
      </c>
      <c r="M65" s="119">
        <v>0</v>
      </c>
      <c r="N65" s="120">
        <v>0</v>
      </c>
      <c r="O65" s="120">
        <v>0</v>
      </c>
      <c r="P65" s="121">
        <v>0</v>
      </c>
      <c r="Q65" s="119">
        <v>0</v>
      </c>
      <c r="R65" s="120">
        <v>0</v>
      </c>
      <c r="S65" s="120">
        <v>0</v>
      </c>
      <c r="T65" s="121">
        <v>0</v>
      </c>
      <c r="U65" s="121">
        <v>0</v>
      </c>
      <c r="V65" s="121">
        <v>0</v>
      </c>
    </row>
    <row r="66" spans="1:22" x14ac:dyDescent="0.2">
      <c r="A66" s="117"/>
      <c r="B66" t="s">
        <v>39</v>
      </c>
      <c r="D66" s="119">
        <v>0</v>
      </c>
      <c r="E66" s="120">
        <v>0</v>
      </c>
      <c r="F66" s="120">
        <v>0</v>
      </c>
      <c r="G66" s="121">
        <v>0</v>
      </c>
      <c r="H66" s="119">
        <v>0</v>
      </c>
      <c r="I66" s="120">
        <v>0</v>
      </c>
      <c r="J66" s="120">
        <v>0</v>
      </c>
      <c r="K66" s="121">
        <v>0</v>
      </c>
      <c r="L66" s="121">
        <v>0</v>
      </c>
      <c r="M66" s="119">
        <v>0</v>
      </c>
      <c r="N66" s="120">
        <v>0</v>
      </c>
      <c r="O66" s="120">
        <v>0</v>
      </c>
      <c r="P66" s="121">
        <v>0</v>
      </c>
      <c r="Q66" s="119">
        <v>0</v>
      </c>
      <c r="R66" s="120">
        <v>0</v>
      </c>
      <c r="S66" s="120">
        <v>0</v>
      </c>
      <c r="T66" s="121">
        <v>0</v>
      </c>
      <c r="U66" s="121">
        <v>0</v>
      </c>
      <c r="V66" s="121">
        <v>0</v>
      </c>
    </row>
    <row r="67" spans="1:22" x14ac:dyDescent="0.2">
      <c r="A67" s="117"/>
      <c r="C67" t="s">
        <v>40</v>
      </c>
      <c r="D67" s="119">
        <v>0</v>
      </c>
      <c r="E67" s="120">
        <v>0</v>
      </c>
      <c r="F67" s="120">
        <v>0</v>
      </c>
      <c r="G67" s="121">
        <v>0</v>
      </c>
      <c r="H67" s="119">
        <v>0</v>
      </c>
      <c r="I67" s="120">
        <v>0</v>
      </c>
      <c r="J67" s="120">
        <v>0</v>
      </c>
      <c r="K67" s="121">
        <v>0</v>
      </c>
      <c r="L67" s="121">
        <v>0</v>
      </c>
      <c r="M67" s="119">
        <v>0</v>
      </c>
      <c r="N67" s="120">
        <v>0</v>
      </c>
      <c r="O67" s="120">
        <v>0</v>
      </c>
      <c r="P67" s="121">
        <v>0</v>
      </c>
      <c r="Q67" s="119">
        <v>0</v>
      </c>
      <c r="R67" s="120">
        <v>0</v>
      </c>
      <c r="S67" s="120">
        <v>0</v>
      </c>
      <c r="T67" s="121">
        <v>0</v>
      </c>
      <c r="U67" s="121">
        <v>0</v>
      </c>
      <c r="V67" s="121">
        <v>0</v>
      </c>
    </row>
    <row r="68" spans="1:22" x14ac:dyDescent="0.2">
      <c r="A68" s="117"/>
      <c r="C68" t="s">
        <v>41</v>
      </c>
      <c r="D68" s="119">
        <v>0</v>
      </c>
      <c r="E68" s="120">
        <v>0</v>
      </c>
      <c r="F68" s="120">
        <v>0</v>
      </c>
      <c r="G68" s="121">
        <v>0</v>
      </c>
      <c r="H68" s="119">
        <v>0</v>
      </c>
      <c r="I68" s="120">
        <v>0</v>
      </c>
      <c r="J68" s="120">
        <v>0</v>
      </c>
      <c r="K68" s="121">
        <v>0</v>
      </c>
      <c r="L68" s="121">
        <v>0</v>
      </c>
      <c r="M68" s="119">
        <v>0</v>
      </c>
      <c r="N68" s="120">
        <v>0</v>
      </c>
      <c r="O68" s="120">
        <v>0</v>
      </c>
      <c r="P68" s="121">
        <v>0</v>
      </c>
      <c r="Q68" s="119">
        <v>0</v>
      </c>
      <c r="R68" s="120">
        <v>0</v>
      </c>
      <c r="S68" s="120">
        <v>0</v>
      </c>
      <c r="T68" s="121">
        <v>0</v>
      </c>
      <c r="U68" s="121">
        <v>0</v>
      </c>
      <c r="V68" s="121">
        <v>0</v>
      </c>
    </row>
    <row r="69" spans="1:22" x14ac:dyDescent="0.2">
      <c r="A69" s="117"/>
      <c r="B69" t="s">
        <v>42</v>
      </c>
      <c r="D69" s="119">
        <v>0</v>
      </c>
      <c r="E69" s="120">
        <v>0</v>
      </c>
      <c r="F69" s="120">
        <v>0</v>
      </c>
      <c r="G69" s="121">
        <v>0</v>
      </c>
      <c r="H69" s="119">
        <v>0</v>
      </c>
      <c r="I69" s="120">
        <v>0</v>
      </c>
      <c r="J69" s="120">
        <v>0</v>
      </c>
      <c r="K69" s="121">
        <v>0</v>
      </c>
      <c r="L69" s="121">
        <v>0</v>
      </c>
      <c r="M69" s="119">
        <v>0</v>
      </c>
      <c r="N69" s="120">
        <v>0</v>
      </c>
      <c r="O69" s="120">
        <v>0</v>
      </c>
      <c r="P69" s="121">
        <v>0</v>
      </c>
      <c r="Q69" s="119">
        <v>0</v>
      </c>
      <c r="R69" s="120">
        <v>0</v>
      </c>
      <c r="S69" s="120">
        <v>0</v>
      </c>
      <c r="T69" s="121">
        <v>0</v>
      </c>
      <c r="U69" s="121">
        <v>0</v>
      </c>
      <c r="V69" s="121">
        <v>0</v>
      </c>
    </row>
    <row r="70" spans="1:22" x14ac:dyDescent="0.2">
      <c r="A70" s="117" t="s">
        <v>44</v>
      </c>
      <c r="D70" s="119">
        <v>679.95016601164502</v>
      </c>
      <c r="E70" s="120">
        <v>563.99396266666702</v>
      </c>
      <c r="F70" s="120">
        <v>459.23153832168776</v>
      </c>
      <c r="G70" s="121">
        <v>1703.1756669999997</v>
      </c>
      <c r="H70" s="119">
        <v>514.46891411111096</v>
      </c>
      <c r="I70" s="120">
        <v>488.52650033333299</v>
      </c>
      <c r="J70" s="120">
        <v>460.63804411111101</v>
      </c>
      <c r="K70" s="121">
        <v>1463.6334585555551</v>
      </c>
      <c r="L70" s="121">
        <v>3166.8091255555546</v>
      </c>
      <c r="M70" s="119">
        <v>440.62319311111099</v>
      </c>
      <c r="N70" s="120">
        <v>416.45325400000002</v>
      </c>
      <c r="O70" s="120">
        <v>391.79692044444403</v>
      </c>
      <c r="P70" s="121">
        <v>1248.873367555555</v>
      </c>
      <c r="Q70" s="120">
        <v>370.96155900000002</v>
      </c>
      <c r="R70" s="120">
        <v>0</v>
      </c>
      <c r="S70" s="120">
        <v>0</v>
      </c>
      <c r="T70" s="121">
        <v>370.96155900000002</v>
      </c>
      <c r="U70" s="121">
        <v>1619.8349265555551</v>
      </c>
      <c r="V70" s="121">
        <v>4786.6440521111099</v>
      </c>
    </row>
    <row r="71" spans="1:22" x14ac:dyDescent="0.2">
      <c r="A71" s="117"/>
      <c r="D71" s="119"/>
      <c r="E71" s="120"/>
      <c r="F71" s="120"/>
      <c r="G71" s="121"/>
      <c r="H71" s="119"/>
      <c r="I71" s="120"/>
      <c r="J71" s="120"/>
      <c r="K71" s="121"/>
      <c r="L71" s="121"/>
      <c r="M71" s="119"/>
      <c r="N71" s="120"/>
      <c r="O71" s="120"/>
      <c r="P71" s="121"/>
      <c r="Q71" s="119"/>
      <c r="R71" s="120"/>
      <c r="S71" s="120"/>
      <c r="T71" s="121"/>
      <c r="U71" s="121"/>
      <c r="V71" s="121"/>
    </row>
    <row r="72" spans="1:22" x14ac:dyDescent="0.2">
      <c r="A72" s="127" t="s">
        <v>45</v>
      </c>
      <c r="B72" s="128"/>
      <c r="C72" s="128"/>
      <c r="D72" s="130">
        <v>-679.95016601164502</v>
      </c>
      <c r="E72" s="131">
        <v>-563.99396266666702</v>
      </c>
      <c r="F72" s="131">
        <v>-459.23153832168776</v>
      </c>
      <c r="G72" s="132">
        <v>-1703.1756669999997</v>
      </c>
      <c r="H72" s="130">
        <v>-514.46891411111096</v>
      </c>
      <c r="I72" s="131">
        <v>-488.52650033333299</v>
      </c>
      <c r="J72" s="131">
        <v>-460.63804411111101</v>
      </c>
      <c r="K72" s="132">
        <v>-1463.6334585555551</v>
      </c>
      <c r="L72" s="132">
        <v>-3166.8091255555546</v>
      </c>
      <c r="M72" s="130">
        <v>-440.62319311111099</v>
      </c>
      <c r="N72" s="131">
        <v>-416.45325400000002</v>
      </c>
      <c r="O72" s="131">
        <v>-391.79692044444403</v>
      </c>
      <c r="P72" s="132">
        <v>-1248.873367555555</v>
      </c>
      <c r="Q72" s="130">
        <v>-370.96155900000002</v>
      </c>
      <c r="R72" s="131">
        <v>0</v>
      </c>
      <c r="S72" s="131">
        <v>0</v>
      </c>
      <c r="T72" s="132">
        <v>-370.96155900000002</v>
      </c>
      <c r="U72" s="132">
        <v>-1619.8349265555551</v>
      </c>
      <c r="V72" s="132">
        <v>-4786.6440521111099</v>
      </c>
    </row>
    <row r="73" spans="1:22" x14ac:dyDescent="0.2">
      <c r="A73" s="144"/>
      <c r="B73" s="145"/>
      <c r="C73" s="145"/>
      <c r="D73" s="136"/>
      <c r="E73" s="137"/>
      <c r="F73" s="137"/>
      <c r="G73" s="138"/>
      <c r="H73" s="136"/>
      <c r="I73" s="137"/>
      <c r="J73" s="137"/>
      <c r="K73" s="139"/>
      <c r="L73" s="139"/>
      <c r="M73" s="136"/>
      <c r="N73" s="137"/>
      <c r="O73" s="137"/>
      <c r="P73" s="139"/>
      <c r="Q73" s="136"/>
      <c r="R73" s="137"/>
      <c r="S73" s="137"/>
      <c r="T73" s="139"/>
      <c r="U73" s="139"/>
      <c r="V73" s="139"/>
    </row>
    <row r="74" spans="1:22" ht="13.9" customHeight="1" x14ac:dyDescent="0.2">
      <c r="A74" s="165" t="s">
        <v>46</v>
      </c>
      <c r="B74" s="244" t="s">
        <v>49</v>
      </c>
      <c r="C74" s="244"/>
      <c r="D74" s="244"/>
      <c r="E74" s="245"/>
      <c r="F74" s="244"/>
      <c r="G74" s="166"/>
    </row>
    <row r="75" spans="1:22" ht="12.4" customHeight="1" x14ac:dyDescent="0.2">
      <c r="A75" s="149" t="s">
        <v>47</v>
      </c>
      <c r="B75" t="s">
        <v>63</v>
      </c>
      <c r="G75" s="166"/>
    </row>
    <row r="76" spans="1:22" ht="12.4" customHeight="1" x14ac:dyDescent="0.2">
      <c r="A76" s="149" t="s">
        <v>48</v>
      </c>
      <c r="B76" t="s">
        <v>80</v>
      </c>
      <c r="G76" s="166"/>
    </row>
    <row r="77" spans="1:22" s="149" customFormat="1" x14ac:dyDescent="0.2">
      <c r="A77" s="149" t="s">
        <v>50</v>
      </c>
      <c r="B77" s="149" t="s">
        <v>64</v>
      </c>
      <c r="C77"/>
      <c r="D77"/>
      <c r="E77"/>
      <c r="F77"/>
      <c r="G77" s="167"/>
      <c r="Q77" s="161"/>
      <c r="R77" s="161"/>
      <c r="S77" s="161"/>
      <c r="T77" s="161"/>
      <c r="U77" s="161"/>
    </row>
    <row r="79" spans="1:22" x14ac:dyDescent="0.2">
      <c r="V79" s="151"/>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59A7-2596-4A38-B0CF-9FE12DDF3551}">
  <sheetPr>
    <pageSetUpPr fitToPage="1"/>
  </sheetPr>
  <dimension ref="A2:X74"/>
  <sheetViews>
    <sheetView workbookViewId="0"/>
  </sheetViews>
  <sheetFormatPr baseColWidth="10" defaultRowHeight="12.75" x14ac:dyDescent="0.2"/>
  <cols>
    <col min="1" max="2" width="2.7109375" customWidth="1"/>
    <col min="3" max="3" width="42.28515625" customWidth="1"/>
    <col min="4" max="4" width="10.7109375" customWidth="1"/>
    <col min="5" max="5" width="8.7109375" bestFit="1" customWidth="1"/>
    <col min="6" max="6" width="7.42578125" bestFit="1" customWidth="1"/>
    <col min="7" max="8" width="8.7109375" bestFit="1" customWidth="1"/>
    <col min="9" max="11" width="7.28515625" bestFit="1" customWidth="1"/>
    <col min="12" max="12" width="8.28515625" bestFit="1" customWidth="1"/>
    <col min="13" max="13" width="8.7109375" bestFit="1" customWidth="1"/>
    <col min="14" max="14" width="7.28515625" bestFit="1" customWidth="1"/>
    <col min="15" max="15" width="7.7109375" bestFit="1" customWidth="1"/>
    <col min="16" max="16" width="10.28515625" bestFit="1" customWidth="1"/>
    <col min="17" max="17" width="8.28515625" bestFit="1" customWidth="1"/>
    <col min="18" max="18" width="7.7109375" bestFit="1" customWidth="1"/>
    <col min="19" max="19" width="9.5703125" bestFit="1" customWidth="1"/>
    <col min="20" max="20" width="9.28515625" bestFit="1" customWidth="1"/>
    <col min="21" max="22" width="8.7109375" bestFit="1" customWidth="1"/>
    <col min="23" max="23" width="8.5703125" bestFit="1" customWidth="1"/>
    <col min="24" max="24" width="4.7109375" customWidth="1"/>
  </cols>
  <sheetData>
    <row r="2" spans="1:23" x14ac:dyDescent="0.2">
      <c r="A2" s="91" t="s">
        <v>96</v>
      </c>
      <c r="B2" s="92"/>
      <c r="C2" s="92"/>
      <c r="D2" s="92"/>
      <c r="E2" s="92"/>
      <c r="F2" s="92"/>
      <c r="G2" s="92"/>
      <c r="H2" s="92"/>
      <c r="I2" s="92"/>
      <c r="J2" s="92"/>
      <c r="K2" s="92"/>
      <c r="L2" s="92"/>
      <c r="M2" s="92"/>
      <c r="N2" s="92"/>
      <c r="O2" s="92"/>
      <c r="P2" s="92"/>
      <c r="Q2" s="92"/>
      <c r="R2" s="92"/>
      <c r="S2" s="92"/>
      <c r="T2" s="92"/>
      <c r="U2" s="92"/>
      <c r="V2" s="92"/>
      <c r="W2" s="92"/>
    </row>
    <row r="3" spans="1:23" x14ac:dyDescent="0.2">
      <c r="A3" s="152" t="s">
        <v>144</v>
      </c>
      <c r="B3" s="94"/>
      <c r="C3" s="94"/>
      <c r="D3" s="94"/>
      <c r="E3" s="94"/>
      <c r="F3" s="92"/>
      <c r="G3" s="92"/>
      <c r="H3" s="92"/>
      <c r="I3" s="92"/>
      <c r="J3" s="92"/>
      <c r="K3" s="92"/>
      <c r="L3" s="92"/>
      <c r="M3" s="92"/>
      <c r="N3" s="92"/>
      <c r="O3" s="92"/>
      <c r="P3" s="92"/>
      <c r="Q3" s="92"/>
      <c r="R3" s="92"/>
      <c r="S3" s="92"/>
      <c r="T3" s="92"/>
      <c r="U3" s="92"/>
      <c r="V3" s="92"/>
      <c r="W3" s="92"/>
    </row>
    <row r="4" spans="1:23" x14ac:dyDescent="0.2">
      <c r="A4" s="91" t="s">
        <v>87</v>
      </c>
      <c r="B4" s="92"/>
      <c r="C4" s="92"/>
      <c r="D4" s="92"/>
      <c r="E4" s="92"/>
      <c r="F4" s="92"/>
      <c r="G4" s="92"/>
      <c r="H4" s="92"/>
      <c r="I4" s="92"/>
      <c r="J4" s="92"/>
      <c r="K4" s="92"/>
      <c r="L4" s="92"/>
      <c r="M4" s="92"/>
      <c r="N4" s="92"/>
      <c r="O4" s="92"/>
      <c r="P4" s="92"/>
      <c r="Q4" s="92"/>
      <c r="R4" s="92"/>
      <c r="S4" s="92"/>
      <c r="T4" s="92"/>
      <c r="U4" s="92"/>
      <c r="V4" s="92"/>
      <c r="W4" s="92"/>
    </row>
    <row r="5" spans="1:23" x14ac:dyDescent="0.2">
      <c r="A5" s="91" t="s">
        <v>2</v>
      </c>
      <c r="B5" s="92"/>
      <c r="C5" s="95"/>
      <c r="D5" s="96"/>
      <c r="E5" s="92"/>
      <c r="F5" s="92"/>
      <c r="G5" s="92"/>
      <c r="H5" s="92"/>
      <c r="I5" s="92"/>
      <c r="J5" s="92"/>
      <c r="K5" s="92"/>
      <c r="L5" s="92"/>
      <c r="M5" s="92"/>
      <c r="N5" s="92"/>
      <c r="O5" s="92"/>
      <c r="P5" s="92"/>
      <c r="Q5" s="92"/>
      <c r="R5" s="92"/>
      <c r="S5" s="92"/>
      <c r="T5" s="92"/>
      <c r="U5" s="92"/>
      <c r="V5" s="92"/>
      <c r="W5" s="92"/>
    </row>
    <row r="6" spans="1:23" x14ac:dyDescent="0.2">
      <c r="A6" s="91" t="s">
        <v>3</v>
      </c>
      <c r="B6" s="92"/>
      <c r="C6" s="95"/>
      <c r="D6" s="96"/>
      <c r="E6" s="92"/>
      <c r="F6" s="92"/>
      <c r="G6" s="92"/>
      <c r="H6" s="92"/>
      <c r="I6" s="92"/>
      <c r="J6" s="92"/>
      <c r="K6" s="92"/>
      <c r="L6" s="92"/>
      <c r="M6" s="92"/>
      <c r="N6" s="92"/>
      <c r="O6" s="92"/>
      <c r="P6" s="92"/>
      <c r="Q6" s="92"/>
      <c r="R6" s="92"/>
      <c r="S6" s="92"/>
      <c r="T6" s="92"/>
      <c r="U6" s="92"/>
      <c r="V6" s="92"/>
      <c r="W6" s="92"/>
    </row>
    <row r="7" spans="1:23" x14ac:dyDescent="0.2">
      <c r="A7" s="97"/>
      <c r="B7" s="97"/>
      <c r="C7" s="98"/>
      <c r="D7" s="99"/>
      <c r="E7" s="92"/>
      <c r="F7" s="92"/>
      <c r="G7" s="92"/>
      <c r="H7" s="92"/>
      <c r="I7" s="92"/>
      <c r="J7" s="92"/>
      <c r="K7" s="92"/>
      <c r="L7" s="92"/>
      <c r="M7" s="92"/>
      <c r="N7" s="92"/>
      <c r="O7" s="92"/>
      <c r="P7" s="92"/>
      <c r="Q7" s="92"/>
    </row>
    <row r="8" spans="1:23" ht="25.5" x14ac:dyDescent="0.2">
      <c r="A8" s="100"/>
      <c r="B8" s="101"/>
      <c r="C8" s="101"/>
      <c r="D8" s="102"/>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105</v>
      </c>
    </row>
    <row r="9" spans="1:23" x14ac:dyDescent="0.2">
      <c r="A9" s="106"/>
      <c r="D9" s="107"/>
      <c r="E9" s="108"/>
      <c r="F9" s="109"/>
      <c r="G9" s="109"/>
      <c r="H9" s="110"/>
      <c r="I9" s="109"/>
      <c r="J9" s="109"/>
      <c r="K9" s="109"/>
      <c r="L9" s="110"/>
      <c r="M9" s="110"/>
      <c r="N9" s="108"/>
      <c r="O9" s="109"/>
      <c r="P9" s="111"/>
      <c r="Q9" s="111"/>
      <c r="R9" s="108"/>
      <c r="S9" s="109"/>
      <c r="T9" s="111"/>
      <c r="U9" s="111"/>
      <c r="V9" s="111"/>
      <c r="W9" s="111"/>
    </row>
    <row r="10" spans="1:23" x14ac:dyDescent="0.2">
      <c r="A10" s="112" t="s">
        <v>6</v>
      </c>
      <c r="D10" s="107"/>
      <c r="E10" s="113"/>
      <c r="F10" s="114"/>
      <c r="G10" s="114"/>
      <c r="H10" s="115"/>
      <c r="I10" s="114"/>
      <c r="J10" s="114"/>
      <c r="K10" s="114"/>
      <c r="L10" s="115"/>
      <c r="M10" s="115"/>
      <c r="N10" s="113"/>
      <c r="O10" s="114"/>
      <c r="P10" s="116"/>
      <c r="Q10" s="116"/>
      <c r="R10" s="113"/>
      <c r="S10" s="114"/>
      <c r="T10" s="116"/>
      <c r="U10" s="116"/>
      <c r="V10" s="116"/>
      <c r="W10" s="116"/>
    </row>
    <row r="11" spans="1:23" x14ac:dyDescent="0.2">
      <c r="A11" s="117" t="s">
        <v>7</v>
      </c>
      <c r="D11" s="118"/>
      <c r="E11" s="119">
        <v>0</v>
      </c>
      <c r="F11" s="120">
        <v>0</v>
      </c>
      <c r="G11" s="120">
        <v>0</v>
      </c>
      <c r="H11" s="121">
        <v>0</v>
      </c>
      <c r="I11" s="120">
        <v>0</v>
      </c>
      <c r="J11" s="120">
        <v>0</v>
      </c>
      <c r="K11" s="120">
        <v>0</v>
      </c>
      <c r="L11" s="121">
        <v>0</v>
      </c>
      <c r="M11" s="121">
        <v>0</v>
      </c>
      <c r="N11" s="119">
        <v>0</v>
      </c>
      <c r="O11" s="120">
        <v>0</v>
      </c>
      <c r="P11" s="118">
        <v>0</v>
      </c>
      <c r="Q11" s="118">
        <v>0</v>
      </c>
      <c r="R11" s="119">
        <v>0</v>
      </c>
      <c r="S11" s="120">
        <v>0</v>
      </c>
      <c r="T11" s="118">
        <v>0</v>
      </c>
      <c r="U11" s="118">
        <v>0</v>
      </c>
      <c r="V11" s="118">
        <v>0</v>
      </c>
      <c r="W11" s="118">
        <v>0</v>
      </c>
    </row>
    <row r="12" spans="1:23" x14ac:dyDescent="0.2">
      <c r="A12" s="117"/>
      <c r="B12" t="s">
        <v>8</v>
      </c>
      <c r="D12" s="118"/>
      <c r="E12" s="119">
        <v>0</v>
      </c>
      <c r="F12" s="120">
        <v>0</v>
      </c>
      <c r="G12" s="120">
        <v>0</v>
      </c>
      <c r="H12" s="121">
        <v>0</v>
      </c>
      <c r="I12" s="120">
        <v>0</v>
      </c>
      <c r="J12" s="120">
        <v>0</v>
      </c>
      <c r="K12" s="120">
        <v>0</v>
      </c>
      <c r="L12" s="121">
        <v>0</v>
      </c>
      <c r="M12" s="121">
        <v>0</v>
      </c>
      <c r="N12" s="119">
        <v>0</v>
      </c>
      <c r="O12" s="120">
        <v>0</v>
      </c>
      <c r="P12" s="118">
        <v>0</v>
      </c>
      <c r="Q12" s="118">
        <v>0</v>
      </c>
      <c r="R12" s="119">
        <v>0</v>
      </c>
      <c r="S12" s="120">
        <v>0</v>
      </c>
      <c r="T12" s="118">
        <v>0</v>
      </c>
      <c r="U12" s="118">
        <v>0</v>
      </c>
      <c r="V12" s="118">
        <v>0</v>
      </c>
      <c r="W12" s="118">
        <v>0</v>
      </c>
    </row>
    <row r="13" spans="1:23" x14ac:dyDescent="0.2">
      <c r="A13" s="122"/>
      <c r="B13" s="123"/>
      <c r="C13" s="123" t="s">
        <v>71</v>
      </c>
      <c r="D13" s="124"/>
      <c r="E13" s="119">
        <v>0</v>
      </c>
      <c r="F13" s="153">
        <v>0</v>
      </c>
      <c r="G13" s="153">
        <v>0</v>
      </c>
      <c r="H13" s="154">
        <v>0</v>
      </c>
      <c r="I13" s="120">
        <v>0</v>
      </c>
      <c r="J13" s="153">
        <v>0</v>
      </c>
      <c r="K13" s="153">
        <v>0</v>
      </c>
      <c r="L13" s="154">
        <v>0</v>
      </c>
      <c r="M13" s="154">
        <v>0</v>
      </c>
      <c r="N13" s="155">
        <v>0</v>
      </c>
      <c r="O13" s="153">
        <v>0</v>
      </c>
      <c r="P13" s="124">
        <v>0</v>
      </c>
      <c r="Q13" s="124">
        <v>0</v>
      </c>
      <c r="R13" s="155">
        <v>0</v>
      </c>
      <c r="S13" s="153">
        <v>0</v>
      </c>
      <c r="T13" s="124">
        <v>0</v>
      </c>
      <c r="U13" s="124">
        <v>0</v>
      </c>
      <c r="V13" s="124">
        <v>0</v>
      </c>
      <c r="W13" s="124">
        <v>0</v>
      </c>
    </row>
    <row r="14" spans="1:23" x14ac:dyDescent="0.2">
      <c r="A14" s="122"/>
      <c r="B14" s="123"/>
      <c r="C14" s="123" t="s">
        <v>59</v>
      </c>
      <c r="D14" s="124"/>
      <c r="E14" s="119">
        <v>0</v>
      </c>
      <c r="F14" s="153">
        <v>0</v>
      </c>
      <c r="G14" s="153">
        <v>0</v>
      </c>
      <c r="H14" s="154">
        <v>0</v>
      </c>
      <c r="I14" s="120">
        <v>0</v>
      </c>
      <c r="J14" s="153">
        <v>0</v>
      </c>
      <c r="K14" s="153">
        <v>0</v>
      </c>
      <c r="L14" s="154">
        <v>0</v>
      </c>
      <c r="M14" s="154">
        <v>0</v>
      </c>
      <c r="N14" s="155">
        <v>0</v>
      </c>
      <c r="O14" s="153">
        <v>0</v>
      </c>
      <c r="P14" s="124">
        <v>0</v>
      </c>
      <c r="Q14" s="124">
        <v>0</v>
      </c>
      <c r="R14" s="155">
        <v>0</v>
      </c>
      <c r="S14" s="153">
        <v>0</v>
      </c>
      <c r="T14" s="124">
        <v>0</v>
      </c>
      <c r="U14" s="124">
        <v>0</v>
      </c>
      <c r="V14" s="124">
        <v>0</v>
      </c>
      <c r="W14" s="124">
        <v>0</v>
      </c>
    </row>
    <row r="15" spans="1:23" x14ac:dyDescent="0.2">
      <c r="A15" s="117"/>
      <c r="B15" t="s">
        <v>93</v>
      </c>
      <c r="D15" s="118"/>
      <c r="E15" s="119">
        <v>0</v>
      </c>
      <c r="F15" s="120">
        <v>0</v>
      </c>
      <c r="G15" s="120">
        <v>0</v>
      </c>
      <c r="H15" s="121">
        <v>0</v>
      </c>
      <c r="I15" s="120">
        <v>0</v>
      </c>
      <c r="J15" s="120">
        <v>0</v>
      </c>
      <c r="K15" s="120">
        <v>0</v>
      </c>
      <c r="L15" s="121">
        <v>0</v>
      </c>
      <c r="M15" s="121">
        <v>0</v>
      </c>
      <c r="N15" s="119">
        <v>0</v>
      </c>
      <c r="O15" s="120">
        <v>0</v>
      </c>
      <c r="P15" s="118">
        <v>0</v>
      </c>
      <c r="Q15" s="118">
        <v>0</v>
      </c>
      <c r="R15" s="119">
        <v>0</v>
      </c>
      <c r="S15" s="120">
        <v>0</v>
      </c>
      <c r="T15" s="118">
        <v>0</v>
      </c>
      <c r="U15" s="118">
        <v>0</v>
      </c>
      <c r="V15" s="118">
        <v>0</v>
      </c>
      <c r="W15" s="118">
        <v>0</v>
      </c>
    </row>
    <row r="16" spans="1:23" x14ac:dyDescent="0.2">
      <c r="A16" s="117"/>
      <c r="B16" t="s">
        <v>9</v>
      </c>
      <c r="D16" s="118"/>
      <c r="E16" s="119">
        <v>0</v>
      </c>
      <c r="F16" s="120">
        <v>0</v>
      </c>
      <c r="G16" s="120">
        <v>0</v>
      </c>
      <c r="H16" s="121">
        <v>0</v>
      </c>
      <c r="I16" s="120">
        <v>0</v>
      </c>
      <c r="J16" s="120">
        <v>0</v>
      </c>
      <c r="K16" s="120">
        <v>0</v>
      </c>
      <c r="L16" s="121">
        <v>0</v>
      </c>
      <c r="M16" s="121">
        <v>0</v>
      </c>
      <c r="N16" s="119">
        <v>0</v>
      </c>
      <c r="O16" s="120">
        <v>0</v>
      </c>
      <c r="P16" s="118">
        <v>0</v>
      </c>
      <c r="Q16" s="118">
        <v>0</v>
      </c>
      <c r="R16" s="119">
        <v>0</v>
      </c>
      <c r="S16" s="120">
        <v>0</v>
      </c>
      <c r="T16" s="118">
        <v>0</v>
      </c>
      <c r="U16" s="118">
        <v>0</v>
      </c>
      <c r="V16" s="118">
        <v>0</v>
      </c>
      <c r="W16" s="118">
        <v>0</v>
      </c>
    </row>
    <row r="17" spans="1:23" x14ac:dyDescent="0.2">
      <c r="A17" s="117"/>
      <c r="B17" t="s">
        <v>56</v>
      </c>
      <c r="D17" s="118"/>
      <c r="E17" s="119">
        <v>0</v>
      </c>
      <c r="F17" s="120">
        <v>0</v>
      </c>
      <c r="G17" s="120">
        <v>0</v>
      </c>
      <c r="H17" s="121">
        <v>0</v>
      </c>
      <c r="I17" s="120">
        <v>0</v>
      </c>
      <c r="J17" s="120">
        <v>0</v>
      </c>
      <c r="K17" s="120">
        <v>0</v>
      </c>
      <c r="L17" s="121">
        <v>0</v>
      </c>
      <c r="M17" s="121">
        <v>0</v>
      </c>
      <c r="N17" s="119">
        <v>0</v>
      </c>
      <c r="O17" s="120">
        <v>0</v>
      </c>
      <c r="P17" s="118">
        <v>0</v>
      </c>
      <c r="Q17" s="118">
        <v>0</v>
      </c>
      <c r="R17" s="119">
        <v>0</v>
      </c>
      <c r="S17" s="120">
        <v>0</v>
      </c>
      <c r="T17" s="118">
        <v>0</v>
      </c>
      <c r="U17" s="118">
        <v>0</v>
      </c>
      <c r="V17" s="118">
        <v>0</v>
      </c>
      <c r="W17" s="118">
        <v>0</v>
      </c>
    </row>
    <row r="18" spans="1:23" x14ac:dyDescent="0.2">
      <c r="A18" s="117"/>
      <c r="B18" s="123" t="s">
        <v>57</v>
      </c>
      <c r="D18" s="118"/>
      <c r="E18" s="119">
        <v>0</v>
      </c>
      <c r="F18" s="120">
        <v>0</v>
      </c>
      <c r="G18" s="120">
        <v>0</v>
      </c>
      <c r="H18" s="121">
        <v>0</v>
      </c>
      <c r="I18" s="120">
        <v>0</v>
      </c>
      <c r="J18" s="120">
        <v>0</v>
      </c>
      <c r="K18" s="120">
        <v>0</v>
      </c>
      <c r="L18" s="121">
        <v>0</v>
      </c>
      <c r="M18" s="121">
        <v>0</v>
      </c>
      <c r="N18" s="119">
        <v>0</v>
      </c>
      <c r="O18" s="120">
        <v>0</v>
      </c>
      <c r="P18" s="118">
        <v>0</v>
      </c>
      <c r="Q18" s="118">
        <v>0</v>
      </c>
      <c r="R18" s="119">
        <v>0</v>
      </c>
      <c r="S18" s="120">
        <v>0</v>
      </c>
      <c r="T18" s="118">
        <v>0</v>
      </c>
      <c r="U18" s="118">
        <v>0</v>
      </c>
      <c r="V18" s="118">
        <v>0</v>
      </c>
      <c r="W18" s="118">
        <v>0</v>
      </c>
    </row>
    <row r="19" spans="1:23" x14ac:dyDescent="0.2">
      <c r="A19" s="117"/>
      <c r="B19" t="s">
        <v>10</v>
      </c>
      <c r="D19" s="118"/>
      <c r="E19" s="119">
        <v>0</v>
      </c>
      <c r="F19" s="120">
        <v>0</v>
      </c>
      <c r="G19" s="120">
        <v>0</v>
      </c>
      <c r="H19" s="121">
        <v>0</v>
      </c>
      <c r="I19" s="120">
        <v>0</v>
      </c>
      <c r="J19" s="120">
        <v>0</v>
      </c>
      <c r="K19" s="120">
        <v>0</v>
      </c>
      <c r="L19" s="121">
        <v>0</v>
      </c>
      <c r="M19" s="121">
        <v>0</v>
      </c>
      <c r="N19" s="119">
        <v>0</v>
      </c>
      <c r="O19" s="120">
        <v>0</v>
      </c>
      <c r="P19" s="118">
        <v>0</v>
      </c>
      <c r="Q19" s="118">
        <v>0</v>
      </c>
      <c r="R19" s="119">
        <v>0</v>
      </c>
      <c r="S19" s="120">
        <v>0</v>
      </c>
      <c r="T19" s="118">
        <v>0</v>
      </c>
      <c r="U19" s="118">
        <v>0</v>
      </c>
      <c r="V19" s="118">
        <v>0</v>
      </c>
      <c r="W19" s="118">
        <v>0</v>
      </c>
    </row>
    <row r="20" spans="1:23" x14ac:dyDescent="0.2">
      <c r="A20" s="117"/>
      <c r="B20" t="s">
        <v>11</v>
      </c>
      <c r="D20" s="118"/>
      <c r="E20" s="119">
        <v>0</v>
      </c>
      <c r="F20" s="120">
        <v>0</v>
      </c>
      <c r="G20" s="120">
        <v>0</v>
      </c>
      <c r="H20" s="121">
        <v>0</v>
      </c>
      <c r="I20" s="120">
        <v>0</v>
      </c>
      <c r="J20" s="120">
        <v>0</v>
      </c>
      <c r="K20" s="120">
        <v>0</v>
      </c>
      <c r="L20" s="121">
        <v>0</v>
      </c>
      <c r="M20" s="121">
        <v>0</v>
      </c>
      <c r="N20" s="119">
        <v>0</v>
      </c>
      <c r="O20" s="120">
        <v>0</v>
      </c>
      <c r="P20" s="118">
        <v>0</v>
      </c>
      <c r="Q20" s="118">
        <v>0</v>
      </c>
      <c r="R20" s="119">
        <v>0</v>
      </c>
      <c r="S20" s="120">
        <v>0</v>
      </c>
      <c r="T20" s="118">
        <v>0</v>
      </c>
      <c r="U20" s="118">
        <v>0</v>
      </c>
      <c r="V20" s="118">
        <v>0</v>
      </c>
      <c r="W20" s="118">
        <v>0</v>
      </c>
    </row>
    <row r="21" spans="1:23" x14ac:dyDescent="0.2">
      <c r="A21" s="117"/>
      <c r="D21" s="107"/>
      <c r="E21" s="140"/>
      <c r="F21" s="141"/>
      <c r="G21" s="141"/>
      <c r="H21" s="142"/>
      <c r="I21" s="141"/>
      <c r="J21" s="141"/>
      <c r="K21" s="141"/>
      <c r="L21" s="142"/>
      <c r="M21" s="142"/>
      <c r="N21" s="140"/>
      <c r="O21" s="141"/>
      <c r="P21" s="143"/>
      <c r="Q21" s="143"/>
      <c r="R21" s="140"/>
      <c r="S21" s="141"/>
      <c r="T21" s="143"/>
      <c r="U21" s="143"/>
      <c r="V21" s="143"/>
      <c r="W21" s="143"/>
    </row>
    <row r="22" spans="1:23" x14ac:dyDescent="0.2">
      <c r="A22" s="117" t="s">
        <v>12</v>
      </c>
      <c r="D22" s="118"/>
      <c r="E22" s="119">
        <v>1265.0840328888889</v>
      </c>
      <c r="F22" s="120">
        <v>1282.8807893333333</v>
      </c>
      <c r="G22" s="120">
        <v>1300.6775457777776</v>
      </c>
      <c r="H22" s="121">
        <v>3848.6423679999998</v>
      </c>
      <c r="I22" s="120">
        <v>1165.1936235555554</v>
      </c>
      <c r="J22" s="120">
        <v>1106.3500406666665</v>
      </c>
      <c r="K22" s="120">
        <v>1047.5064577777778</v>
      </c>
      <c r="L22" s="121">
        <v>3319.0501219999996</v>
      </c>
      <c r="M22" s="121">
        <v>7167.6924899999995</v>
      </c>
      <c r="N22" s="119">
        <v>1020.6811344444444</v>
      </c>
      <c r="O22" s="120">
        <v>977.84668133333332</v>
      </c>
      <c r="P22" s="118">
        <v>935.01222822222235</v>
      </c>
      <c r="Q22" s="118">
        <v>2933.5400440000003</v>
      </c>
      <c r="R22" s="119">
        <v>893.47004688888876</v>
      </c>
      <c r="S22" s="120">
        <v>851.28172966666659</v>
      </c>
      <c r="T22" s="118">
        <v>809.09341244444443</v>
      </c>
      <c r="U22" s="118">
        <v>2553.8451889999997</v>
      </c>
      <c r="V22" s="118">
        <v>5487.385233</v>
      </c>
      <c r="W22" s="118">
        <v>12655.077722999999</v>
      </c>
    </row>
    <row r="23" spans="1:23" x14ac:dyDescent="0.2">
      <c r="A23" s="117"/>
      <c r="B23" t="s">
        <v>13</v>
      </c>
      <c r="D23" s="118"/>
      <c r="E23" s="119">
        <v>0</v>
      </c>
      <c r="F23" s="120">
        <v>0</v>
      </c>
      <c r="G23" s="120">
        <v>0</v>
      </c>
      <c r="H23" s="121">
        <v>0</v>
      </c>
      <c r="I23" s="120">
        <v>0</v>
      </c>
      <c r="J23" s="120">
        <v>0</v>
      </c>
      <c r="K23" s="120">
        <v>0</v>
      </c>
      <c r="L23" s="121">
        <v>0</v>
      </c>
      <c r="M23" s="121">
        <v>0</v>
      </c>
      <c r="N23" s="119">
        <v>0</v>
      </c>
      <c r="O23" s="120">
        <v>0</v>
      </c>
      <c r="P23" s="118">
        <v>0</v>
      </c>
      <c r="Q23" s="118">
        <v>0</v>
      </c>
      <c r="R23" s="119">
        <v>0</v>
      </c>
      <c r="S23" s="120">
        <v>0</v>
      </c>
      <c r="T23" s="118">
        <v>0</v>
      </c>
      <c r="U23" s="118">
        <v>0</v>
      </c>
      <c r="V23" s="118">
        <v>0</v>
      </c>
      <c r="W23" s="118">
        <v>0</v>
      </c>
    </row>
    <row r="24" spans="1:23" x14ac:dyDescent="0.2">
      <c r="A24" s="117"/>
      <c r="B24" t="s">
        <v>14</v>
      </c>
      <c r="D24" s="118"/>
      <c r="E24" s="119">
        <v>0</v>
      </c>
      <c r="F24" s="120">
        <v>0</v>
      </c>
      <c r="G24" s="120">
        <v>0</v>
      </c>
      <c r="H24" s="121">
        <v>0</v>
      </c>
      <c r="I24" s="120">
        <v>0</v>
      </c>
      <c r="J24" s="120">
        <v>0</v>
      </c>
      <c r="K24" s="120">
        <v>0</v>
      </c>
      <c r="L24" s="121">
        <v>0</v>
      </c>
      <c r="M24" s="121">
        <v>0</v>
      </c>
      <c r="N24" s="119">
        <v>0</v>
      </c>
      <c r="O24" s="120">
        <v>0</v>
      </c>
      <c r="P24" s="118">
        <v>0</v>
      </c>
      <c r="Q24" s="118">
        <v>0</v>
      </c>
      <c r="R24" s="119">
        <v>0</v>
      </c>
      <c r="S24" s="120">
        <v>0</v>
      </c>
      <c r="T24" s="118">
        <v>0</v>
      </c>
      <c r="U24" s="118">
        <v>0</v>
      </c>
      <c r="V24" s="118">
        <v>0</v>
      </c>
      <c r="W24" s="118">
        <v>0</v>
      </c>
    </row>
    <row r="25" spans="1:23" x14ac:dyDescent="0.2">
      <c r="A25" s="117"/>
      <c r="B25" t="s">
        <v>15</v>
      </c>
      <c r="D25" s="118"/>
      <c r="E25" s="119">
        <v>1265.0840328888889</v>
      </c>
      <c r="F25" s="120">
        <v>1282.8807893333333</v>
      </c>
      <c r="G25" s="120">
        <v>1300.6775457777776</v>
      </c>
      <c r="H25" s="121">
        <v>3848.6423679999998</v>
      </c>
      <c r="I25" s="120">
        <v>1165.1936235555554</v>
      </c>
      <c r="J25" s="120">
        <v>1106.3500406666665</v>
      </c>
      <c r="K25" s="120">
        <v>1047.5064577777778</v>
      </c>
      <c r="L25" s="121">
        <v>3319.0501219999996</v>
      </c>
      <c r="M25" s="121">
        <v>7167.6924899999995</v>
      </c>
      <c r="N25" s="119">
        <v>1020.6811344444444</v>
      </c>
      <c r="O25" s="120">
        <v>977.84668133333332</v>
      </c>
      <c r="P25" s="118">
        <v>935.01222822222235</v>
      </c>
      <c r="Q25" s="118">
        <v>2933.5400440000003</v>
      </c>
      <c r="R25" s="119">
        <v>893.47004688888876</v>
      </c>
      <c r="S25" s="120">
        <v>851.28172966666659</v>
      </c>
      <c r="T25" s="118">
        <v>809.09341244444443</v>
      </c>
      <c r="U25" s="118">
        <v>2553.8451889999997</v>
      </c>
      <c r="V25" s="118">
        <v>5487.385233</v>
      </c>
      <c r="W25" s="118">
        <v>12655.077722999999</v>
      </c>
    </row>
    <row r="26" spans="1:23" x14ac:dyDescent="0.2">
      <c r="A26" s="117"/>
      <c r="B26" t="s">
        <v>58</v>
      </c>
      <c r="D26" s="118"/>
      <c r="E26" s="119">
        <v>0</v>
      </c>
      <c r="F26" s="120">
        <v>0</v>
      </c>
      <c r="G26" s="120">
        <v>0</v>
      </c>
      <c r="H26" s="121">
        <v>0</v>
      </c>
      <c r="I26" s="120">
        <v>0</v>
      </c>
      <c r="J26" s="120">
        <v>0</v>
      </c>
      <c r="K26" s="120">
        <v>0</v>
      </c>
      <c r="L26" s="121">
        <v>0</v>
      </c>
      <c r="M26" s="121">
        <v>0</v>
      </c>
      <c r="N26" s="119">
        <v>0</v>
      </c>
      <c r="O26" s="120">
        <v>0</v>
      </c>
      <c r="P26" s="118">
        <v>0</v>
      </c>
      <c r="Q26" s="118">
        <v>0</v>
      </c>
      <c r="R26" s="119">
        <v>0</v>
      </c>
      <c r="S26" s="120">
        <v>0</v>
      </c>
      <c r="T26" s="118">
        <v>0</v>
      </c>
      <c r="U26" s="118">
        <v>0</v>
      </c>
      <c r="V26" s="118">
        <v>0</v>
      </c>
      <c r="W26" s="118">
        <v>0</v>
      </c>
    </row>
    <row r="27" spans="1:23" x14ac:dyDescent="0.2">
      <c r="A27" s="117"/>
      <c r="B27" s="123" t="s">
        <v>72</v>
      </c>
      <c r="D27" s="118"/>
      <c r="E27" s="119">
        <v>0</v>
      </c>
      <c r="F27" s="120">
        <v>0</v>
      </c>
      <c r="G27" s="120">
        <v>0</v>
      </c>
      <c r="H27" s="121">
        <v>0</v>
      </c>
      <c r="I27" s="120">
        <v>0</v>
      </c>
      <c r="J27" s="120">
        <v>0</v>
      </c>
      <c r="K27" s="120">
        <v>0</v>
      </c>
      <c r="L27" s="121">
        <v>0</v>
      </c>
      <c r="M27" s="121">
        <v>0</v>
      </c>
      <c r="N27" s="119">
        <v>0</v>
      </c>
      <c r="O27" s="120">
        <v>0</v>
      </c>
      <c r="P27" s="118">
        <v>0</v>
      </c>
      <c r="Q27" s="118">
        <v>0</v>
      </c>
      <c r="R27" s="119">
        <v>0</v>
      </c>
      <c r="S27" s="120">
        <v>0</v>
      </c>
      <c r="T27" s="118">
        <v>0</v>
      </c>
      <c r="U27" s="118">
        <v>0</v>
      </c>
      <c r="V27" s="118">
        <v>0</v>
      </c>
      <c r="W27" s="118">
        <v>0</v>
      </c>
    </row>
    <row r="28" spans="1:23" x14ac:dyDescent="0.2">
      <c r="A28" s="117"/>
      <c r="B28" t="s">
        <v>16</v>
      </c>
      <c r="D28" s="118"/>
      <c r="E28" s="119">
        <v>0</v>
      </c>
      <c r="F28" s="120">
        <v>0</v>
      </c>
      <c r="G28" s="120">
        <v>0</v>
      </c>
      <c r="H28" s="121">
        <v>0</v>
      </c>
      <c r="I28" s="120">
        <v>0</v>
      </c>
      <c r="J28" s="120">
        <v>0</v>
      </c>
      <c r="K28" s="120">
        <v>0</v>
      </c>
      <c r="L28" s="121">
        <v>0</v>
      </c>
      <c r="M28" s="121">
        <v>0</v>
      </c>
      <c r="N28" s="119">
        <v>0</v>
      </c>
      <c r="O28" s="120">
        <v>0</v>
      </c>
      <c r="P28" s="118">
        <v>0</v>
      </c>
      <c r="Q28" s="118">
        <v>0</v>
      </c>
      <c r="R28" s="119">
        <v>0</v>
      </c>
      <c r="S28" s="120">
        <v>0</v>
      </c>
      <c r="T28" s="118">
        <v>0</v>
      </c>
      <c r="U28" s="118">
        <v>0</v>
      </c>
      <c r="V28" s="118">
        <v>0</v>
      </c>
      <c r="W28" s="118">
        <v>0</v>
      </c>
    </row>
    <row r="29" spans="1:23" x14ac:dyDescent="0.2">
      <c r="A29" s="117"/>
      <c r="D29" s="118"/>
      <c r="E29" s="119"/>
      <c r="F29" s="120"/>
      <c r="G29" s="120"/>
      <c r="H29" s="121"/>
      <c r="I29" s="120"/>
      <c r="J29" s="120"/>
      <c r="K29" s="120"/>
      <c r="L29" s="121"/>
      <c r="M29" s="121"/>
      <c r="N29" s="119"/>
      <c r="O29" s="120"/>
      <c r="P29" s="118"/>
      <c r="Q29" s="118"/>
      <c r="R29" s="119"/>
      <c r="S29" s="120"/>
      <c r="T29" s="118"/>
      <c r="U29" s="118"/>
      <c r="V29" s="118"/>
      <c r="W29" s="118"/>
    </row>
    <row r="30" spans="1:23" x14ac:dyDescent="0.2">
      <c r="A30" s="122" t="s">
        <v>17</v>
      </c>
      <c r="B30" s="123"/>
      <c r="C30" s="123"/>
      <c r="D30" s="118"/>
      <c r="E30" s="119">
        <v>-1265.0840328888889</v>
      </c>
      <c r="F30" s="120">
        <v>-1282.8807893333333</v>
      </c>
      <c r="G30" s="120">
        <v>-1300.6775457777776</v>
      </c>
      <c r="H30" s="121">
        <v>-3848.6423679999998</v>
      </c>
      <c r="I30" s="120">
        <v>-1165.1936235555554</v>
      </c>
      <c r="J30" s="120">
        <v>-1106.3500406666665</v>
      </c>
      <c r="K30" s="120">
        <v>-1047.5064577777778</v>
      </c>
      <c r="L30" s="121">
        <v>-3319.0501219999996</v>
      </c>
      <c r="M30" s="121">
        <v>-7167.6924899999995</v>
      </c>
      <c r="N30" s="119">
        <v>-1020.6811344444444</v>
      </c>
      <c r="O30" s="120">
        <v>-977.84668133333332</v>
      </c>
      <c r="P30" s="118">
        <v>-935.01222822222235</v>
      </c>
      <c r="Q30" s="118">
        <v>-2933.5400440000003</v>
      </c>
      <c r="R30" s="119">
        <v>-893.47004688888876</v>
      </c>
      <c r="S30" s="120">
        <v>-851.28172966666659</v>
      </c>
      <c r="T30" s="118">
        <v>-809.09341244444443</v>
      </c>
      <c r="U30" s="118">
        <v>-2553.8451889999997</v>
      </c>
      <c r="V30" s="118">
        <v>-5487.385233</v>
      </c>
      <c r="W30" s="118">
        <v>-12655.077722999999</v>
      </c>
    </row>
    <row r="31" spans="1:23" x14ac:dyDescent="0.2">
      <c r="A31" s="117"/>
      <c r="D31" s="118"/>
      <c r="E31" s="119"/>
      <c r="F31" s="120"/>
      <c r="G31" s="120"/>
      <c r="H31" s="121"/>
      <c r="I31" s="120"/>
      <c r="J31" s="120"/>
      <c r="K31" s="120"/>
      <c r="L31" s="121"/>
      <c r="M31" s="121"/>
      <c r="N31" s="119"/>
      <c r="O31" s="120"/>
      <c r="P31" s="118"/>
      <c r="Q31" s="118"/>
      <c r="R31" s="119"/>
      <c r="S31" s="120"/>
      <c r="T31" s="118"/>
      <c r="U31" s="118"/>
      <c r="V31" s="118"/>
      <c r="W31" s="118"/>
    </row>
    <row r="32" spans="1:23" x14ac:dyDescent="0.2">
      <c r="A32" s="112" t="s">
        <v>18</v>
      </c>
      <c r="D32" s="118"/>
      <c r="E32" s="119"/>
      <c r="F32" s="120"/>
      <c r="G32" s="120"/>
      <c r="H32" s="121"/>
      <c r="I32" s="120"/>
      <c r="J32" s="120"/>
      <c r="K32" s="120"/>
      <c r="L32" s="121"/>
      <c r="M32" s="121"/>
      <c r="N32" s="119"/>
      <c r="O32" s="120"/>
      <c r="P32" s="118"/>
      <c r="Q32" s="118"/>
      <c r="R32" s="119"/>
      <c r="S32" s="120"/>
      <c r="T32" s="118"/>
      <c r="U32" s="118"/>
      <c r="V32" s="118"/>
      <c r="W32" s="118"/>
    </row>
    <row r="33" spans="1:23" x14ac:dyDescent="0.2">
      <c r="A33" s="117" t="s">
        <v>19</v>
      </c>
      <c r="D33" s="118"/>
      <c r="E33" s="119">
        <v>0</v>
      </c>
      <c r="F33" s="120">
        <v>0</v>
      </c>
      <c r="G33" s="120">
        <v>0</v>
      </c>
      <c r="H33" s="121">
        <v>0</v>
      </c>
      <c r="I33" s="120">
        <v>0</v>
      </c>
      <c r="J33" s="120">
        <v>0</v>
      </c>
      <c r="K33" s="120">
        <v>0</v>
      </c>
      <c r="L33" s="121">
        <v>0</v>
      </c>
      <c r="M33" s="121">
        <v>0</v>
      </c>
      <c r="N33" s="119">
        <v>0</v>
      </c>
      <c r="O33" s="120">
        <v>0</v>
      </c>
      <c r="P33" s="118">
        <v>0</v>
      </c>
      <c r="Q33" s="118">
        <v>0</v>
      </c>
      <c r="R33" s="119">
        <v>0</v>
      </c>
      <c r="S33" s="120">
        <v>0</v>
      </c>
      <c r="T33" s="118">
        <v>0</v>
      </c>
      <c r="U33" s="118">
        <v>0</v>
      </c>
      <c r="V33" s="118">
        <v>0</v>
      </c>
      <c r="W33" s="118">
        <v>0</v>
      </c>
    </row>
    <row r="34" spans="1:23" x14ac:dyDescent="0.2">
      <c r="A34" s="117"/>
      <c r="B34" t="s">
        <v>20</v>
      </c>
      <c r="D34" s="118"/>
      <c r="E34" s="119">
        <v>0</v>
      </c>
      <c r="F34" s="120">
        <v>0</v>
      </c>
      <c r="G34" s="120">
        <v>0</v>
      </c>
      <c r="H34" s="121">
        <v>0</v>
      </c>
      <c r="I34" s="120">
        <v>0</v>
      </c>
      <c r="J34" s="120">
        <v>0</v>
      </c>
      <c r="K34" s="120">
        <v>0</v>
      </c>
      <c r="L34" s="121">
        <v>0</v>
      </c>
      <c r="M34" s="121">
        <v>0</v>
      </c>
      <c r="N34" s="119">
        <v>0</v>
      </c>
      <c r="O34" s="120">
        <v>0</v>
      </c>
      <c r="P34" s="118">
        <v>0</v>
      </c>
      <c r="Q34" s="118">
        <v>0</v>
      </c>
      <c r="R34" s="119">
        <v>0</v>
      </c>
      <c r="S34" s="120">
        <v>0</v>
      </c>
      <c r="T34" s="118">
        <v>0</v>
      </c>
      <c r="U34" s="118">
        <v>0</v>
      </c>
      <c r="V34" s="118">
        <v>0</v>
      </c>
      <c r="W34" s="118">
        <v>0</v>
      </c>
    </row>
    <row r="35" spans="1:23" x14ac:dyDescent="0.2">
      <c r="A35" s="117"/>
      <c r="B35" t="s">
        <v>21</v>
      </c>
      <c r="D35" s="118"/>
      <c r="E35" s="119">
        <v>0</v>
      </c>
      <c r="F35" s="120">
        <v>0</v>
      </c>
      <c r="G35" s="120">
        <v>0</v>
      </c>
      <c r="H35" s="121">
        <v>0</v>
      </c>
      <c r="I35" s="120">
        <v>0</v>
      </c>
      <c r="J35" s="120">
        <v>0</v>
      </c>
      <c r="K35" s="120">
        <v>0</v>
      </c>
      <c r="L35" s="121">
        <v>0</v>
      </c>
      <c r="M35" s="121">
        <v>0</v>
      </c>
      <c r="N35" s="119">
        <v>0</v>
      </c>
      <c r="O35" s="120">
        <v>0</v>
      </c>
      <c r="P35" s="118">
        <v>0</v>
      </c>
      <c r="Q35" s="118">
        <v>0</v>
      </c>
      <c r="R35" s="119">
        <v>0</v>
      </c>
      <c r="S35" s="120">
        <v>0</v>
      </c>
      <c r="T35" s="118">
        <v>0</v>
      </c>
      <c r="U35" s="118">
        <v>0</v>
      </c>
      <c r="V35" s="118">
        <v>0</v>
      </c>
      <c r="W35" s="118">
        <v>0</v>
      </c>
    </row>
    <row r="36" spans="1:23" x14ac:dyDescent="0.2">
      <c r="A36" s="117"/>
      <c r="B36" t="s">
        <v>22</v>
      </c>
      <c r="D36" s="118"/>
      <c r="E36" s="119">
        <v>0</v>
      </c>
      <c r="F36" s="120">
        <v>0</v>
      </c>
      <c r="G36" s="120">
        <v>0</v>
      </c>
      <c r="H36" s="121">
        <v>0</v>
      </c>
      <c r="I36" s="120">
        <v>0</v>
      </c>
      <c r="J36" s="120">
        <v>0</v>
      </c>
      <c r="K36" s="120">
        <v>0</v>
      </c>
      <c r="L36" s="121">
        <v>0</v>
      </c>
      <c r="M36" s="121">
        <v>0</v>
      </c>
      <c r="N36" s="119">
        <v>0</v>
      </c>
      <c r="O36" s="120">
        <v>0</v>
      </c>
      <c r="P36" s="118">
        <v>0</v>
      </c>
      <c r="Q36" s="118">
        <v>0</v>
      </c>
      <c r="R36" s="119">
        <v>0</v>
      </c>
      <c r="S36" s="120">
        <v>0</v>
      </c>
      <c r="T36" s="118">
        <v>0</v>
      </c>
      <c r="U36" s="118">
        <v>0</v>
      </c>
      <c r="V36" s="118">
        <v>0</v>
      </c>
      <c r="W36" s="118">
        <v>0</v>
      </c>
    </row>
    <row r="37" spans="1:23" x14ac:dyDescent="0.2">
      <c r="A37" s="117"/>
      <c r="D37" s="118"/>
      <c r="E37" s="119"/>
      <c r="F37" s="120"/>
      <c r="G37" s="120"/>
      <c r="H37" s="121"/>
      <c r="I37" s="120"/>
      <c r="J37" s="120"/>
      <c r="K37" s="120"/>
      <c r="L37" s="121"/>
      <c r="M37" s="121"/>
      <c r="N37" s="119"/>
      <c r="O37" s="120"/>
      <c r="P37" s="118"/>
      <c r="Q37" s="118"/>
      <c r="R37" s="119"/>
      <c r="S37" s="120"/>
      <c r="T37" s="118"/>
      <c r="U37" s="118"/>
      <c r="V37" s="118"/>
      <c r="W37" s="118"/>
    </row>
    <row r="38" spans="1:23" x14ac:dyDescent="0.2">
      <c r="A38" s="127" t="s">
        <v>74</v>
      </c>
      <c r="B38" s="128"/>
      <c r="C38" s="128"/>
      <c r="D38" s="129"/>
      <c r="E38" s="130">
        <v>0</v>
      </c>
      <c r="F38" s="131">
        <v>0</v>
      </c>
      <c r="G38" s="131">
        <v>0</v>
      </c>
      <c r="H38" s="132">
        <v>0</v>
      </c>
      <c r="I38" s="131">
        <v>0</v>
      </c>
      <c r="J38" s="131">
        <v>0</v>
      </c>
      <c r="K38" s="131">
        <v>0</v>
      </c>
      <c r="L38" s="132">
        <v>0</v>
      </c>
      <c r="M38" s="132">
        <v>0</v>
      </c>
      <c r="N38" s="130">
        <v>0</v>
      </c>
      <c r="O38" s="131">
        <v>0</v>
      </c>
      <c r="P38" s="129">
        <v>0</v>
      </c>
      <c r="Q38" s="129">
        <v>0</v>
      </c>
      <c r="R38" s="130">
        <v>0</v>
      </c>
      <c r="S38" s="131">
        <v>0</v>
      </c>
      <c r="T38" s="129">
        <v>0</v>
      </c>
      <c r="U38" s="129">
        <v>0</v>
      </c>
      <c r="V38" s="129">
        <v>0</v>
      </c>
      <c r="W38" s="129">
        <v>0</v>
      </c>
    </row>
    <row r="39" spans="1:23" x14ac:dyDescent="0.2">
      <c r="A39" s="127" t="s">
        <v>146</v>
      </c>
      <c r="B39" s="128"/>
      <c r="C39" s="128"/>
      <c r="D39" s="129"/>
      <c r="E39" s="130">
        <v>1265.0840328888889</v>
      </c>
      <c r="F39" s="131">
        <v>1282.8807893333333</v>
      </c>
      <c r="G39" s="131">
        <v>1300.6775457777776</v>
      </c>
      <c r="H39" s="132">
        <v>3848.6423679999998</v>
      </c>
      <c r="I39" s="131">
        <v>1165.1936235555554</v>
      </c>
      <c r="J39" s="131">
        <v>1106.3500406666665</v>
      </c>
      <c r="K39" s="131">
        <v>1047.5064577777778</v>
      </c>
      <c r="L39" s="132">
        <v>3319.0501219999996</v>
      </c>
      <c r="M39" s="132">
        <v>7167.6924899999995</v>
      </c>
      <c r="N39" s="130">
        <v>1020.6811344444444</v>
      </c>
      <c r="O39" s="131">
        <v>977.84668133333332</v>
      </c>
      <c r="P39" s="129">
        <v>935.01222822222235</v>
      </c>
      <c r="Q39" s="129">
        <v>2933.5400440000003</v>
      </c>
      <c r="R39" s="130">
        <v>893.47004688888876</v>
      </c>
      <c r="S39" s="131">
        <v>851.28172966666659</v>
      </c>
      <c r="T39" s="129">
        <v>809.09341244444443</v>
      </c>
      <c r="U39" s="129">
        <v>2553.8451889999997</v>
      </c>
      <c r="V39" s="129">
        <v>5487.385233</v>
      </c>
      <c r="W39" s="129">
        <v>12655.077722999999</v>
      </c>
    </row>
    <row r="40" spans="1:23" x14ac:dyDescent="0.2">
      <c r="A40" s="127" t="s">
        <v>23</v>
      </c>
      <c r="B40" s="128"/>
      <c r="C40" s="128"/>
      <c r="D40" s="129"/>
      <c r="E40" s="130">
        <v>-1265.0840328888889</v>
      </c>
      <c r="F40" s="131">
        <v>-1282.8807893333333</v>
      </c>
      <c r="G40" s="131">
        <v>-1300.6775457777776</v>
      </c>
      <c r="H40" s="132">
        <v>-3848.6423679999998</v>
      </c>
      <c r="I40" s="131">
        <v>-1165.1936235555554</v>
      </c>
      <c r="J40" s="156">
        <v>-1106.3500406666665</v>
      </c>
      <c r="K40" s="156">
        <v>-1047.5064577777778</v>
      </c>
      <c r="L40" s="157">
        <v>-3319.0501219999996</v>
      </c>
      <c r="M40" s="157">
        <v>-7167.6924899999995</v>
      </c>
      <c r="N40" s="158">
        <v>-1020.6811344444444</v>
      </c>
      <c r="O40" s="156">
        <v>-977.84668133333332</v>
      </c>
      <c r="P40" s="159">
        <v>-935.01222822222235</v>
      </c>
      <c r="Q40" s="159">
        <v>-2933.5400440000003</v>
      </c>
      <c r="R40" s="158">
        <v>-893.47004688888876</v>
      </c>
      <c r="S40" s="156">
        <v>-851.28172966666659</v>
      </c>
      <c r="T40" s="159">
        <v>-809.09341244444443</v>
      </c>
      <c r="U40" s="159">
        <v>-2553.8451889999997</v>
      </c>
      <c r="V40" s="159">
        <v>-5487.385233</v>
      </c>
      <c r="W40" s="159">
        <v>-12655.077722999999</v>
      </c>
    </row>
    <row r="41" spans="1:23" x14ac:dyDescent="0.2">
      <c r="A41" s="133"/>
      <c r="B41" s="134"/>
      <c r="C41" s="134"/>
      <c r="D41" s="135"/>
      <c r="E41" s="136"/>
      <c r="F41" s="137"/>
      <c r="G41" s="137"/>
      <c r="H41" s="138"/>
      <c r="I41" s="137"/>
      <c r="J41" s="137"/>
      <c r="K41" s="137"/>
      <c r="L41" s="138"/>
      <c r="M41" s="138"/>
      <c r="N41" s="136"/>
      <c r="O41" s="137"/>
      <c r="P41" s="139"/>
      <c r="Q41" s="139"/>
      <c r="R41" s="136"/>
      <c r="S41" s="137"/>
      <c r="T41" s="139"/>
      <c r="U41" s="139"/>
      <c r="V41" s="139"/>
      <c r="W41" s="139"/>
    </row>
    <row r="42" spans="1:23" x14ac:dyDescent="0.2">
      <c r="A42" s="112" t="s">
        <v>24</v>
      </c>
      <c r="D42" s="107"/>
      <c r="E42" s="140"/>
      <c r="F42" s="141"/>
      <c r="G42" s="141"/>
      <c r="H42" s="142"/>
      <c r="I42" s="141"/>
      <c r="J42" s="141"/>
      <c r="K42" s="143"/>
      <c r="L42" s="143"/>
      <c r="M42" s="143"/>
      <c r="N42" s="140"/>
      <c r="O42" s="141"/>
      <c r="P42" s="143"/>
      <c r="Q42" s="143"/>
      <c r="R42" s="140"/>
      <c r="S42" s="141"/>
      <c r="T42" s="143"/>
      <c r="U42" s="143"/>
      <c r="V42" s="143"/>
      <c r="W42" s="143"/>
    </row>
    <row r="43" spans="1:23" x14ac:dyDescent="0.2">
      <c r="A43" s="112"/>
      <c r="D43" s="107"/>
      <c r="E43" s="140"/>
      <c r="F43" s="141"/>
      <c r="G43" s="141"/>
      <c r="H43" s="142"/>
      <c r="I43" s="141"/>
      <c r="J43" s="141"/>
      <c r="K43" s="143"/>
      <c r="L43" s="143"/>
      <c r="M43" s="143"/>
      <c r="N43" s="140"/>
      <c r="O43" s="141"/>
      <c r="P43" s="143"/>
      <c r="Q43" s="143"/>
      <c r="R43" s="140"/>
      <c r="S43" s="141"/>
      <c r="T43" s="143"/>
      <c r="U43" s="143"/>
      <c r="V43" s="143"/>
      <c r="W43" s="143"/>
    </row>
    <row r="44" spans="1:23" x14ac:dyDescent="0.2">
      <c r="A44" s="117" t="s">
        <v>25</v>
      </c>
      <c r="D44" s="118"/>
      <c r="E44" s="119">
        <v>0</v>
      </c>
      <c r="F44" s="120">
        <v>0</v>
      </c>
      <c r="G44" s="120">
        <v>0</v>
      </c>
      <c r="H44" s="121">
        <v>0</v>
      </c>
      <c r="I44" s="120">
        <v>0</v>
      </c>
      <c r="J44" s="120">
        <v>0</v>
      </c>
      <c r="K44" s="118">
        <v>0</v>
      </c>
      <c r="L44" s="118">
        <v>0</v>
      </c>
      <c r="M44" s="118">
        <v>0</v>
      </c>
      <c r="N44" s="119">
        <v>0</v>
      </c>
      <c r="O44" s="120">
        <v>0</v>
      </c>
      <c r="P44" s="118">
        <v>0</v>
      </c>
      <c r="Q44" s="118">
        <v>0</v>
      </c>
      <c r="R44" s="119">
        <v>0</v>
      </c>
      <c r="S44" s="120">
        <v>0</v>
      </c>
      <c r="T44" s="118">
        <v>0</v>
      </c>
      <c r="U44" s="118">
        <v>0</v>
      </c>
      <c r="V44" s="118">
        <v>0</v>
      </c>
      <c r="W44" s="118">
        <v>0</v>
      </c>
    </row>
    <row r="45" spans="1:23" x14ac:dyDescent="0.2">
      <c r="A45" s="117" t="s">
        <v>26</v>
      </c>
      <c r="D45" s="118"/>
      <c r="E45" s="119">
        <v>0</v>
      </c>
      <c r="F45" s="120">
        <v>0</v>
      </c>
      <c r="G45" s="120">
        <v>0</v>
      </c>
      <c r="H45" s="121">
        <v>0</v>
      </c>
      <c r="I45" s="120">
        <v>0</v>
      </c>
      <c r="J45" s="120">
        <v>0</v>
      </c>
      <c r="K45" s="118">
        <v>0</v>
      </c>
      <c r="L45" s="118">
        <v>0</v>
      </c>
      <c r="M45" s="118">
        <v>0</v>
      </c>
      <c r="N45" s="119">
        <v>0</v>
      </c>
      <c r="O45" s="120">
        <v>0</v>
      </c>
      <c r="P45" s="118">
        <v>0</v>
      </c>
      <c r="Q45" s="118">
        <v>0</v>
      </c>
      <c r="R45" s="119">
        <v>0</v>
      </c>
      <c r="S45" s="120">
        <v>0</v>
      </c>
      <c r="T45" s="118">
        <v>0</v>
      </c>
      <c r="U45" s="118">
        <v>0</v>
      </c>
      <c r="V45" s="118">
        <v>0</v>
      </c>
      <c r="W45" s="118">
        <v>0</v>
      </c>
    </row>
    <row r="46" spans="1:23" x14ac:dyDescent="0.2">
      <c r="A46" s="117"/>
      <c r="B46" t="s">
        <v>27</v>
      </c>
      <c r="D46" s="118"/>
      <c r="E46" s="119">
        <v>0</v>
      </c>
      <c r="F46" s="120">
        <v>0</v>
      </c>
      <c r="G46" s="120">
        <v>0</v>
      </c>
      <c r="H46" s="121">
        <v>0</v>
      </c>
      <c r="I46" s="120">
        <v>0</v>
      </c>
      <c r="J46" s="120">
        <v>0</v>
      </c>
      <c r="K46" s="118">
        <v>0</v>
      </c>
      <c r="L46" s="118">
        <v>0</v>
      </c>
      <c r="M46" s="118">
        <v>0</v>
      </c>
      <c r="N46" s="119">
        <v>0</v>
      </c>
      <c r="O46" s="120">
        <v>0</v>
      </c>
      <c r="P46" s="118">
        <v>0</v>
      </c>
      <c r="Q46" s="118">
        <v>0</v>
      </c>
      <c r="R46" s="119">
        <v>0</v>
      </c>
      <c r="S46" s="120">
        <v>0</v>
      </c>
      <c r="T46" s="118">
        <v>0</v>
      </c>
      <c r="U46" s="118">
        <v>0</v>
      </c>
      <c r="V46" s="118">
        <v>0</v>
      </c>
      <c r="W46" s="118">
        <v>0</v>
      </c>
    </row>
    <row r="47" spans="1:23" x14ac:dyDescent="0.2">
      <c r="A47" s="117"/>
      <c r="B47" t="s">
        <v>28</v>
      </c>
      <c r="D47" s="118"/>
      <c r="E47" s="119">
        <v>0</v>
      </c>
      <c r="F47" s="120">
        <v>0</v>
      </c>
      <c r="G47" s="120">
        <v>0</v>
      </c>
      <c r="H47" s="121">
        <v>0</v>
      </c>
      <c r="I47" s="120">
        <v>0</v>
      </c>
      <c r="J47" s="120">
        <v>0</v>
      </c>
      <c r="K47" s="118">
        <v>0</v>
      </c>
      <c r="L47" s="118">
        <v>0</v>
      </c>
      <c r="M47" s="118">
        <v>0</v>
      </c>
      <c r="N47" s="119">
        <v>0</v>
      </c>
      <c r="O47" s="120">
        <v>0</v>
      </c>
      <c r="P47" s="118">
        <v>0</v>
      </c>
      <c r="Q47" s="118">
        <v>0</v>
      </c>
      <c r="R47" s="119">
        <v>0</v>
      </c>
      <c r="S47" s="120">
        <v>0</v>
      </c>
      <c r="T47" s="118">
        <v>0</v>
      </c>
      <c r="U47" s="118">
        <v>0</v>
      </c>
      <c r="V47" s="118">
        <v>0</v>
      </c>
      <c r="W47" s="118">
        <v>0</v>
      </c>
    </row>
    <row r="48" spans="1:23" x14ac:dyDescent="0.2">
      <c r="A48" s="117" t="s">
        <v>29</v>
      </c>
      <c r="D48" s="118"/>
      <c r="E48" s="119">
        <v>0</v>
      </c>
      <c r="F48" s="120">
        <v>0</v>
      </c>
      <c r="G48" s="120">
        <v>0</v>
      </c>
      <c r="H48" s="121">
        <v>0</v>
      </c>
      <c r="I48" s="120">
        <v>0</v>
      </c>
      <c r="J48" s="120">
        <v>0</v>
      </c>
      <c r="K48" s="118">
        <v>0</v>
      </c>
      <c r="L48" s="118">
        <v>0</v>
      </c>
      <c r="M48" s="118">
        <v>0</v>
      </c>
      <c r="N48" s="119">
        <v>0</v>
      </c>
      <c r="O48" s="120">
        <v>0</v>
      </c>
      <c r="P48" s="118">
        <v>0</v>
      </c>
      <c r="Q48" s="118">
        <v>0</v>
      </c>
      <c r="R48" s="119">
        <v>0</v>
      </c>
      <c r="S48" s="120">
        <v>0</v>
      </c>
      <c r="T48" s="118">
        <v>0</v>
      </c>
      <c r="U48" s="118">
        <v>0</v>
      </c>
      <c r="V48" s="118">
        <v>0</v>
      </c>
      <c r="W48" s="118">
        <v>0</v>
      </c>
    </row>
    <row r="49" spans="1:24" x14ac:dyDescent="0.2">
      <c r="A49" s="117"/>
      <c r="B49" t="s">
        <v>30</v>
      </c>
      <c r="D49" s="118"/>
      <c r="E49" s="119">
        <v>0</v>
      </c>
      <c r="F49" s="120">
        <v>0</v>
      </c>
      <c r="G49" s="120">
        <v>0</v>
      </c>
      <c r="H49" s="121">
        <v>0</v>
      </c>
      <c r="I49" s="120">
        <v>0</v>
      </c>
      <c r="J49" s="120">
        <v>0</v>
      </c>
      <c r="K49" s="118">
        <v>0</v>
      </c>
      <c r="L49" s="118">
        <v>0</v>
      </c>
      <c r="M49" s="118">
        <v>0</v>
      </c>
      <c r="N49" s="119">
        <v>0</v>
      </c>
      <c r="O49" s="120">
        <v>0</v>
      </c>
      <c r="P49" s="118">
        <v>0</v>
      </c>
      <c r="Q49" s="118">
        <v>0</v>
      </c>
      <c r="R49" s="119">
        <v>0</v>
      </c>
      <c r="S49" s="120">
        <v>0</v>
      </c>
      <c r="T49" s="118">
        <v>0</v>
      </c>
      <c r="U49" s="118">
        <v>0</v>
      </c>
      <c r="V49" s="118">
        <v>0</v>
      </c>
      <c r="W49" s="118">
        <v>0</v>
      </c>
    </row>
    <row r="50" spans="1:24" x14ac:dyDescent="0.2">
      <c r="A50" s="117"/>
      <c r="B50" t="s">
        <v>31</v>
      </c>
      <c r="D50" s="118"/>
      <c r="E50" s="119">
        <v>0</v>
      </c>
      <c r="F50" s="120">
        <v>0</v>
      </c>
      <c r="G50" s="120">
        <v>0</v>
      </c>
      <c r="H50" s="121">
        <v>0</v>
      </c>
      <c r="I50" s="120">
        <v>0</v>
      </c>
      <c r="J50" s="120">
        <v>0</v>
      </c>
      <c r="K50" s="118">
        <v>0</v>
      </c>
      <c r="L50" s="118">
        <v>0</v>
      </c>
      <c r="M50" s="118">
        <v>0</v>
      </c>
      <c r="N50" s="119">
        <v>0</v>
      </c>
      <c r="O50" s="120">
        <v>0</v>
      </c>
      <c r="P50" s="118">
        <v>0</v>
      </c>
      <c r="Q50" s="118">
        <v>0</v>
      </c>
      <c r="R50" s="119">
        <v>0</v>
      </c>
      <c r="S50" s="120">
        <v>0</v>
      </c>
      <c r="T50" s="118">
        <v>0</v>
      </c>
      <c r="U50" s="118">
        <v>0</v>
      </c>
      <c r="V50" s="118">
        <v>0</v>
      </c>
      <c r="W50" s="118">
        <v>0</v>
      </c>
    </row>
    <row r="51" spans="1:24" x14ac:dyDescent="0.2">
      <c r="A51" s="117" t="s">
        <v>32</v>
      </c>
      <c r="D51" s="118"/>
      <c r="E51" s="119">
        <v>0</v>
      </c>
      <c r="F51" s="120">
        <v>0</v>
      </c>
      <c r="G51" s="120">
        <v>0</v>
      </c>
      <c r="H51" s="121">
        <v>0</v>
      </c>
      <c r="I51" s="120">
        <v>0</v>
      </c>
      <c r="J51" s="120">
        <v>0</v>
      </c>
      <c r="K51" s="118">
        <v>0</v>
      </c>
      <c r="L51" s="118">
        <v>0</v>
      </c>
      <c r="M51" s="118">
        <v>0</v>
      </c>
      <c r="N51" s="119">
        <v>0</v>
      </c>
      <c r="O51" s="120">
        <v>0</v>
      </c>
      <c r="P51" s="118">
        <v>0</v>
      </c>
      <c r="Q51" s="118">
        <v>0</v>
      </c>
      <c r="R51" s="119">
        <v>0</v>
      </c>
      <c r="S51" s="120">
        <v>0</v>
      </c>
      <c r="T51" s="118">
        <v>0</v>
      </c>
      <c r="U51" s="118">
        <v>0</v>
      </c>
      <c r="V51" s="118">
        <v>0</v>
      </c>
      <c r="W51" s="118">
        <v>0</v>
      </c>
    </row>
    <row r="52" spans="1:24" x14ac:dyDescent="0.2">
      <c r="A52" s="117" t="s">
        <v>33</v>
      </c>
      <c r="D52" s="118"/>
      <c r="E52" s="119">
        <v>0</v>
      </c>
      <c r="F52" s="120">
        <v>0</v>
      </c>
      <c r="G52" s="120">
        <v>0</v>
      </c>
      <c r="H52" s="121">
        <v>0</v>
      </c>
      <c r="I52" s="120">
        <v>0</v>
      </c>
      <c r="J52" s="120">
        <v>0</v>
      </c>
      <c r="K52" s="118">
        <v>0</v>
      </c>
      <c r="L52" s="118">
        <v>0</v>
      </c>
      <c r="M52" s="118">
        <v>0</v>
      </c>
      <c r="N52" s="119">
        <v>0</v>
      </c>
      <c r="O52" s="120">
        <v>0</v>
      </c>
      <c r="P52" s="118">
        <v>0</v>
      </c>
      <c r="Q52" s="118">
        <v>0</v>
      </c>
      <c r="R52" s="119">
        <v>0</v>
      </c>
      <c r="S52" s="120">
        <v>0</v>
      </c>
      <c r="T52" s="118">
        <v>0</v>
      </c>
      <c r="U52" s="118">
        <v>0</v>
      </c>
      <c r="V52" s="118">
        <v>0</v>
      </c>
      <c r="W52" s="118">
        <v>0</v>
      </c>
    </row>
    <row r="53" spans="1:24" x14ac:dyDescent="0.2">
      <c r="A53" s="117" t="s">
        <v>85</v>
      </c>
      <c r="D53" s="118"/>
      <c r="E53" s="119">
        <v>0</v>
      </c>
      <c r="F53" s="120">
        <v>0</v>
      </c>
      <c r="G53" s="120">
        <v>0</v>
      </c>
      <c r="H53" s="121">
        <v>0</v>
      </c>
      <c r="I53" s="120">
        <v>0</v>
      </c>
      <c r="J53" s="120">
        <v>0</v>
      </c>
      <c r="K53" s="118">
        <v>0</v>
      </c>
      <c r="L53" s="118">
        <v>0</v>
      </c>
      <c r="M53" s="118">
        <v>0</v>
      </c>
      <c r="N53" s="119">
        <v>0</v>
      </c>
      <c r="O53" s="120">
        <v>0</v>
      </c>
      <c r="P53" s="118">
        <v>0</v>
      </c>
      <c r="Q53" s="118">
        <v>0</v>
      </c>
      <c r="R53" s="119">
        <v>0</v>
      </c>
      <c r="S53" s="120">
        <v>0</v>
      </c>
      <c r="T53" s="118">
        <v>0</v>
      </c>
      <c r="U53" s="118">
        <v>0</v>
      </c>
      <c r="V53" s="118">
        <v>0</v>
      </c>
      <c r="W53" s="118">
        <v>0</v>
      </c>
    </row>
    <row r="54" spans="1:24" hidden="1" x14ac:dyDescent="0.2">
      <c r="A54" s="117"/>
      <c r="B54" t="s">
        <v>34</v>
      </c>
      <c r="D54" s="118"/>
      <c r="E54" s="119">
        <v>0</v>
      </c>
      <c r="F54" s="120">
        <v>0</v>
      </c>
      <c r="G54" s="120">
        <v>0</v>
      </c>
      <c r="H54" s="121">
        <v>0</v>
      </c>
      <c r="I54" s="120">
        <v>0</v>
      </c>
      <c r="J54" s="120">
        <v>0</v>
      </c>
      <c r="K54" s="118">
        <v>0</v>
      </c>
      <c r="L54" s="118">
        <v>0</v>
      </c>
      <c r="M54" s="118">
        <v>0</v>
      </c>
      <c r="N54" s="119">
        <v>0</v>
      </c>
      <c r="O54" s="120">
        <v>0</v>
      </c>
      <c r="P54" s="118">
        <v>0</v>
      </c>
      <c r="Q54" s="118">
        <v>0</v>
      </c>
      <c r="R54" s="119">
        <v>0</v>
      </c>
      <c r="S54" s="120">
        <v>0</v>
      </c>
      <c r="T54" s="118">
        <v>0</v>
      </c>
      <c r="U54" s="118">
        <v>0</v>
      </c>
      <c r="V54" s="118">
        <v>0</v>
      </c>
      <c r="W54" s="118">
        <v>0</v>
      </c>
    </row>
    <row r="55" spans="1:24" hidden="1" x14ac:dyDescent="0.2">
      <c r="A55" s="117"/>
      <c r="B55" t="s">
        <v>35</v>
      </c>
      <c r="D55" s="118"/>
      <c r="E55" s="119">
        <v>0</v>
      </c>
      <c r="F55" s="120">
        <v>0</v>
      </c>
      <c r="G55" s="120">
        <v>0</v>
      </c>
      <c r="H55" s="121">
        <v>0</v>
      </c>
      <c r="I55" s="120">
        <v>0</v>
      </c>
      <c r="J55" s="120">
        <v>0</v>
      </c>
      <c r="K55" s="118">
        <v>0</v>
      </c>
      <c r="L55" s="118">
        <v>0</v>
      </c>
      <c r="M55" s="118">
        <v>0</v>
      </c>
      <c r="N55" s="119">
        <v>0</v>
      </c>
      <c r="O55" s="120">
        <v>0</v>
      </c>
      <c r="P55" s="118">
        <v>0</v>
      </c>
      <c r="Q55" s="118">
        <v>0</v>
      </c>
      <c r="R55" s="119">
        <v>0</v>
      </c>
      <c r="S55" s="120">
        <v>0</v>
      </c>
      <c r="T55" s="118">
        <v>0</v>
      </c>
      <c r="U55" s="118">
        <v>0</v>
      </c>
      <c r="V55" s="118">
        <v>0</v>
      </c>
      <c r="W55" s="118">
        <v>0</v>
      </c>
    </row>
    <row r="56" spans="1:24" x14ac:dyDescent="0.2">
      <c r="A56" s="122" t="s">
        <v>86</v>
      </c>
      <c r="D56" s="118"/>
      <c r="E56" s="119">
        <v>0</v>
      </c>
      <c r="F56" s="120">
        <v>0</v>
      </c>
      <c r="G56" s="120">
        <v>0</v>
      </c>
      <c r="H56" s="121">
        <v>0</v>
      </c>
      <c r="I56" s="120">
        <v>0</v>
      </c>
      <c r="J56" s="120">
        <v>0</v>
      </c>
      <c r="K56" s="118">
        <v>0</v>
      </c>
      <c r="L56" s="118">
        <v>0</v>
      </c>
      <c r="M56" s="118">
        <v>0</v>
      </c>
      <c r="N56" s="119">
        <v>0</v>
      </c>
      <c r="O56" s="120">
        <v>0</v>
      </c>
      <c r="P56" s="118">
        <v>0</v>
      </c>
      <c r="Q56" s="118">
        <v>0</v>
      </c>
      <c r="R56" s="119">
        <v>0</v>
      </c>
      <c r="S56" s="120">
        <v>0</v>
      </c>
      <c r="T56" s="118">
        <v>0</v>
      </c>
      <c r="U56" s="118">
        <v>0</v>
      </c>
      <c r="V56" s="118">
        <v>0</v>
      </c>
      <c r="W56" s="118">
        <v>0</v>
      </c>
    </row>
    <row r="57" spans="1:24" x14ac:dyDescent="0.2">
      <c r="A57" s="117" t="s">
        <v>36</v>
      </c>
      <c r="D57" s="118"/>
      <c r="E57" s="119">
        <v>0</v>
      </c>
      <c r="F57" s="120">
        <v>0</v>
      </c>
      <c r="G57" s="120">
        <v>0</v>
      </c>
      <c r="H57" s="121">
        <v>0</v>
      </c>
      <c r="I57" s="120">
        <v>0</v>
      </c>
      <c r="J57" s="120">
        <v>0</v>
      </c>
      <c r="K57" s="118">
        <v>0</v>
      </c>
      <c r="L57" s="118">
        <v>0</v>
      </c>
      <c r="M57" s="118">
        <v>0</v>
      </c>
      <c r="N57" s="119">
        <v>0</v>
      </c>
      <c r="O57" s="120">
        <v>0</v>
      </c>
      <c r="P57" s="118">
        <v>0</v>
      </c>
      <c r="Q57" s="118">
        <v>0</v>
      </c>
      <c r="R57" s="119">
        <v>0</v>
      </c>
      <c r="S57" s="120">
        <v>0</v>
      </c>
      <c r="T57" s="118">
        <v>0</v>
      </c>
      <c r="U57" s="118">
        <v>0</v>
      </c>
      <c r="V57" s="118">
        <v>0</v>
      </c>
      <c r="W57" s="118">
        <v>0</v>
      </c>
    </row>
    <row r="58" spans="1:24" x14ac:dyDescent="0.2">
      <c r="A58" s="117"/>
      <c r="D58" s="118"/>
      <c r="E58" s="119"/>
      <c r="F58" s="120"/>
      <c r="G58" s="120"/>
      <c r="H58" s="121"/>
      <c r="I58" s="120"/>
      <c r="J58" s="120"/>
      <c r="K58" s="118"/>
      <c r="L58" s="118"/>
      <c r="M58" s="118"/>
      <c r="N58" s="119"/>
      <c r="O58" s="120"/>
      <c r="P58" s="118"/>
      <c r="Q58" s="118"/>
      <c r="R58" s="119"/>
      <c r="S58" s="120"/>
      <c r="T58" s="118"/>
      <c r="U58" s="118"/>
      <c r="V58" s="118"/>
      <c r="W58" s="118"/>
    </row>
    <row r="59" spans="1:24" x14ac:dyDescent="0.2">
      <c r="A59" s="117" t="s">
        <v>37</v>
      </c>
      <c r="D59" s="118"/>
      <c r="E59" s="119">
        <v>1265.0840328888889</v>
      </c>
      <c r="F59" s="120">
        <v>1282.8807893333333</v>
      </c>
      <c r="G59" s="120">
        <v>1300.6775457777776</v>
      </c>
      <c r="H59" s="121">
        <v>3848.6423679999998</v>
      </c>
      <c r="I59" s="120">
        <v>1165.1936235555554</v>
      </c>
      <c r="J59" s="120">
        <v>1106.3500406666665</v>
      </c>
      <c r="K59" s="118">
        <v>1047.5064577777778</v>
      </c>
      <c r="L59" s="118">
        <v>3319.0501219999996</v>
      </c>
      <c r="M59" s="118">
        <v>7167.6924899999995</v>
      </c>
      <c r="N59" s="119">
        <v>1020.6811344444444</v>
      </c>
      <c r="O59" s="120">
        <v>977.84668133333332</v>
      </c>
      <c r="P59" s="118">
        <v>935.01222822222235</v>
      </c>
      <c r="Q59" s="118">
        <v>2933.5400440000003</v>
      </c>
      <c r="R59" s="119">
        <v>893.47004688888876</v>
      </c>
      <c r="S59" s="120">
        <v>851.28172966666659</v>
      </c>
      <c r="T59" s="118">
        <v>809.09341244444443</v>
      </c>
      <c r="U59" s="118">
        <v>2553.8451889999997</v>
      </c>
      <c r="V59" s="118">
        <v>5487.385233</v>
      </c>
      <c r="W59" s="118">
        <v>12655.077722999999</v>
      </c>
    </row>
    <row r="60" spans="1:24" x14ac:dyDescent="0.2">
      <c r="A60" s="117" t="s">
        <v>38</v>
      </c>
      <c r="D60" s="118"/>
      <c r="E60" s="119">
        <v>0</v>
      </c>
      <c r="F60" s="120">
        <v>0</v>
      </c>
      <c r="G60" s="120">
        <v>0</v>
      </c>
      <c r="H60" s="121">
        <v>0</v>
      </c>
      <c r="I60" s="120">
        <v>0</v>
      </c>
      <c r="J60" s="120">
        <v>0</v>
      </c>
      <c r="K60" s="118">
        <v>0</v>
      </c>
      <c r="L60" s="118">
        <v>0</v>
      </c>
      <c r="M60" s="118">
        <v>0</v>
      </c>
      <c r="N60" s="119">
        <v>0</v>
      </c>
      <c r="O60" s="120">
        <v>0</v>
      </c>
      <c r="P60" s="118">
        <v>0</v>
      </c>
      <c r="Q60" s="118">
        <v>0</v>
      </c>
      <c r="R60" s="119">
        <v>0</v>
      </c>
      <c r="S60" s="120">
        <v>0</v>
      </c>
      <c r="T60" s="118">
        <v>0</v>
      </c>
      <c r="U60" s="118">
        <v>0</v>
      </c>
      <c r="V60" s="118">
        <v>0</v>
      </c>
      <c r="W60" s="118">
        <v>0</v>
      </c>
    </row>
    <row r="61" spans="1:24" x14ac:dyDescent="0.2">
      <c r="A61" s="117"/>
      <c r="B61" t="s">
        <v>39</v>
      </c>
      <c r="D61" s="118"/>
      <c r="E61" s="119">
        <v>0</v>
      </c>
      <c r="F61" s="120">
        <v>0</v>
      </c>
      <c r="G61" s="120">
        <v>0</v>
      </c>
      <c r="H61" s="121">
        <v>0</v>
      </c>
      <c r="I61" s="120">
        <v>0</v>
      </c>
      <c r="J61" s="120">
        <v>0</v>
      </c>
      <c r="K61" s="118">
        <v>0</v>
      </c>
      <c r="L61" s="118">
        <v>0</v>
      </c>
      <c r="M61" s="118">
        <v>0</v>
      </c>
      <c r="N61" s="119">
        <v>0</v>
      </c>
      <c r="O61" s="120">
        <v>0</v>
      </c>
      <c r="P61" s="118">
        <v>0</v>
      </c>
      <c r="Q61" s="118">
        <v>0</v>
      </c>
      <c r="R61" s="119">
        <v>0</v>
      </c>
      <c r="S61" s="120">
        <v>0</v>
      </c>
      <c r="T61" s="118">
        <v>0</v>
      </c>
      <c r="U61" s="118">
        <v>0</v>
      </c>
      <c r="V61" s="118">
        <v>0</v>
      </c>
      <c r="W61" s="118">
        <v>0</v>
      </c>
    </row>
    <row r="62" spans="1:24" x14ac:dyDescent="0.2">
      <c r="A62" s="117"/>
      <c r="C62" t="s">
        <v>40</v>
      </c>
      <c r="D62" s="118"/>
      <c r="E62" s="119">
        <v>0</v>
      </c>
      <c r="F62" s="120">
        <v>0</v>
      </c>
      <c r="G62" s="120">
        <v>0</v>
      </c>
      <c r="H62" s="121">
        <v>0</v>
      </c>
      <c r="I62" s="120">
        <v>0</v>
      </c>
      <c r="J62" s="120">
        <v>0</v>
      </c>
      <c r="K62" s="118">
        <v>0</v>
      </c>
      <c r="L62" s="118">
        <v>0</v>
      </c>
      <c r="M62" s="118">
        <v>0</v>
      </c>
      <c r="N62" s="119">
        <v>0</v>
      </c>
      <c r="O62" s="120">
        <v>0</v>
      </c>
      <c r="P62" s="118">
        <v>0</v>
      </c>
      <c r="Q62" s="118">
        <v>0</v>
      </c>
      <c r="R62" s="119">
        <v>0</v>
      </c>
      <c r="S62" s="120">
        <v>0</v>
      </c>
      <c r="T62" s="118">
        <v>0</v>
      </c>
      <c r="U62" s="118">
        <v>0</v>
      </c>
      <c r="V62" s="118">
        <v>0</v>
      </c>
      <c r="W62" s="118">
        <v>0</v>
      </c>
    </row>
    <row r="63" spans="1:24" x14ac:dyDescent="0.2">
      <c r="A63" s="117"/>
      <c r="C63" t="s">
        <v>41</v>
      </c>
      <c r="D63" s="118"/>
      <c r="E63" s="119">
        <v>0</v>
      </c>
      <c r="F63" s="120">
        <v>0</v>
      </c>
      <c r="G63" s="120">
        <v>0</v>
      </c>
      <c r="H63" s="121">
        <v>0</v>
      </c>
      <c r="I63" s="120">
        <v>0</v>
      </c>
      <c r="J63" s="120">
        <v>0</v>
      </c>
      <c r="K63" s="118">
        <v>0</v>
      </c>
      <c r="L63" s="118">
        <v>0</v>
      </c>
      <c r="M63" s="118">
        <v>0</v>
      </c>
      <c r="N63" s="119">
        <v>0</v>
      </c>
      <c r="O63" s="120">
        <v>0</v>
      </c>
      <c r="P63" s="118">
        <v>0</v>
      </c>
      <c r="Q63" s="118">
        <v>0</v>
      </c>
      <c r="R63" s="119">
        <v>0</v>
      </c>
      <c r="S63" s="120">
        <v>0</v>
      </c>
      <c r="T63" s="118">
        <v>0</v>
      </c>
      <c r="U63" s="118">
        <v>0</v>
      </c>
      <c r="V63" s="118">
        <v>0</v>
      </c>
      <c r="W63" s="118">
        <v>0</v>
      </c>
      <c r="X63" s="160"/>
    </row>
    <row r="64" spans="1:24" x14ac:dyDescent="0.2">
      <c r="A64" s="117"/>
      <c r="B64" t="s">
        <v>42</v>
      </c>
      <c r="D64" s="118"/>
      <c r="E64" s="119">
        <v>0</v>
      </c>
      <c r="F64" s="120">
        <v>0</v>
      </c>
      <c r="G64" s="120">
        <v>0</v>
      </c>
      <c r="H64" s="121">
        <v>0</v>
      </c>
      <c r="I64" s="120">
        <v>0</v>
      </c>
      <c r="J64" s="120">
        <v>0</v>
      </c>
      <c r="K64" s="118">
        <v>0</v>
      </c>
      <c r="L64" s="118">
        <v>0</v>
      </c>
      <c r="M64" s="118">
        <v>0</v>
      </c>
      <c r="N64" s="119">
        <v>0</v>
      </c>
      <c r="O64" s="120">
        <v>0</v>
      </c>
      <c r="P64" s="118">
        <v>0</v>
      </c>
      <c r="Q64" s="118">
        <v>0</v>
      </c>
      <c r="R64" s="119">
        <v>0</v>
      </c>
      <c r="S64" s="120">
        <v>0</v>
      </c>
      <c r="T64" s="118">
        <v>0</v>
      </c>
      <c r="U64" s="118">
        <v>0</v>
      </c>
      <c r="V64" s="118">
        <v>0</v>
      </c>
      <c r="W64" s="118">
        <v>0</v>
      </c>
    </row>
    <row r="65" spans="1:24" x14ac:dyDescent="0.2">
      <c r="A65" s="117" t="s">
        <v>43</v>
      </c>
      <c r="D65" s="118"/>
      <c r="E65" s="119">
        <v>0</v>
      </c>
      <c r="F65" s="120">
        <v>0</v>
      </c>
      <c r="G65" s="120">
        <v>0</v>
      </c>
      <c r="H65" s="121">
        <v>0</v>
      </c>
      <c r="I65" s="120">
        <v>0</v>
      </c>
      <c r="J65" s="120">
        <v>0</v>
      </c>
      <c r="K65" s="118">
        <v>0</v>
      </c>
      <c r="L65" s="118">
        <v>0</v>
      </c>
      <c r="M65" s="118">
        <v>0</v>
      </c>
      <c r="N65" s="119">
        <v>0</v>
      </c>
      <c r="O65" s="120">
        <v>0</v>
      </c>
      <c r="P65" s="118">
        <v>0</v>
      </c>
      <c r="Q65" s="118">
        <v>0</v>
      </c>
      <c r="R65" s="119">
        <v>0</v>
      </c>
      <c r="S65" s="120">
        <v>0</v>
      </c>
      <c r="T65" s="118">
        <v>0</v>
      </c>
      <c r="U65" s="118">
        <v>0</v>
      </c>
      <c r="V65" s="118">
        <v>0</v>
      </c>
      <c r="W65" s="118">
        <v>0</v>
      </c>
    </row>
    <row r="66" spans="1:24" x14ac:dyDescent="0.2">
      <c r="A66" s="117"/>
      <c r="B66" t="s">
        <v>39</v>
      </c>
      <c r="D66" s="118"/>
      <c r="E66" s="119">
        <v>0</v>
      </c>
      <c r="F66" s="120">
        <v>0</v>
      </c>
      <c r="G66" s="120">
        <v>0</v>
      </c>
      <c r="H66" s="121">
        <v>0</v>
      </c>
      <c r="I66" s="120">
        <v>0</v>
      </c>
      <c r="J66" s="120">
        <v>0</v>
      </c>
      <c r="K66" s="118">
        <v>0</v>
      </c>
      <c r="L66" s="118">
        <v>0</v>
      </c>
      <c r="M66" s="118">
        <v>0</v>
      </c>
      <c r="N66" s="119">
        <v>0</v>
      </c>
      <c r="O66" s="120">
        <v>0</v>
      </c>
      <c r="P66" s="118">
        <v>0</v>
      </c>
      <c r="Q66" s="118">
        <v>0</v>
      </c>
      <c r="R66" s="119">
        <v>0</v>
      </c>
      <c r="S66" s="120">
        <v>0</v>
      </c>
      <c r="T66" s="118">
        <v>0</v>
      </c>
      <c r="U66" s="118">
        <v>0</v>
      </c>
      <c r="V66" s="118">
        <v>0</v>
      </c>
      <c r="W66" s="118">
        <v>0</v>
      </c>
    </row>
    <row r="67" spans="1:24" x14ac:dyDescent="0.2">
      <c r="A67" s="117"/>
      <c r="C67" t="s">
        <v>40</v>
      </c>
      <c r="D67" s="118"/>
      <c r="E67" s="119">
        <v>0</v>
      </c>
      <c r="F67" s="120">
        <v>0</v>
      </c>
      <c r="G67" s="120">
        <v>0</v>
      </c>
      <c r="H67" s="121">
        <v>0</v>
      </c>
      <c r="I67" s="120">
        <v>0</v>
      </c>
      <c r="J67" s="120">
        <v>0</v>
      </c>
      <c r="K67" s="118">
        <v>0</v>
      </c>
      <c r="L67" s="118">
        <v>0</v>
      </c>
      <c r="M67" s="118">
        <v>0</v>
      </c>
      <c r="N67" s="119">
        <v>0</v>
      </c>
      <c r="O67" s="120">
        <v>0</v>
      </c>
      <c r="P67" s="118">
        <v>0</v>
      </c>
      <c r="Q67" s="118">
        <v>0</v>
      </c>
      <c r="R67" s="119">
        <v>0</v>
      </c>
      <c r="S67" s="120">
        <v>0</v>
      </c>
      <c r="T67" s="118">
        <v>0</v>
      </c>
      <c r="U67" s="118">
        <v>0</v>
      </c>
      <c r="V67" s="118">
        <v>0</v>
      </c>
      <c r="W67" s="118">
        <v>0</v>
      </c>
    </row>
    <row r="68" spans="1:24" x14ac:dyDescent="0.2">
      <c r="A68" s="117"/>
      <c r="C68" t="s">
        <v>41</v>
      </c>
      <c r="D68" s="118"/>
      <c r="E68" s="119">
        <v>0</v>
      </c>
      <c r="F68" s="120">
        <v>0</v>
      </c>
      <c r="G68" s="120">
        <v>0</v>
      </c>
      <c r="H68" s="121">
        <v>0</v>
      </c>
      <c r="I68" s="120">
        <v>0</v>
      </c>
      <c r="J68" s="120">
        <v>0</v>
      </c>
      <c r="K68" s="118">
        <v>0</v>
      </c>
      <c r="L68" s="118">
        <v>0</v>
      </c>
      <c r="M68" s="118">
        <v>0</v>
      </c>
      <c r="N68" s="119">
        <v>0</v>
      </c>
      <c r="O68" s="120">
        <v>0</v>
      </c>
      <c r="P68" s="118">
        <v>0</v>
      </c>
      <c r="Q68" s="118">
        <v>0</v>
      </c>
      <c r="R68" s="119">
        <v>0</v>
      </c>
      <c r="S68" s="120">
        <v>0</v>
      </c>
      <c r="T68" s="118">
        <v>0</v>
      </c>
      <c r="U68" s="118">
        <v>0</v>
      </c>
      <c r="V68" s="118">
        <v>0</v>
      </c>
      <c r="W68" s="118">
        <v>0</v>
      </c>
    </row>
    <row r="69" spans="1:24" x14ac:dyDescent="0.2">
      <c r="A69" s="117"/>
      <c r="B69" t="s">
        <v>42</v>
      </c>
      <c r="D69" s="118"/>
      <c r="E69" s="119">
        <v>0</v>
      </c>
      <c r="F69" s="120">
        <v>0</v>
      </c>
      <c r="G69" s="120">
        <v>0</v>
      </c>
      <c r="H69" s="121">
        <v>0</v>
      </c>
      <c r="I69" s="120">
        <v>0</v>
      </c>
      <c r="J69" s="120">
        <v>0</v>
      </c>
      <c r="K69" s="118">
        <v>0</v>
      </c>
      <c r="L69" s="118">
        <v>0</v>
      </c>
      <c r="M69" s="118">
        <v>0</v>
      </c>
      <c r="N69" s="119">
        <v>0</v>
      </c>
      <c r="O69" s="120">
        <v>0</v>
      </c>
      <c r="P69" s="118">
        <v>0</v>
      </c>
      <c r="Q69" s="118">
        <v>0</v>
      </c>
      <c r="R69" s="119">
        <v>0</v>
      </c>
      <c r="S69" s="120">
        <v>0</v>
      </c>
      <c r="T69" s="118">
        <v>0</v>
      </c>
      <c r="U69" s="118">
        <v>0</v>
      </c>
      <c r="V69" s="118">
        <v>0</v>
      </c>
      <c r="W69" s="118">
        <v>0</v>
      </c>
    </row>
    <row r="70" spans="1:24" x14ac:dyDescent="0.2">
      <c r="A70" s="117" t="s">
        <v>44</v>
      </c>
      <c r="D70" s="118"/>
      <c r="E70" s="119">
        <v>1265.0840328888889</v>
      </c>
      <c r="F70" s="120">
        <v>1282.8807893333333</v>
      </c>
      <c r="G70" s="120">
        <v>1300.6775457777776</v>
      </c>
      <c r="H70" s="121">
        <v>3848.6423679999998</v>
      </c>
      <c r="I70" s="120">
        <v>1165.1936235555554</v>
      </c>
      <c r="J70" s="120">
        <v>1106.3500406666665</v>
      </c>
      <c r="K70" s="118">
        <v>1047.5064577777778</v>
      </c>
      <c r="L70" s="118">
        <v>3319.0501219999996</v>
      </c>
      <c r="M70" s="118">
        <v>7167.6924899999995</v>
      </c>
      <c r="N70" s="119">
        <v>1020.6811344444444</v>
      </c>
      <c r="O70" s="120">
        <v>977.84668133333332</v>
      </c>
      <c r="P70" s="118">
        <v>935.01222822222235</v>
      </c>
      <c r="Q70" s="118">
        <v>2933.5400440000003</v>
      </c>
      <c r="R70" s="119">
        <v>893.47004688888876</v>
      </c>
      <c r="S70" s="120">
        <v>851.28172966666659</v>
      </c>
      <c r="T70" s="118">
        <v>809.09341244444443</v>
      </c>
      <c r="U70" s="118">
        <v>2553.8451889999997</v>
      </c>
      <c r="V70" s="118">
        <v>5487.385233</v>
      </c>
      <c r="W70" s="118">
        <v>12655.077722999999</v>
      </c>
    </row>
    <row r="71" spans="1:24" x14ac:dyDescent="0.2">
      <c r="A71" s="117"/>
      <c r="D71" s="118"/>
      <c r="E71" s="119"/>
      <c r="F71" s="120"/>
      <c r="G71" s="120"/>
      <c r="H71" s="121"/>
      <c r="I71" s="120"/>
      <c r="J71" s="120"/>
      <c r="K71" s="118"/>
      <c r="L71" s="118"/>
      <c r="M71" s="118"/>
      <c r="N71" s="119"/>
      <c r="O71" s="120"/>
      <c r="P71" s="118"/>
      <c r="Q71" s="118"/>
      <c r="R71" s="119"/>
      <c r="S71" s="120"/>
      <c r="T71" s="118"/>
      <c r="U71" s="118"/>
      <c r="V71" s="118"/>
      <c r="W71" s="118"/>
    </row>
    <row r="72" spans="1:24" x14ac:dyDescent="0.2">
      <c r="A72" s="127" t="s">
        <v>45</v>
      </c>
      <c r="B72" s="128"/>
      <c r="C72" s="128"/>
      <c r="D72" s="129"/>
      <c r="E72" s="130">
        <v>-1265.0840328888889</v>
      </c>
      <c r="F72" s="131">
        <v>-1282.8807893333333</v>
      </c>
      <c r="G72" s="131">
        <v>-1300.6775457777776</v>
      </c>
      <c r="H72" s="132">
        <v>-3848.6423679999998</v>
      </c>
      <c r="I72" s="131">
        <v>-1165.1936235555554</v>
      </c>
      <c r="J72" s="131">
        <v>-1106.3500406666665</v>
      </c>
      <c r="K72" s="129">
        <v>-1047.5064577777778</v>
      </c>
      <c r="L72" s="129">
        <v>-3319.0501219999996</v>
      </c>
      <c r="M72" s="129">
        <v>-7167.6924899999995</v>
      </c>
      <c r="N72" s="130">
        <v>-1020.6811344444444</v>
      </c>
      <c r="O72" s="131">
        <v>-977.84668133333332</v>
      </c>
      <c r="P72" s="129">
        <v>-935.01222822222235</v>
      </c>
      <c r="Q72" s="129">
        <v>-2933.5400440000003</v>
      </c>
      <c r="R72" s="130">
        <v>-893.47004688888876</v>
      </c>
      <c r="S72" s="131">
        <v>-851.28172966666659</v>
      </c>
      <c r="T72" s="129">
        <v>-809.09341244444443</v>
      </c>
      <c r="U72" s="129">
        <v>-2553.8451889999997</v>
      </c>
      <c r="V72" s="129">
        <v>-5487.385233</v>
      </c>
      <c r="W72" s="129">
        <v>-12655.077722999999</v>
      </c>
    </row>
    <row r="73" spans="1:24" x14ac:dyDescent="0.2">
      <c r="A73" s="144"/>
      <c r="B73" s="145"/>
      <c r="C73" s="145"/>
      <c r="D73" s="146"/>
      <c r="E73" s="136"/>
      <c r="F73" s="137"/>
      <c r="G73" s="137"/>
      <c r="H73" s="138"/>
      <c r="I73" s="137"/>
      <c r="J73" s="137"/>
      <c r="K73" s="139"/>
      <c r="L73" s="139"/>
      <c r="M73" s="139"/>
      <c r="N73" s="136"/>
      <c r="O73" s="137"/>
      <c r="P73" s="139"/>
      <c r="Q73" s="139"/>
      <c r="R73" s="136"/>
      <c r="S73" s="137"/>
      <c r="T73" s="139"/>
      <c r="U73" s="139"/>
      <c r="V73" s="139"/>
      <c r="W73" s="139"/>
    </row>
    <row r="74" spans="1:24" ht="39.75" customHeight="1" x14ac:dyDescent="0.2">
      <c r="S74" s="161"/>
      <c r="T74" s="161"/>
      <c r="U74" s="161"/>
      <c r="V74" s="161"/>
      <c r="X74" s="162">
        <v>11</v>
      </c>
    </row>
  </sheetData>
  <printOptions horizontalCentered="1"/>
  <pageMargins left="0.39370078740157483" right="0" top="0.59055118110236227" bottom="0" header="0" footer="0"/>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X42"/>
  <sheetViews>
    <sheetView zoomScale="80" zoomScaleNormal="80" workbookViewId="0">
      <selection activeCell="AA12" sqref="AA12:AB12"/>
    </sheetView>
  </sheetViews>
  <sheetFormatPr baseColWidth="10" defaultRowHeight="12.75" x14ac:dyDescent="0.2"/>
  <cols>
    <col min="1" max="2" width="3.28515625" customWidth="1"/>
    <col min="4" max="4" width="32.28515625" customWidth="1"/>
    <col min="5" max="5" width="8.28515625" bestFit="1" customWidth="1"/>
    <col min="6" max="6" width="7.7109375" bestFit="1" customWidth="1"/>
    <col min="7" max="7" width="8.42578125" bestFit="1" customWidth="1"/>
    <col min="8" max="9" width="7.7109375" bestFit="1" customWidth="1"/>
    <col min="10" max="10" width="6.7109375" bestFit="1" customWidth="1"/>
    <col min="11" max="11" width="6.5703125" bestFit="1" customWidth="1"/>
    <col min="12" max="12" width="6.7109375" bestFit="1" customWidth="1"/>
    <col min="13" max="13" width="7.7109375" bestFit="1" customWidth="1"/>
    <col min="14" max="15" width="8.28515625" bestFit="1" customWidth="1"/>
    <col min="16" max="16" width="10.85546875" bestFit="1" customWidth="1"/>
    <col min="17" max="17" width="7.7109375" bestFit="1" customWidth="1"/>
    <col min="18" max="18" width="8.140625" bestFit="1" customWidth="1"/>
    <col min="19" max="19" width="9.5703125" hidden="1" customWidth="1"/>
    <col min="20" max="20" width="9.28515625" hidden="1" customWidth="1"/>
    <col min="21" max="22" width="7.7109375" hidden="1" customWidth="1"/>
    <col min="23" max="23" width="11.28515625" customWidth="1"/>
  </cols>
  <sheetData>
    <row r="1" spans="1:24" ht="23.25" x14ac:dyDescent="0.35">
      <c r="X1" s="164"/>
    </row>
    <row r="2" spans="1:24" x14ac:dyDescent="0.2">
      <c r="A2" s="93" t="s">
        <v>97</v>
      </c>
      <c r="B2" s="94"/>
      <c r="C2" s="94"/>
      <c r="D2" s="94"/>
      <c r="E2" s="92"/>
      <c r="F2" s="92"/>
      <c r="G2" s="92"/>
      <c r="H2" s="92"/>
      <c r="I2" s="92"/>
      <c r="J2" s="92"/>
      <c r="K2" s="92"/>
      <c r="L2" s="92"/>
      <c r="M2" s="92"/>
      <c r="N2" s="92"/>
      <c r="O2" s="92"/>
      <c r="P2" s="92"/>
      <c r="Q2" s="92"/>
      <c r="R2" s="92"/>
      <c r="S2" s="92"/>
      <c r="T2" s="92"/>
      <c r="U2" s="92"/>
      <c r="V2" s="92"/>
      <c r="W2" s="92"/>
    </row>
    <row r="3" spans="1:24" x14ac:dyDescent="0.2">
      <c r="A3" s="152" t="s">
        <v>117</v>
      </c>
      <c r="B3" s="92"/>
      <c r="C3" s="92"/>
      <c r="D3" s="92"/>
      <c r="E3" s="92"/>
      <c r="F3" s="92"/>
      <c r="G3" s="92"/>
      <c r="H3" s="92"/>
      <c r="I3" s="92"/>
      <c r="J3" s="92"/>
      <c r="K3" s="92"/>
      <c r="L3" s="92"/>
      <c r="M3" s="92"/>
      <c r="N3" s="92"/>
      <c r="O3" s="92"/>
      <c r="P3" s="92"/>
      <c r="Q3" s="92"/>
      <c r="R3" s="92"/>
      <c r="S3" s="92"/>
      <c r="T3" s="92"/>
      <c r="U3" s="92"/>
      <c r="V3" s="92"/>
      <c r="W3" s="92"/>
    </row>
    <row r="4" spans="1:24" x14ac:dyDescent="0.2">
      <c r="A4" s="91" t="s">
        <v>87</v>
      </c>
      <c r="B4" s="92"/>
      <c r="C4" s="92"/>
      <c r="D4" s="92"/>
      <c r="E4" s="92"/>
      <c r="F4" s="92"/>
      <c r="G4" s="92"/>
      <c r="H4" s="92"/>
      <c r="I4" s="92"/>
      <c r="J4" s="92"/>
      <c r="K4" s="92"/>
      <c r="L4" s="92"/>
      <c r="M4" s="92"/>
      <c r="N4" s="92"/>
      <c r="O4" s="92"/>
      <c r="P4" s="92"/>
      <c r="Q4" s="92"/>
      <c r="R4" s="92"/>
      <c r="S4" s="92"/>
      <c r="T4" s="92"/>
      <c r="U4" s="92"/>
      <c r="V4" s="92"/>
      <c r="W4" s="92"/>
    </row>
    <row r="5" spans="1:24" x14ac:dyDescent="0.2">
      <c r="A5" s="93" t="s">
        <v>2</v>
      </c>
      <c r="B5" s="91"/>
      <c r="C5" s="91"/>
      <c r="D5" s="91"/>
      <c r="E5" s="91"/>
      <c r="F5" s="92"/>
      <c r="G5" s="92"/>
      <c r="H5" s="92"/>
      <c r="I5" s="92"/>
      <c r="J5" s="92"/>
      <c r="K5" s="92"/>
      <c r="L5" s="92"/>
      <c r="M5" s="92"/>
      <c r="N5" s="92"/>
      <c r="O5" s="92"/>
      <c r="P5" s="92"/>
      <c r="Q5" s="92"/>
      <c r="R5" s="92"/>
      <c r="S5" s="92"/>
      <c r="T5" s="92"/>
      <c r="U5" s="92"/>
      <c r="V5" s="92"/>
      <c r="W5" s="92"/>
    </row>
    <row r="6" spans="1:24" x14ac:dyDescent="0.2">
      <c r="A6" s="91" t="s">
        <v>77</v>
      </c>
      <c r="B6" s="91"/>
      <c r="C6" s="91"/>
      <c r="D6" s="91"/>
      <c r="E6" s="91"/>
      <c r="F6" s="92"/>
      <c r="G6" s="92"/>
      <c r="H6" s="92"/>
      <c r="I6" s="92"/>
      <c r="J6" s="92"/>
      <c r="K6" s="92"/>
      <c r="L6" s="92"/>
      <c r="M6" s="92"/>
      <c r="N6" s="92"/>
      <c r="O6" s="92"/>
      <c r="P6" s="92"/>
      <c r="Q6" s="92"/>
      <c r="R6" s="92"/>
      <c r="S6" s="92"/>
      <c r="T6" s="92"/>
      <c r="U6" s="92"/>
      <c r="V6" s="92"/>
      <c r="W6" s="92"/>
    </row>
    <row r="7" spans="1:24" x14ac:dyDescent="0.2">
      <c r="A7" s="97"/>
      <c r="B7" s="97"/>
      <c r="C7" s="98"/>
      <c r="D7" s="99"/>
      <c r="E7" s="168" t="s">
        <v>118</v>
      </c>
      <c r="F7" s="169"/>
      <c r="G7" s="169"/>
      <c r="H7" s="169"/>
      <c r="I7" s="169"/>
      <c r="J7" s="169"/>
      <c r="K7" s="169"/>
      <c r="L7" s="169"/>
      <c r="M7" s="169"/>
      <c r="N7" s="169"/>
      <c r="O7" s="169"/>
      <c r="P7" s="170"/>
      <c r="Q7" s="171"/>
      <c r="R7" s="169"/>
      <c r="S7" s="169"/>
      <c r="T7" s="169"/>
      <c r="U7" s="169"/>
      <c r="V7" s="169"/>
      <c r="W7" s="170"/>
    </row>
    <row r="8" spans="1:24" ht="25.5" x14ac:dyDescent="0.2">
      <c r="A8" s="100"/>
      <c r="B8" s="101"/>
      <c r="C8" s="101"/>
      <c r="D8" s="102"/>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145</v>
      </c>
    </row>
    <row r="9" spans="1:24" x14ac:dyDescent="0.2">
      <c r="A9" s="106"/>
      <c r="D9" s="107"/>
      <c r="E9" s="117"/>
      <c r="H9" s="172"/>
      <c r="K9" s="107"/>
      <c r="L9" s="172"/>
      <c r="M9" s="172"/>
      <c r="N9" s="117"/>
      <c r="P9" s="107"/>
      <c r="Q9" s="172"/>
      <c r="R9" s="117"/>
      <c r="T9" s="107"/>
      <c r="U9" s="172"/>
      <c r="V9" s="172"/>
      <c r="W9" s="172"/>
    </row>
    <row r="10" spans="1:24" x14ac:dyDescent="0.2">
      <c r="A10" s="112" t="s">
        <v>6</v>
      </c>
      <c r="D10" s="107"/>
      <c r="E10" s="117"/>
      <c r="H10" s="172"/>
      <c r="K10" s="107"/>
      <c r="L10" s="172"/>
      <c r="M10" s="172"/>
      <c r="N10" s="117"/>
      <c r="P10" s="107"/>
      <c r="Q10" s="172"/>
      <c r="R10" s="117"/>
      <c r="T10" s="107"/>
      <c r="U10" s="172"/>
      <c r="V10" s="172"/>
      <c r="W10" s="172"/>
    </row>
    <row r="11" spans="1:24" x14ac:dyDescent="0.2">
      <c r="A11" s="117" t="s">
        <v>7</v>
      </c>
      <c r="D11" s="118"/>
      <c r="E11" s="173">
        <v>0</v>
      </c>
      <c r="F11" s="174">
        <v>0</v>
      </c>
      <c r="G11" s="174">
        <v>0</v>
      </c>
      <c r="H11" s="173">
        <v>0</v>
      </c>
      <c r="I11" s="173">
        <v>0</v>
      </c>
      <c r="J11" s="174">
        <v>0</v>
      </c>
      <c r="K11" s="174">
        <v>0</v>
      </c>
      <c r="L11" s="173">
        <v>0</v>
      </c>
      <c r="M11" s="173">
        <v>0</v>
      </c>
      <c r="N11" s="173">
        <v>0</v>
      </c>
      <c r="O11" s="174">
        <v>0</v>
      </c>
      <c r="P11" s="174">
        <v>0</v>
      </c>
      <c r="Q11" s="175">
        <v>0</v>
      </c>
      <c r="R11" s="173">
        <v>0</v>
      </c>
      <c r="S11" s="174">
        <v>0</v>
      </c>
      <c r="T11" s="174">
        <v>0</v>
      </c>
      <c r="U11" s="173">
        <v>0</v>
      </c>
      <c r="V11" s="175">
        <v>0</v>
      </c>
      <c r="W11" s="175">
        <v>0</v>
      </c>
    </row>
    <row r="12" spans="1:24" x14ac:dyDescent="0.2">
      <c r="A12" s="117"/>
      <c r="B12" t="s">
        <v>8</v>
      </c>
      <c r="D12" s="118"/>
      <c r="E12" s="173">
        <v>0</v>
      </c>
      <c r="F12" s="174">
        <v>0</v>
      </c>
      <c r="G12" s="174">
        <v>0</v>
      </c>
      <c r="H12" s="173">
        <v>0</v>
      </c>
      <c r="I12" s="173">
        <v>0</v>
      </c>
      <c r="J12" s="174">
        <v>0</v>
      </c>
      <c r="K12" s="174">
        <v>0</v>
      </c>
      <c r="L12" s="173">
        <v>0</v>
      </c>
      <c r="M12" s="173">
        <v>0</v>
      </c>
      <c r="N12" s="173">
        <v>0</v>
      </c>
      <c r="O12" s="174">
        <v>0</v>
      </c>
      <c r="P12" s="174">
        <v>0</v>
      </c>
      <c r="Q12" s="175">
        <v>0</v>
      </c>
      <c r="R12" s="173">
        <v>0</v>
      </c>
      <c r="S12" s="174">
        <v>0</v>
      </c>
      <c r="T12" s="174">
        <v>0</v>
      </c>
      <c r="U12" s="173">
        <v>0</v>
      </c>
      <c r="V12" s="175">
        <v>0</v>
      </c>
      <c r="W12" s="175">
        <v>0</v>
      </c>
    </row>
    <row r="13" spans="1:24" x14ac:dyDescent="0.2">
      <c r="A13" s="122"/>
      <c r="B13" s="123"/>
      <c r="C13" s="123" t="s">
        <v>106</v>
      </c>
      <c r="D13" s="124"/>
      <c r="E13" s="173">
        <v>0</v>
      </c>
      <c r="F13" s="174">
        <v>0</v>
      </c>
      <c r="G13" s="174">
        <v>0</v>
      </c>
      <c r="H13" s="173">
        <v>0</v>
      </c>
      <c r="I13" s="173">
        <v>0</v>
      </c>
      <c r="J13" s="174">
        <v>0</v>
      </c>
      <c r="K13" s="174">
        <v>0</v>
      </c>
      <c r="L13" s="173">
        <v>0</v>
      </c>
      <c r="M13" s="173">
        <v>0</v>
      </c>
      <c r="N13" s="173">
        <v>0</v>
      </c>
      <c r="O13" s="174">
        <v>0</v>
      </c>
      <c r="P13" s="174">
        <v>0</v>
      </c>
      <c r="Q13" s="175">
        <v>0</v>
      </c>
      <c r="R13" s="173">
        <v>0</v>
      </c>
      <c r="S13" s="174">
        <v>0</v>
      </c>
      <c r="T13" s="174">
        <v>0</v>
      </c>
      <c r="U13" s="173">
        <v>0</v>
      </c>
      <c r="V13" s="175">
        <v>0</v>
      </c>
      <c r="W13" s="175">
        <v>0</v>
      </c>
    </row>
    <row r="14" spans="1:24" x14ac:dyDescent="0.2">
      <c r="A14" s="122"/>
      <c r="B14" s="123"/>
      <c r="C14" s="123" t="s">
        <v>59</v>
      </c>
      <c r="D14" s="124"/>
      <c r="E14" s="173">
        <v>0</v>
      </c>
      <c r="F14" s="174">
        <v>0</v>
      </c>
      <c r="G14" s="174">
        <v>0</v>
      </c>
      <c r="H14" s="173">
        <v>0</v>
      </c>
      <c r="I14" s="173">
        <v>0</v>
      </c>
      <c r="J14" s="174">
        <v>0</v>
      </c>
      <c r="K14" s="174">
        <v>0</v>
      </c>
      <c r="L14" s="173">
        <v>0</v>
      </c>
      <c r="M14" s="173">
        <v>0</v>
      </c>
      <c r="N14" s="173">
        <v>0</v>
      </c>
      <c r="O14" s="174">
        <v>0</v>
      </c>
      <c r="P14" s="174">
        <v>0</v>
      </c>
      <c r="Q14" s="175">
        <v>0</v>
      </c>
      <c r="R14" s="173">
        <v>0</v>
      </c>
      <c r="S14" s="174">
        <v>0</v>
      </c>
      <c r="T14" s="174">
        <v>0</v>
      </c>
      <c r="U14" s="173">
        <v>0</v>
      </c>
      <c r="V14" s="175">
        <v>0</v>
      </c>
      <c r="W14" s="175">
        <v>0</v>
      </c>
    </row>
    <row r="15" spans="1:24" x14ac:dyDescent="0.2">
      <c r="A15" s="117"/>
      <c r="B15" t="s">
        <v>93</v>
      </c>
      <c r="D15" s="118"/>
      <c r="E15" s="173">
        <v>0</v>
      </c>
      <c r="F15" s="174">
        <v>0</v>
      </c>
      <c r="G15" s="174">
        <v>0</v>
      </c>
      <c r="H15" s="173">
        <v>0</v>
      </c>
      <c r="I15" s="173">
        <v>0</v>
      </c>
      <c r="J15" s="174">
        <v>0</v>
      </c>
      <c r="K15" s="174">
        <v>0</v>
      </c>
      <c r="L15" s="173">
        <v>0</v>
      </c>
      <c r="M15" s="173">
        <v>0</v>
      </c>
      <c r="N15" s="173">
        <v>0</v>
      </c>
      <c r="O15" s="174">
        <v>0</v>
      </c>
      <c r="P15" s="174">
        <v>0</v>
      </c>
      <c r="Q15" s="175">
        <v>0</v>
      </c>
      <c r="R15" s="173">
        <v>0</v>
      </c>
      <c r="S15" s="174">
        <v>0</v>
      </c>
      <c r="T15" s="174">
        <v>0</v>
      </c>
      <c r="U15" s="173">
        <v>0</v>
      </c>
      <c r="V15" s="175">
        <v>0</v>
      </c>
      <c r="W15" s="175">
        <v>0</v>
      </c>
    </row>
    <row r="16" spans="1:24" x14ac:dyDescent="0.2">
      <c r="A16" s="117"/>
      <c r="B16" t="s">
        <v>9</v>
      </c>
      <c r="D16" s="118"/>
      <c r="E16" s="173">
        <v>0</v>
      </c>
      <c r="F16" s="174">
        <v>0</v>
      </c>
      <c r="G16" s="174">
        <v>0</v>
      </c>
      <c r="H16" s="173">
        <v>0</v>
      </c>
      <c r="I16" s="173">
        <v>0</v>
      </c>
      <c r="J16" s="174">
        <v>0</v>
      </c>
      <c r="K16" s="174">
        <v>0</v>
      </c>
      <c r="L16" s="173">
        <v>0</v>
      </c>
      <c r="M16" s="173">
        <v>0</v>
      </c>
      <c r="N16" s="173">
        <v>0</v>
      </c>
      <c r="O16" s="174">
        <v>0</v>
      </c>
      <c r="P16" s="174">
        <v>0</v>
      </c>
      <c r="Q16" s="175">
        <v>0</v>
      </c>
      <c r="R16" s="173">
        <v>0</v>
      </c>
      <c r="S16" s="174">
        <v>0</v>
      </c>
      <c r="T16" s="174">
        <v>0</v>
      </c>
      <c r="U16" s="173">
        <v>0</v>
      </c>
      <c r="V16" s="175">
        <v>0</v>
      </c>
      <c r="W16" s="175">
        <v>0</v>
      </c>
    </row>
    <row r="17" spans="1:23" x14ac:dyDescent="0.2">
      <c r="A17" s="117"/>
      <c r="B17" t="s">
        <v>56</v>
      </c>
      <c r="D17" s="118"/>
      <c r="E17" s="173">
        <v>0</v>
      </c>
      <c r="F17" s="174">
        <v>0</v>
      </c>
      <c r="G17" s="174">
        <v>0</v>
      </c>
      <c r="H17" s="173">
        <v>0</v>
      </c>
      <c r="I17" s="173">
        <v>0</v>
      </c>
      <c r="J17" s="174">
        <v>0</v>
      </c>
      <c r="K17" s="174">
        <v>0</v>
      </c>
      <c r="L17" s="173">
        <v>0</v>
      </c>
      <c r="M17" s="173">
        <v>0</v>
      </c>
      <c r="N17" s="173">
        <v>0</v>
      </c>
      <c r="O17" s="174">
        <v>0</v>
      </c>
      <c r="P17" s="174">
        <v>0</v>
      </c>
      <c r="Q17" s="175">
        <v>0</v>
      </c>
      <c r="R17" s="173">
        <v>0</v>
      </c>
      <c r="S17" s="174">
        <v>0</v>
      </c>
      <c r="T17" s="174">
        <v>0</v>
      </c>
      <c r="U17" s="173">
        <v>0</v>
      </c>
      <c r="V17" s="175">
        <v>0</v>
      </c>
      <c r="W17" s="175">
        <v>0</v>
      </c>
    </row>
    <row r="18" spans="1:23" x14ac:dyDescent="0.2">
      <c r="A18" s="117"/>
      <c r="B18" s="123" t="s">
        <v>57</v>
      </c>
      <c r="D18" s="118"/>
      <c r="E18" s="173">
        <v>0</v>
      </c>
      <c r="F18" s="174">
        <v>0</v>
      </c>
      <c r="G18" s="174">
        <v>0</v>
      </c>
      <c r="H18" s="173">
        <v>0</v>
      </c>
      <c r="I18" s="173">
        <v>0</v>
      </c>
      <c r="J18" s="174">
        <v>0</v>
      </c>
      <c r="K18" s="174">
        <v>0</v>
      </c>
      <c r="L18" s="173">
        <v>0</v>
      </c>
      <c r="M18" s="173">
        <v>0</v>
      </c>
      <c r="N18" s="173">
        <v>0</v>
      </c>
      <c r="O18" s="174">
        <v>0</v>
      </c>
      <c r="P18" s="174">
        <v>0</v>
      </c>
      <c r="Q18" s="175">
        <v>0</v>
      </c>
      <c r="R18" s="173">
        <v>0</v>
      </c>
      <c r="S18" s="174">
        <v>0</v>
      </c>
      <c r="T18" s="174">
        <v>0</v>
      </c>
      <c r="U18" s="173">
        <v>0</v>
      </c>
      <c r="V18" s="175">
        <v>0</v>
      </c>
      <c r="W18" s="175">
        <v>0</v>
      </c>
    </row>
    <row r="19" spans="1:23" x14ac:dyDescent="0.2">
      <c r="A19" s="117"/>
      <c r="B19" t="s">
        <v>10</v>
      </c>
      <c r="D19" s="118"/>
      <c r="E19" s="173">
        <v>0</v>
      </c>
      <c r="F19" s="174">
        <v>0</v>
      </c>
      <c r="G19" s="174">
        <v>0</v>
      </c>
      <c r="H19" s="173">
        <v>0</v>
      </c>
      <c r="I19" s="173">
        <v>0</v>
      </c>
      <c r="J19" s="174">
        <v>0</v>
      </c>
      <c r="K19" s="174">
        <v>0</v>
      </c>
      <c r="L19" s="173">
        <v>0</v>
      </c>
      <c r="M19" s="173">
        <v>0</v>
      </c>
      <c r="N19" s="173">
        <v>0</v>
      </c>
      <c r="O19" s="174">
        <v>0</v>
      </c>
      <c r="P19" s="174">
        <v>0</v>
      </c>
      <c r="Q19" s="175">
        <v>0</v>
      </c>
      <c r="R19" s="173">
        <v>0</v>
      </c>
      <c r="S19" s="174">
        <v>0</v>
      </c>
      <c r="T19" s="174">
        <v>0</v>
      </c>
      <c r="U19" s="173">
        <v>0</v>
      </c>
      <c r="V19" s="175">
        <v>0</v>
      </c>
      <c r="W19" s="175">
        <v>0</v>
      </c>
    </row>
    <row r="20" spans="1:23" x14ac:dyDescent="0.2">
      <c r="A20" s="117"/>
      <c r="B20" t="s">
        <v>11</v>
      </c>
      <c r="D20" s="118"/>
      <c r="E20" s="173">
        <v>0</v>
      </c>
      <c r="F20" s="174">
        <v>0</v>
      </c>
      <c r="G20" s="174">
        <v>0</v>
      </c>
      <c r="H20" s="173">
        <v>0</v>
      </c>
      <c r="I20" s="173">
        <v>0</v>
      </c>
      <c r="J20" s="174">
        <v>0</v>
      </c>
      <c r="K20" s="174">
        <v>0</v>
      </c>
      <c r="L20" s="173">
        <v>0</v>
      </c>
      <c r="M20" s="173">
        <v>0</v>
      </c>
      <c r="N20" s="173">
        <v>0</v>
      </c>
      <c r="O20" s="174">
        <v>0</v>
      </c>
      <c r="P20" s="174">
        <v>0</v>
      </c>
      <c r="Q20" s="175">
        <v>0</v>
      </c>
      <c r="R20" s="173">
        <v>0</v>
      </c>
      <c r="S20" s="174">
        <v>0</v>
      </c>
      <c r="T20" s="174">
        <v>0</v>
      </c>
      <c r="U20" s="173">
        <v>0</v>
      </c>
      <c r="V20" s="175">
        <v>0</v>
      </c>
      <c r="W20" s="175">
        <v>0</v>
      </c>
    </row>
    <row r="21" spans="1:23" x14ac:dyDescent="0.2">
      <c r="A21" s="117"/>
      <c r="D21" s="107"/>
      <c r="E21" s="173"/>
      <c r="F21" s="174"/>
      <c r="G21" s="174"/>
      <c r="H21" s="175"/>
      <c r="I21" s="173"/>
      <c r="J21" s="174"/>
      <c r="K21" s="174"/>
      <c r="L21" s="176"/>
      <c r="M21" s="176"/>
      <c r="N21" s="173"/>
      <c r="O21" s="174"/>
      <c r="P21" s="174"/>
      <c r="Q21" s="176"/>
      <c r="R21" s="173"/>
      <c r="S21" s="174"/>
      <c r="T21" s="174"/>
      <c r="U21" s="176"/>
      <c r="V21" s="176"/>
      <c r="W21" s="175"/>
    </row>
    <row r="22" spans="1:23" x14ac:dyDescent="0.2">
      <c r="A22" s="117" t="s">
        <v>12</v>
      </c>
      <c r="D22" s="118"/>
      <c r="E22" s="173">
        <v>-47.938120688929786</v>
      </c>
      <c r="F22" s="174">
        <v>-57.553624938133538</v>
      </c>
      <c r="G22" s="174">
        <v>-65.789584735474875</v>
      </c>
      <c r="H22" s="173">
        <v>-57.175799263630431</v>
      </c>
      <c r="I22" s="173">
        <v>-57.33094589654241</v>
      </c>
      <c r="J22" s="174">
        <v>-57.306476665435468</v>
      </c>
      <c r="K22" s="174">
        <v>-57.624050353643121</v>
      </c>
      <c r="L22" s="173">
        <v>-57.417558994382468</v>
      </c>
      <c r="M22" s="173">
        <v>-57.29144315137524</v>
      </c>
      <c r="N22" s="173">
        <v>-58.6576911262773</v>
      </c>
      <c r="O22" s="174">
        <v>-59.266424082981104</v>
      </c>
      <c r="P22" s="174">
        <v>-59.704466116373808</v>
      </c>
      <c r="Q22" s="175">
        <v>-59.190852908532761</v>
      </c>
      <c r="R22" s="173">
        <v>-60.345158164997905</v>
      </c>
      <c r="S22" s="174">
        <v>-100</v>
      </c>
      <c r="T22" s="174">
        <v>-100</v>
      </c>
      <c r="U22" s="173">
        <v>-86.104833787979757</v>
      </c>
      <c r="V22" s="175">
        <v>-71.600347448876917</v>
      </c>
      <c r="W22" s="175">
        <v>-58.073259546658193</v>
      </c>
    </row>
    <row r="23" spans="1:23" x14ac:dyDescent="0.2">
      <c r="A23" s="117"/>
      <c r="B23" t="s">
        <v>13</v>
      </c>
      <c r="D23" s="118"/>
      <c r="E23" s="173">
        <v>0</v>
      </c>
      <c r="F23" s="174">
        <v>0</v>
      </c>
      <c r="G23" s="174">
        <v>0</v>
      </c>
      <c r="H23" s="173">
        <v>0</v>
      </c>
      <c r="I23" s="173">
        <v>0</v>
      </c>
      <c r="J23" s="174">
        <v>0</v>
      </c>
      <c r="K23" s="174">
        <v>0</v>
      </c>
      <c r="L23" s="173">
        <v>0</v>
      </c>
      <c r="M23" s="173">
        <v>0</v>
      </c>
      <c r="N23" s="173">
        <v>0</v>
      </c>
      <c r="O23" s="174">
        <v>0</v>
      </c>
      <c r="P23" s="174">
        <v>0</v>
      </c>
      <c r="Q23" s="175">
        <v>0</v>
      </c>
      <c r="R23" s="173">
        <v>0</v>
      </c>
      <c r="S23" s="174">
        <v>0</v>
      </c>
      <c r="T23" s="174">
        <v>0</v>
      </c>
      <c r="U23" s="173">
        <v>0</v>
      </c>
      <c r="V23" s="175">
        <v>0</v>
      </c>
      <c r="W23" s="175">
        <v>0</v>
      </c>
    </row>
    <row r="24" spans="1:23" x14ac:dyDescent="0.2">
      <c r="A24" s="117"/>
      <c r="B24" t="s">
        <v>14</v>
      </c>
      <c r="D24" s="118"/>
      <c r="E24" s="173">
        <v>0</v>
      </c>
      <c r="F24" s="174">
        <v>0</v>
      </c>
      <c r="G24" s="174">
        <v>0</v>
      </c>
      <c r="H24" s="173">
        <v>0</v>
      </c>
      <c r="I24" s="173">
        <v>0</v>
      </c>
      <c r="J24" s="174">
        <v>0</v>
      </c>
      <c r="K24" s="174">
        <v>0</v>
      </c>
      <c r="L24" s="173">
        <v>0</v>
      </c>
      <c r="M24" s="173">
        <v>0</v>
      </c>
      <c r="N24" s="173">
        <v>0</v>
      </c>
      <c r="O24" s="174">
        <v>0</v>
      </c>
      <c r="P24" s="174">
        <v>0</v>
      </c>
      <c r="Q24" s="175">
        <v>0</v>
      </c>
      <c r="R24" s="173">
        <v>0</v>
      </c>
      <c r="S24" s="174">
        <v>0</v>
      </c>
      <c r="T24" s="174">
        <v>0</v>
      </c>
      <c r="U24" s="173">
        <v>0</v>
      </c>
      <c r="V24" s="175">
        <v>0</v>
      </c>
      <c r="W24" s="175">
        <v>0</v>
      </c>
    </row>
    <row r="25" spans="1:23" x14ac:dyDescent="0.2">
      <c r="A25" s="117"/>
      <c r="B25" t="s">
        <v>15</v>
      </c>
      <c r="D25" s="118"/>
      <c r="E25" s="173">
        <v>-47.938120688929786</v>
      </c>
      <c r="F25" s="174">
        <v>-57.553624938133538</v>
      </c>
      <c r="G25" s="174">
        <v>-65.789584735474875</v>
      </c>
      <c r="H25" s="173">
        <v>-57.175799263630431</v>
      </c>
      <c r="I25" s="173">
        <v>-57.33094589654241</v>
      </c>
      <c r="J25" s="174">
        <v>-57.306476665435468</v>
      </c>
      <c r="K25" s="174">
        <v>-57.624050353643121</v>
      </c>
      <c r="L25" s="173">
        <v>-57.417558994382468</v>
      </c>
      <c r="M25" s="173">
        <v>-57.29144315137524</v>
      </c>
      <c r="N25" s="173">
        <v>-58.6576911262773</v>
      </c>
      <c r="O25" s="174">
        <v>-59.266424082981104</v>
      </c>
      <c r="P25" s="174">
        <v>-59.704466116373808</v>
      </c>
      <c r="Q25" s="175">
        <v>-59.190852908532761</v>
      </c>
      <c r="R25" s="173">
        <v>-60.345158164997905</v>
      </c>
      <c r="S25" s="174">
        <v>-100</v>
      </c>
      <c r="T25" s="174">
        <v>-100</v>
      </c>
      <c r="U25" s="173">
        <v>-86.104833787979757</v>
      </c>
      <c r="V25" s="175">
        <v>-71.600347448876917</v>
      </c>
      <c r="W25" s="175">
        <v>-58.073259546658193</v>
      </c>
    </row>
    <row r="26" spans="1:23" x14ac:dyDescent="0.2">
      <c r="A26" s="117"/>
      <c r="B26" t="s">
        <v>58</v>
      </c>
      <c r="D26" s="118"/>
      <c r="E26" s="173">
        <v>0</v>
      </c>
      <c r="F26" s="174">
        <v>0</v>
      </c>
      <c r="G26" s="174">
        <v>0</v>
      </c>
      <c r="H26" s="173">
        <v>0</v>
      </c>
      <c r="I26" s="173">
        <v>0</v>
      </c>
      <c r="J26" s="174">
        <v>0</v>
      </c>
      <c r="K26" s="174">
        <v>0</v>
      </c>
      <c r="L26" s="173">
        <v>0</v>
      </c>
      <c r="M26" s="173">
        <v>0</v>
      </c>
      <c r="N26" s="173">
        <v>0</v>
      </c>
      <c r="O26" s="174">
        <v>0</v>
      </c>
      <c r="P26" s="174">
        <v>0</v>
      </c>
      <c r="Q26" s="175">
        <v>0</v>
      </c>
      <c r="R26" s="173">
        <v>0</v>
      </c>
      <c r="S26" s="174">
        <v>0</v>
      </c>
      <c r="T26" s="174">
        <v>0</v>
      </c>
      <c r="U26" s="173">
        <v>0</v>
      </c>
      <c r="V26" s="175">
        <v>0</v>
      </c>
      <c r="W26" s="175">
        <v>0</v>
      </c>
    </row>
    <row r="27" spans="1:23" x14ac:dyDescent="0.2">
      <c r="A27" s="117"/>
      <c r="B27" s="123" t="s">
        <v>108</v>
      </c>
      <c r="D27" s="118"/>
      <c r="E27" s="173">
        <v>0</v>
      </c>
      <c r="F27" s="174">
        <v>0</v>
      </c>
      <c r="G27" s="174">
        <v>0</v>
      </c>
      <c r="H27" s="173">
        <v>0</v>
      </c>
      <c r="I27" s="173">
        <v>0</v>
      </c>
      <c r="J27" s="174">
        <v>0</v>
      </c>
      <c r="K27" s="174">
        <v>0</v>
      </c>
      <c r="L27" s="173">
        <v>0</v>
      </c>
      <c r="M27" s="173">
        <v>0</v>
      </c>
      <c r="N27" s="173">
        <v>0</v>
      </c>
      <c r="O27" s="174">
        <v>0</v>
      </c>
      <c r="P27" s="174">
        <v>0</v>
      </c>
      <c r="Q27" s="175">
        <v>0</v>
      </c>
      <c r="R27" s="173">
        <v>0</v>
      </c>
      <c r="S27" s="174">
        <v>0</v>
      </c>
      <c r="T27" s="174">
        <v>0</v>
      </c>
      <c r="U27" s="173">
        <v>0</v>
      </c>
      <c r="V27" s="175">
        <v>0</v>
      </c>
      <c r="W27" s="175">
        <v>0</v>
      </c>
    </row>
    <row r="28" spans="1:23" x14ac:dyDescent="0.2">
      <c r="A28" s="117"/>
      <c r="B28" t="s">
        <v>16</v>
      </c>
      <c r="D28" s="118"/>
      <c r="E28" s="173">
        <v>0</v>
      </c>
      <c r="F28" s="174">
        <v>0</v>
      </c>
      <c r="G28" s="174">
        <v>0</v>
      </c>
      <c r="H28" s="173">
        <v>0</v>
      </c>
      <c r="I28" s="173">
        <v>0</v>
      </c>
      <c r="J28" s="174">
        <v>0</v>
      </c>
      <c r="K28" s="174">
        <v>0</v>
      </c>
      <c r="L28" s="173">
        <v>0</v>
      </c>
      <c r="M28" s="173">
        <v>0</v>
      </c>
      <c r="N28" s="173">
        <v>0</v>
      </c>
      <c r="O28" s="174">
        <v>0</v>
      </c>
      <c r="P28" s="174">
        <v>0</v>
      </c>
      <c r="Q28" s="175">
        <v>0</v>
      </c>
      <c r="R28" s="173">
        <v>0</v>
      </c>
      <c r="S28" s="174">
        <v>0</v>
      </c>
      <c r="T28" s="174">
        <v>0</v>
      </c>
      <c r="U28" s="173">
        <v>0</v>
      </c>
      <c r="V28" s="175">
        <v>0</v>
      </c>
      <c r="W28" s="175">
        <v>0</v>
      </c>
    </row>
    <row r="29" spans="1:23" x14ac:dyDescent="0.2">
      <c r="A29" s="117"/>
      <c r="D29" s="118"/>
      <c r="E29" s="173"/>
      <c r="F29" s="174"/>
      <c r="G29" s="174"/>
      <c r="H29" s="173"/>
      <c r="I29" s="173"/>
      <c r="J29" s="174"/>
      <c r="K29" s="174"/>
      <c r="L29" s="173"/>
      <c r="M29" s="173"/>
      <c r="N29" s="173"/>
      <c r="O29" s="174"/>
      <c r="P29" s="174"/>
      <c r="Q29" s="175"/>
      <c r="R29" s="173"/>
      <c r="S29" s="174"/>
      <c r="T29" s="174"/>
      <c r="U29" s="173"/>
      <c r="V29" s="175"/>
      <c r="W29" s="175"/>
    </row>
    <row r="30" spans="1:23" x14ac:dyDescent="0.2">
      <c r="A30" s="125" t="s">
        <v>17</v>
      </c>
      <c r="B30" s="126"/>
      <c r="C30" s="126"/>
      <c r="D30" s="118"/>
      <c r="E30" s="173">
        <v>-47.938120688929786</v>
      </c>
      <c r="F30" s="174">
        <v>-57.553624938133538</v>
      </c>
      <c r="G30" s="174">
        <v>-65.789584735474875</v>
      </c>
      <c r="H30" s="173">
        <v>-57.175799263630431</v>
      </c>
      <c r="I30" s="173">
        <v>-57.33094589654241</v>
      </c>
      <c r="J30" s="174">
        <v>-57.306476665435468</v>
      </c>
      <c r="K30" s="174">
        <v>-57.624050353643121</v>
      </c>
      <c r="L30" s="173">
        <v>-57.417558994382468</v>
      </c>
      <c r="M30" s="173">
        <v>-57.29144315137524</v>
      </c>
      <c r="N30" s="173">
        <v>-58.6576911262773</v>
      </c>
      <c r="O30" s="174">
        <v>-59.266424082981104</v>
      </c>
      <c r="P30" s="174">
        <v>-59.704466116373808</v>
      </c>
      <c r="Q30" s="175">
        <v>-59.190852908532761</v>
      </c>
      <c r="R30" s="173">
        <v>-60.345158164997905</v>
      </c>
      <c r="S30" s="174">
        <v>-100</v>
      </c>
      <c r="T30" s="174">
        <v>-100</v>
      </c>
      <c r="U30" s="173">
        <v>-86.104833787979757</v>
      </c>
      <c r="V30" s="175">
        <v>-71.600347448876917</v>
      </c>
      <c r="W30" s="175">
        <v>-58.073259546658193</v>
      </c>
    </row>
    <row r="31" spans="1:23" x14ac:dyDescent="0.2">
      <c r="A31" s="117"/>
      <c r="D31" s="118"/>
      <c r="E31" s="173"/>
      <c r="F31" s="174"/>
      <c r="G31" s="174"/>
      <c r="H31" s="173"/>
      <c r="I31" s="173"/>
      <c r="J31" s="174"/>
      <c r="K31" s="174"/>
      <c r="L31" s="173"/>
      <c r="M31" s="173"/>
      <c r="N31" s="173"/>
      <c r="O31" s="174"/>
      <c r="P31" s="174"/>
      <c r="Q31" s="175"/>
      <c r="R31" s="173"/>
      <c r="S31" s="174"/>
      <c r="T31" s="174"/>
      <c r="U31" s="173"/>
      <c r="V31" s="175"/>
      <c r="W31" s="175"/>
    </row>
    <row r="32" spans="1:23" x14ac:dyDescent="0.2">
      <c r="A32" s="112" t="s">
        <v>18</v>
      </c>
      <c r="D32" s="118"/>
      <c r="E32" s="173"/>
      <c r="F32" s="174"/>
      <c r="G32" s="174"/>
      <c r="H32" s="173"/>
      <c r="I32" s="173"/>
      <c r="J32" s="174"/>
      <c r="K32" s="174"/>
      <c r="L32" s="173"/>
      <c r="M32" s="173"/>
      <c r="N32" s="173"/>
      <c r="O32" s="174"/>
      <c r="P32" s="174"/>
      <c r="Q32" s="175"/>
      <c r="R32" s="173"/>
      <c r="S32" s="174"/>
      <c r="T32" s="174"/>
      <c r="U32" s="173"/>
      <c r="V32" s="175"/>
      <c r="W32" s="175"/>
    </row>
    <row r="33" spans="1:23" x14ac:dyDescent="0.2">
      <c r="A33" s="117" t="s">
        <v>19</v>
      </c>
      <c r="D33" s="118"/>
      <c r="E33" s="173">
        <v>0</v>
      </c>
      <c r="F33" s="174">
        <v>0</v>
      </c>
      <c r="G33" s="174">
        <v>0</v>
      </c>
      <c r="H33" s="173">
        <v>0</v>
      </c>
      <c r="I33" s="173">
        <v>0</v>
      </c>
      <c r="J33" s="174">
        <v>0</v>
      </c>
      <c r="K33" s="174">
        <v>0</v>
      </c>
      <c r="L33" s="173">
        <v>0</v>
      </c>
      <c r="M33" s="173">
        <v>0</v>
      </c>
      <c r="N33" s="173">
        <v>0</v>
      </c>
      <c r="O33" s="174">
        <v>0</v>
      </c>
      <c r="P33" s="174">
        <v>0</v>
      </c>
      <c r="Q33" s="175">
        <v>0</v>
      </c>
      <c r="R33" s="173">
        <v>0</v>
      </c>
      <c r="S33" s="174">
        <v>0</v>
      </c>
      <c r="T33" s="174">
        <v>0</v>
      </c>
      <c r="U33" s="173">
        <v>0</v>
      </c>
      <c r="V33" s="175">
        <v>0</v>
      </c>
      <c r="W33" s="175">
        <v>0</v>
      </c>
    </row>
    <row r="34" spans="1:23" x14ac:dyDescent="0.2">
      <c r="A34" s="117"/>
      <c r="B34" t="s">
        <v>20</v>
      </c>
      <c r="D34" s="118"/>
      <c r="E34" s="173">
        <v>0</v>
      </c>
      <c r="F34" s="174">
        <v>0</v>
      </c>
      <c r="G34" s="174">
        <v>0</v>
      </c>
      <c r="H34" s="173">
        <v>0</v>
      </c>
      <c r="I34" s="173">
        <v>0</v>
      </c>
      <c r="J34" s="174">
        <v>0</v>
      </c>
      <c r="K34" s="174">
        <v>0</v>
      </c>
      <c r="L34" s="173">
        <v>0</v>
      </c>
      <c r="M34" s="173">
        <v>0</v>
      </c>
      <c r="N34" s="173">
        <v>0</v>
      </c>
      <c r="O34" s="174">
        <v>0</v>
      </c>
      <c r="P34" s="174">
        <v>0</v>
      </c>
      <c r="Q34" s="175">
        <v>0</v>
      </c>
      <c r="R34" s="173">
        <v>0</v>
      </c>
      <c r="S34" s="174">
        <v>0</v>
      </c>
      <c r="T34" s="174">
        <v>0</v>
      </c>
      <c r="U34" s="173">
        <v>0</v>
      </c>
      <c r="V34" s="175">
        <v>0</v>
      </c>
      <c r="W34" s="175">
        <v>0</v>
      </c>
    </row>
    <row r="35" spans="1:23" x14ac:dyDescent="0.2">
      <c r="A35" s="117"/>
      <c r="B35" t="s">
        <v>21</v>
      </c>
      <c r="D35" s="118"/>
      <c r="E35" s="173">
        <v>0</v>
      </c>
      <c r="F35" s="174">
        <v>0</v>
      </c>
      <c r="G35" s="174">
        <v>0</v>
      </c>
      <c r="H35" s="173">
        <v>0</v>
      </c>
      <c r="I35" s="173">
        <v>0</v>
      </c>
      <c r="J35" s="174">
        <v>0</v>
      </c>
      <c r="K35" s="174">
        <v>0</v>
      </c>
      <c r="L35" s="173">
        <v>0</v>
      </c>
      <c r="M35" s="173">
        <v>0</v>
      </c>
      <c r="N35" s="173">
        <v>0</v>
      </c>
      <c r="O35" s="174">
        <v>0</v>
      </c>
      <c r="P35" s="174">
        <v>0</v>
      </c>
      <c r="Q35" s="175">
        <v>0</v>
      </c>
      <c r="R35" s="173">
        <v>0</v>
      </c>
      <c r="S35" s="174">
        <v>0</v>
      </c>
      <c r="T35" s="174">
        <v>0</v>
      </c>
      <c r="U35" s="173">
        <v>0</v>
      </c>
      <c r="V35" s="175">
        <v>0</v>
      </c>
      <c r="W35" s="175">
        <v>0</v>
      </c>
    </row>
    <row r="36" spans="1:23" x14ac:dyDescent="0.2">
      <c r="A36" s="117"/>
      <c r="B36" t="s">
        <v>22</v>
      </c>
      <c r="D36" s="118"/>
      <c r="E36" s="173">
        <v>0</v>
      </c>
      <c r="F36" s="174">
        <v>0</v>
      </c>
      <c r="G36" s="174">
        <v>0</v>
      </c>
      <c r="H36" s="173">
        <v>0</v>
      </c>
      <c r="I36" s="173">
        <v>0</v>
      </c>
      <c r="J36" s="174">
        <v>0</v>
      </c>
      <c r="K36" s="174">
        <v>0</v>
      </c>
      <c r="L36" s="173">
        <v>0</v>
      </c>
      <c r="M36" s="173">
        <v>0</v>
      </c>
      <c r="N36" s="173">
        <v>0</v>
      </c>
      <c r="O36" s="174">
        <v>0</v>
      </c>
      <c r="P36" s="174">
        <v>0</v>
      </c>
      <c r="Q36" s="175">
        <v>0</v>
      </c>
      <c r="R36" s="173">
        <v>0</v>
      </c>
      <c r="S36" s="174">
        <v>0</v>
      </c>
      <c r="T36" s="174">
        <v>0</v>
      </c>
      <c r="U36" s="173">
        <v>0</v>
      </c>
      <c r="V36" s="175">
        <v>0</v>
      </c>
      <c r="W36" s="175">
        <v>0</v>
      </c>
    </row>
    <row r="37" spans="1:23" x14ac:dyDescent="0.2">
      <c r="A37" s="117"/>
      <c r="D37" s="118"/>
      <c r="E37" s="173"/>
      <c r="F37" s="174"/>
      <c r="G37" s="174"/>
      <c r="H37" s="173"/>
      <c r="I37" s="173"/>
      <c r="J37" s="174"/>
      <c r="K37" s="174"/>
      <c r="L37" s="173"/>
      <c r="M37" s="173"/>
      <c r="N37" s="173"/>
      <c r="O37" s="174"/>
      <c r="P37" s="174"/>
      <c r="Q37" s="175"/>
      <c r="R37" s="173"/>
      <c r="S37" s="174"/>
      <c r="T37" s="174"/>
      <c r="U37" s="173"/>
      <c r="V37" s="175"/>
      <c r="W37" s="175"/>
    </row>
    <row r="38" spans="1:23" x14ac:dyDescent="0.2">
      <c r="A38" s="127" t="s">
        <v>107</v>
      </c>
      <c r="B38" s="128"/>
      <c r="C38" s="128"/>
      <c r="D38" s="129"/>
      <c r="E38" s="177">
        <v>0</v>
      </c>
      <c r="F38" s="178">
        <v>0</v>
      </c>
      <c r="G38" s="178">
        <v>0</v>
      </c>
      <c r="H38" s="177">
        <v>0</v>
      </c>
      <c r="I38" s="177">
        <v>0</v>
      </c>
      <c r="J38" s="178">
        <v>0</v>
      </c>
      <c r="K38" s="178">
        <v>0</v>
      </c>
      <c r="L38" s="177">
        <v>0</v>
      </c>
      <c r="M38" s="177">
        <v>0</v>
      </c>
      <c r="N38" s="177">
        <v>0</v>
      </c>
      <c r="O38" s="178">
        <v>0</v>
      </c>
      <c r="P38" s="178">
        <v>0</v>
      </c>
      <c r="Q38" s="179">
        <v>0</v>
      </c>
      <c r="R38" s="177">
        <v>0</v>
      </c>
      <c r="S38" s="178">
        <v>0</v>
      </c>
      <c r="T38" s="178">
        <v>0</v>
      </c>
      <c r="U38" s="177">
        <v>0</v>
      </c>
      <c r="V38" s="179">
        <v>0</v>
      </c>
      <c r="W38" s="179">
        <v>0</v>
      </c>
    </row>
    <row r="39" spans="1:23" x14ac:dyDescent="0.2">
      <c r="A39" s="127" t="s">
        <v>75</v>
      </c>
      <c r="B39" s="128"/>
      <c r="C39" s="128"/>
      <c r="D39" s="129"/>
      <c r="E39" s="177">
        <v>-47.938120688929786</v>
      </c>
      <c r="F39" s="178">
        <v>-57.553624938133538</v>
      </c>
      <c r="G39" s="178">
        <v>-65.789584735474875</v>
      </c>
      <c r="H39" s="177">
        <v>-57.175799263630431</v>
      </c>
      <c r="I39" s="177">
        <v>-57.33094589654241</v>
      </c>
      <c r="J39" s="178">
        <v>-57.306476665435468</v>
      </c>
      <c r="K39" s="178">
        <v>-57.624050353643121</v>
      </c>
      <c r="L39" s="177">
        <v>-57.417558994382468</v>
      </c>
      <c r="M39" s="177">
        <v>-57.29144315137524</v>
      </c>
      <c r="N39" s="177">
        <v>-58.6576911262773</v>
      </c>
      <c r="O39" s="178">
        <v>-59.266424082981104</v>
      </c>
      <c r="P39" s="178">
        <v>-59.704466116373808</v>
      </c>
      <c r="Q39" s="179">
        <v>-59.190852908532761</v>
      </c>
      <c r="R39" s="177">
        <v>-60.345158164997905</v>
      </c>
      <c r="S39" s="178">
        <v>-100</v>
      </c>
      <c r="T39" s="178">
        <v>-100</v>
      </c>
      <c r="U39" s="177">
        <v>-86.104833787979757</v>
      </c>
      <c r="V39" s="179">
        <v>-71.600347448876917</v>
      </c>
      <c r="W39" s="179">
        <v>-58.073259546658193</v>
      </c>
    </row>
    <row r="40" spans="1:23" x14ac:dyDescent="0.2">
      <c r="A40" s="133"/>
      <c r="B40" s="134"/>
      <c r="C40" s="134"/>
      <c r="D40" s="135"/>
      <c r="E40" s="180"/>
      <c r="F40" s="181"/>
      <c r="G40" s="181"/>
      <c r="H40" s="182"/>
      <c r="I40" s="181"/>
      <c r="J40" s="181"/>
      <c r="K40" s="183"/>
      <c r="L40" s="182"/>
      <c r="M40" s="182"/>
      <c r="N40" s="180"/>
      <c r="O40" s="181"/>
      <c r="P40" s="181"/>
      <c r="Q40" s="182"/>
      <c r="R40" s="180"/>
      <c r="S40" s="181"/>
      <c r="T40" s="183"/>
      <c r="U40" s="182"/>
      <c r="V40" s="182"/>
      <c r="W40" s="182"/>
    </row>
    <row r="41" spans="1:23" x14ac:dyDescent="0.2">
      <c r="A41" s="184"/>
      <c r="B41" s="184"/>
      <c r="C41" s="184"/>
      <c r="D41" s="184"/>
    </row>
    <row r="42" spans="1:23" x14ac:dyDescent="0.2">
      <c r="W42" s="185"/>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X78"/>
  <sheetViews>
    <sheetView tabSelected="1" zoomScale="80" zoomScaleNormal="80" workbookViewId="0">
      <selection activeCell="I23" sqref="I23"/>
    </sheetView>
  </sheetViews>
  <sheetFormatPr baseColWidth="10" defaultRowHeight="12.75" x14ac:dyDescent="0.2"/>
  <cols>
    <col min="1" max="2" width="2.7109375" customWidth="1"/>
    <col min="3" max="3" width="42.28515625" customWidth="1"/>
    <col min="4" max="4" width="11.28515625"/>
    <col min="5" max="5" width="11.28515625" bestFit="1" customWidth="1"/>
    <col min="6" max="6" width="10.5703125" bestFit="1" customWidth="1"/>
    <col min="7" max="7" width="11.28515625" bestFit="1" customWidth="1"/>
    <col min="8" max="8" width="11.5703125" bestFit="1" customWidth="1"/>
    <col min="9" max="9" width="10.5703125" customWidth="1"/>
    <col min="10" max="10" width="11.28515625" bestFit="1" customWidth="1"/>
    <col min="11" max="11" width="10.5703125" bestFit="1" customWidth="1"/>
    <col min="12" max="13" width="11.5703125" bestFit="1" customWidth="1"/>
    <col min="14" max="16" width="11.28515625" bestFit="1" customWidth="1"/>
    <col min="17" max="17" width="11.5703125" bestFit="1" customWidth="1"/>
    <col min="18" max="18" width="11.28515625" bestFit="1" customWidth="1"/>
    <col min="19" max="19" width="10.28515625" hidden="1" customWidth="1"/>
    <col min="20" max="20" width="9.5703125" hidden="1" customWidth="1"/>
    <col min="21" max="21" width="11.28515625" hidden="1" customWidth="1"/>
    <col min="22" max="22" width="11.5703125" hidden="1" customWidth="1"/>
    <col min="23" max="23" width="11.5703125" bestFit="1" customWidth="1"/>
    <col min="24" max="24" width="4" customWidth="1"/>
  </cols>
  <sheetData>
    <row r="1" spans="1:23" x14ac:dyDescent="0.2">
      <c r="A1" s="89"/>
      <c r="W1" s="90"/>
    </row>
    <row r="2" spans="1:23" x14ac:dyDescent="0.2">
      <c r="A2" s="91" t="s">
        <v>0</v>
      </c>
      <c r="B2" s="92"/>
      <c r="C2" s="92"/>
      <c r="D2" s="92"/>
      <c r="E2" s="92"/>
      <c r="F2" s="92"/>
      <c r="G2" s="92"/>
      <c r="H2" s="92"/>
      <c r="I2" s="92"/>
      <c r="J2" s="92"/>
      <c r="K2" s="92"/>
      <c r="L2" s="92"/>
      <c r="M2" s="92"/>
      <c r="N2" s="92"/>
      <c r="O2" s="92"/>
      <c r="P2" s="92"/>
      <c r="Q2" s="92"/>
      <c r="R2" s="92"/>
      <c r="S2" s="92"/>
      <c r="T2" s="92"/>
      <c r="U2" s="92"/>
      <c r="V2" s="92"/>
      <c r="W2" s="92"/>
    </row>
    <row r="3" spans="1:23" x14ac:dyDescent="0.2">
      <c r="A3" s="93" t="s">
        <v>117</v>
      </c>
      <c r="B3" s="94"/>
      <c r="C3" s="94"/>
      <c r="D3" s="94"/>
      <c r="E3" s="94"/>
      <c r="F3" s="92"/>
      <c r="G3" s="92"/>
      <c r="H3" s="92"/>
      <c r="I3" s="92"/>
      <c r="J3" s="92"/>
      <c r="K3" s="92"/>
      <c r="L3" s="92"/>
      <c r="M3" s="92"/>
      <c r="N3" s="92"/>
      <c r="O3" s="92"/>
      <c r="P3" s="92"/>
      <c r="Q3" s="92"/>
      <c r="R3" s="92"/>
      <c r="S3" s="92"/>
      <c r="T3" s="92"/>
      <c r="U3" s="92"/>
      <c r="V3" s="92"/>
      <c r="W3" s="92"/>
    </row>
    <row r="4" spans="1:23" x14ac:dyDescent="0.2">
      <c r="A4" s="91" t="s">
        <v>92</v>
      </c>
      <c r="B4" s="92"/>
      <c r="C4" s="92"/>
      <c r="D4" s="92"/>
      <c r="E4" s="92"/>
      <c r="F4" s="92"/>
      <c r="G4" s="92"/>
      <c r="H4" s="92"/>
      <c r="I4" s="92"/>
      <c r="J4" s="92"/>
      <c r="K4" s="92"/>
      <c r="L4" s="92"/>
      <c r="M4" s="92"/>
      <c r="N4" s="92"/>
      <c r="O4" s="92"/>
      <c r="P4" s="92"/>
      <c r="Q4" s="92"/>
      <c r="R4" s="92"/>
      <c r="S4" s="92"/>
      <c r="T4" s="92"/>
      <c r="U4" s="92"/>
      <c r="V4" s="92"/>
      <c r="W4" s="92"/>
    </row>
    <row r="5" spans="1:23" x14ac:dyDescent="0.2">
      <c r="A5" s="91" t="s">
        <v>2</v>
      </c>
      <c r="B5" s="92"/>
      <c r="C5" s="95"/>
      <c r="D5" s="96"/>
      <c r="E5" s="92"/>
      <c r="F5" s="92"/>
      <c r="G5" s="92"/>
      <c r="H5" s="92"/>
      <c r="I5" s="92"/>
      <c r="J5" s="92"/>
      <c r="K5" s="92"/>
      <c r="L5" s="92"/>
      <c r="M5" s="92"/>
      <c r="N5" s="92"/>
      <c r="O5" s="92"/>
      <c r="P5" s="92"/>
      <c r="Q5" s="92"/>
      <c r="R5" s="92"/>
      <c r="S5" s="92"/>
      <c r="T5" s="92"/>
      <c r="U5" s="92"/>
      <c r="V5" s="92"/>
      <c r="W5" s="92"/>
    </row>
    <row r="6" spans="1:23" x14ac:dyDescent="0.2">
      <c r="A6" s="91" t="s">
        <v>3</v>
      </c>
      <c r="B6" s="92"/>
      <c r="C6" s="95"/>
      <c r="D6" s="96"/>
      <c r="E6" s="92"/>
      <c r="F6" s="92"/>
      <c r="G6" s="92"/>
      <c r="H6" s="92"/>
      <c r="I6" s="92"/>
      <c r="J6" s="92"/>
      <c r="K6" s="92"/>
      <c r="L6" s="92"/>
      <c r="M6" s="92"/>
      <c r="N6" s="92"/>
      <c r="O6" s="92"/>
      <c r="P6" s="92"/>
      <c r="Q6" s="92"/>
      <c r="R6" s="92"/>
      <c r="S6" s="92"/>
      <c r="T6" s="92"/>
      <c r="U6" s="92"/>
      <c r="V6" s="92"/>
      <c r="W6" s="92"/>
    </row>
    <row r="7" spans="1:23" x14ac:dyDescent="0.2">
      <c r="A7" s="97"/>
      <c r="B7" s="97"/>
      <c r="C7" s="98"/>
      <c r="D7" s="99"/>
      <c r="E7" s="92"/>
      <c r="F7" s="92"/>
      <c r="G7" s="92"/>
      <c r="H7" s="92"/>
      <c r="I7" s="92"/>
      <c r="J7" s="92"/>
      <c r="K7" s="92"/>
      <c r="L7" s="92"/>
      <c r="M7" s="92"/>
      <c r="N7" s="92"/>
      <c r="O7" s="92"/>
      <c r="P7" s="92"/>
      <c r="Q7" s="92"/>
      <c r="R7" s="92"/>
      <c r="S7" s="92"/>
      <c r="T7" s="92"/>
      <c r="U7" s="92"/>
      <c r="V7" s="92"/>
      <c r="W7" s="92"/>
    </row>
    <row r="8" spans="1:23" x14ac:dyDescent="0.2">
      <c r="A8" s="100"/>
      <c r="B8" s="101"/>
      <c r="C8" s="101"/>
      <c r="D8" s="102"/>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145</v>
      </c>
    </row>
    <row r="9" spans="1:23" x14ac:dyDescent="0.2">
      <c r="A9" s="106"/>
      <c r="D9" s="107"/>
      <c r="E9" s="108"/>
      <c r="F9" s="109"/>
      <c r="G9" s="109"/>
      <c r="H9" s="110"/>
      <c r="I9" s="109"/>
      <c r="J9" s="109"/>
      <c r="K9" s="111"/>
      <c r="L9" s="111"/>
      <c r="M9" s="111"/>
      <c r="N9" s="108"/>
      <c r="O9" s="109"/>
      <c r="P9" s="111"/>
      <c r="Q9" s="111"/>
      <c r="R9" s="108"/>
      <c r="S9" s="109"/>
      <c r="T9" s="111"/>
      <c r="U9" s="111"/>
      <c r="V9" s="111"/>
      <c r="W9" s="110"/>
    </row>
    <row r="10" spans="1:23" x14ac:dyDescent="0.2">
      <c r="A10" s="112" t="s">
        <v>6</v>
      </c>
      <c r="D10" s="107"/>
      <c r="E10" s="113"/>
      <c r="F10" s="114"/>
      <c r="G10" s="114"/>
      <c r="H10" s="115"/>
      <c r="I10" s="114"/>
      <c r="J10" s="114"/>
      <c r="K10" s="116"/>
      <c r="L10" s="116"/>
      <c r="M10" s="116"/>
      <c r="N10" s="113"/>
      <c r="O10" s="114"/>
      <c r="P10" s="116"/>
      <c r="Q10" s="116"/>
      <c r="R10" s="113"/>
      <c r="S10" s="114"/>
      <c r="T10" s="116"/>
      <c r="U10" s="116"/>
      <c r="V10" s="116"/>
      <c r="W10" s="115"/>
    </row>
    <row r="11" spans="1:23" x14ac:dyDescent="0.2">
      <c r="A11" s="117" t="s">
        <v>7</v>
      </c>
      <c r="D11" s="118"/>
      <c r="E11" s="119">
        <v>6106160.8451799992</v>
      </c>
      <c r="F11" s="120">
        <v>4766939.0696400004</v>
      </c>
      <c r="G11" s="120">
        <v>5154996.5753899999</v>
      </c>
      <c r="H11" s="121">
        <v>16028096.49021</v>
      </c>
      <c r="I11" s="119">
        <v>8730043.6709599998</v>
      </c>
      <c r="J11" s="120">
        <v>2914898.6245200005</v>
      </c>
      <c r="K11" s="120">
        <v>5592864.6688800007</v>
      </c>
      <c r="L11" s="121">
        <v>17237806.964359999</v>
      </c>
      <c r="M11" s="118">
        <v>33265903.454569999</v>
      </c>
      <c r="N11" s="119">
        <v>5007978.1090399995</v>
      </c>
      <c r="O11" s="120">
        <v>4707683.2374999998</v>
      </c>
      <c r="P11" s="120">
        <v>5420506.4895300008</v>
      </c>
      <c r="Q11" s="121">
        <v>15136167.836070001</v>
      </c>
      <c r="R11" s="119">
        <v>6370808.08904</v>
      </c>
      <c r="S11" s="120">
        <v>0</v>
      </c>
      <c r="T11" s="120">
        <v>0</v>
      </c>
      <c r="U11" s="121">
        <v>6370808.08904</v>
      </c>
      <c r="V11" s="118">
        <v>21506975.925110001</v>
      </c>
      <c r="W11" s="121">
        <v>54772879.37968</v>
      </c>
    </row>
    <row r="12" spans="1:23" x14ac:dyDescent="0.2">
      <c r="A12" s="122" t="s">
        <v>109</v>
      </c>
      <c r="B12" t="s">
        <v>8</v>
      </c>
      <c r="D12" s="118"/>
      <c r="E12" s="119">
        <v>5003509.3859999999</v>
      </c>
      <c r="F12" s="120">
        <v>3568829.7540000002</v>
      </c>
      <c r="G12" s="120">
        <v>4325763.0539999995</v>
      </c>
      <c r="H12" s="121">
        <v>12898102.194</v>
      </c>
      <c r="I12" s="119">
        <v>7789918.017</v>
      </c>
      <c r="J12" s="120">
        <v>2135437.054</v>
      </c>
      <c r="K12" s="120">
        <v>4677149.0449999999</v>
      </c>
      <c r="L12" s="121">
        <v>14602504.116</v>
      </c>
      <c r="M12" s="118">
        <v>27500606.310000002</v>
      </c>
      <c r="N12" s="119">
        <v>3966633.568</v>
      </c>
      <c r="O12" s="120">
        <v>3978881.0750000002</v>
      </c>
      <c r="P12" s="120">
        <v>4389467.7570000002</v>
      </c>
      <c r="Q12" s="121">
        <v>12334982.4</v>
      </c>
      <c r="R12" s="119">
        <v>5016072.7170000002</v>
      </c>
      <c r="S12" s="120">
        <v>0</v>
      </c>
      <c r="T12" s="120">
        <v>0</v>
      </c>
      <c r="U12" s="121">
        <v>5016072.7170000002</v>
      </c>
      <c r="V12" s="118">
        <v>17351055.116999999</v>
      </c>
      <c r="W12" s="121">
        <v>44851661.427000001</v>
      </c>
    </row>
    <row r="13" spans="1:23" x14ac:dyDescent="0.2">
      <c r="A13" s="122"/>
      <c r="B13" s="123"/>
      <c r="C13" s="123" t="s">
        <v>68</v>
      </c>
      <c r="D13" s="124"/>
      <c r="E13" s="119">
        <v>218739.576</v>
      </c>
      <c r="F13" s="120">
        <v>171726.652</v>
      </c>
      <c r="G13" s="120">
        <v>253219.92200000002</v>
      </c>
      <c r="H13" s="121">
        <v>643686.15</v>
      </c>
      <c r="I13" s="119">
        <v>287669.75600000005</v>
      </c>
      <c r="J13" s="120">
        <v>184153.12099999984</v>
      </c>
      <c r="K13" s="120">
        <v>363190.69400000002</v>
      </c>
      <c r="L13" s="121">
        <v>835013.57099999988</v>
      </c>
      <c r="M13" s="118">
        <v>1478699.7209999999</v>
      </c>
      <c r="N13" s="119">
        <v>313168.95899999997</v>
      </c>
      <c r="O13" s="120">
        <v>302677.95275973406</v>
      </c>
      <c r="P13" s="120">
        <v>368196.88453717128</v>
      </c>
      <c r="Q13" s="121">
        <v>984043.79629690526</v>
      </c>
      <c r="R13" s="119">
        <v>295067.65246469097</v>
      </c>
      <c r="S13" s="120">
        <v>0</v>
      </c>
      <c r="T13" s="120">
        <v>0</v>
      </c>
      <c r="U13" s="121">
        <v>295067.65246469097</v>
      </c>
      <c r="V13" s="118">
        <v>1279111.4487615963</v>
      </c>
      <c r="W13" s="121">
        <v>2757811.1697615962</v>
      </c>
    </row>
    <row r="14" spans="1:23" x14ac:dyDescent="0.2">
      <c r="A14" s="122"/>
      <c r="B14" s="123"/>
      <c r="C14" s="123" t="s">
        <v>59</v>
      </c>
      <c r="D14" s="124"/>
      <c r="E14" s="119">
        <v>4784769.8099999996</v>
      </c>
      <c r="F14" s="120">
        <v>3397103.102</v>
      </c>
      <c r="G14" s="120">
        <v>4072543.1319999993</v>
      </c>
      <c r="H14" s="121">
        <v>12254416.044</v>
      </c>
      <c r="I14" s="119">
        <v>7502248.2609999999</v>
      </c>
      <c r="J14" s="120">
        <v>1951283.9330000002</v>
      </c>
      <c r="K14" s="120">
        <v>4313958.3509999998</v>
      </c>
      <c r="L14" s="121">
        <v>13767490.545</v>
      </c>
      <c r="M14" s="118">
        <v>26021906.589000002</v>
      </c>
      <c r="N14" s="119">
        <v>3653464.6090000002</v>
      </c>
      <c r="O14" s="120">
        <v>3676203.1222402663</v>
      </c>
      <c r="P14" s="120">
        <v>4021270.8724628291</v>
      </c>
      <c r="Q14" s="121">
        <v>11350938.603703097</v>
      </c>
      <c r="R14" s="119">
        <v>4721005.0645353096</v>
      </c>
      <c r="S14" s="120">
        <v>0</v>
      </c>
      <c r="T14" s="120">
        <v>0</v>
      </c>
      <c r="U14" s="121">
        <v>4721005.0645353096</v>
      </c>
      <c r="V14" s="118">
        <v>16071943.668238405</v>
      </c>
      <c r="W14" s="121">
        <v>42093850.257238403</v>
      </c>
    </row>
    <row r="15" spans="1:23" x14ac:dyDescent="0.2">
      <c r="A15" s="117"/>
      <c r="B15" t="s">
        <v>93</v>
      </c>
      <c r="D15" s="118"/>
      <c r="E15" s="119">
        <v>87784.473200000008</v>
      </c>
      <c r="F15" s="120">
        <v>107689.46944000002</v>
      </c>
      <c r="G15" s="120">
        <v>118646.92353999999</v>
      </c>
      <c r="H15" s="121">
        <v>314120.86618000001</v>
      </c>
      <c r="I15" s="119">
        <v>97049.194143799992</v>
      </c>
      <c r="J15" s="120">
        <v>102012.50121515999</v>
      </c>
      <c r="K15" s="120">
        <v>120308.89940352002</v>
      </c>
      <c r="L15" s="121">
        <v>319370.59476248</v>
      </c>
      <c r="M15" s="118">
        <v>633491.46094248001</v>
      </c>
      <c r="N15" s="119">
        <v>76245.613781999986</v>
      </c>
      <c r="O15" s="120">
        <v>127295.8708</v>
      </c>
      <c r="P15" s="120">
        <v>123405.6084878</v>
      </c>
      <c r="Q15" s="121">
        <v>326947.0930698</v>
      </c>
      <c r="R15" s="119">
        <v>106981.12276482</v>
      </c>
      <c r="S15" s="120">
        <v>0</v>
      </c>
      <c r="T15" s="120">
        <v>0</v>
      </c>
      <c r="U15" s="121">
        <v>106981.12276482</v>
      </c>
      <c r="V15" s="118">
        <v>433928.21583462</v>
      </c>
      <c r="W15" s="121">
        <v>1067419.6767771</v>
      </c>
    </row>
    <row r="16" spans="1:23" x14ac:dyDescent="0.2">
      <c r="A16" s="117"/>
      <c r="B16" t="s">
        <v>9</v>
      </c>
      <c r="D16" s="118"/>
      <c r="E16" s="119">
        <v>267249.37</v>
      </c>
      <c r="F16" s="120">
        <v>386594.18699999998</v>
      </c>
      <c r="G16" s="120">
        <v>310106.16100000002</v>
      </c>
      <c r="H16" s="121">
        <v>963949.71800000011</v>
      </c>
      <c r="I16" s="119">
        <v>295446.701</v>
      </c>
      <c r="J16" s="120">
        <v>294904.46100000001</v>
      </c>
      <c r="K16" s="120">
        <v>288172.7</v>
      </c>
      <c r="L16" s="121">
        <v>878523.86199999996</v>
      </c>
      <c r="M16" s="118">
        <v>1842473.58</v>
      </c>
      <c r="N16" s="119">
        <v>293987.39</v>
      </c>
      <c r="O16" s="120">
        <v>276505.902</v>
      </c>
      <c r="P16" s="120">
        <v>326022.73499999999</v>
      </c>
      <c r="Q16" s="121">
        <v>896516.027</v>
      </c>
      <c r="R16" s="119">
        <v>290435.60499999998</v>
      </c>
      <c r="S16" s="120">
        <v>0</v>
      </c>
      <c r="T16" s="120">
        <v>0</v>
      </c>
      <c r="U16" s="121">
        <v>290435.60499999998</v>
      </c>
      <c r="V16" s="118">
        <v>1186951.632</v>
      </c>
      <c r="W16" s="121">
        <v>3029425.2120000003</v>
      </c>
    </row>
    <row r="17" spans="1:23" x14ac:dyDescent="0.2">
      <c r="A17" s="117"/>
      <c r="B17" t="s">
        <v>56</v>
      </c>
      <c r="D17" s="118"/>
      <c r="E17" s="119">
        <v>2505.2649999999999</v>
      </c>
      <c r="F17" s="120">
        <v>3360.6770000000001</v>
      </c>
      <c r="G17" s="120">
        <v>16316.459000000001</v>
      </c>
      <c r="H17" s="121">
        <v>22182.401000000002</v>
      </c>
      <c r="I17" s="119">
        <v>13648.859</v>
      </c>
      <c r="J17" s="120">
        <v>5659.0659999999998</v>
      </c>
      <c r="K17" s="120">
        <v>2818.71</v>
      </c>
      <c r="L17" s="121">
        <v>22126.634999999998</v>
      </c>
      <c r="M17" s="118">
        <v>44309.036</v>
      </c>
      <c r="N17" s="119">
        <v>5976.1850000000004</v>
      </c>
      <c r="O17" s="120">
        <v>4601.9110000000001</v>
      </c>
      <c r="P17" s="120">
        <v>7324.9380000000001</v>
      </c>
      <c r="Q17" s="121">
        <v>17903.034</v>
      </c>
      <c r="R17" s="119">
        <v>4852.402</v>
      </c>
      <c r="S17" s="120">
        <v>0</v>
      </c>
      <c r="T17" s="120">
        <v>0</v>
      </c>
      <c r="U17" s="121">
        <v>4852.402</v>
      </c>
      <c r="V17" s="118">
        <v>22755.436000000002</v>
      </c>
      <c r="W17" s="121">
        <v>67064.472000000009</v>
      </c>
    </row>
    <row r="18" spans="1:23" x14ac:dyDescent="0.2">
      <c r="A18" s="117"/>
      <c r="B18" s="123" t="s">
        <v>57</v>
      </c>
      <c r="D18" s="118"/>
      <c r="E18" s="119">
        <v>366677.58775999997</v>
      </c>
      <c r="F18" s="120">
        <v>62191.248120000004</v>
      </c>
      <c r="G18" s="120">
        <v>63504.945970000001</v>
      </c>
      <c r="H18" s="121">
        <v>492373.78184999997</v>
      </c>
      <c r="I18" s="119">
        <v>208878.52619999999</v>
      </c>
      <c r="J18" s="120">
        <v>84369.121080000012</v>
      </c>
      <c r="K18" s="120">
        <v>72233.737599999993</v>
      </c>
      <c r="L18" s="121">
        <v>365481.38488000003</v>
      </c>
      <c r="M18" s="118">
        <v>857855.16672999994</v>
      </c>
      <c r="N18" s="119">
        <v>193173.29652</v>
      </c>
      <c r="O18" s="120">
        <v>71796.312399999995</v>
      </c>
      <c r="P18" s="120">
        <v>72253.308749999997</v>
      </c>
      <c r="Q18" s="121">
        <v>337222.91767</v>
      </c>
      <c r="R18" s="119">
        <v>496734.54475</v>
      </c>
      <c r="S18" s="120">
        <v>0</v>
      </c>
      <c r="T18" s="120">
        <v>0</v>
      </c>
      <c r="U18" s="121">
        <v>496734.54475</v>
      </c>
      <c r="V18" s="118">
        <v>833957.46242</v>
      </c>
      <c r="W18" s="121">
        <v>1691812.6291499999</v>
      </c>
    </row>
    <row r="19" spans="1:23" x14ac:dyDescent="0.2">
      <c r="A19" s="117"/>
      <c r="B19" t="s">
        <v>10</v>
      </c>
      <c r="D19" s="118"/>
      <c r="E19" s="119">
        <v>120104.74388000001</v>
      </c>
      <c r="F19" s="120">
        <v>131724.91164000001</v>
      </c>
      <c r="G19" s="120">
        <v>133397.61600000001</v>
      </c>
      <c r="H19" s="121">
        <v>385227.27152000007</v>
      </c>
      <c r="I19" s="119">
        <v>157930.93680000002</v>
      </c>
      <c r="J19" s="120">
        <v>78653.457920000001</v>
      </c>
      <c r="K19" s="120">
        <v>107975.72859999999</v>
      </c>
      <c r="L19" s="121">
        <v>344560.12332000001</v>
      </c>
      <c r="M19" s="118">
        <v>729787.39484000008</v>
      </c>
      <c r="N19" s="119">
        <v>122109.93948</v>
      </c>
      <c r="O19" s="120">
        <v>122187.24879999999</v>
      </c>
      <c r="P19" s="120">
        <v>107981.70259</v>
      </c>
      <c r="Q19" s="121">
        <v>352278.89087</v>
      </c>
      <c r="R19" s="119">
        <v>126751.54154999999</v>
      </c>
      <c r="S19" s="120">
        <v>0</v>
      </c>
      <c r="T19" s="120">
        <v>0</v>
      </c>
      <c r="U19" s="121">
        <v>126751.54154999999</v>
      </c>
      <c r="V19" s="118">
        <v>479030.43241999997</v>
      </c>
      <c r="W19" s="121">
        <v>1208817.8272600002</v>
      </c>
    </row>
    <row r="20" spans="1:23" x14ac:dyDescent="0.2">
      <c r="A20" s="117"/>
      <c r="B20" t="s">
        <v>11</v>
      </c>
      <c r="D20" s="118"/>
      <c r="E20" s="119">
        <v>258330.01934</v>
      </c>
      <c r="F20" s="120">
        <v>506548.82244000002</v>
      </c>
      <c r="G20" s="120">
        <v>187261.41587999999</v>
      </c>
      <c r="H20" s="121">
        <v>952140.25766</v>
      </c>
      <c r="I20" s="119">
        <v>167171.43681620003</v>
      </c>
      <c r="J20" s="120">
        <v>213862.96330484003</v>
      </c>
      <c r="K20" s="120">
        <v>324205.84827647998</v>
      </c>
      <c r="L20" s="121">
        <v>705240.24839752004</v>
      </c>
      <c r="M20" s="118">
        <v>1657380.5060575199</v>
      </c>
      <c r="N20" s="119">
        <v>349852.11625800002</v>
      </c>
      <c r="O20" s="120">
        <v>126414.9175</v>
      </c>
      <c r="P20" s="120">
        <v>394050.4397022</v>
      </c>
      <c r="Q20" s="121">
        <v>870317.47346020001</v>
      </c>
      <c r="R20" s="119">
        <v>328980.15597517998</v>
      </c>
      <c r="S20" s="120">
        <v>0</v>
      </c>
      <c r="T20" s="120">
        <v>0</v>
      </c>
      <c r="U20" s="121">
        <v>328980.15597517998</v>
      </c>
      <c r="V20" s="118">
        <v>1199297.62943538</v>
      </c>
      <c r="W20" s="121">
        <v>2856678.1354928999</v>
      </c>
    </row>
    <row r="21" spans="1:23" x14ac:dyDescent="0.2">
      <c r="A21" s="117"/>
      <c r="D21" s="107"/>
      <c r="E21" s="119"/>
      <c r="F21" s="120"/>
      <c r="G21" s="120"/>
      <c r="H21" s="121"/>
      <c r="I21" s="119"/>
      <c r="J21" s="120"/>
      <c r="K21" s="120"/>
      <c r="L21" s="121"/>
      <c r="M21" s="118"/>
      <c r="N21" s="119"/>
      <c r="O21" s="120"/>
      <c r="P21" s="120"/>
      <c r="Q21" s="121"/>
      <c r="R21" s="119"/>
      <c r="S21" s="120"/>
      <c r="T21" s="120"/>
      <c r="U21" s="121"/>
      <c r="V21" s="118"/>
      <c r="W21" s="121"/>
    </row>
    <row r="22" spans="1:23" x14ac:dyDescent="0.2">
      <c r="A22" s="117" t="s">
        <v>12</v>
      </c>
      <c r="D22" s="118"/>
      <c r="E22" s="119">
        <v>5361113.9774360117</v>
      </c>
      <c r="F22" s="120">
        <v>4970902.0050826669</v>
      </c>
      <c r="G22" s="120">
        <v>6116952.3258883217</v>
      </c>
      <c r="H22" s="121">
        <v>16448968.308407001</v>
      </c>
      <c r="I22" s="119">
        <v>5457364.844634111</v>
      </c>
      <c r="J22" s="120">
        <v>5259452.3283003336</v>
      </c>
      <c r="K22" s="120">
        <v>5371938.7894841116</v>
      </c>
      <c r="L22" s="121">
        <v>16088755.962418556</v>
      </c>
      <c r="M22" s="118">
        <v>32537724.270825557</v>
      </c>
      <c r="N22" s="119">
        <v>5512833.9446331114</v>
      </c>
      <c r="O22" s="120">
        <v>5104526.8464540001</v>
      </c>
      <c r="P22" s="120">
        <v>5803982.4521604441</v>
      </c>
      <c r="Q22" s="121">
        <v>16421343.243247556</v>
      </c>
      <c r="R22" s="119">
        <v>5453870.732659</v>
      </c>
      <c r="S22" s="120">
        <v>0</v>
      </c>
      <c r="T22" s="120">
        <v>0</v>
      </c>
      <c r="U22" s="121">
        <v>5453870.732659</v>
      </c>
      <c r="V22" s="118">
        <v>21875213.975906555</v>
      </c>
      <c r="W22" s="121">
        <v>54412938.246732116</v>
      </c>
    </row>
    <row r="23" spans="1:23" x14ac:dyDescent="0.2">
      <c r="A23" s="117"/>
      <c r="B23" t="s">
        <v>13</v>
      </c>
      <c r="D23" s="118"/>
      <c r="E23" s="119">
        <v>1204131.3315100002</v>
      </c>
      <c r="F23" s="120">
        <v>1114911.0949199998</v>
      </c>
      <c r="G23" s="120">
        <v>1477403.51749</v>
      </c>
      <c r="H23" s="121">
        <v>3796445.94392</v>
      </c>
      <c r="I23" s="119">
        <v>1158834.1813000001</v>
      </c>
      <c r="J23" s="120">
        <v>1154429.0415999999</v>
      </c>
      <c r="K23" s="120">
        <v>1481099.62448</v>
      </c>
      <c r="L23" s="121">
        <v>3794362.8473800002</v>
      </c>
      <c r="M23" s="118">
        <v>7590808.7913000006</v>
      </c>
      <c r="N23" s="119">
        <v>1152034.7159200001</v>
      </c>
      <c r="O23" s="120">
        <v>1165349.8644999999</v>
      </c>
      <c r="P23" s="120">
        <v>1485378.2267199999</v>
      </c>
      <c r="Q23" s="121">
        <v>3802762.8071400002</v>
      </c>
      <c r="R23" s="119">
        <v>1128487.79663</v>
      </c>
      <c r="S23" s="120">
        <v>0</v>
      </c>
      <c r="T23" s="120">
        <v>0</v>
      </c>
      <c r="U23" s="121">
        <v>1128487.79663</v>
      </c>
      <c r="V23" s="118">
        <v>4931250.6037699999</v>
      </c>
      <c r="W23" s="121">
        <v>12522059.395070001</v>
      </c>
    </row>
    <row r="24" spans="1:23" x14ac:dyDescent="0.2">
      <c r="A24" s="117"/>
      <c r="B24" t="s">
        <v>14</v>
      </c>
      <c r="D24" s="118"/>
      <c r="E24" s="119">
        <v>453619.31458000001</v>
      </c>
      <c r="F24" s="120">
        <v>465519.80728000001</v>
      </c>
      <c r="G24" s="120">
        <v>613471.67775000003</v>
      </c>
      <c r="H24" s="121">
        <v>1532610.7996100001</v>
      </c>
      <c r="I24" s="119">
        <v>504607.71463999996</v>
      </c>
      <c r="J24" s="120">
        <v>506408.22211999993</v>
      </c>
      <c r="K24" s="120">
        <v>495043.38387999998</v>
      </c>
      <c r="L24" s="121">
        <v>1506059.32064</v>
      </c>
      <c r="M24" s="118">
        <v>3038670.1202500002</v>
      </c>
      <c r="N24" s="119">
        <v>502613.66703999997</v>
      </c>
      <c r="O24" s="120">
        <v>483308.68789999996</v>
      </c>
      <c r="P24" s="120">
        <v>503245.51113</v>
      </c>
      <c r="Q24" s="121">
        <v>1489167.86607</v>
      </c>
      <c r="R24" s="119">
        <v>500335.62108000001</v>
      </c>
      <c r="S24" s="120">
        <v>0</v>
      </c>
      <c r="T24" s="120">
        <v>0</v>
      </c>
      <c r="U24" s="121">
        <v>500335.62108000001</v>
      </c>
      <c r="V24" s="118">
        <v>1989503.4871499999</v>
      </c>
      <c r="W24" s="121">
        <v>5028173.6074000001</v>
      </c>
    </row>
    <row r="25" spans="1:23" x14ac:dyDescent="0.2">
      <c r="A25" s="117"/>
      <c r="B25" t="s">
        <v>15</v>
      </c>
      <c r="D25" s="118"/>
      <c r="E25" s="119">
        <v>690766.37950601173</v>
      </c>
      <c r="F25" s="120">
        <v>49844.979642666673</v>
      </c>
      <c r="G25" s="120">
        <v>558790.71099832177</v>
      </c>
      <c r="H25" s="121">
        <v>1299402.0701470003</v>
      </c>
      <c r="I25" s="119">
        <v>275136.56105411111</v>
      </c>
      <c r="J25" s="120">
        <v>172012.26206033333</v>
      </c>
      <c r="K25" s="120">
        <v>107748.89100411112</v>
      </c>
      <c r="L25" s="121">
        <v>554897.71411855554</v>
      </c>
      <c r="M25" s="118">
        <v>1854299.7842655559</v>
      </c>
      <c r="N25" s="119">
        <v>745136.14519311127</v>
      </c>
      <c r="O25" s="120">
        <v>51591.242254000004</v>
      </c>
      <c r="P25" s="120">
        <v>462286.04106044443</v>
      </c>
      <c r="Q25" s="121">
        <v>1259013.4285075557</v>
      </c>
      <c r="R25" s="119">
        <v>446327.40903899999</v>
      </c>
      <c r="S25" s="120">
        <v>0</v>
      </c>
      <c r="T25" s="120">
        <v>0</v>
      </c>
      <c r="U25" s="121">
        <v>446327.40903899999</v>
      </c>
      <c r="V25" s="118">
        <v>1705340.8375465558</v>
      </c>
      <c r="W25" s="121">
        <v>3559640.6218121117</v>
      </c>
    </row>
    <row r="26" spans="1:23" x14ac:dyDescent="0.2">
      <c r="A26" s="117"/>
      <c r="B26" t="s">
        <v>58</v>
      </c>
      <c r="D26" s="118"/>
      <c r="E26" s="119">
        <v>1836785.1429700002</v>
      </c>
      <c r="F26" s="120">
        <v>2100351.8798000002</v>
      </c>
      <c r="G26" s="120">
        <v>2206443.7842399999</v>
      </c>
      <c r="H26" s="121">
        <v>6143580.8070100006</v>
      </c>
      <c r="I26" s="119">
        <v>2314422.4691399997</v>
      </c>
      <c r="J26" s="120">
        <v>2136550.4216399998</v>
      </c>
      <c r="K26" s="120">
        <v>2122717.3098400002</v>
      </c>
      <c r="L26" s="121">
        <v>6573690.2006200003</v>
      </c>
      <c r="M26" s="118">
        <v>12717271.007630002</v>
      </c>
      <c r="N26" s="119">
        <v>1922960.9725200001</v>
      </c>
      <c r="O26" s="120">
        <v>2189096.5551</v>
      </c>
      <c r="P26" s="120">
        <v>2102774.0390400002</v>
      </c>
      <c r="Q26" s="121">
        <v>6214831.56666</v>
      </c>
      <c r="R26" s="119">
        <v>2164299.00991</v>
      </c>
      <c r="S26" s="120">
        <v>0</v>
      </c>
      <c r="T26" s="120">
        <v>0</v>
      </c>
      <c r="U26" s="121">
        <v>2164299.00991</v>
      </c>
      <c r="V26" s="118">
        <v>8379130.5765700005</v>
      </c>
      <c r="W26" s="121">
        <v>21096401.584200002</v>
      </c>
    </row>
    <row r="27" spans="1:23" x14ac:dyDescent="0.2">
      <c r="A27" s="117"/>
      <c r="B27" t="s">
        <v>60</v>
      </c>
      <c r="D27" s="118"/>
      <c r="E27" s="119">
        <v>1139753.27887</v>
      </c>
      <c r="F27" s="120">
        <v>1218069.7694400002</v>
      </c>
      <c r="G27" s="120">
        <v>1241599.8684099999</v>
      </c>
      <c r="H27" s="121">
        <v>3599422.9167200001</v>
      </c>
      <c r="I27" s="119">
        <v>1184904.3555000001</v>
      </c>
      <c r="J27" s="120">
        <v>1281154.96184</v>
      </c>
      <c r="K27" s="120">
        <v>1147534.8337600001</v>
      </c>
      <c r="L27" s="121">
        <v>3613594.1511000004</v>
      </c>
      <c r="M27" s="118">
        <v>7213017.0678200005</v>
      </c>
      <c r="N27" s="119">
        <v>1172734.08604</v>
      </c>
      <c r="O27" s="120">
        <v>1164587.5597000001</v>
      </c>
      <c r="P27" s="120">
        <v>1196149.9472099999</v>
      </c>
      <c r="Q27" s="121">
        <v>3533471.59295</v>
      </c>
      <c r="R27" s="119">
        <v>1181046.7320000001</v>
      </c>
      <c r="S27" s="120">
        <v>0</v>
      </c>
      <c r="T27" s="120">
        <v>0</v>
      </c>
      <c r="U27" s="121">
        <v>1181046.7320000001</v>
      </c>
      <c r="V27" s="118">
        <v>4714518.3249500003</v>
      </c>
      <c r="W27" s="121">
        <v>11927535.39277</v>
      </c>
    </row>
    <row r="28" spans="1:23" x14ac:dyDescent="0.2">
      <c r="A28" s="117"/>
      <c r="B28" t="s">
        <v>16</v>
      </c>
      <c r="D28" s="118"/>
      <c r="E28" s="119">
        <v>36058.53</v>
      </c>
      <c r="F28" s="120">
        <v>22204.473999999998</v>
      </c>
      <c r="G28" s="120">
        <v>19242.767</v>
      </c>
      <c r="H28" s="121">
        <v>77505.771000000008</v>
      </c>
      <c r="I28" s="119">
        <v>19459.562999999998</v>
      </c>
      <c r="J28" s="120">
        <v>8897.4190400000007</v>
      </c>
      <c r="K28" s="120">
        <v>17794.746520000001</v>
      </c>
      <c r="L28" s="121">
        <v>46151.728560000003</v>
      </c>
      <c r="M28" s="118">
        <v>123657.49956000001</v>
      </c>
      <c r="N28" s="119">
        <v>17354.357920000002</v>
      </c>
      <c r="O28" s="120">
        <v>50592.936999999998</v>
      </c>
      <c r="P28" s="120">
        <v>54148.686999999998</v>
      </c>
      <c r="Q28" s="121">
        <v>122095.98191999999</v>
      </c>
      <c r="R28" s="119">
        <v>33374.163999999997</v>
      </c>
      <c r="S28" s="120">
        <v>0</v>
      </c>
      <c r="T28" s="120">
        <v>0</v>
      </c>
      <c r="U28" s="121">
        <v>33374.163999999997</v>
      </c>
      <c r="V28" s="118">
        <v>155470.14591999998</v>
      </c>
      <c r="W28" s="121">
        <v>279127.64548000001</v>
      </c>
    </row>
    <row r="29" spans="1:23" x14ac:dyDescent="0.2">
      <c r="A29" s="117"/>
      <c r="D29" s="118"/>
      <c r="E29" s="119"/>
      <c r="F29" s="120"/>
      <c r="G29" s="120"/>
      <c r="H29" s="121"/>
      <c r="I29" s="119"/>
      <c r="J29" s="120"/>
      <c r="K29" s="120"/>
      <c r="L29" s="121"/>
      <c r="M29" s="118"/>
      <c r="N29" s="119"/>
      <c r="O29" s="120"/>
      <c r="P29" s="120"/>
      <c r="Q29" s="121"/>
      <c r="R29" s="119"/>
      <c r="S29" s="120"/>
      <c r="T29" s="120"/>
      <c r="U29" s="121"/>
      <c r="V29" s="118"/>
      <c r="W29" s="121"/>
    </row>
    <row r="30" spans="1:23" x14ac:dyDescent="0.2">
      <c r="A30" s="125" t="s">
        <v>17</v>
      </c>
      <c r="B30" s="126"/>
      <c r="C30" s="126"/>
      <c r="D30" s="118"/>
      <c r="E30" s="119">
        <v>745046.86774398771</v>
      </c>
      <c r="F30" s="120">
        <v>-203962.93544266667</v>
      </c>
      <c r="G30" s="120">
        <v>-961955.75049832102</v>
      </c>
      <c r="H30" s="121">
        <v>-420871.81819699996</v>
      </c>
      <c r="I30" s="119">
        <v>3272678.8263258878</v>
      </c>
      <c r="J30" s="120">
        <v>-2344553.703780333</v>
      </c>
      <c r="K30" s="120">
        <v>220925.87939589008</v>
      </c>
      <c r="L30" s="121">
        <v>1149051.0019414448</v>
      </c>
      <c r="M30" s="118">
        <v>728179.18374444486</v>
      </c>
      <c r="N30" s="119">
        <v>-504855.83559311187</v>
      </c>
      <c r="O30" s="120">
        <v>-396843.60895399994</v>
      </c>
      <c r="P30" s="120">
        <v>-383475.96263044333</v>
      </c>
      <c r="Q30" s="121">
        <v>-1285175.4071775551</v>
      </c>
      <c r="R30" s="119">
        <v>916937.35638100072</v>
      </c>
      <c r="S30" s="120">
        <v>0</v>
      </c>
      <c r="T30" s="120">
        <v>0</v>
      </c>
      <c r="U30" s="121">
        <v>916937.35638100072</v>
      </c>
      <c r="V30" s="118">
        <v>-368238.05079655442</v>
      </c>
      <c r="W30" s="121">
        <v>359941.13294789044</v>
      </c>
    </row>
    <row r="31" spans="1:23" x14ac:dyDescent="0.2">
      <c r="A31" s="117"/>
      <c r="D31" s="118"/>
      <c r="E31" s="119"/>
      <c r="F31" s="120"/>
      <c r="G31" s="120"/>
      <c r="H31" s="121"/>
      <c r="I31" s="119"/>
      <c r="J31" s="120"/>
      <c r="K31" s="120"/>
      <c r="L31" s="121"/>
      <c r="M31" s="118"/>
      <c r="N31" s="119"/>
      <c r="O31" s="120"/>
      <c r="P31" s="120"/>
      <c r="Q31" s="121"/>
      <c r="R31" s="119"/>
      <c r="S31" s="120"/>
      <c r="T31" s="120"/>
      <c r="U31" s="121"/>
      <c r="V31" s="118"/>
      <c r="W31" s="121"/>
    </row>
    <row r="32" spans="1:23" x14ac:dyDescent="0.2">
      <c r="A32" s="112" t="s">
        <v>18</v>
      </c>
      <c r="D32" s="118"/>
      <c r="E32" s="119"/>
      <c r="F32" s="120"/>
      <c r="G32" s="120"/>
      <c r="H32" s="121"/>
      <c r="I32" s="119"/>
      <c r="J32" s="120"/>
      <c r="K32" s="120"/>
      <c r="L32" s="121"/>
      <c r="M32" s="118"/>
      <c r="N32" s="119"/>
      <c r="O32" s="120"/>
      <c r="P32" s="120"/>
      <c r="Q32" s="121"/>
      <c r="R32" s="119"/>
      <c r="S32" s="120"/>
      <c r="T32" s="120"/>
      <c r="U32" s="121"/>
      <c r="V32" s="118"/>
      <c r="W32" s="121"/>
    </row>
    <row r="33" spans="1:23" x14ac:dyDescent="0.2">
      <c r="A33" s="117" t="s">
        <v>19</v>
      </c>
      <c r="D33" s="118"/>
      <c r="E33" s="119">
        <v>276211.40082999994</v>
      </c>
      <c r="F33" s="120">
        <v>719068.60432000004</v>
      </c>
      <c r="G33" s="120">
        <v>1046738.2774199999</v>
      </c>
      <c r="H33" s="121">
        <v>2042018.2825699998</v>
      </c>
      <c r="I33" s="119">
        <v>866447.35367999994</v>
      </c>
      <c r="J33" s="120">
        <v>866186.00603999989</v>
      </c>
      <c r="K33" s="120">
        <v>1138743.3645200001</v>
      </c>
      <c r="L33" s="121">
        <v>2871376.7242399999</v>
      </c>
      <c r="M33" s="118">
        <v>4913395.0068100002</v>
      </c>
      <c r="N33" s="119">
        <v>793333.99068000005</v>
      </c>
      <c r="O33" s="120">
        <v>838342.7326000001</v>
      </c>
      <c r="P33" s="120">
        <v>743479.96167000011</v>
      </c>
      <c r="Q33" s="121">
        <v>2375156.6849500001</v>
      </c>
      <c r="R33" s="119">
        <v>815722.43729999999</v>
      </c>
      <c r="S33" s="120">
        <v>0</v>
      </c>
      <c r="T33" s="120">
        <v>0</v>
      </c>
      <c r="U33" s="121">
        <v>815722.43729999999</v>
      </c>
      <c r="V33" s="118">
        <v>3190879.12225</v>
      </c>
      <c r="W33" s="121">
        <v>8104274.1290600002</v>
      </c>
    </row>
    <row r="34" spans="1:23" x14ac:dyDescent="0.2">
      <c r="A34" s="117"/>
      <c r="B34" t="s">
        <v>20</v>
      </c>
      <c r="D34" s="118"/>
      <c r="E34" s="119">
        <v>492.41699999999997</v>
      </c>
      <c r="F34" s="120">
        <v>2587.7440000000001</v>
      </c>
      <c r="G34" s="120">
        <v>376.74700000000001</v>
      </c>
      <c r="H34" s="121">
        <v>3456.9079999999999</v>
      </c>
      <c r="I34" s="119">
        <v>236.24299999999999</v>
      </c>
      <c r="J34" s="120">
        <v>1517.8440000000001</v>
      </c>
      <c r="K34" s="120">
        <v>1324.723</v>
      </c>
      <c r="L34" s="121">
        <v>3078.81</v>
      </c>
      <c r="M34" s="118">
        <v>6535.7179999999998</v>
      </c>
      <c r="N34" s="119">
        <v>2204.8519999999999</v>
      </c>
      <c r="O34" s="120">
        <v>820.55399999999997</v>
      </c>
      <c r="P34" s="120">
        <v>426.09699999999998</v>
      </c>
      <c r="Q34" s="121">
        <v>3451.5029999999997</v>
      </c>
      <c r="R34" s="119">
        <v>6039.018</v>
      </c>
      <c r="S34" s="120">
        <v>0</v>
      </c>
      <c r="T34" s="120">
        <v>0</v>
      </c>
      <c r="U34" s="121">
        <v>6039.018</v>
      </c>
      <c r="V34" s="118">
        <v>9490.5210000000006</v>
      </c>
      <c r="W34" s="121">
        <v>16026.239000000001</v>
      </c>
    </row>
    <row r="35" spans="1:23" x14ac:dyDescent="0.2">
      <c r="A35" s="117"/>
      <c r="B35" t="s">
        <v>21</v>
      </c>
      <c r="D35" s="118"/>
      <c r="E35" s="119">
        <v>8551.8758300000009</v>
      </c>
      <c r="F35" s="120">
        <v>233579.51832</v>
      </c>
      <c r="G35" s="120">
        <v>373932.33441999997</v>
      </c>
      <c r="H35" s="121">
        <v>616063.72857000004</v>
      </c>
      <c r="I35" s="119">
        <v>441776.69504000002</v>
      </c>
      <c r="J35" s="120">
        <v>345120.40804000001</v>
      </c>
      <c r="K35" s="120">
        <v>588776.35551999998</v>
      </c>
      <c r="L35" s="121">
        <v>1375673.4586</v>
      </c>
      <c r="M35" s="118">
        <v>1991737.18717</v>
      </c>
      <c r="N35" s="119">
        <v>267335.06967999996</v>
      </c>
      <c r="O35" s="120">
        <v>325318.75030000001</v>
      </c>
      <c r="P35" s="120">
        <v>354035.24367</v>
      </c>
      <c r="Q35" s="121">
        <v>946689.06364999991</v>
      </c>
      <c r="R35" s="119">
        <v>350600.10054999997</v>
      </c>
      <c r="S35" s="120">
        <v>0</v>
      </c>
      <c r="T35" s="120">
        <v>0</v>
      </c>
      <c r="U35" s="121">
        <v>350600.10054999997</v>
      </c>
      <c r="V35" s="118">
        <v>1297289.1642</v>
      </c>
      <c r="W35" s="121">
        <v>3289026.3513700003</v>
      </c>
    </row>
    <row r="36" spans="1:23" x14ac:dyDescent="0.2">
      <c r="A36" s="117"/>
      <c r="B36" t="s">
        <v>22</v>
      </c>
      <c r="D36" s="118"/>
      <c r="E36" s="119">
        <v>268151.94199999998</v>
      </c>
      <c r="F36" s="120">
        <v>488076.83</v>
      </c>
      <c r="G36" s="120">
        <v>673182.69</v>
      </c>
      <c r="H36" s="121">
        <v>1429411.4619999998</v>
      </c>
      <c r="I36" s="119">
        <v>424906.90164</v>
      </c>
      <c r="J36" s="120">
        <v>522583.44199999998</v>
      </c>
      <c r="K36" s="120">
        <v>551291.73199999996</v>
      </c>
      <c r="L36" s="121">
        <v>1498782.0756399999</v>
      </c>
      <c r="M36" s="118">
        <v>2928193.5376399998</v>
      </c>
      <c r="N36" s="119">
        <v>528203.77300000004</v>
      </c>
      <c r="O36" s="120">
        <v>513844.53630000004</v>
      </c>
      <c r="P36" s="120">
        <v>389870.815</v>
      </c>
      <c r="Q36" s="121">
        <v>1431919.1243</v>
      </c>
      <c r="R36" s="119">
        <v>471161.35475</v>
      </c>
      <c r="S36" s="120">
        <v>0</v>
      </c>
      <c r="T36" s="120">
        <v>0</v>
      </c>
      <c r="U36" s="121">
        <v>471161.35475</v>
      </c>
      <c r="V36" s="118">
        <v>1903080.47905</v>
      </c>
      <c r="W36" s="121">
        <v>4831274.01669</v>
      </c>
    </row>
    <row r="37" spans="1:23" x14ac:dyDescent="0.2">
      <c r="A37" s="117"/>
      <c r="D37" s="118"/>
      <c r="E37" s="119"/>
      <c r="F37" s="120"/>
      <c r="G37" s="120"/>
      <c r="H37" s="121"/>
      <c r="I37" s="119"/>
      <c r="J37" s="120"/>
      <c r="K37" s="120"/>
      <c r="L37" s="121"/>
      <c r="M37" s="118"/>
      <c r="N37" s="119"/>
      <c r="O37" s="120"/>
      <c r="P37" s="120"/>
      <c r="Q37" s="121"/>
      <c r="R37" s="119"/>
      <c r="S37" s="120"/>
      <c r="T37" s="120"/>
      <c r="U37" s="121"/>
      <c r="V37" s="118"/>
      <c r="W37" s="121"/>
    </row>
    <row r="38" spans="1:23" x14ac:dyDescent="0.2">
      <c r="A38" s="127" t="s">
        <v>61</v>
      </c>
      <c r="B38" s="128"/>
      <c r="C38" s="128"/>
      <c r="D38" s="129"/>
      <c r="E38" s="130">
        <v>6106653.2621799996</v>
      </c>
      <c r="F38" s="131">
        <v>4769526.8136400003</v>
      </c>
      <c r="G38" s="131">
        <v>5155373.3223900003</v>
      </c>
      <c r="H38" s="132">
        <v>16031553.39821</v>
      </c>
      <c r="I38" s="130">
        <v>8730279.9139600005</v>
      </c>
      <c r="J38" s="131">
        <v>2916416.4685200006</v>
      </c>
      <c r="K38" s="131">
        <v>5594189.3918800009</v>
      </c>
      <c r="L38" s="132">
        <v>17240885.774360001</v>
      </c>
      <c r="M38" s="129">
        <v>33272439.172570001</v>
      </c>
      <c r="N38" s="130">
        <v>5010182.9610399995</v>
      </c>
      <c r="O38" s="131">
        <v>4708503.7914999994</v>
      </c>
      <c r="P38" s="131">
        <v>5420932.5865300009</v>
      </c>
      <c r="Q38" s="132">
        <v>15139619.33907</v>
      </c>
      <c r="R38" s="130">
        <v>6376847.1070400001</v>
      </c>
      <c r="S38" s="131">
        <v>0</v>
      </c>
      <c r="T38" s="131">
        <v>0</v>
      </c>
      <c r="U38" s="132">
        <v>6376847.1070400001</v>
      </c>
      <c r="V38" s="129">
        <v>21516466.446109999</v>
      </c>
      <c r="W38" s="132">
        <v>54788905.61868</v>
      </c>
    </row>
    <row r="39" spans="1:23" x14ac:dyDescent="0.2">
      <c r="A39" s="127" t="s">
        <v>62</v>
      </c>
      <c r="B39" s="128"/>
      <c r="C39" s="128"/>
      <c r="D39" s="129"/>
      <c r="E39" s="130">
        <v>5637817.7952660117</v>
      </c>
      <c r="F39" s="131">
        <v>5692558.3534026667</v>
      </c>
      <c r="G39" s="131">
        <v>7164067.3503083214</v>
      </c>
      <c r="H39" s="132">
        <v>18494443.498976998</v>
      </c>
      <c r="I39" s="130">
        <v>6324048.4413141115</v>
      </c>
      <c r="J39" s="131">
        <v>6127156.1783403335</v>
      </c>
      <c r="K39" s="131">
        <v>6512006.8770041112</v>
      </c>
      <c r="L39" s="132">
        <v>18963211.496658556</v>
      </c>
      <c r="M39" s="129">
        <v>37457654.995635554</v>
      </c>
      <c r="N39" s="130">
        <v>6308372.7873131111</v>
      </c>
      <c r="O39" s="131">
        <v>5943690.1330540003</v>
      </c>
      <c r="P39" s="131">
        <v>6547888.5108304443</v>
      </c>
      <c r="Q39" s="132">
        <v>18799951.431197554</v>
      </c>
      <c r="R39" s="130">
        <v>6275632.1879589995</v>
      </c>
      <c r="S39" s="131">
        <v>0</v>
      </c>
      <c r="T39" s="131">
        <v>0</v>
      </c>
      <c r="U39" s="132">
        <v>6275632.1879589995</v>
      </c>
      <c r="V39" s="129">
        <v>25075583.619156554</v>
      </c>
      <c r="W39" s="132">
        <v>62533238.614792109</v>
      </c>
    </row>
    <row r="40" spans="1:23" x14ac:dyDescent="0.2">
      <c r="A40" s="127" t="s">
        <v>23</v>
      </c>
      <c r="B40" s="128"/>
      <c r="C40" s="128"/>
      <c r="D40" s="129"/>
      <c r="E40" s="130">
        <v>468835.46691398788</v>
      </c>
      <c r="F40" s="131">
        <v>-923031.53976266645</v>
      </c>
      <c r="G40" s="131">
        <v>-2008694.0279183204</v>
      </c>
      <c r="H40" s="132">
        <v>-2462890.1007669987</v>
      </c>
      <c r="I40" s="130">
        <v>2406231.4726458886</v>
      </c>
      <c r="J40" s="131">
        <v>-3210739.7098203329</v>
      </c>
      <c r="K40" s="131">
        <v>-917817.48512410966</v>
      </c>
      <c r="L40" s="132">
        <v>-1722325.7222985541</v>
      </c>
      <c r="M40" s="129">
        <v>-4185215.8230655529</v>
      </c>
      <c r="N40" s="130">
        <v>-1298189.8262731114</v>
      </c>
      <c r="O40" s="131">
        <v>-1235186.3415540007</v>
      </c>
      <c r="P40" s="131">
        <v>-1126955.9243004429</v>
      </c>
      <c r="Q40" s="132">
        <v>-3660332.092127555</v>
      </c>
      <c r="R40" s="130">
        <v>101214.91908100103</v>
      </c>
      <c r="S40" s="131">
        <v>0</v>
      </c>
      <c r="T40" s="131">
        <v>0</v>
      </c>
      <c r="U40" s="132">
        <v>101214.91908100103</v>
      </c>
      <c r="V40" s="129">
        <v>-3559117.173046554</v>
      </c>
      <c r="W40" s="132">
        <v>-7744332.9961121064</v>
      </c>
    </row>
    <row r="41" spans="1:23" x14ac:dyDescent="0.2">
      <c r="A41" s="133"/>
      <c r="B41" s="134"/>
      <c r="C41" s="134"/>
      <c r="D41" s="135"/>
      <c r="E41" s="136"/>
      <c r="F41" s="137"/>
      <c r="G41" s="137"/>
      <c r="H41" s="138"/>
      <c r="I41" s="136"/>
      <c r="J41" s="137"/>
      <c r="K41" s="137"/>
      <c r="L41" s="138"/>
      <c r="M41" s="139"/>
      <c r="N41" s="136"/>
      <c r="O41" s="137"/>
      <c r="P41" s="137"/>
      <c r="Q41" s="138"/>
      <c r="R41" s="136"/>
      <c r="S41" s="137"/>
      <c r="T41" s="137"/>
      <c r="U41" s="138"/>
      <c r="V41" s="139"/>
      <c r="W41" s="138"/>
    </row>
    <row r="42" spans="1:23" x14ac:dyDescent="0.2">
      <c r="A42" s="112" t="s">
        <v>24</v>
      </c>
      <c r="D42" s="107"/>
      <c r="E42" s="140"/>
      <c r="F42" s="141"/>
      <c r="G42" s="141"/>
      <c r="H42" s="142"/>
      <c r="I42" s="140"/>
      <c r="J42" s="141"/>
      <c r="K42" s="141"/>
      <c r="L42" s="142"/>
      <c r="M42" s="143"/>
      <c r="N42" s="140"/>
      <c r="O42" s="141"/>
      <c r="P42" s="141"/>
      <c r="Q42" s="142"/>
      <c r="R42" s="140"/>
      <c r="S42" s="141"/>
      <c r="T42" s="141"/>
      <c r="U42" s="142"/>
      <c r="V42" s="143"/>
      <c r="W42" s="142"/>
    </row>
    <row r="43" spans="1:23" x14ac:dyDescent="0.2">
      <c r="A43" s="112"/>
      <c r="D43" s="107"/>
      <c r="E43" s="140"/>
      <c r="F43" s="141"/>
      <c r="G43" s="141"/>
      <c r="H43" s="142"/>
      <c r="I43" s="140"/>
      <c r="J43" s="141"/>
      <c r="K43" s="141"/>
      <c r="L43" s="142"/>
      <c r="M43" s="143"/>
      <c r="N43" s="140"/>
      <c r="O43" s="141"/>
      <c r="P43" s="141"/>
      <c r="Q43" s="142"/>
      <c r="R43" s="140"/>
      <c r="S43" s="141"/>
      <c r="T43" s="141"/>
      <c r="U43" s="142"/>
      <c r="V43" s="143"/>
      <c r="W43" s="142"/>
    </row>
    <row r="44" spans="1:23" x14ac:dyDescent="0.2">
      <c r="A44" s="117" t="s">
        <v>25</v>
      </c>
      <c r="D44" s="118"/>
      <c r="E44" s="119">
        <v>345795.93392999982</v>
      </c>
      <c r="F44" s="120">
        <v>-316634.95391999953</v>
      </c>
      <c r="G44" s="120">
        <v>-413730.15258999879</v>
      </c>
      <c r="H44" s="121">
        <v>-384569.1725799985</v>
      </c>
      <c r="I44" s="119">
        <v>2802216.2667599996</v>
      </c>
      <c r="J44" s="120">
        <v>-2988530.3760799998</v>
      </c>
      <c r="K44" s="120">
        <v>342519.77035999997</v>
      </c>
      <c r="L44" s="121">
        <v>156205.66103999969</v>
      </c>
      <c r="M44" s="118">
        <v>-228363.51153999881</v>
      </c>
      <c r="N44" s="119">
        <v>674347.23931999994</v>
      </c>
      <c r="O44" s="120">
        <v>1865926.6427</v>
      </c>
      <c r="P44" s="120">
        <v>-337350.66795999993</v>
      </c>
      <c r="Q44" s="121">
        <v>2202923.2140600001</v>
      </c>
      <c r="R44" s="119">
        <v>-630341.8243600002</v>
      </c>
      <c r="S44" s="120">
        <v>0</v>
      </c>
      <c r="T44" s="120">
        <v>0</v>
      </c>
      <c r="U44" s="121">
        <v>-630341.8243600002</v>
      </c>
      <c r="V44" s="118">
        <v>1572581.3896999999</v>
      </c>
      <c r="W44" s="121">
        <v>1344217.8781600012</v>
      </c>
    </row>
    <row r="45" spans="1:23" x14ac:dyDescent="0.2">
      <c r="A45" s="117" t="s">
        <v>26</v>
      </c>
      <c r="D45" s="118"/>
      <c r="E45" s="119">
        <v>-1269721.3975</v>
      </c>
      <c r="F45" s="120">
        <v>53112.188200000011</v>
      </c>
      <c r="G45" s="120">
        <v>-26049.094520000013</v>
      </c>
      <c r="H45" s="121">
        <v>-1242658.30382</v>
      </c>
      <c r="I45" s="119">
        <v>-97986.924899999998</v>
      </c>
      <c r="J45" s="120">
        <v>111438.33271999998</v>
      </c>
      <c r="K45" s="120">
        <v>-82974.017800000001</v>
      </c>
      <c r="L45" s="121">
        <v>-69522.609980000023</v>
      </c>
      <c r="M45" s="118">
        <v>-1312180.9138</v>
      </c>
      <c r="N45" s="119">
        <v>-79600.984200000006</v>
      </c>
      <c r="O45" s="120">
        <v>54193.755400000002</v>
      </c>
      <c r="P45" s="120">
        <v>15265.581039999997</v>
      </c>
      <c r="Q45" s="121">
        <v>-10141.647760000007</v>
      </c>
      <c r="R45" s="119">
        <v>96823.13106</v>
      </c>
      <c r="S45" s="120">
        <v>0</v>
      </c>
      <c r="T45" s="120">
        <v>0</v>
      </c>
      <c r="U45" s="121">
        <v>96823.13106</v>
      </c>
      <c r="V45" s="118">
        <v>86681.483299999993</v>
      </c>
      <c r="W45" s="121">
        <v>-1225499.4305</v>
      </c>
    </row>
    <row r="46" spans="1:23" x14ac:dyDescent="0.2">
      <c r="A46" s="117"/>
      <c r="B46" t="s">
        <v>27</v>
      </c>
      <c r="D46" s="118"/>
      <c r="E46" s="119">
        <v>103573.82719</v>
      </c>
      <c r="F46" s="120">
        <v>135418.20976</v>
      </c>
      <c r="G46" s="120">
        <v>117000.0689</v>
      </c>
      <c r="H46" s="121">
        <v>355992.10584999999</v>
      </c>
      <c r="I46" s="119">
        <v>133777.63726000002</v>
      </c>
      <c r="J46" s="120">
        <v>188893.65367999999</v>
      </c>
      <c r="K46" s="120">
        <v>114132.21468</v>
      </c>
      <c r="L46" s="121">
        <v>436803.50561999995</v>
      </c>
      <c r="M46" s="118">
        <v>792795.61146999989</v>
      </c>
      <c r="N46" s="119">
        <v>166650.52392000001</v>
      </c>
      <c r="O46" s="120">
        <v>156051.9748</v>
      </c>
      <c r="P46" s="120">
        <v>105646.90655</v>
      </c>
      <c r="Q46" s="121">
        <v>428349.40527000005</v>
      </c>
      <c r="R46" s="119">
        <v>180501.95606</v>
      </c>
      <c r="S46" s="120">
        <v>0</v>
      </c>
      <c r="T46" s="120">
        <v>0</v>
      </c>
      <c r="U46" s="121">
        <v>180501.95606</v>
      </c>
      <c r="V46" s="118">
        <v>608851.36132999999</v>
      </c>
      <c r="W46" s="121">
        <v>1401646.9727999999</v>
      </c>
    </row>
    <row r="47" spans="1:23" x14ac:dyDescent="0.2">
      <c r="A47" s="117"/>
      <c r="B47" t="s">
        <v>28</v>
      </c>
      <c r="D47" s="118"/>
      <c r="E47" s="119">
        <v>1373295.2246899998</v>
      </c>
      <c r="F47" s="120">
        <v>82306.021559999994</v>
      </c>
      <c r="G47" s="120">
        <v>143049.16342000003</v>
      </c>
      <c r="H47" s="121">
        <v>1598650.40967</v>
      </c>
      <c r="I47" s="119">
        <v>231764.56216</v>
      </c>
      <c r="J47" s="120">
        <v>77455.320959999997</v>
      </c>
      <c r="K47" s="120">
        <v>197106.23248000001</v>
      </c>
      <c r="L47" s="121">
        <v>506326.11560000002</v>
      </c>
      <c r="M47" s="118">
        <v>2104976.5252700001</v>
      </c>
      <c r="N47" s="119">
        <v>246251.50812000001</v>
      </c>
      <c r="O47" s="120">
        <v>101858.21939999999</v>
      </c>
      <c r="P47" s="120">
        <v>90381.325509999995</v>
      </c>
      <c r="Q47" s="121">
        <v>438491.05303000001</v>
      </c>
      <c r="R47" s="119">
        <v>83678.824999999997</v>
      </c>
      <c r="S47" s="120">
        <v>0</v>
      </c>
      <c r="T47" s="120">
        <v>0</v>
      </c>
      <c r="U47" s="121">
        <v>83678.824999999997</v>
      </c>
      <c r="V47" s="118">
        <v>522169.87803000002</v>
      </c>
      <c r="W47" s="121">
        <v>2627146.4033000004</v>
      </c>
    </row>
    <row r="48" spans="1:23" x14ac:dyDescent="0.2">
      <c r="A48" s="117" t="s">
        <v>29</v>
      </c>
      <c r="D48" s="118"/>
      <c r="E48" s="119">
        <v>174604.7765700001</v>
      </c>
      <c r="F48" s="120">
        <v>-614997.64396000002</v>
      </c>
      <c r="G48" s="120">
        <v>-853673.46473000012</v>
      </c>
      <c r="H48" s="121">
        <v>-1294066.3321199999</v>
      </c>
      <c r="I48" s="119">
        <v>578145.15247999993</v>
      </c>
      <c r="J48" s="120">
        <v>-233343.32908</v>
      </c>
      <c r="K48" s="120">
        <v>171191.88543999998</v>
      </c>
      <c r="L48" s="121">
        <v>515993.70883999992</v>
      </c>
      <c r="M48" s="118">
        <v>-778072.62327999994</v>
      </c>
      <c r="N48" s="119">
        <v>-278820.75695999997</v>
      </c>
      <c r="O48" s="120">
        <v>1952723.2688</v>
      </c>
      <c r="P48" s="120">
        <v>458475.74326000002</v>
      </c>
      <c r="Q48" s="121">
        <v>2132378.2551000002</v>
      </c>
      <c r="R48" s="119">
        <v>-1613738.9043400001</v>
      </c>
      <c r="S48" s="120">
        <v>0</v>
      </c>
      <c r="T48" s="120">
        <v>0</v>
      </c>
      <c r="U48" s="121">
        <v>-1613738.9043400001</v>
      </c>
      <c r="V48" s="118">
        <v>518639.35076000006</v>
      </c>
      <c r="W48" s="121">
        <v>-259433.27251999988</v>
      </c>
    </row>
    <row r="49" spans="1:23" x14ac:dyDescent="0.2">
      <c r="A49" s="117"/>
      <c r="B49" t="s">
        <v>30</v>
      </c>
      <c r="D49" s="118"/>
      <c r="E49" s="119">
        <v>1706954.6080200002</v>
      </c>
      <c r="F49" s="120">
        <v>-105427.46032000001</v>
      </c>
      <c r="G49" s="120">
        <v>-681593.09362000006</v>
      </c>
      <c r="H49" s="121">
        <v>919934.05408000003</v>
      </c>
      <c r="I49" s="119">
        <v>578471.69066000008</v>
      </c>
      <c r="J49" s="120">
        <v>-232822.56692000001</v>
      </c>
      <c r="K49" s="120">
        <v>1023061.96</v>
      </c>
      <c r="L49" s="121">
        <v>1368711.0837400001</v>
      </c>
      <c r="M49" s="118">
        <v>2288645.1378200003</v>
      </c>
      <c r="N49" s="119">
        <v>-170800.86623999994</v>
      </c>
      <c r="O49" s="120">
        <v>1953592.0105999999</v>
      </c>
      <c r="P49" s="120">
        <v>459221.78610000003</v>
      </c>
      <c r="Q49" s="121">
        <v>2242012.9304599999</v>
      </c>
      <c r="R49" s="119">
        <v>-679514.59772000008</v>
      </c>
      <c r="S49" s="120">
        <v>0</v>
      </c>
      <c r="T49" s="120">
        <v>0</v>
      </c>
      <c r="U49" s="121">
        <v>-679514.59772000008</v>
      </c>
      <c r="V49" s="118">
        <v>1562498.33274</v>
      </c>
      <c r="W49" s="121">
        <v>3851143.4705600003</v>
      </c>
    </row>
    <row r="50" spans="1:23" x14ac:dyDescent="0.2">
      <c r="A50" s="117"/>
      <c r="B50" t="s">
        <v>31</v>
      </c>
      <c r="D50" s="118"/>
      <c r="E50" s="119">
        <v>1532349.8314499999</v>
      </c>
      <c r="F50" s="120">
        <v>509570.18364</v>
      </c>
      <c r="G50" s="120">
        <v>172080.37110999998</v>
      </c>
      <c r="H50" s="121">
        <v>2214000.3862000001</v>
      </c>
      <c r="I50" s="119">
        <v>326.53818000000001</v>
      </c>
      <c r="J50" s="120">
        <v>520.76215999999999</v>
      </c>
      <c r="K50" s="120">
        <v>851870.0745600001</v>
      </c>
      <c r="L50" s="121">
        <v>852717.37490000005</v>
      </c>
      <c r="M50" s="118">
        <v>3066717.7611000002</v>
      </c>
      <c r="N50" s="119">
        <v>108019.89072</v>
      </c>
      <c r="O50" s="120">
        <v>868.74180000000001</v>
      </c>
      <c r="P50" s="120">
        <v>746.04284000000007</v>
      </c>
      <c r="Q50" s="121">
        <v>109634.67535999999</v>
      </c>
      <c r="R50" s="119">
        <v>934224.30662000005</v>
      </c>
      <c r="S50" s="120">
        <v>0</v>
      </c>
      <c r="T50" s="120">
        <v>0</v>
      </c>
      <c r="U50" s="121">
        <v>934224.30662000005</v>
      </c>
      <c r="V50" s="118">
        <v>1043858.98198</v>
      </c>
      <c r="W50" s="121">
        <v>4110576.7430800004</v>
      </c>
    </row>
    <row r="51" spans="1:23" x14ac:dyDescent="0.2">
      <c r="A51" s="117" t="s">
        <v>32</v>
      </c>
      <c r="D51" s="118"/>
      <c r="E51" s="119">
        <v>5189.8857899999712</v>
      </c>
      <c r="F51" s="120">
        <v>-3036.343600000022</v>
      </c>
      <c r="G51" s="120">
        <v>-2120.9736299999968</v>
      </c>
      <c r="H51" s="121">
        <v>32.568559999952413</v>
      </c>
      <c r="I51" s="119">
        <v>3932.5186400000239</v>
      </c>
      <c r="J51" s="120">
        <v>11558.382719999998</v>
      </c>
      <c r="K51" s="120">
        <v>-20417.814519999985</v>
      </c>
      <c r="L51" s="121">
        <v>-4926.9131599999637</v>
      </c>
      <c r="M51" s="118">
        <v>-4894.3446000000113</v>
      </c>
      <c r="N51" s="119">
        <v>18365.565519999946</v>
      </c>
      <c r="O51" s="120">
        <v>8190.4474000000046</v>
      </c>
      <c r="P51" s="120">
        <v>5739.5327399999951</v>
      </c>
      <c r="Q51" s="121">
        <v>32295.545659999945</v>
      </c>
      <c r="R51" s="119">
        <v>-237.33313000001363</v>
      </c>
      <c r="S51" s="120">
        <v>0</v>
      </c>
      <c r="T51" s="120">
        <v>0</v>
      </c>
      <c r="U51" s="121">
        <v>-237.33313000001363</v>
      </c>
      <c r="V51" s="118">
        <v>32058.212529999932</v>
      </c>
      <c r="W51" s="121">
        <v>27163.86792999992</v>
      </c>
    </row>
    <row r="52" spans="1:23" x14ac:dyDescent="0.2">
      <c r="A52" s="117" t="s">
        <v>33</v>
      </c>
      <c r="D52" s="118"/>
      <c r="E52" s="119">
        <v>1435722.6690699998</v>
      </c>
      <c r="F52" s="120">
        <v>248286.84544000035</v>
      </c>
      <c r="G52" s="120">
        <v>468113.38029000128</v>
      </c>
      <c r="H52" s="121">
        <v>2152122.8948000013</v>
      </c>
      <c r="I52" s="119">
        <v>2318125.5205399995</v>
      </c>
      <c r="J52" s="120">
        <v>-2878183.7624399997</v>
      </c>
      <c r="K52" s="120">
        <v>274719.71724000003</v>
      </c>
      <c r="L52" s="121">
        <v>-285338.52466000023</v>
      </c>
      <c r="M52" s="118">
        <v>1866784.3701400012</v>
      </c>
      <c r="N52" s="119">
        <v>1014403.41496</v>
      </c>
      <c r="O52" s="120">
        <v>-149180.82889999999</v>
      </c>
      <c r="P52" s="120">
        <v>-816831.52500000002</v>
      </c>
      <c r="Q52" s="121">
        <v>48391.061059999978</v>
      </c>
      <c r="R52" s="119">
        <v>886811.28204999992</v>
      </c>
      <c r="S52" s="120">
        <v>0</v>
      </c>
      <c r="T52" s="120">
        <v>0</v>
      </c>
      <c r="U52" s="121">
        <v>886811.28204999992</v>
      </c>
      <c r="V52" s="118">
        <v>935202.3431099999</v>
      </c>
      <c r="W52" s="121">
        <v>2801986.713250001</v>
      </c>
    </row>
    <row r="53" spans="1:23" x14ac:dyDescent="0.2">
      <c r="A53" s="117" t="s">
        <v>85</v>
      </c>
      <c r="D53" s="118"/>
      <c r="E53" s="119">
        <v>0</v>
      </c>
      <c r="F53" s="120">
        <v>0</v>
      </c>
      <c r="G53" s="120">
        <v>0</v>
      </c>
      <c r="H53" s="121">
        <v>0</v>
      </c>
      <c r="I53" s="119">
        <v>0</v>
      </c>
      <c r="J53" s="120">
        <v>0</v>
      </c>
      <c r="K53" s="120">
        <v>0</v>
      </c>
      <c r="L53" s="121">
        <v>0</v>
      </c>
      <c r="M53" s="118">
        <v>0</v>
      </c>
      <c r="N53" s="119">
        <v>0</v>
      </c>
      <c r="O53" s="120">
        <v>0</v>
      </c>
      <c r="P53" s="120">
        <v>0</v>
      </c>
      <c r="Q53" s="121">
        <v>0</v>
      </c>
      <c r="R53" s="119">
        <v>0</v>
      </c>
      <c r="S53" s="120">
        <v>0</v>
      </c>
      <c r="T53" s="120">
        <v>0</v>
      </c>
      <c r="U53" s="121">
        <v>0</v>
      </c>
      <c r="V53" s="118">
        <v>0</v>
      </c>
      <c r="W53" s="121">
        <v>0</v>
      </c>
    </row>
    <row r="54" spans="1:23" hidden="1" x14ac:dyDescent="0.2">
      <c r="A54" s="117"/>
      <c r="B54" t="s">
        <v>34</v>
      </c>
      <c r="D54" s="118"/>
      <c r="E54" s="119">
        <v>0</v>
      </c>
      <c r="F54" s="120">
        <v>0</v>
      </c>
      <c r="G54" s="120">
        <v>0</v>
      </c>
      <c r="H54" s="121">
        <v>0</v>
      </c>
      <c r="I54" s="119">
        <v>0</v>
      </c>
      <c r="J54" s="120">
        <v>0</v>
      </c>
      <c r="K54" s="120">
        <v>0</v>
      </c>
      <c r="L54" s="121">
        <v>0</v>
      </c>
      <c r="M54" s="118">
        <v>0</v>
      </c>
      <c r="N54" s="119">
        <v>0</v>
      </c>
      <c r="O54" s="120">
        <v>0</v>
      </c>
      <c r="P54" s="120">
        <v>0</v>
      </c>
      <c r="Q54" s="121">
        <v>0</v>
      </c>
      <c r="R54" s="119">
        <v>0</v>
      </c>
      <c r="S54" s="120">
        <v>0</v>
      </c>
      <c r="T54" s="120">
        <v>0</v>
      </c>
      <c r="U54" s="121">
        <v>0</v>
      </c>
      <c r="V54" s="118">
        <v>0</v>
      </c>
      <c r="W54" s="121">
        <v>0</v>
      </c>
    </row>
    <row r="55" spans="1:23" hidden="1" x14ac:dyDescent="0.2">
      <c r="A55" s="117"/>
      <c r="B55" t="s">
        <v>35</v>
      </c>
      <c r="D55" s="118"/>
      <c r="E55" s="119">
        <v>0</v>
      </c>
      <c r="F55" s="120">
        <v>0</v>
      </c>
      <c r="G55" s="120">
        <v>0</v>
      </c>
      <c r="H55" s="121">
        <v>0</v>
      </c>
      <c r="I55" s="119">
        <v>0</v>
      </c>
      <c r="J55" s="120">
        <v>0</v>
      </c>
      <c r="K55" s="120">
        <v>0</v>
      </c>
      <c r="L55" s="121">
        <v>0</v>
      </c>
      <c r="M55" s="118">
        <v>0</v>
      </c>
      <c r="N55" s="119">
        <v>0</v>
      </c>
      <c r="O55" s="120">
        <v>0</v>
      </c>
      <c r="P55" s="120">
        <v>0</v>
      </c>
      <c r="Q55" s="121">
        <v>0</v>
      </c>
      <c r="R55" s="119">
        <v>0</v>
      </c>
      <c r="S55" s="120">
        <v>0</v>
      </c>
      <c r="T55" s="120">
        <v>0</v>
      </c>
      <c r="U55" s="121">
        <v>0</v>
      </c>
      <c r="V55" s="118">
        <v>0</v>
      </c>
      <c r="W55" s="121">
        <v>0</v>
      </c>
    </row>
    <row r="56" spans="1:23" x14ac:dyDescent="0.2">
      <c r="A56" s="122" t="s">
        <v>86</v>
      </c>
      <c r="D56" s="118"/>
      <c r="E56" s="119">
        <v>0</v>
      </c>
      <c r="F56" s="120">
        <v>0</v>
      </c>
      <c r="G56" s="120">
        <v>0</v>
      </c>
      <c r="H56" s="121">
        <v>0</v>
      </c>
      <c r="I56" s="119">
        <v>0</v>
      </c>
      <c r="J56" s="120">
        <v>0</v>
      </c>
      <c r="K56" s="120">
        <v>0</v>
      </c>
      <c r="L56" s="121">
        <v>0</v>
      </c>
      <c r="M56" s="118">
        <v>0</v>
      </c>
      <c r="N56" s="119">
        <v>0</v>
      </c>
      <c r="O56" s="120">
        <v>0</v>
      </c>
      <c r="P56" s="120">
        <v>0</v>
      </c>
      <c r="Q56" s="121">
        <v>0</v>
      </c>
      <c r="R56" s="119">
        <v>0</v>
      </c>
      <c r="S56" s="120">
        <v>0</v>
      </c>
      <c r="T56" s="120">
        <v>0</v>
      </c>
      <c r="U56" s="121">
        <v>0</v>
      </c>
      <c r="V56" s="118">
        <v>0</v>
      </c>
      <c r="W56" s="121">
        <v>0</v>
      </c>
    </row>
    <row r="57" spans="1:23" x14ac:dyDescent="0.2">
      <c r="A57" s="117" t="s">
        <v>36</v>
      </c>
      <c r="D57" s="118"/>
      <c r="E57" s="119">
        <v>0</v>
      </c>
      <c r="F57" s="120">
        <v>0</v>
      </c>
      <c r="G57" s="120">
        <v>0</v>
      </c>
      <c r="H57" s="121">
        <v>0</v>
      </c>
      <c r="I57" s="119">
        <v>0</v>
      </c>
      <c r="J57" s="120">
        <v>0</v>
      </c>
      <c r="K57" s="120">
        <v>0</v>
      </c>
      <c r="L57" s="121">
        <v>0</v>
      </c>
      <c r="M57" s="118">
        <v>0</v>
      </c>
      <c r="N57" s="119">
        <v>0</v>
      </c>
      <c r="O57" s="120">
        <v>0</v>
      </c>
      <c r="P57" s="120">
        <v>0</v>
      </c>
      <c r="Q57" s="121">
        <v>0</v>
      </c>
      <c r="R57" s="119">
        <v>0</v>
      </c>
      <c r="S57" s="120">
        <v>0</v>
      </c>
      <c r="T57" s="120">
        <v>0</v>
      </c>
      <c r="U57" s="121">
        <v>0</v>
      </c>
      <c r="V57" s="118">
        <v>0</v>
      </c>
      <c r="W57" s="121">
        <v>0</v>
      </c>
    </row>
    <row r="58" spans="1:23" x14ac:dyDescent="0.2">
      <c r="A58" s="117"/>
      <c r="D58" s="118"/>
      <c r="E58" s="119"/>
      <c r="F58" s="120"/>
      <c r="G58" s="120"/>
      <c r="H58" s="121"/>
      <c r="I58" s="119"/>
      <c r="J58" s="120"/>
      <c r="K58" s="120"/>
      <c r="L58" s="121"/>
      <c r="M58" s="118"/>
      <c r="N58" s="119"/>
      <c r="O58" s="120"/>
      <c r="P58" s="120"/>
      <c r="Q58" s="121"/>
      <c r="R58" s="119"/>
      <c r="S58" s="120"/>
      <c r="T58" s="120"/>
      <c r="U58" s="121"/>
      <c r="V58" s="118"/>
      <c r="W58" s="121"/>
    </row>
    <row r="59" spans="1:23" x14ac:dyDescent="0.2">
      <c r="A59" s="117" t="s">
        <v>37</v>
      </c>
      <c r="D59" s="118"/>
      <c r="E59" s="119">
        <v>-123039.53298398833</v>
      </c>
      <c r="F59" s="120">
        <v>606396.58584266691</v>
      </c>
      <c r="G59" s="120">
        <v>1594963.8753283215</v>
      </c>
      <c r="H59" s="121">
        <v>2078320.9281870001</v>
      </c>
      <c r="I59" s="119">
        <v>395984.79411411105</v>
      </c>
      <c r="J59" s="120">
        <v>222209.33374033336</v>
      </c>
      <c r="K59" s="120">
        <v>1260337.2554841107</v>
      </c>
      <c r="L59" s="121">
        <v>1878531.3833385552</v>
      </c>
      <c r="M59" s="118">
        <v>3956852.3115255553</v>
      </c>
      <c r="N59" s="119">
        <v>1972537.0655931109</v>
      </c>
      <c r="O59" s="120">
        <v>3101112.9842539998</v>
      </c>
      <c r="P59" s="120">
        <v>789605.25634044444</v>
      </c>
      <c r="Q59" s="121">
        <v>5863255.3061875552</v>
      </c>
      <c r="R59" s="119">
        <v>-731556.74344100012</v>
      </c>
      <c r="S59" s="120">
        <v>0</v>
      </c>
      <c r="T59" s="120">
        <v>0</v>
      </c>
      <c r="U59" s="121">
        <v>-731556.74344100012</v>
      </c>
      <c r="V59" s="118">
        <v>5131698.5627465546</v>
      </c>
      <c r="W59" s="121">
        <v>9088550.8742721099</v>
      </c>
    </row>
    <row r="60" spans="1:23" x14ac:dyDescent="0.2">
      <c r="A60" s="117" t="s">
        <v>38</v>
      </c>
      <c r="D60" s="118"/>
      <c r="E60" s="119">
        <v>1541950.43398</v>
      </c>
      <c r="F60" s="120">
        <v>-1806.9880000000001</v>
      </c>
      <c r="G60" s="120">
        <v>-9154.7667899999997</v>
      </c>
      <c r="H60" s="121">
        <v>1530988.6791900001</v>
      </c>
      <c r="I60" s="119">
        <v>12908.888200000001</v>
      </c>
      <c r="J60" s="120">
        <v>-2914.0647600000002</v>
      </c>
      <c r="K60" s="120">
        <v>-7266.5305600000011</v>
      </c>
      <c r="L60" s="121">
        <v>2728.2928799999991</v>
      </c>
      <c r="M60" s="118">
        <v>1533716.9720700001</v>
      </c>
      <c r="N60" s="119">
        <v>1620419.8973999999</v>
      </c>
      <c r="O60" s="120">
        <v>-1376.961</v>
      </c>
      <c r="P60" s="120">
        <v>-7114.9025799999999</v>
      </c>
      <c r="Q60" s="121">
        <v>1611928.03382</v>
      </c>
      <c r="R60" s="119">
        <v>-422.09100000000001</v>
      </c>
      <c r="S60" s="120">
        <v>0</v>
      </c>
      <c r="T60" s="120">
        <v>0</v>
      </c>
      <c r="U60" s="121">
        <v>-422.09100000000001</v>
      </c>
      <c r="V60" s="118">
        <v>1611505.94282</v>
      </c>
      <c r="W60" s="121">
        <v>3145222.9148900001</v>
      </c>
    </row>
    <row r="61" spans="1:23" x14ac:dyDescent="0.2">
      <c r="A61" s="117"/>
      <c r="B61" t="s">
        <v>39</v>
      </c>
      <c r="D61" s="118"/>
      <c r="E61" s="119">
        <v>1542085.7244899999</v>
      </c>
      <c r="F61" s="120">
        <v>0</v>
      </c>
      <c r="G61" s="120">
        <v>0</v>
      </c>
      <c r="H61" s="121">
        <v>1542085.7244899999</v>
      </c>
      <c r="I61" s="119">
        <v>13423.6252</v>
      </c>
      <c r="J61" s="120">
        <v>104.995</v>
      </c>
      <c r="K61" s="120">
        <v>2245.9994799999999</v>
      </c>
      <c r="L61" s="121">
        <v>15774.619680000002</v>
      </c>
      <c r="M61" s="118">
        <v>1557860.3441699999</v>
      </c>
      <c r="N61" s="119">
        <v>1620559.5938399998</v>
      </c>
      <c r="O61" s="120">
        <v>348.60700000000003</v>
      </c>
      <c r="P61" s="120">
        <v>73.793999999999997</v>
      </c>
      <c r="Q61" s="121">
        <v>1620981.9948399998</v>
      </c>
      <c r="R61" s="119">
        <v>66.525000000000006</v>
      </c>
      <c r="S61" s="120">
        <v>0</v>
      </c>
      <c r="T61" s="120">
        <v>0</v>
      </c>
      <c r="U61" s="121">
        <v>66.525000000000006</v>
      </c>
      <c r="V61" s="118">
        <v>1621048.5198399997</v>
      </c>
      <c r="W61" s="121">
        <v>3178908.8640099997</v>
      </c>
    </row>
    <row r="62" spans="1:23" x14ac:dyDescent="0.2">
      <c r="A62" s="117"/>
      <c r="C62" t="s">
        <v>40</v>
      </c>
      <c r="D62" s="118"/>
      <c r="E62" s="119">
        <v>1542085.7244899999</v>
      </c>
      <c r="F62" s="120">
        <v>0</v>
      </c>
      <c r="G62" s="120">
        <v>0</v>
      </c>
      <c r="H62" s="121">
        <v>1542085.7244899999</v>
      </c>
      <c r="I62" s="119">
        <v>6797.7912000000006</v>
      </c>
      <c r="J62" s="120">
        <v>0</v>
      </c>
      <c r="K62" s="120">
        <v>1741.9564800000001</v>
      </c>
      <c r="L62" s="121">
        <v>8539.7476800000004</v>
      </c>
      <c r="M62" s="118">
        <v>1550625.47217</v>
      </c>
      <c r="N62" s="119">
        <v>1620562.1468399998</v>
      </c>
      <c r="O62" s="120">
        <v>0</v>
      </c>
      <c r="P62" s="120">
        <v>0</v>
      </c>
      <c r="Q62" s="121">
        <v>1620562.1468399998</v>
      </c>
      <c r="R62" s="119">
        <v>0</v>
      </c>
      <c r="S62" s="120">
        <v>0</v>
      </c>
      <c r="T62" s="120">
        <v>0</v>
      </c>
      <c r="U62" s="121">
        <v>0</v>
      </c>
      <c r="V62" s="118">
        <v>1620562.1468399998</v>
      </c>
      <c r="W62" s="121">
        <v>3171187.6190099996</v>
      </c>
    </row>
    <row r="63" spans="1:23" x14ac:dyDescent="0.2">
      <c r="A63" s="117"/>
      <c r="C63" t="s">
        <v>41</v>
      </c>
      <c r="D63" s="118"/>
      <c r="E63" s="119">
        <v>0</v>
      </c>
      <c r="F63" s="120">
        <v>0</v>
      </c>
      <c r="G63" s="120">
        <v>0</v>
      </c>
      <c r="H63" s="121">
        <v>0</v>
      </c>
      <c r="I63" s="119">
        <v>6625.8339999999998</v>
      </c>
      <c r="J63" s="120">
        <v>104.995</v>
      </c>
      <c r="K63" s="120">
        <v>504.04300000000001</v>
      </c>
      <c r="L63" s="121">
        <v>7234.8719999999994</v>
      </c>
      <c r="M63" s="118">
        <v>7234.8719999999994</v>
      </c>
      <c r="N63" s="119">
        <v>-2.5529999999999999</v>
      </c>
      <c r="O63" s="120">
        <v>348.60700000000003</v>
      </c>
      <c r="P63" s="120">
        <v>73.793999999999997</v>
      </c>
      <c r="Q63" s="121">
        <v>419.84800000000001</v>
      </c>
      <c r="R63" s="119">
        <v>66.525000000000006</v>
      </c>
      <c r="S63" s="120">
        <v>0</v>
      </c>
      <c r="T63" s="120">
        <v>0</v>
      </c>
      <c r="U63" s="121">
        <v>66.525000000000006</v>
      </c>
      <c r="V63" s="118">
        <v>486.37300000000005</v>
      </c>
      <c r="W63" s="121">
        <v>7721.244999999999</v>
      </c>
    </row>
    <row r="64" spans="1:23" x14ac:dyDescent="0.2">
      <c r="A64" s="117"/>
      <c r="B64" t="s">
        <v>42</v>
      </c>
      <c r="D64" s="118"/>
      <c r="E64" s="119">
        <v>135.29051000000001</v>
      </c>
      <c r="F64" s="120">
        <v>1806.9880000000001</v>
      </c>
      <c r="G64" s="120">
        <v>9154.7667899999997</v>
      </c>
      <c r="H64" s="121">
        <v>11097.0453</v>
      </c>
      <c r="I64" s="119">
        <v>514.73699999999997</v>
      </c>
      <c r="J64" s="120">
        <v>3019.0597600000001</v>
      </c>
      <c r="K64" s="120">
        <v>9512.5300400000015</v>
      </c>
      <c r="L64" s="121">
        <v>13046.326800000003</v>
      </c>
      <c r="M64" s="118">
        <v>24143.372100000001</v>
      </c>
      <c r="N64" s="119">
        <v>139.69644</v>
      </c>
      <c r="O64" s="120">
        <v>1725.568</v>
      </c>
      <c r="P64" s="120">
        <v>7188.6965799999998</v>
      </c>
      <c r="Q64" s="121">
        <v>9053.9610199999988</v>
      </c>
      <c r="R64" s="119">
        <v>488.61599999999999</v>
      </c>
      <c r="S64" s="120">
        <v>0</v>
      </c>
      <c r="T64" s="120">
        <v>0</v>
      </c>
      <c r="U64" s="121">
        <v>488.61599999999999</v>
      </c>
      <c r="V64" s="118">
        <v>9542.5770199999988</v>
      </c>
      <c r="W64" s="121">
        <v>33685.949119999997</v>
      </c>
    </row>
    <row r="65" spans="1:24" x14ac:dyDescent="0.2">
      <c r="A65" s="117" t="s">
        <v>43</v>
      </c>
      <c r="D65" s="118"/>
      <c r="E65" s="119">
        <v>-1648416.2941299998</v>
      </c>
      <c r="F65" s="120">
        <v>626837.35088000016</v>
      </c>
      <c r="G65" s="120">
        <v>1622211.5795799999</v>
      </c>
      <c r="H65" s="121">
        <v>600632.63633000024</v>
      </c>
      <c r="I65" s="119">
        <v>401017.592</v>
      </c>
      <c r="J65" s="120">
        <v>242265.17300000001</v>
      </c>
      <c r="K65" s="120">
        <v>1283746.7589999996</v>
      </c>
      <c r="L65" s="121">
        <v>1927029.5239999997</v>
      </c>
      <c r="M65" s="118">
        <v>2527662.1603299999</v>
      </c>
      <c r="N65" s="119">
        <v>364016.36899999995</v>
      </c>
      <c r="O65" s="120">
        <v>3120399.0210000002</v>
      </c>
      <c r="P65" s="120">
        <v>814648.86499999999</v>
      </c>
      <c r="Q65" s="121">
        <v>4299064.2549999999</v>
      </c>
      <c r="R65" s="119">
        <v>-716338.60800000001</v>
      </c>
      <c r="S65" s="120">
        <v>0</v>
      </c>
      <c r="T65" s="120">
        <v>0</v>
      </c>
      <c r="U65" s="121">
        <v>-716338.60800000001</v>
      </c>
      <c r="V65" s="118">
        <v>3582725.6469999999</v>
      </c>
      <c r="W65" s="121">
        <v>6110387.8073299993</v>
      </c>
    </row>
    <row r="66" spans="1:24" x14ac:dyDescent="0.2">
      <c r="A66" s="117"/>
      <c r="B66" t="s">
        <v>39</v>
      </c>
      <c r="D66" s="118"/>
      <c r="E66" s="119">
        <v>0</v>
      </c>
      <c r="F66" s="120">
        <v>718899.06</v>
      </c>
      <c r="G66" s="120">
        <v>2215722</v>
      </c>
      <c r="H66" s="121">
        <v>2934621.06</v>
      </c>
      <c r="I66" s="119">
        <v>430927.81800000003</v>
      </c>
      <c r="J66" s="120">
        <v>272168.08199999999</v>
      </c>
      <c r="K66" s="120">
        <v>9744921.4859999996</v>
      </c>
      <c r="L66" s="121">
        <v>10448017.386</v>
      </c>
      <c r="M66" s="118">
        <v>13382638.446</v>
      </c>
      <c r="N66" s="119">
        <v>3369303.2719999999</v>
      </c>
      <c r="O66" s="120">
        <v>3898982.64</v>
      </c>
      <c r="P66" s="120">
        <v>1341396.412</v>
      </c>
      <c r="Q66" s="121">
        <v>8609682.324000001</v>
      </c>
      <c r="R66" s="119">
        <v>1452034.0090000001</v>
      </c>
      <c r="S66" s="120">
        <v>0</v>
      </c>
      <c r="T66" s="120">
        <v>0</v>
      </c>
      <c r="U66" s="121">
        <v>1452034.0090000001</v>
      </c>
      <c r="V66" s="118">
        <v>10061716.333000001</v>
      </c>
      <c r="W66" s="121">
        <v>23444354.778999999</v>
      </c>
    </row>
    <row r="67" spans="1:24" x14ac:dyDescent="0.2">
      <c r="A67" s="117"/>
      <c r="C67" t="s">
        <v>40</v>
      </c>
      <c r="D67" s="118"/>
      <c r="E67" s="119">
        <v>0</v>
      </c>
      <c r="F67" s="120">
        <v>718899.06</v>
      </c>
      <c r="G67" s="120">
        <v>2215722</v>
      </c>
      <c r="H67" s="121">
        <v>2934621.06</v>
      </c>
      <c r="I67" s="119">
        <v>430927.81800000003</v>
      </c>
      <c r="J67" s="120">
        <v>272168.08199999999</v>
      </c>
      <c r="K67" s="120">
        <v>9744921.4859999996</v>
      </c>
      <c r="L67" s="121">
        <v>10448017.386</v>
      </c>
      <c r="M67" s="118">
        <v>13382638.446</v>
      </c>
      <c r="N67" s="119">
        <v>3369303.2719999999</v>
      </c>
      <c r="O67" s="120">
        <v>3898982.64</v>
      </c>
      <c r="P67" s="120">
        <v>1341396.412</v>
      </c>
      <c r="Q67" s="121">
        <v>8609682.324000001</v>
      </c>
      <c r="R67" s="119">
        <v>1452034.0090000001</v>
      </c>
      <c r="S67" s="120">
        <v>0</v>
      </c>
      <c r="T67" s="120">
        <v>0</v>
      </c>
      <c r="U67" s="121">
        <v>1452034.0090000001</v>
      </c>
      <c r="V67" s="118">
        <v>10061716.333000001</v>
      </c>
      <c r="W67" s="121">
        <v>23444354.778999999</v>
      </c>
    </row>
    <row r="68" spans="1:24" x14ac:dyDescent="0.2">
      <c r="A68" s="117"/>
      <c r="C68" t="s">
        <v>41</v>
      </c>
      <c r="D68" s="118"/>
      <c r="E68" s="119">
        <v>0</v>
      </c>
      <c r="F68" s="120">
        <v>0</v>
      </c>
      <c r="G68" s="120">
        <v>0</v>
      </c>
      <c r="H68" s="121">
        <v>0</v>
      </c>
      <c r="I68" s="119">
        <v>0</v>
      </c>
      <c r="J68" s="120">
        <v>0</v>
      </c>
      <c r="K68" s="120">
        <v>0</v>
      </c>
      <c r="L68" s="121">
        <v>0</v>
      </c>
      <c r="M68" s="118">
        <v>0</v>
      </c>
      <c r="N68" s="119">
        <v>0</v>
      </c>
      <c r="O68" s="120">
        <v>0</v>
      </c>
      <c r="P68" s="120">
        <v>0</v>
      </c>
      <c r="Q68" s="121">
        <v>0</v>
      </c>
      <c r="R68" s="119">
        <v>0</v>
      </c>
      <c r="S68" s="120">
        <v>0</v>
      </c>
      <c r="T68" s="120">
        <v>0</v>
      </c>
      <c r="U68" s="121">
        <v>0</v>
      </c>
      <c r="V68" s="118">
        <v>0</v>
      </c>
      <c r="W68" s="121">
        <v>0</v>
      </c>
    </row>
    <row r="69" spans="1:24" x14ac:dyDescent="0.2">
      <c r="A69" s="117"/>
      <c r="B69" t="s">
        <v>42</v>
      </c>
      <c r="D69" s="118"/>
      <c r="E69" s="119">
        <v>1648416.2941299998</v>
      </c>
      <c r="F69" s="120">
        <v>92061.70912</v>
      </c>
      <c r="G69" s="120">
        <v>593510.42041999998</v>
      </c>
      <c r="H69" s="121">
        <v>2333988.4236699999</v>
      </c>
      <c r="I69" s="119">
        <v>29910.225999999999</v>
      </c>
      <c r="J69" s="120">
        <v>29902.909</v>
      </c>
      <c r="K69" s="120">
        <v>8461174.727</v>
      </c>
      <c r="L69" s="121">
        <v>8520987.8619999997</v>
      </c>
      <c r="M69" s="118">
        <v>10854976.285669999</v>
      </c>
      <c r="N69" s="119">
        <v>3005286.9029999999</v>
      </c>
      <c r="O69" s="120">
        <v>778583.61899999995</v>
      </c>
      <c r="P69" s="120">
        <v>526747.54700000002</v>
      </c>
      <c r="Q69" s="121">
        <v>4310618.0690000001</v>
      </c>
      <c r="R69" s="119">
        <v>2168372.6170000001</v>
      </c>
      <c r="S69" s="120">
        <v>0</v>
      </c>
      <c r="T69" s="120">
        <v>0</v>
      </c>
      <c r="U69" s="121">
        <v>2168372.6170000001</v>
      </c>
      <c r="V69" s="118">
        <v>6478990.6860000007</v>
      </c>
      <c r="W69" s="121">
        <v>17333966.971670002</v>
      </c>
    </row>
    <row r="70" spans="1:24" x14ac:dyDescent="0.2">
      <c r="A70" s="117" t="s">
        <v>44</v>
      </c>
      <c r="D70" s="118"/>
      <c r="E70" s="119">
        <v>-16573.672833988356</v>
      </c>
      <c r="F70" s="120">
        <v>-18633.777037333333</v>
      </c>
      <c r="G70" s="120">
        <v>-18092.937461678313</v>
      </c>
      <c r="H70" s="121">
        <v>-53300.387333000006</v>
      </c>
      <c r="I70" s="119">
        <v>-17941.686085888887</v>
      </c>
      <c r="J70" s="120">
        <v>-17141.774499666666</v>
      </c>
      <c r="K70" s="120">
        <v>-16142.97295588889</v>
      </c>
      <c r="L70" s="121">
        <v>-51226.43354144445</v>
      </c>
      <c r="M70" s="118">
        <v>-104526.82087444446</v>
      </c>
      <c r="N70" s="119">
        <v>-11899.20080688889</v>
      </c>
      <c r="O70" s="120">
        <v>-17909.075745999999</v>
      </c>
      <c r="P70" s="120">
        <v>-17928.706079555555</v>
      </c>
      <c r="Q70" s="121">
        <v>-47736.982632444444</v>
      </c>
      <c r="R70" s="119">
        <v>-14796.044441</v>
      </c>
      <c r="S70" s="120">
        <v>0</v>
      </c>
      <c r="T70" s="120">
        <v>0</v>
      </c>
      <c r="U70" s="121">
        <v>-14796.044441</v>
      </c>
      <c r="V70" s="118">
        <v>-62533.027073444442</v>
      </c>
      <c r="W70" s="121">
        <v>-167059.84794788889</v>
      </c>
    </row>
    <row r="71" spans="1:24" x14ac:dyDescent="0.2">
      <c r="A71" s="117"/>
      <c r="D71" s="118"/>
      <c r="E71" s="119"/>
      <c r="F71" s="120"/>
      <c r="G71" s="120"/>
      <c r="H71" s="121"/>
      <c r="I71" s="119"/>
      <c r="J71" s="120"/>
      <c r="K71" s="120"/>
      <c r="L71" s="121"/>
      <c r="M71" s="118"/>
      <c r="N71" s="119"/>
      <c r="O71" s="120"/>
      <c r="P71" s="120"/>
      <c r="Q71" s="121"/>
      <c r="R71" s="119"/>
      <c r="S71" s="120"/>
      <c r="T71" s="120"/>
      <c r="U71" s="121"/>
      <c r="V71" s="118"/>
      <c r="W71" s="121"/>
    </row>
    <row r="72" spans="1:24" x14ac:dyDescent="0.2">
      <c r="A72" s="127" t="s">
        <v>45</v>
      </c>
      <c r="B72" s="128"/>
      <c r="C72" s="128"/>
      <c r="D72" s="129"/>
      <c r="E72" s="130">
        <v>468835.46691398788</v>
      </c>
      <c r="F72" s="131">
        <v>-923031.53976266645</v>
      </c>
      <c r="G72" s="131">
        <v>-2008694.0279183204</v>
      </c>
      <c r="H72" s="132">
        <v>-2462890.1007669987</v>
      </c>
      <c r="I72" s="130">
        <v>2406231.4726458886</v>
      </c>
      <c r="J72" s="131">
        <v>-3210739.7098203329</v>
      </c>
      <c r="K72" s="131">
        <v>-917817.48512411059</v>
      </c>
      <c r="L72" s="132">
        <v>-1722325.7222985551</v>
      </c>
      <c r="M72" s="129">
        <v>-4185215.8230655538</v>
      </c>
      <c r="N72" s="130">
        <v>-1298189.8262731109</v>
      </c>
      <c r="O72" s="131">
        <v>-1235186.341554</v>
      </c>
      <c r="P72" s="131">
        <v>-1126955.9243004443</v>
      </c>
      <c r="Q72" s="132">
        <v>-3660332.092127555</v>
      </c>
      <c r="R72" s="130">
        <v>101214.91908099991</v>
      </c>
      <c r="S72" s="131">
        <v>0</v>
      </c>
      <c r="T72" s="131">
        <v>0</v>
      </c>
      <c r="U72" s="132">
        <v>101214.91908099991</v>
      </c>
      <c r="V72" s="129">
        <v>-3559117.1730465554</v>
      </c>
      <c r="W72" s="132">
        <v>-7744332.9961121092</v>
      </c>
    </row>
    <row r="73" spans="1:24" x14ac:dyDescent="0.2">
      <c r="A73" s="144"/>
      <c r="B73" s="145"/>
      <c r="C73" s="145"/>
      <c r="D73" s="146"/>
      <c r="E73" s="147"/>
      <c r="F73" s="147"/>
      <c r="G73" s="147"/>
      <c r="H73" s="147"/>
      <c r="I73" s="147"/>
      <c r="J73" s="147"/>
      <c r="K73" s="147"/>
      <c r="L73" s="147"/>
      <c r="M73" s="147"/>
      <c r="N73" s="136"/>
      <c r="O73" s="137"/>
      <c r="P73" s="139"/>
      <c r="Q73" s="139"/>
      <c r="R73" s="136"/>
      <c r="S73" s="137"/>
      <c r="T73" s="139"/>
      <c r="U73" s="139"/>
      <c r="V73" s="139"/>
      <c r="W73" s="138"/>
    </row>
    <row r="74" spans="1:24" ht="25.5" customHeight="1" x14ac:dyDescent="0.2">
      <c r="A74" t="s">
        <v>46</v>
      </c>
      <c r="B74" t="s">
        <v>49</v>
      </c>
      <c r="E74" s="141"/>
      <c r="F74" s="141"/>
      <c r="G74" s="141"/>
      <c r="H74" s="141"/>
      <c r="I74" s="141"/>
      <c r="J74" s="141"/>
      <c r="K74" s="141"/>
      <c r="L74" s="141"/>
      <c r="M74" s="141"/>
      <c r="S74" s="148"/>
      <c r="T74" s="148"/>
      <c r="U74" s="148"/>
      <c r="V74" s="148"/>
    </row>
    <row r="75" spans="1:24" ht="14.65" customHeight="1" x14ac:dyDescent="0.2">
      <c r="A75" s="149" t="s">
        <v>47</v>
      </c>
      <c r="B75" s="149" t="s">
        <v>63</v>
      </c>
    </row>
    <row r="76" spans="1:24" x14ac:dyDescent="0.2">
      <c r="A76" s="149" t="s">
        <v>48</v>
      </c>
      <c r="B76" s="149" t="s">
        <v>80</v>
      </c>
      <c r="C76" s="150"/>
      <c r="D76" s="150"/>
      <c r="E76" s="150"/>
      <c r="F76" s="150"/>
      <c r="G76" s="150"/>
      <c r="H76" s="150"/>
      <c r="I76" s="150"/>
      <c r="J76" s="150"/>
      <c r="K76" s="150"/>
      <c r="L76" s="150"/>
      <c r="M76" s="150"/>
    </row>
    <row r="77" spans="1:24" ht="47.65" customHeight="1" x14ac:dyDescent="0.2">
      <c r="A77" s="149" t="s">
        <v>50</v>
      </c>
      <c r="B77" s="149" t="s">
        <v>64</v>
      </c>
      <c r="X77" s="151"/>
    </row>
    <row r="78" spans="1:24" x14ac:dyDescent="0.2">
      <c r="A78" s="123"/>
      <c r="E78" s="120"/>
      <c r="F78" s="120"/>
      <c r="G78" s="120"/>
      <c r="H78" s="120"/>
      <c r="I78" s="120"/>
      <c r="J78" s="120"/>
      <c r="K78" s="120"/>
      <c r="L78" s="120"/>
      <c r="M78" s="120"/>
      <c r="N78" s="120"/>
      <c r="O78" s="120"/>
      <c r="P78" s="120"/>
      <c r="Q78" s="120"/>
      <c r="R78" s="120"/>
      <c r="S78" s="120"/>
      <c r="T78" s="120"/>
      <c r="U78" s="120"/>
      <c r="V78" s="120"/>
      <c r="W78" s="120"/>
    </row>
  </sheetData>
  <printOptions horizontalCentered="1" verticalCentered="1"/>
  <pageMargins left="0.39370078740157483" right="0" top="0" bottom="0" header="0" footer="0"/>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E6D9-9858-476F-A4CA-D71171701E7D}">
  <sheetPr>
    <pageSetUpPr fitToPage="1"/>
  </sheetPr>
  <dimension ref="A1:X78"/>
  <sheetViews>
    <sheetView workbookViewId="0"/>
  </sheetViews>
  <sheetFormatPr baseColWidth="10" defaultRowHeight="12.75" x14ac:dyDescent="0.2"/>
  <cols>
    <col min="1" max="2" width="2.7109375" customWidth="1"/>
    <col min="3" max="3" width="42.28515625" customWidth="1"/>
    <col min="5" max="5" width="10.42578125" bestFit="1" customWidth="1"/>
    <col min="6" max="6" width="9.7109375" bestFit="1" customWidth="1"/>
    <col min="7" max="7" width="10.42578125" bestFit="1" customWidth="1"/>
    <col min="8" max="8" width="10.7109375" bestFit="1" customWidth="1"/>
    <col min="9" max="9" width="9.7109375" bestFit="1" customWidth="1"/>
    <col min="10" max="10" width="10.42578125" bestFit="1" customWidth="1"/>
    <col min="11" max="11" width="10.28515625" bestFit="1" customWidth="1"/>
    <col min="12" max="13" width="10.7109375" bestFit="1" customWidth="1"/>
    <col min="14" max="16" width="10.28515625" bestFit="1" customWidth="1"/>
    <col min="17" max="17" width="10.7109375" bestFit="1" customWidth="1"/>
    <col min="18" max="19" width="10.28515625" bestFit="1" customWidth="1"/>
    <col min="20" max="20" width="10.42578125" bestFit="1" customWidth="1"/>
    <col min="21" max="22" width="10.7109375" bestFit="1" customWidth="1"/>
    <col min="23" max="23" width="11.28515625" bestFit="1" customWidth="1"/>
    <col min="24" max="24" width="4" customWidth="1"/>
  </cols>
  <sheetData>
    <row r="1" spans="1:23" x14ac:dyDescent="0.2">
      <c r="A1" s="89"/>
    </row>
    <row r="2" spans="1:23" x14ac:dyDescent="0.2">
      <c r="A2" s="91" t="s">
        <v>0</v>
      </c>
      <c r="B2" s="92"/>
      <c r="C2" s="92"/>
      <c r="D2" s="92"/>
      <c r="E2" s="92"/>
      <c r="F2" s="92"/>
      <c r="G2" s="92"/>
      <c r="H2" s="92"/>
      <c r="I2" s="92"/>
      <c r="J2" s="92"/>
      <c r="K2" s="92"/>
      <c r="L2" s="92"/>
      <c r="M2" s="92"/>
      <c r="N2" s="92"/>
      <c r="O2" s="92"/>
      <c r="P2" s="92"/>
      <c r="Q2" s="92"/>
      <c r="R2" s="92"/>
      <c r="S2" s="92"/>
      <c r="T2" s="92"/>
      <c r="U2" s="92"/>
      <c r="V2" s="92"/>
      <c r="W2" s="92"/>
    </row>
    <row r="3" spans="1:23" x14ac:dyDescent="0.2">
      <c r="A3" s="93" t="s">
        <v>144</v>
      </c>
      <c r="B3" s="94"/>
      <c r="C3" s="94"/>
      <c r="D3" s="94"/>
      <c r="E3" s="94"/>
      <c r="F3" s="92"/>
      <c r="G3" s="92"/>
      <c r="H3" s="92"/>
      <c r="I3" s="92"/>
      <c r="J3" s="92"/>
      <c r="K3" s="92"/>
      <c r="L3" s="92"/>
      <c r="M3" s="92"/>
      <c r="N3" s="92"/>
      <c r="O3" s="92"/>
      <c r="P3" s="92"/>
      <c r="Q3" s="92"/>
      <c r="R3" s="92"/>
      <c r="S3" s="92"/>
      <c r="T3" s="92"/>
      <c r="U3" s="92"/>
      <c r="V3" s="92"/>
      <c r="W3" s="92"/>
    </row>
    <row r="4" spans="1:23" x14ac:dyDescent="0.2">
      <c r="A4" s="91" t="s">
        <v>92</v>
      </c>
      <c r="B4" s="92"/>
      <c r="C4" s="92"/>
      <c r="D4" s="92"/>
      <c r="E4" s="92"/>
      <c r="F4" s="92"/>
      <c r="G4" s="92"/>
      <c r="H4" s="92"/>
      <c r="I4" s="92"/>
      <c r="J4" s="92"/>
      <c r="K4" s="92"/>
      <c r="L4" s="92"/>
      <c r="M4" s="92"/>
      <c r="N4" s="92"/>
      <c r="O4" s="92"/>
      <c r="P4" s="92"/>
      <c r="Q4" s="92"/>
      <c r="R4" s="92"/>
      <c r="S4" s="92"/>
      <c r="T4" s="92"/>
      <c r="U4" s="92"/>
      <c r="V4" s="92"/>
      <c r="W4" s="92"/>
    </row>
    <row r="5" spans="1:23" x14ac:dyDescent="0.2">
      <c r="A5" s="91" t="s">
        <v>2</v>
      </c>
      <c r="B5" s="92"/>
      <c r="C5" s="95"/>
      <c r="D5" s="96"/>
      <c r="E5" s="92"/>
      <c r="F5" s="92"/>
      <c r="G5" s="92"/>
      <c r="H5" s="92"/>
      <c r="I5" s="92"/>
      <c r="J5" s="92"/>
      <c r="K5" s="92"/>
      <c r="L5" s="92"/>
      <c r="M5" s="92"/>
      <c r="N5" s="92"/>
      <c r="O5" s="92"/>
      <c r="P5" s="92"/>
      <c r="Q5" s="92"/>
      <c r="R5" s="92"/>
      <c r="S5" s="92"/>
      <c r="T5" s="92"/>
      <c r="U5" s="92"/>
      <c r="V5" s="92"/>
      <c r="W5" s="92"/>
    </row>
    <row r="6" spans="1:23" x14ac:dyDescent="0.2">
      <c r="A6" s="91" t="s">
        <v>3</v>
      </c>
      <c r="B6" s="92"/>
      <c r="C6" s="95"/>
      <c r="D6" s="96"/>
      <c r="E6" s="92"/>
      <c r="F6" s="92"/>
      <c r="G6" s="92"/>
      <c r="H6" s="92"/>
      <c r="I6" s="92"/>
      <c r="J6" s="92"/>
      <c r="K6" s="92"/>
      <c r="L6" s="92"/>
      <c r="M6" s="92"/>
      <c r="N6" s="92"/>
      <c r="O6" s="92"/>
      <c r="P6" s="92"/>
      <c r="Q6" s="92"/>
      <c r="R6" s="92"/>
      <c r="S6" s="92"/>
      <c r="T6" s="92"/>
      <c r="U6" s="92"/>
      <c r="V6" s="92"/>
      <c r="W6" s="92"/>
    </row>
    <row r="7" spans="1:23" x14ac:dyDescent="0.2">
      <c r="A7" s="97"/>
      <c r="B7" s="97"/>
      <c r="C7" s="98"/>
      <c r="D7" s="99"/>
      <c r="E7" s="92"/>
      <c r="F7" s="92"/>
      <c r="G7" s="92"/>
      <c r="H7" s="92"/>
      <c r="I7" s="92"/>
      <c r="J7" s="92"/>
      <c r="K7" s="92"/>
      <c r="L7" s="92"/>
      <c r="M7" s="92"/>
      <c r="N7" s="92"/>
      <c r="O7" s="92"/>
      <c r="P7" s="92"/>
      <c r="Q7" s="92"/>
      <c r="R7" s="92"/>
      <c r="S7" s="92"/>
      <c r="T7" s="92"/>
      <c r="U7" s="92"/>
      <c r="V7" s="92"/>
      <c r="W7" s="92"/>
    </row>
    <row r="8" spans="1:23" ht="25.5" x14ac:dyDescent="0.2">
      <c r="A8" s="100"/>
      <c r="B8" s="101"/>
      <c r="C8" s="101"/>
      <c r="D8" s="102"/>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105</v>
      </c>
    </row>
    <row r="9" spans="1:23" x14ac:dyDescent="0.2">
      <c r="A9" s="106"/>
      <c r="D9" s="107"/>
      <c r="E9" s="108"/>
      <c r="F9" s="109"/>
      <c r="G9" s="109"/>
      <c r="H9" s="110"/>
      <c r="I9" s="109"/>
      <c r="J9" s="109"/>
      <c r="K9" s="111"/>
      <c r="L9" s="111"/>
      <c r="M9" s="111"/>
      <c r="N9" s="108"/>
      <c r="O9" s="109"/>
      <c r="P9" s="111"/>
      <c r="Q9" s="111"/>
      <c r="R9" s="108"/>
      <c r="S9" s="109"/>
      <c r="T9" s="111"/>
      <c r="U9" s="111"/>
      <c r="V9" s="111"/>
      <c r="W9" s="111"/>
    </row>
    <row r="10" spans="1:23" x14ac:dyDescent="0.2">
      <c r="A10" s="112" t="s">
        <v>6</v>
      </c>
      <c r="D10" s="107"/>
      <c r="E10" s="113"/>
      <c r="F10" s="114"/>
      <c r="G10" s="114"/>
      <c r="H10" s="115"/>
      <c r="I10" s="114"/>
      <c r="J10" s="114"/>
      <c r="K10" s="116"/>
      <c r="L10" s="116"/>
      <c r="M10" s="116"/>
      <c r="N10" s="113"/>
      <c r="O10" s="114"/>
      <c r="P10" s="116"/>
      <c r="Q10" s="116"/>
      <c r="R10" s="113"/>
      <c r="S10" s="114"/>
      <c r="T10" s="116"/>
      <c r="U10" s="116"/>
      <c r="V10" s="116"/>
      <c r="W10" s="116"/>
    </row>
    <row r="11" spans="1:23" x14ac:dyDescent="0.2">
      <c r="A11" s="117" t="s">
        <v>7</v>
      </c>
      <c r="D11" s="118"/>
      <c r="E11" s="119">
        <v>7107986.6874200013</v>
      </c>
      <c r="F11" s="120">
        <v>5098938.7806799999</v>
      </c>
      <c r="G11" s="120">
        <v>5034352.6235000025</v>
      </c>
      <c r="H11" s="121">
        <v>17241278.091600001</v>
      </c>
      <c r="I11" s="120">
        <v>8468778.1997999996</v>
      </c>
      <c r="J11" s="120">
        <v>3446553.9383999994</v>
      </c>
      <c r="K11" s="118">
        <v>4578041.1838599993</v>
      </c>
      <c r="L11" s="118">
        <v>16493373.322060004</v>
      </c>
      <c r="M11" s="118">
        <v>33734651.413660012</v>
      </c>
      <c r="N11" s="119">
        <v>4613627.9974000007</v>
      </c>
      <c r="O11" s="120">
        <v>5019562.2036799993</v>
      </c>
      <c r="P11" s="118">
        <v>4694966.0514000012</v>
      </c>
      <c r="Q11" s="118">
        <v>14328156.252479997</v>
      </c>
      <c r="R11" s="119">
        <v>5306098.6501499973</v>
      </c>
      <c r="S11" s="120">
        <v>4439505.9981800001</v>
      </c>
      <c r="T11" s="118">
        <v>6291034.8477800013</v>
      </c>
      <c r="U11" s="118">
        <v>16036639.496110003</v>
      </c>
      <c r="V11" s="118">
        <v>30364795.74859</v>
      </c>
      <c r="W11" s="118">
        <v>64099447.162249982</v>
      </c>
    </row>
    <row r="12" spans="1:23" x14ac:dyDescent="0.2">
      <c r="A12" s="122" t="s">
        <v>109</v>
      </c>
      <c r="B12" t="s">
        <v>8</v>
      </c>
      <c r="D12" s="118"/>
      <c r="E12" s="119">
        <v>5438420.1770000001</v>
      </c>
      <c r="F12" s="120">
        <v>4096501.6209999998</v>
      </c>
      <c r="G12" s="120">
        <v>4078980.3620000002</v>
      </c>
      <c r="H12" s="121">
        <v>13613902.16</v>
      </c>
      <c r="I12" s="120">
        <v>6904110.0810000002</v>
      </c>
      <c r="J12" s="120">
        <v>2407249.3739999998</v>
      </c>
      <c r="K12" s="118">
        <v>3264166.4479999999</v>
      </c>
      <c r="L12" s="118">
        <v>12575525.903000001</v>
      </c>
      <c r="M12" s="118">
        <v>26189428.063000001</v>
      </c>
      <c r="N12" s="119">
        <v>3928903.0329999998</v>
      </c>
      <c r="O12" s="120">
        <v>3628338.341</v>
      </c>
      <c r="P12" s="118">
        <v>3874378.5580000002</v>
      </c>
      <c r="Q12" s="118">
        <v>11431619.932</v>
      </c>
      <c r="R12" s="119">
        <v>3914611.946</v>
      </c>
      <c r="S12" s="120">
        <v>3562266.6230000001</v>
      </c>
      <c r="T12" s="118">
        <v>4642879.41</v>
      </c>
      <c r="U12" s="118">
        <v>12119757.979</v>
      </c>
      <c r="V12" s="118">
        <v>23551377.910999998</v>
      </c>
      <c r="W12" s="118">
        <v>49740805.973999999</v>
      </c>
    </row>
    <row r="13" spans="1:23" x14ac:dyDescent="0.2">
      <c r="A13" s="122"/>
      <c r="B13" s="123"/>
      <c r="C13" s="123" t="s">
        <v>68</v>
      </c>
      <c r="D13" s="124"/>
      <c r="E13" s="119">
        <v>247831.00964060696</v>
      </c>
      <c r="F13" s="153">
        <v>183530.90511300002</v>
      </c>
      <c r="G13" s="153">
        <v>282693.31070099998</v>
      </c>
      <c r="H13" s="154">
        <v>714055.22545460705</v>
      </c>
      <c r="I13" s="120">
        <v>266809.91259600001</v>
      </c>
      <c r="J13" s="153">
        <v>240530.50354400001</v>
      </c>
      <c r="K13" s="124">
        <v>160270.43086199998</v>
      </c>
      <c r="L13" s="124">
        <v>667610.84700199997</v>
      </c>
      <c r="M13" s="124">
        <v>1381666.0724566071</v>
      </c>
      <c r="N13" s="155">
        <v>133876.51137399999</v>
      </c>
      <c r="O13" s="153">
        <v>195612.456867</v>
      </c>
      <c r="P13" s="124">
        <v>177066.49527099999</v>
      </c>
      <c r="Q13" s="124">
        <v>506555.46351199993</v>
      </c>
      <c r="R13" s="155">
        <v>217663.37314099999</v>
      </c>
      <c r="S13" s="153">
        <v>79168.379304000002</v>
      </c>
      <c r="T13" s="124">
        <v>159088.07726300001</v>
      </c>
      <c r="U13" s="124">
        <v>455919.829708</v>
      </c>
      <c r="V13" s="124">
        <v>962475.29321999988</v>
      </c>
      <c r="W13" s="124">
        <v>2344141.365676607</v>
      </c>
    </row>
    <row r="14" spans="1:23" x14ac:dyDescent="0.2">
      <c r="A14" s="122"/>
      <c r="B14" s="123"/>
      <c r="C14" s="123" t="s">
        <v>59</v>
      </c>
      <c r="D14" s="124"/>
      <c r="E14" s="119">
        <v>5190589.1673593931</v>
      </c>
      <c r="F14" s="153">
        <v>3912970.7158869999</v>
      </c>
      <c r="G14" s="153">
        <v>3796287.0512990002</v>
      </c>
      <c r="H14" s="154">
        <v>12899846.934545392</v>
      </c>
      <c r="I14" s="120">
        <v>6637300.1684039999</v>
      </c>
      <c r="J14" s="153">
        <v>2166718.8704559999</v>
      </c>
      <c r="K14" s="124">
        <v>3103896.0171379996</v>
      </c>
      <c r="L14" s="124">
        <v>11907915.055998001</v>
      </c>
      <c r="M14" s="124">
        <v>24807761.990543395</v>
      </c>
      <c r="N14" s="155">
        <v>3795026.5216259998</v>
      </c>
      <c r="O14" s="153">
        <v>3432725.8841329999</v>
      </c>
      <c r="P14" s="124">
        <v>3697312.0627290001</v>
      </c>
      <c r="Q14" s="124">
        <v>10925064.468488</v>
      </c>
      <c r="R14" s="155">
        <v>3696948.5728589999</v>
      </c>
      <c r="S14" s="153">
        <v>3483098.243696</v>
      </c>
      <c r="T14" s="124">
        <v>4483791.3327369997</v>
      </c>
      <c r="U14" s="124">
        <v>11663838.149292</v>
      </c>
      <c r="V14" s="124">
        <v>22588902.61778</v>
      </c>
      <c r="W14" s="124">
        <v>47396664.608323395</v>
      </c>
    </row>
    <row r="15" spans="1:23" x14ac:dyDescent="0.2">
      <c r="A15" s="117"/>
      <c r="B15" t="s">
        <v>93</v>
      </c>
      <c r="D15" s="118"/>
      <c r="E15" s="119">
        <v>107330.82358</v>
      </c>
      <c r="F15" s="120">
        <v>98424.659739999988</v>
      </c>
      <c r="G15" s="120">
        <v>117307.883</v>
      </c>
      <c r="H15" s="121">
        <v>323063.36632000003</v>
      </c>
      <c r="I15" s="120">
        <v>88919.976960000015</v>
      </c>
      <c r="J15" s="120">
        <v>96366.298319999987</v>
      </c>
      <c r="K15" s="118">
        <v>85895.639689999996</v>
      </c>
      <c r="L15" s="118">
        <v>271181.91496999998</v>
      </c>
      <c r="M15" s="118">
        <v>594245.28129000007</v>
      </c>
      <c r="N15" s="119">
        <v>96718.953800000003</v>
      </c>
      <c r="O15" s="120">
        <v>92745.843059999999</v>
      </c>
      <c r="P15" s="118">
        <v>95270.2212</v>
      </c>
      <c r="Q15" s="118">
        <v>284735.01806000003</v>
      </c>
      <c r="R15" s="119">
        <v>99655.806650000013</v>
      </c>
      <c r="S15" s="120">
        <v>94532.131420000005</v>
      </c>
      <c r="T15" s="118">
        <v>107224.04595999999</v>
      </c>
      <c r="U15" s="118">
        <v>301411.98403000005</v>
      </c>
      <c r="V15" s="118">
        <v>586147.00209000008</v>
      </c>
      <c r="W15" s="118">
        <v>1180392.2833800002</v>
      </c>
    </row>
    <row r="16" spans="1:23" x14ac:dyDescent="0.2">
      <c r="A16" s="117"/>
      <c r="B16" t="s">
        <v>9</v>
      </c>
      <c r="D16" s="118"/>
      <c r="E16" s="119">
        <v>247973.364</v>
      </c>
      <c r="F16" s="120">
        <v>318948.85600000003</v>
      </c>
      <c r="G16" s="120">
        <v>273460.74699999997</v>
      </c>
      <c r="H16" s="121">
        <v>840382.96699999995</v>
      </c>
      <c r="I16" s="120">
        <v>247837.05</v>
      </c>
      <c r="J16" s="120">
        <v>238020.22099999999</v>
      </c>
      <c r="K16" s="118">
        <v>277402.79599999997</v>
      </c>
      <c r="L16" s="118">
        <v>763260.06699999992</v>
      </c>
      <c r="M16" s="118">
        <v>1603643.034</v>
      </c>
      <c r="N16" s="119">
        <v>262332.91399999999</v>
      </c>
      <c r="O16" s="120">
        <v>261321.04199999999</v>
      </c>
      <c r="P16" s="118">
        <v>255541.66899999999</v>
      </c>
      <c r="Q16" s="118">
        <v>779195.625</v>
      </c>
      <c r="R16" s="119">
        <v>270232.114</v>
      </c>
      <c r="S16" s="120">
        <v>297086.44500000001</v>
      </c>
      <c r="T16" s="118">
        <v>331821.28600000002</v>
      </c>
      <c r="U16" s="118">
        <v>899139.84499999997</v>
      </c>
      <c r="V16" s="118">
        <v>1678335.47</v>
      </c>
      <c r="W16" s="118">
        <v>3281978.5039999997</v>
      </c>
    </row>
    <row r="17" spans="1:23" x14ac:dyDescent="0.2">
      <c r="A17" s="117"/>
      <c r="B17" t="s">
        <v>56</v>
      </c>
      <c r="D17" s="118"/>
      <c r="E17" s="119">
        <v>2643.3040000000001</v>
      </c>
      <c r="F17" s="120">
        <v>5211.2064109999983</v>
      </c>
      <c r="G17" s="120">
        <v>12001.539000000001</v>
      </c>
      <c r="H17" s="121">
        <v>19856.049411</v>
      </c>
      <c r="I17" s="120">
        <v>24916.495589000002</v>
      </c>
      <c r="J17" s="120">
        <v>12326.901250000001</v>
      </c>
      <c r="K17" s="118">
        <v>5361.8847500000002</v>
      </c>
      <c r="L17" s="118">
        <v>42605.281588999998</v>
      </c>
      <c r="M17" s="118">
        <v>62461.330999999998</v>
      </c>
      <c r="N17" s="119">
        <v>8029.6040000000003</v>
      </c>
      <c r="O17" s="120">
        <v>3783.623</v>
      </c>
      <c r="P17" s="118">
        <v>5049.4384</v>
      </c>
      <c r="Q17" s="118">
        <v>16862.665400000002</v>
      </c>
      <c r="R17" s="119">
        <v>4115.8360000000002</v>
      </c>
      <c r="S17" s="120">
        <v>4337.7359999999999</v>
      </c>
      <c r="T17" s="118">
        <v>2067.364</v>
      </c>
      <c r="U17" s="118">
        <v>10520.936</v>
      </c>
      <c r="V17" s="118">
        <v>27383.6014</v>
      </c>
      <c r="W17" s="118">
        <v>89844.932399999991</v>
      </c>
    </row>
    <row r="18" spans="1:23" x14ac:dyDescent="0.2">
      <c r="A18" s="117"/>
      <c r="B18" s="123" t="s">
        <v>57</v>
      </c>
      <c r="D18" s="118"/>
      <c r="E18" s="119">
        <v>1042874.8409</v>
      </c>
      <c r="F18" s="120">
        <v>47898.186900000001</v>
      </c>
      <c r="G18" s="120">
        <v>81079.785999999993</v>
      </c>
      <c r="H18" s="121">
        <v>1171852.8138000001</v>
      </c>
      <c r="I18" s="120">
        <v>906290.64140000008</v>
      </c>
      <c r="J18" s="120">
        <v>135196.93904</v>
      </c>
      <c r="K18" s="118">
        <v>58922.008449999994</v>
      </c>
      <c r="L18" s="118">
        <v>1100409.58889</v>
      </c>
      <c r="M18" s="118">
        <v>2272262.4026899999</v>
      </c>
      <c r="N18" s="119">
        <v>717545.98600000003</v>
      </c>
      <c r="O18" s="120">
        <v>511740.30625999998</v>
      </c>
      <c r="P18" s="118">
        <v>179898.1672</v>
      </c>
      <c r="Q18" s="118">
        <v>1409184.45946</v>
      </c>
      <c r="R18" s="119">
        <v>752466.23215000005</v>
      </c>
      <c r="S18" s="120">
        <v>147862.14001999999</v>
      </c>
      <c r="T18" s="118">
        <v>208974.39160999999</v>
      </c>
      <c r="U18" s="118">
        <v>1109302.7637800002</v>
      </c>
      <c r="V18" s="118">
        <v>2518487.2232400002</v>
      </c>
      <c r="W18" s="118">
        <v>4790749.6259300001</v>
      </c>
    </row>
    <row r="19" spans="1:23" x14ac:dyDescent="0.2">
      <c r="A19" s="117"/>
      <c r="B19" t="s">
        <v>10</v>
      </c>
      <c r="D19" s="118"/>
      <c r="E19" s="119">
        <v>100631.28697999999</v>
      </c>
      <c r="F19" s="120">
        <v>123636.80679999999</v>
      </c>
      <c r="G19" s="120">
        <v>109385.60149999999</v>
      </c>
      <c r="H19" s="121">
        <v>333653.69527999999</v>
      </c>
      <c r="I19" s="120">
        <v>101747.1894</v>
      </c>
      <c r="J19" s="120">
        <v>106264.3392</v>
      </c>
      <c r="K19" s="118">
        <v>97829.231700000004</v>
      </c>
      <c r="L19" s="118">
        <v>305840.76030000002</v>
      </c>
      <c r="M19" s="118">
        <v>639494.45558000007</v>
      </c>
      <c r="N19" s="119">
        <v>140681.59060000003</v>
      </c>
      <c r="O19" s="120">
        <v>110009.352</v>
      </c>
      <c r="P19" s="118">
        <v>100360.712</v>
      </c>
      <c r="Q19" s="118">
        <v>351051.65460000001</v>
      </c>
      <c r="R19" s="119">
        <v>104976.12825000001</v>
      </c>
      <c r="S19" s="120">
        <v>111922.51805000001</v>
      </c>
      <c r="T19" s="118">
        <v>114767.08991</v>
      </c>
      <c r="U19" s="118">
        <v>331665.73621</v>
      </c>
      <c r="V19" s="118">
        <v>682717.39081000001</v>
      </c>
      <c r="W19" s="118">
        <v>1322211.8463900001</v>
      </c>
    </row>
    <row r="20" spans="1:23" x14ac:dyDescent="0.2">
      <c r="A20" s="117"/>
      <c r="B20" t="s">
        <v>11</v>
      </c>
      <c r="D20" s="118"/>
      <c r="E20" s="119">
        <v>168112.89095999999</v>
      </c>
      <c r="F20" s="120">
        <v>408317.443829</v>
      </c>
      <c r="G20" s="120">
        <v>362136.70500000002</v>
      </c>
      <c r="H20" s="121">
        <v>938567.03978900006</v>
      </c>
      <c r="I20" s="120">
        <v>194956.76545100001</v>
      </c>
      <c r="J20" s="120">
        <v>451129.86559</v>
      </c>
      <c r="K20" s="118">
        <v>788463.17527000001</v>
      </c>
      <c r="L20" s="118">
        <v>1434549.8063110001</v>
      </c>
      <c r="M20" s="118">
        <v>2373116.8461000002</v>
      </c>
      <c r="N20" s="119">
        <v>-540584.08400000003</v>
      </c>
      <c r="O20" s="120">
        <v>411623.69636</v>
      </c>
      <c r="P20" s="118">
        <v>184467.28559999997</v>
      </c>
      <c r="Q20" s="118">
        <v>55506.897959999944</v>
      </c>
      <c r="R20" s="119">
        <v>160040.5871</v>
      </c>
      <c r="S20" s="120">
        <v>221498.40469</v>
      </c>
      <c r="T20" s="118">
        <v>883301.26029999997</v>
      </c>
      <c r="U20" s="118">
        <v>1264840.2520900001</v>
      </c>
      <c r="V20" s="118">
        <v>1320347.1500500001</v>
      </c>
      <c r="W20" s="118">
        <v>3693463.99615</v>
      </c>
    </row>
    <row r="21" spans="1:23" x14ac:dyDescent="0.2">
      <c r="A21" s="117"/>
      <c r="D21" s="107"/>
      <c r="E21" s="140"/>
      <c r="F21" s="141"/>
      <c r="G21" s="141"/>
      <c r="H21" s="142"/>
      <c r="I21" s="141"/>
      <c r="J21" s="141"/>
      <c r="K21" s="143"/>
      <c r="L21" s="143"/>
      <c r="M21" s="143"/>
      <c r="N21" s="140"/>
      <c r="O21" s="141"/>
      <c r="P21" s="143"/>
      <c r="Q21" s="143"/>
      <c r="R21" s="140"/>
      <c r="S21" s="141"/>
      <c r="T21" s="143"/>
      <c r="U21" s="143"/>
      <c r="V21" s="143"/>
      <c r="W21" s="143"/>
    </row>
    <row r="22" spans="1:23" x14ac:dyDescent="0.2">
      <c r="A22" s="117" t="s">
        <v>12</v>
      </c>
      <c r="D22" s="118"/>
      <c r="E22" s="119">
        <v>4818491.3769328883</v>
      </c>
      <c r="F22" s="120">
        <v>4402564.6371893333</v>
      </c>
      <c r="G22" s="120">
        <v>5858220.3205457777</v>
      </c>
      <c r="H22" s="121">
        <v>15079276.334668001</v>
      </c>
      <c r="I22" s="120">
        <v>4727146.6272635562</v>
      </c>
      <c r="J22" s="120">
        <v>5136828.9269206664</v>
      </c>
      <c r="K22" s="118">
        <v>5092752.7956177779</v>
      </c>
      <c r="L22" s="118">
        <v>14956728.349801999</v>
      </c>
      <c r="M22" s="118">
        <v>30036004.684469998</v>
      </c>
      <c r="N22" s="119">
        <v>4995520.643134445</v>
      </c>
      <c r="O22" s="120">
        <v>4783659.5377613325</v>
      </c>
      <c r="P22" s="118">
        <v>5483370.702228222</v>
      </c>
      <c r="Q22" s="118">
        <v>15262550.883123999</v>
      </c>
      <c r="R22" s="119">
        <v>4648465.7498968886</v>
      </c>
      <c r="S22" s="120">
        <v>4753816.7927096672</v>
      </c>
      <c r="T22" s="118">
        <v>6359650.6961024441</v>
      </c>
      <c r="U22" s="118">
        <v>15761933.238708999</v>
      </c>
      <c r="V22" s="118">
        <v>31024484.121832997</v>
      </c>
      <c r="W22" s="118">
        <v>61060488.806302994</v>
      </c>
    </row>
    <row r="23" spans="1:23" x14ac:dyDescent="0.2">
      <c r="A23" s="117"/>
      <c r="B23" t="s">
        <v>13</v>
      </c>
      <c r="D23" s="118"/>
      <c r="E23" s="119">
        <v>1094224.54586</v>
      </c>
      <c r="F23" s="120">
        <v>1015030.0317800001</v>
      </c>
      <c r="G23" s="120">
        <v>1332227.4350000001</v>
      </c>
      <c r="H23" s="121">
        <v>3441482.0126399999</v>
      </c>
      <c r="I23" s="120">
        <v>1040187.48464</v>
      </c>
      <c r="J23" s="120">
        <v>1026984.05908</v>
      </c>
      <c r="K23" s="118">
        <v>1321049.9566899999</v>
      </c>
      <c r="L23" s="118">
        <v>3388221.5004099999</v>
      </c>
      <c r="M23" s="118">
        <v>6829703.5130499993</v>
      </c>
      <c r="N23" s="119">
        <v>1026551.9918000001</v>
      </c>
      <c r="O23" s="120">
        <v>1049596.9715400001</v>
      </c>
      <c r="P23" s="118">
        <v>1349344.6757999999</v>
      </c>
      <c r="Q23" s="118">
        <v>3425493.6391400001</v>
      </c>
      <c r="R23" s="119">
        <v>1016034.3357000001</v>
      </c>
      <c r="S23" s="120">
        <v>1100507.4763900002</v>
      </c>
      <c r="T23" s="118">
        <v>1429439.68187</v>
      </c>
      <c r="U23" s="118">
        <v>3545981.4939600001</v>
      </c>
      <c r="V23" s="118">
        <v>6971475.1331000002</v>
      </c>
      <c r="W23" s="118">
        <v>13801178.64615</v>
      </c>
    </row>
    <row r="24" spans="1:23" x14ac:dyDescent="0.2">
      <c r="A24" s="117"/>
      <c r="B24" t="s">
        <v>14</v>
      </c>
      <c r="D24" s="118"/>
      <c r="E24" s="119">
        <v>314335.39241999999</v>
      </c>
      <c r="F24" s="120">
        <v>371876.95366</v>
      </c>
      <c r="G24" s="120">
        <v>545635.57149999996</v>
      </c>
      <c r="H24" s="121">
        <v>1231847.9175800001</v>
      </c>
      <c r="I24" s="120">
        <v>412619.86943999998</v>
      </c>
      <c r="J24" s="120">
        <v>470163.90563999995</v>
      </c>
      <c r="K24" s="118">
        <v>417785.76921</v>
      </c>
      <c r="L24" s="118">
        <v>1300569.5442899999</v>
      </c>
      <c r="M24" s="118">
        <v>2532417.4618699998</v>
      </c>
      <c r="N24" s="119">
        <v>434088.7942</v>
      </c>
      <c r="O24" s="120">
        <v>457386.60402000003</v>
      </c>
      <c r="P24" s="118">
        <v>460983.62479999999</v>
      </c>
      <c r="Q24" s="118">
        <v>1352459.0230200002</v>
      </c>
      <c r="R24" s="119">
        <v>440733.73690000002</v>
      </c>
      <c r="S24" s="120">
        <v>470686.49758999998</v>
      </c>
      <c r="T24" s="118">
        <v>665183.02789000003</v>
      </c>
      <c r="U24" s="118">
        <v>1576603.26238</v>
      </c>
      <c r="V24" s="118">
        <v>2929062.2854000004</v>
      </c>
      <c r="W24" s="118">
        <v>5461479.7472700002</v>
      </c>
    </row>
    <row r="25" spans="1:23" x14ac:dyDescent="0.2">
      <c r="A25" s="117"/>
      <c r="B25" t="s">
        <v>15</v>
      </c>
      <c r="D25" s="118"/>
      <c r="E25" s="119">
        <v>540296.63547288883</v>
      </c>
      <c r="F25" s="120">
        <v>33595.162189333336</v>
      </c>
      <c r="G25" s="120">
        <v>596096.93804577773</v>
      </c>
      <c r="H25" s="121">
        <v>1169988.7357079999</v>
      </c>
      <c r="I25" s="120">
        <v>116989.90186355557</v>
      </c>
      <c r="J25" s="120">
        <v>111477.00520066667</v>
      </c>
      <c r="K25" s="118">
        <v>70735.977187777782</v>
      </c>
      <c r="L25" s="118">
        <v>299202.88425200002</v>
      </c>
      <c r="M25" s="118">
        <v>1469191.6199599998</v>
      </c>
      <c r="N25" s="119">
        <v>488061.07713444438</v>
      </c>
      <c r="O25" s="120">
        <v>42528.819081333335</v>
      </c>
      <c r="P25" s="118">
        <v>556140.26302822225</v>
      </c>
      <c r="Q25" s="118">
        <v>1086730.159244</v>
      </c>
      <c r="R25" s="119">
        <v>210863.82514688888</v>
      </c>
      <c r="S25" s="120">
        <v>139661.51770966666</v>
      </c>
      <c r="T25" s="118">
        <v>66153.28579244444</v>
      </c>
      <c r="U25" s="118">
        <v>416678.62864899996</v>
      </c>
      <c r="V25" s="118">
        <v>1503408.7878930001</v>
      </c>
      <c r="W25" s="118">
        <v>2972600.4078529999</v>
      </c>
    </row>
    <row r="26" spans="1:23" x14ac:dyDescent="0.2">
      <c r="A26" s="117"/>
      <c r="B26" t="s">
        <v>58</v>
      </c>
      <c r="D26" s="118"/>
      <c r="E26" s="119">
        <v>1846520.58818</v>
      </c>
      <c r="F26" s="120">
        <v>1882500.44074</v>
      </c>
      <c r="G26" s="120">
        <v>2007786.4245000002</v>
      </c>
      <c r="H26" s="121">
        <v>5736807.4534200002</v>
      </c>
      <c r="I26" s="120">
        <v>2101224.9613200002</v>
      </c>
      <c r="J26" s="120">
        <v>2298066.1798</v>
      </c>
      <c r="K26" s="118">
        <v>2116667.8813499999</v>
      </c>
      <c r="L26" s="118">
        <v>6515959.0224699993</v>
      </c>
      <c r="M26" s="118">
        <v>12252766.475889999</v>
      </c>
      <c r="N26" s="119">
        <v>1945331.4296000001</v>
      </c>
      <c r="O26" s="120">
        <v>2128179.2673199996</v>
      </c>
      <c r="P26" s="118">
        <v>1986483.5696</v>
      </c>
      <c r="Q26" s="118">
        <v>6059994.2665200001</v>
      </c>
      <c r="R26" s="119">
        <v>1861829.1930500001</v>
      </c>
      <c r="S26" s="120">
        <v>1877737.82302</v>
      </c>
      <c r="T26" s="118">
        <v>2974164.1438000002</v>
      </c>
      <c r="U26" s="118">
        <v>6713731.1598700006</v>
      </c>
      <c r="V26" s="118">
        <v>12773725.42639</v>
      </c>
      <c r="W26" s="118">
        <v>25026491.902279999</v>
      </c>
    </row>
    <row r="27" spans="1:23" x14ac:dyDescent="0.2">
      <c r="A27" s="117"/>
      <c r="B27" t="s">
        <v>60</v>
      </c>
      <c r="D27" s="118"/>
      <c r="E27" s="119">
        <v>998370.37</v>
      </c>
      <c r="F27" s="120">
        <v>1091524.77682</v>
      </c>
      <c r="G27" s="120">
        <v>1344481.1675</v>
      </c>
      <c r="H27" s="121">
        <v>3434376.3143199999</v>
      </c>
      <c r="I27" s="120">
        <v>1043331.858</v>
      </c>
      <c r="J27" s="120">
        <v>1207878.4150799999</v>
      </c>
      <c r="K27" s="118">
        <v>1166720.78831</v>
      </c>
      <c r="L27" s="118">
        <v>3417931.0613899995</v>
      </c>
      <c r="M27" s="118">
        <v>6852307.3757099994</v>
      </c>
      <c r="N27" s="119">
        <v>1082540.8664000002</v>
      </c>
      <c r="O27" s="120">
        <v>1089221.392</v>
      </c>
      <c r="P27" s="118">
        <v>1126866.058</v>
      </c>
      <c r="Q27" s="118">
        <v>3298628.3163999999</v>
      </c>
      <c r="R27" s="119">
        <v>1105568.7709999999</v>
      </c>
      <c r="S27" s="120">
        <v>1135579.4939999999</v>
      </c>
      <c r="T27" s="118">
        <v>1187658.7295599999</v>
      </c>
      <c r="U27" s="118">
        <v>3428806.9945599996</v>
      </c>
      <c r="V27" s="118">
        <v>6727435.3109599994</v>
      </c>
      <c r="W27" s="118">
        <v>13579742.686669998</v>
      </c>
    </row>
    <row r="28" spans="1:23" x14ac:dyDescent="0.2">
      <c r="A28" s="117"/>
      <c r="B28" t="s">
        <v>16</v>
      </c>
      <c r="D28" s="118"/>
      <c r="E28" s="119">
        <v>24743.845000000001</v>
      </c>
      <c r="F28" s="120">
        <v>8037.2719999999999</v>
      </c>
      <c r="G28" s="120">
        <v>31992.784</v>
      </c>
      <c r="H28" s="121">
        <v>64773.900999999998</v>
      </c>
      <c r="I28" s="120">
        <v>12792.552</v>
      </c>
      <c r="J28" s="120">
        <v>22259.362120000002</v>
      </c>
      <c r="K28" s="118">
        <v>-207.57713000000001</v>
      </c>
      <c r="L28" s="118">
        <v>34844.336990000003</v>
      </c>
      <c r="M28" s="118">
        <v>99618.237989999994</v>
      </c>
      <c r="N28" s="119">
        <v>18946.484</v>
      </c>
      <c r="O28" s="120">
        <v>16746.483799999998</v>
      </c>
      <c r="P28" s="118">
        <v>3552.511</v>
      </c>
      <c r="Q28" s="118">
        <v>39245.478799999997</v>
      </c>
      <c r="R28" s="119">
        <v>13435.8881</v>
      </c>
      <c r="S28" s="120">
        <v>29643.984</v>
      </c>
      <c r="T28" s="118">
        <v>37051.827190000004</v>
      </c>
      <c r="U28" s="118">
        <v>80131.699290000004</v>
      </c>
      <c r="V28" s="118">
        <v>119377.17809</v>
      </c>
      <c r="W28" s="118">
        <v>218995.41608</v>
      </c>
    </row>
    <row r="29" spans="1:23" x14ac:dyDescent="0.2">
      <c r="A29" s="117"/>
      <c r="D29" s="118"/>
      <c r="E29" s="119"/>
      <c r="F29" s="120"/>
      <c r="G29" s="120"/>
      <c r="H29" s="121"/>
      <c r="I29" s="120"/>
      <c r="J29" s="120"/>
      <c r="K29" s="118"/>
      <c r="L29" s="118"/>
      <c r="M29" s="118"/>
      <c r="N29" s="119"/>
      <c r="O29" s="120"/>
      <c r="P29" s="118"/>
      <c r="Q29" s="118"/>
      <c r="R29" s="119"/>
      <c r="S29" s="120"/>
      <c r="T29" s="118"/>
      <c r="U29" s="118"/>
      <c r="V29" s="118"/>
      <c r="W29" s="118"/>
    </row>
    <row r="30" spans="1:23" x14ac:dyDescent="0.2">
      <c r="A30" s="122" t="s">
        <v>17</v>
      </c>
      <c r="B30" s="123"/>
      <c r="C30" s="123"/>
      <c r="D30" s="118"/>
      <c r="E30" s="119">
        <v>2289495.310487113</v>
      </c>
      <c r="F30" s="120">
        <v>696374.14349066652</v>
      </c>
      <c r="G30" s="120">
        <v>-823867.69704577513</v>
      </c>
      <c r="H30" s="121">
        <v>2162001.7569319997</v>
      </c>
      <c r="I30" s="120">
        <v>3741631.5725364434</v>
      </c>
      <c r="J30" s="120">
        <v>-1690274.988520667</v>
      </c>
      <c r="K30" s="118">
        <v>-514711.61175777856</v>
      </c>
      <c r="L30" s="118">
        <v>1536644.9722580053</v>
      </c>
      <c r="M30" s="118">
        <v>3698646.7291900143</v>
      </c>
      <c r="N30" s="119">
        <v>-381892.64573444426</v>
      </c>
      <c r="O30" s="120">
        <v>235902.66591866687</v>
      </c>
      <c r="P30" s="118">
        <v>-788404.65082822088</v>
      </c>
      <c r="Q30" s="118">
        <v>-934394.63064400293</v>
      </c>
      <c r="R30" s="119">
        <v>657632.9002531087</v>
      </c>
      <c r="S30" s="120">
        <v>-314310.79452966712</v>
      </c>
      <c r="T30" s="118">
        <v>-68615.848322442733</v>
      </c>
      <c r="U30" s="118">
        <v>274706.25740100443</v>
      </c>
      <c r="V30" s="118">
        <v>-659688.37324299663</v>
      </c>
      <c r="W30" s="118">
        <v>3038958.3559469879</v>
      </c>
    </row>
    <row r="31" spans="1:23" x14ac:dyDescent="0.2">
      <c r="A31" s="117"/>
      <c r="D31" s="118"/>
      <c r="E31" s="119"/>
      <c r="F31" s="120"/>
      <c r="G31" s="120"/>
      <c r="H31" s="121"/>
      <c r="I31" s="120"/>
      <c r="J31" s="120"/>
      <c r="K31" s="118"/>
      <c r="L31" s="118"/>
      <c r="M31" s="118"/>
      <c r="N31" s="119"/>
      <c r="O31" s="120"/>
      <c r="P31" s="118"/>
      <c r="Q31" s="118"/>
      <c r="R31" s="119"/>
      <c r="S31" s="120"/>
      <c r="T31" s="118"/>
      <c r="U31" s="118"/>
      <c r="V31" s="118"/>
      <c r="W31" s="118"/>
    </row>
    <row r="32" spans="1:23" x14ac:dyDescent="0.2">
      <c r="A32" s="112" t="s">
        <v>18</v>
      </c>
      <c r="D32" s="118"/>
      <c r="E32" s="119"/>
      <c r="F32" s="120"/>
      <c r="G32" s="120"/>
      <c r="H32" s="121"/>
      <c r="I32" s="120"/>
      <c r="J32" s="120"/>
      <c r="K32" s="118"/>
      <c r="L32" s="118"/>
      <c r="M32" s="118"/>
      <c r="N32" s="119"/>
      <c r="O32" s="120"/>
      <c r="P32" s="118"/>
      <c r="Q32" s="118"/>
      <c r="R32" s="119"/>
      <c r="S32" s="120"/>
      <c r="T32" s="118"/>
      <c r="U32" s="118"/>
      <c r="V32" s="118"/>
      <c r="W32" s="118"/>
    </row>
    <row r="33" spans="1:23" x14ac:dyDescent="0.2">
      <c r="A33" s="117" t="s">
        <v>19</v>
      </c>
      <c r="D33" s="118"/>
      <c r="E33" s="119">
        <v>261083.64110000001</v>
      </c>
      <c r="F33" s="120">
        <v>370794.25457999995</v>
      </c>
      <c r="G33" s="120">
        <v>908297.26299999992</v>
      </c>
      <c r="H33" s="121">
        <v>1540175.1586799999</v>
      </c>
      <c r="I33" s="120">
        <v>798896.64943999995</v>
      </c>
      <c r="J33" s="120">
        <v>818336.60296000005</v>
      </c>
      <c r="K33" s="118">
        <v>823205.49890999997</v>
      </c>
      <c r="L33" s="118">
        <v>2440438.7513100002</v>
      </c>
      <c r="M33" s="118">
        <v>3980613.9099899996</v>
      </c>
      <c r="N33" s="119">
        <v>708978.90939999989</v>
      </c>
      <c r="O33" s="120">
        <v>764976.17498000001</v>
      </c>
      <c r="P33" s="118">
        <v>658581.76319999993</v>
      </c>
      <c r="Q33" s="118">
        <v>2132536.8475800003</v>
      </c>
      <c r="R33" s="119">
        <v>711764.22875000001</v>
      </c>
      <c r="S33" s="120">
        <v>889379.72628000006</v>
      </c>
      <c r="T33" s="118">
        <v>2043372.1636899998</v>
      </c>
      <c r="U33" s="118">
        <v>3644516.1187199997</v>
      </c>
      <c r="V33" s="118">
        <v>5777052.9663000004</v>
      </c>
      <c r="W33" s="118">
        <v>9757666.8762899991</v>
      </c>
    </row>
    <row r="34" spans="1:23" x14ac:dyDescent="0.2">
      <c r="A34" s="117"/>
      <c r="B34" t="s">
        <v>20</v>
      </c>
      <c r="D34" s="118"/>
      <c r="E34" s="119">
        <v>248.47800000000001</v>
      </c>
      <c r="F34" s="120">
        <v>3154.1170000000002</v>
      </c>
      <c r="G34" s="120">
        <v>679.70899999999995</v>
      </c>
      <c r="H34" s="121">
        <v>4082.3040000000001</v>
      </c>
      <c r="I34" s="120">
        <v>627.84400000000005</v>
      </c>
      <c r="J34" s="120">
        <v>2092.6120000000001</v>
      </c>
      <c r="K34" s="118">
        <v>1076.404</v>
      </c>
      <c r="L34" s="118">
        <v>3796.86</v>
      </c>
      <c r="M34" s="118">
        <v>7879.1640000000007</v>
      </c>
      <c r="N34" s="119">
        <v>589.33199999999999</v>
      </c>
      <c r="O34" s="120">
        <v>300.07600000000002</v>
      </c>
      <c r="P34" s="118">
        <v>501.68</v>
      </c>
      <c r="Q34" s="118">
        <v>1391.088</v>
      </c>
      <c r="R34" s="119">
        <v>381.08800000000002</v>
      </c>
      <c r="S34" s="120">
        <v>479.49700000000001</v>
      </c>
      <c r="T34" s="118">
        <v>2313.2449999999999</v>
      </c>
      <c r="U34" s="118">
        <v>3173.83</v>
      </c>
      <c r="V34" s="118">
        <v>4564.9179999999997</v>
      </c>
      <c r="W34" s="118">
        <v>12444.082</v>
      </c>
    </row>
    <row r="35" spans="1:23" x14ac:dyDescent="0.2">
      <c r="A35" s="117"/>
      <c r="B35" t="s">
        <v>21</v>
      </c>
      <c r="D35" s="118"/>
      <c r="E35" s="119">
        <v>11133.556100000002</v>
      </c>
      <c r="F35" s="120">
        <v>91339.026579999991</v>
      </c>
      <c r="G35" s="120">
        <v>308723.902</v>
      </c>
      <c r="H35" s="121">
        <v>411196.48467999999</v>
      </c>
      <c r="I35" s="120">
        <v>337349.37844</v>
      </c>
      <c r="J35" s="120">
        <v>304614.68296000001</v>
      </c>
      <c r="K35" s="118">
        <v>340625.38740999997</v>
      </c>
      <c r="L35" s="118">
        <v>982589.44880999997</v>
      </c>
      <c r="M35" s="118">
        <v>1393785.93349</v>
      </c>
      <c r="N35" s="119">
        <v>291096.42940000002</v>
      </c>
      <c r="O35" s="120">
        <v>295066.26997999998</v>
      </c>
      <c r="P35" s="118">
        <v>270063.7562</v>
      </c>
      <c r="Q35" s="118">
        <v>856226.45558000007</v>
      </c>
      <c r="R35" s="119">
        <v>303154.92874999996</v>
      </c>
      <c r="S35" s="120">
        <v>457949.49627999996</v>
      </c>
      <c r="T35" s="118">
        <v>1198427.97569</v>
      </c>
      <c r="U35" s="118">
        <v>1959532.4007199998</v>
      </c>
      <c r="V35" s="118">
        <v>2815758.8563000001</v>
      </c>
      <c r="W35" s="118">
        <v>4209544.7897899998</v>
      </c>
    </row>
    <row r="36" spans="1:23" x14ac:dyDescent="0.2">
      <c r="A36" s="117"/>
      <c r="B36" t="s">
        <v>22</v>
      </c>
      <c r="D36" s="118"/>
      <c r="E36" s="119">
        <v>250198.56299999999</v>
      </c>
      <c r="F36" s="120">
        <v>282609.34499999997</v>
      </c>
      <c r="G36" s="120">
        <v>600253.06999999995</v>
      </c>
      <c r="H36" s="121">
        <v>1133060.9779999999</v>
      </c>
      <c r="I36" s="120">
        <v>462175.11499999999</v>
      </c>
      <c r="J36" s="120">
        <v>515814.53200000001</v>
      </c>
      <c r="K36" s="118">
        <v>483656.51549999998</v>
      </c>
      <c r="L36" s="118">
        <v>1461646.1625000001</v>
      </c>
      <c r="M36" s="118">
        <v>2594707.1404999997</v>
      </c>
      <c r="N36" s="119">
        <v>418471.81199999998</v>
      </c>
      <c r="O36" s="120">
        <v>470209.98100000003</v>
      </c>
      <c r="P36" s="118">
        <v>389019.68699999998</v>
      </c>
      <c r="Q36" s="118">
        <v>1277701.48</v>
      </c>
      <c r="R36" s="119">
        <v>408990.38799999998</v>
      </c>
      <c r="S36" s="120">
        <v>431909.72700000001</v>
      </c>
      <c r="T36" s="118">
        <v>847257.43299999996</v>
      </c>
      <c r="U36" s="118">
        <v>1688157.548</v>
      </c>
      <c r="V36" s="118">
        <v>2965859.0279999999</v>
      </c>
      <c r="W36" s="118">
        <v>5560566.1684999997</v>
      </c>
    </row>
    <row r="37" spans="1:23" x14ac:dyDescent="0.2">
      <c r="A37" s="117"/>
      <c r="D37" s="118"/>
      <c r="E37" s="119"/>
      <c r="F37" s="120"/>
      <c r="G37" s="120"/>
      <c r="H37" s="121"/>
      <c r="I37" s="120"/>
      <c r="J37" s="120"/>
      <c r="K37" s="118"/>
      <c r="L37" s="118"/>
      <c r="M37" s="118"/>
      <c r="N37" s="119"/>
      <c r="O37" s="120"/>
      <c r="P37" s="118"/>
      <c r="Q37" s="118"/>
      <c r="R37" s="119"/>
      <c r="S37" s="120"/>
      <c r="T37" s="118"/>
      <c r="U37" s="118"/>
      <c r="V37" s="118"/>
      <c r="W37" s="118"/>
    </row>
    <row r="38" spans="1:23" x14ac:dyDescent="0.2">
      <c r="A38" s="127" t="s">
        <v>61</v>
      </c>
      <c r="B38" s="128"/>
      <c r="C38" s="128"/>
      <c r="D38" s="129"/>
      <c r="E38" s="130">
        <v>7108235.1654200014</v>
      </c>
      <c r="F38" s="131">
        <v>5102092.8976799995</v>
      </c>
      <c r="G38" s="131">
        <v>5035032.3325000023</v>
      </c>
      <c r="H38" s="132">
        <v>17245360.395600002</v>
      </c>
      <c r="I38" s="131">
        <v>8469406.0438000001</v>
      </c>
      <c r="J38" s="131">
        <v>3448646.5503999996</v>
      </c>
      <c r="K38" s="129">
        <v>4579117.5878599994</v>
      </c>
      <c r="L38" s="129">
        <v>16497170.182060003</v>
      </c>
      <c r="M38" s="129">
        <v>33742530.577660009</v>
      </c>
      <c r="N38" s="130">
        <v>4614217.3294000011</v>
      </c>
      <c r="O38" s="131">
        <v>5019862.2796799997</v>
      </c>
      <c r="P38" s="129">
        <v>4695467.7314000009</v>
      </c>
      <c r="Q38" s="129">
        <v>14329547.340479996</v>
      </c>
      <c r="R38" s="130">
        <v>5306479.7381499978</v>
      </c>
      <c r="S38" s="131">
        <v>4439985.4951800006</v>
      </c>
      <c r="T38" s="129">
        <v>6293348.0927800015</v>
      </c>
      <c r="U38" s="129">
        <v>16039813.326110004</v>
      </c>
      <c r="V38" s="129">
        <v>30369360.666590001</v>
      </c>
      <c r="W38" s="129">
        <v>64111891.244249985</v>
      </c>
    </row>
    <row r="39" spans="1:23" x14ac:dyDescent="0.2">
      <c r="A39" s="127" t="s">
        <v>62</v>
      </c>
      <c r="B39" s="128"/>
      <c r="C39" s="128"/>
      <c r="D39" s="129"/>
      <c r="E39" s="130">
        <v>5079823.4960328881</v>
      </c>
      <c r="F39" s="131">
        <v>4776513.0087693334</v>
      </c>
      <c r="G39" s="131">
        <v>6767197.2925457777</v>
      </c>
      <c r="H39" s="132">
        <v>16623533.797348002</v>
      </c>
      <c r="I39" s="131">
        <v>5526671.1207035566</v>
      </c>
      <c r="J39" s="131">
        <v>5957258.1418806659</v>
      </c>
      <c r="K39" s="129">
        <v>5917034.6985277776</v>
      </c>
      <c r="L39" s="129">
        <v>17400963.961112</v>
      </c>
      <c r="M39" s="129">
        <v>34024497.75846</v>
      </c>
      <c r="N39" s="130">
        <v>5705088.8845344447</v>
      </c>
      <c r="O39" s="131">
        <v>5548935.7887413325</v>
      </c>
      <c r="P39" s="129">
        <v>6142454.1454282217</v>
      </c>
      <c r="Q39" s="129">
        <v>17396478.818703998</v>
      </c>
      <c r="R39" s="130">
        <v>5360611.0666468889</v>
      </c>
      <c r="S39" s="131">
        <v>5643676.0159896668</v>
      </c>
      <c r="T39" s="129">
        <v>8405336.104792444</v>
      </c>
      <c r="U39" s="129">
        <v>19409623.187429</v>
      </c>
      <c r="V39" s="129">
        <v>36806102.00613299</v>
      </c>
      <c r="W39" s="129">
        <v>70830599.76459299</v>
      </c>
    </row>
    <row r="40" spans="1:23" x14ac:dyDescent="0.2">
      <c r="A40" s="127" t="s">
        <v>23</v>
      </c>
      <c r="B40" s="128"/>
      <c r="C40" s="128"/>
      <c r="D40" s="129"/>
      <c r="E40" s="130">
        <v>2028411.6693871133</v>
      </c>
      <c r="F40" s="131">
        <v>325579.88891066611</v>
      </c>
      <c r="G40" s="131">
        <v>-1732164.9600457754</v>
      </c>
      <c r="H40" s="132">
        <v>621826.59825200029</v>
      </c>
      <c r="I40" s="131">
        <v>2942734.9230964435</v>
      </c>
      <c r="J40" s="156">
        <v>-2508611.5914806663</v>
      </c>
      <c r="K40" s="159">
        <v>-1337917.1106677782</v>
      </c>
      <c r="L40" s="159">
        <v>-903793.77905199677</v>
      </c>
      <c r="M40" s="159">
        <v>-281967.18079999089</v>
      </c>
      <c r="N40" s="158">
        <v>-1090871.5551344436</v>
      </c>
      <c r="O40" s="156">
        <v>-529073.50906133279</v>
      </c>
      <c r="P40" s="159">
        <v>-1446986.4140282208</v>
      </c>
      <c r="Q40" s="159">
        <v>-3066931.4782240018</v>
      </c>
      <c r="R40" s="158">
        <v>-54131.328496891074</v>
      </c>
      <c r="S40" s="156">
        <v>-1203690.5208096663</v>
      </c>
      <c r="T40" s="159">
        <v>-2111988.0120124426</v>
      </c>
      <c r="U40" s="159">
        <v>-3369809.8613189962</v>
      </c>
      <c r="V40" s="159">
        <v>-6436741.3395429887</v>
      </c>
      <c r="W40" s="159">
        <v>-6718708.5203430057</v>
      </c>
    </row>
    <row r="41" spans="1:23" x14ac:dyDescent="0.2">
      <c r="A41" s="133"/>
      <c r="B41" s="134"/>
      <c r="C41" s="134"/>
      <c r="D41" s="135"/>
      <c r="E41" s="136"/>
      <c r="F41" s="137"/>
      <c r="G41" s="137"/>
      <c r="H41" s="138"/>
      <c r="I41" s="137"/>
      <c r="J41" s="137"/>
      <c r="K41" s="139"/>
      <c r="L41" s="139"/>
      <c r="M41" s="139"/>
      <c r="N41" s="136"/>
      <c r="O41" s="137"/>
      <c r="P41" s="139"/>
      <c r="Q41" s="139"/>
      <c r="R41" s="136"/>
      <c r="S41" s="137"/>
      <c r="T41" s="139"/>
      <c r="U41" s="139"/>
      <c r="V41" s="139"/>
      <c r="W41" s="139"/>
    </row>
    <row r="42" spans="1:23" x14ac:dyDescent="0.2">
      <c r="A42" s="112" t="s">
        <v>24</v>
      </c>
      <c r="D42" s="107"/>
      <c r="E42" s="140"/>
      <c r="F42" s="141"/>
      <c r="G42" s="141"/>
      <c r="H42" s="142"/>
      <c r="I42" s="141"/>
      <c r="J42" s="141"/>
      <c r="K42" s="143"/>
      <c r="L42" s="143"/>
      <c r="M42" s="143"/>
      <c r="N42" s="140"/>
      <c r="O42" s="141"/>
      <c r="P42" s="143"/>
      <c r="Q42" s="143"/>
      <c r="R42" s="140"/>
      <c r="S42" s="141"/>
      <c r="T42" s="143"/>
      <c r="U42" s="143"/>
      <c r="V42" s="143"/>
      <c r="W42" s="143"/>
    </row>
    <row r="43" spans="1:23" x14ac:dyDescent="0.2">
      <c r="A43" s="112"/>
      <c r="D43" s="107"/>
      <c r="E43" s="140"/>
      <c r="F43" s="141"/>
      <c r="G43" s="141"/>
      <c r="H43" s="142"/>
      <c r="I43" s="141"/>
      <c r="J43" s="141"/>
      <c r="K43" s="143"/>
      <c r="L43" s="143"/>
      <c r="M43" s="143"/>
      <c r="N43" s="140"/>
      <c r="O43" s="141"/>
      <c r="P43" s="143"/>
      <c r="Q43" s="143"/>
      <c r="R43" s="140"/>
      <c r="S43" s="141"/>
      <c r="T43" s="143"/>
      <c r="U43" s="143"/>
      <c r="V43" s="143"/>
      <c r="W43" s="143"/>
    </row>
    <row r="44" spans="1:23" x14ac:dyDescent="0.2">
      <c r="A44" s="117" t="s">
        <v>25</v>
      </c>
      <c r="D44" s="118"/>
      <c r="E44" s="119">
        <v>430235.10840000014</v>
      </c>
      <c r="F44" s="120">
        <v>2928415.3487</v>
      </c>
      <c r="G44" s="120">
        <v>-5609671.3505000006</v>
      </c>
      <c r="H44" s="121">
        <v>-2251020.8934000004</v>
      </c>
      <c r="I44" s="120">
        <v>3733176.2767200004</v>
      </c>
      <c r="J44" s="120">
        <v>-449390.84972000006</v>
      </c>
      <c r="K44" s="118">
        <v>-1016415.7211799999</v>
      </c>
      <c r="L44" s="118">
        <v>2267369.7058199998</v>
      </c>
      <c r="M44" s="118">
        <v>16348.812419999507</v>
      </c>
      <c r="N44" s="119">
        <v>2934986.2431999994</v>
      </c>
      <c r="O44" s="120">
        <v>-3005467.7163799996</v>
      </c>
      <c r="P44" s="118">
        <v>-825060.00300000003</v>
      </c>
      <c r="Q44" s="118">
        <v>-895541.47618000023</v>
      </c>
      <c r="R44" s="119">
        <v>2271372.48655</v>
      </c>
      <c r="S44" s="120">
        <v>-1144031.7173000001</v>
      </c>
      <c r="T44" s="118">
        <v>-2141902.9452500003</v>
      </c>
      <c r="U44" s="118">
        <v>-1014562.1760000002</v>
      </c>
      <c r="V44" s="118">
        <v>-1910103.6521800002</v>
      </c>
      <c r="W44" s="118">
        <v>-1893754.8397600006</v>
      </c>
    </row>
    <row r="45" spans="1:23" x14ac:dyDescent="0.2">
      <c r="A45" s="117" t="s">
        <v>26</v>
      </c>
      <c r="D45" s="118"/>
      <c r="E45" s="119">
        <v>-783958.55822000001</v>
      </c>
      <c r="F45" s="120">
        <v>-152017.94518000001</v>
      </c>
      <c r="G45" s="120">
        <v>-36174.979999999981</v>
      </c>
      <c r="H45" s="121">
        <v>-972151.48340000003</v>
      </c>
      <c r="I45" s="120">
        <v>-57643.041599999997</v>
      </c>
      <c r="J45" s="120">
        <v>4511.8312799999985</v>
      </c>
      <c r="K45" s="118">
        <v>27812.870659999986</v>
      </c>
      <c r="L45" s="118">
        <v>-25318.339659999998</v>
      </c>
      <c r="M45" s="118">
        <v>-997469.82306000008</v>
      </c>
      <c r="N45" s="119">
        <v>-33543.377800000017</v>
      </c>
      <c r="O45" s="120">
        <v>71711.161319999999</v>
      </c>
      <c r="P45" s="118">
        <v>10149.447999999989</v>
      </c>
      <c r="Q45" s="118">
        <v>48317.231519999972</v>
      </c>
      <c r="R45" s="119">
        <v>95422.091749999992</v>
      </c>
      <c r="S45" s="120">
        <v>89782.080099999992</v>
      </c>
      <c r="T45" s="118">
        <v>77946.836689999967</v>
      </c>
      <c r="U45" s="118">
        <v>263151.00854000001</v>
      </c>
      <c r="V45" s="118">
        <v>311468.24005999998</v>
      </c>
      <c r="W45" s="118">
        <v>-686001.58299999987</v>
      </c>
    </row>
    <row r="46" spans="1:23" x14ac:dyDescent="0.2">
      <c r="A46" s="117"/>
      <c r="B46" t="s">
        <v>27</v>
      </c>
      <c r="D46" s="118"/>
      <c r="E46" s="119">
        <v>61529.296159999998</v>
      </c>
      <c r="F46" s="120">
        <v>91409.677100000001</v>
      </c>
      <c r="G46" s="120">
        <v>133056.23550000001</v>
      </c>
      <c r="H46" s="121">
        <v>285995.20876000001</v>
      </c>
      <c r="I46" s="120">
        <v>93960.438200000004</v>
      </c>
      <c r="J46" s="120">
        <v>91581.450280000005</v>
      </c>
      <c r="K46" s="118">
        <v>115879.71801</v>
      </c>
      <c r="L46" s="118">
        <v>301421.60649000003</v>
      </c>
      <c r="M46" s="118">
        <v>587416.81524999999</v>
      </c>
      <c r="N46" s="119">
        <v>105842.0888</v>
      </c>
      <c r="O46" s="120">
        <v>129200.03408</v>
      </c>
      <c r="P46" s="118">
        <v>90376.305799999987</v>
      </c>
      <c r="Q46" s="118">
        <v>325418.42867999995</v>
      </c>
      <c r="R46" s="119">
        <v>169746.06915</v>
      </c>
      <c r="S46" s="120">
        <v>140055.67006999999</v>
      </c>
      <c r="T46" s="118">
        <v>263864.16381999996</v>
      </c>
      <c r="U46" s="118">
        <v>573665.90304</v>
      </c>
      <c r="V46" s="118">
        <v>899084.3317199999</v>
      </c>
      <c r="W46" s="118">
        <v>1486501.1469699999</v>
      </c>
    </row>
    <row r="47" spans="1:23" x14ac:dyDescent="0.2">
      <c r="A47" s="117"/>
      <c r="B47" t="s">
        <v>28</v>
      </c>
      <c r="D47" s="118"/>
      <c r="E47" s="119">
        <v>845487.85438000003</v>
      </c>
      <c r="F47" s="120">
        <v>243427.62228000001</v>
      </c>
      <c r="G47" s="120">
        <v>169231.21549999999</v>
      </c>
      <c r="H47" s="121">
        <v>1258146.6921600001</v>
      </c>
      <c r="I47" s="120">
        <v>151603.4798</v>
      </c>
      <c r="J47" s="120">
        <v>87069.619000000006</v>
      </c>
      <c r="K47" s="118">
        <v>88066.847350000011</v>
      </c>
      <c r="L47" s="118">
        <v>326739.94615000003</v>
      </c>
      <c r="M47" s="118">
        <v>1584886.6383100001</v>
      </c>
      <c r="N47" s="119">
        <v>139385.46660000001</v>
      </c>
      <c r="O47" s="120">
        <v>57488.872759999998</v>
      </c>
      <c r="P47" s="118">
        <v>80226.857799999998</v>
      </c>
      <c r="Q47" s="118">
        <v>277101.19715999998</v>
      </c>
      <c r="R47" s="119">
        <v>74323.977400000003</v>
      </c>
      <c r="S47" s="120">
        <v>50273.589970000001</v>
      </c>
      <c r="T47" s="118">
        <v>185917.32712999999</v>
      </c>
      <c r="U47" s="118">
        <v>310514.89449999999</v>
      </c>
      <c r="V47" s="118">
        <v>587616.09165999992</v>
      </c>
      <c r="W47" s="118">
        <v>2172502.7299699998</v>
      </c>
    </row>
    <row r="48" spans="1:23" x14ac:dyDescent="0.2">
      <c r="A48" s="117" t="s">
        <v>29</v>
      </c>
      <c r="D48" s="118"/>
      <c r="E48" s="119">
        <v>44211.7143600001</v>
      </c>
      <c r="F48" s="120">
        <v>3704467.9422800001</v>
      </c>
      <c r="G48" s="120">
        <v>-5251640.5955000008</v>
      </c>
      <c r="H48" s="121">
        <v>-1502960.9388600001</v>
      </c>
      <c r="I48" s="120">
        <v>1289789.65444</v>
      </c>
      <c r="J48" s="120">
        <v>1782071.3639199999</v>
      </c>
      <c r="K48" s="118">
        <v>-1555104.9145899999</v>
      </c>
      <c r="L48" s="118">
        <v>1516756.1037700002</v>
      </c>
      <c r="M48" s="118">
        <v>13795.164909999818</v>
      </c>
      <c r="N48" s="119">
        <v>2520235.9031999996</v>
      </c>
      <c r="O48" s="120">
        <v>-2855475.2879599999</v>
      </c>
      <c r="P48" s="118">
        <v>-437344.45179999998</v>
      </c>
      <c r="Q48" s="118">
        <v>-772583.83656000008</v>
      </c>
      <c r="R48" s="119">
        <v>965568.18780000019</v>
      </c>
      <c r="S48" s="120">
        <v>-1012188.87422</v>
      </c>
      <c r="T48" s="118">
        <v>-489788.93028000009</v>
      </c>
      <c r="U48" s="118">
        <v>-536409.6166999999</v>
      </c>
      <c r="V48" s="118">
        <v>-1308993.4532599999</v>
      </c>
      <c r="W48" s="118">
        <v>-1295198.28835</v>
      </c>
    </row>
    <row r="49" spans="1:23" x14ac:dyDescent="0.2">
      <c r="A49" s="117"/>
      <c r="B49" t="s">
        <v>30</v>
      </c>
      <c r="D49" s="118"/>
      <c r="E49" s="119">
        <v>1647500.3518400001</v>
      </c>
      <c r="F49" s="120">
        <v>4748380.80724</v>
      </c>
      <c r="G49" s="120">
        <v>-4245290.4255000008</v>
      </c>
      <c r="H49" s="121">
        <v>2150590.7335799998</v>
      </c>
      <c r="I49" s="120">
        <v>1697028.12628</v>
      </c>
      <c r="J49" s="120">
        <v>1785399.1964</v>
      </c>
      <c r="K49" s="118">
        <v>-241474.12254999997</v>
      </c>
      <c r="L49" s="118">
        <v>3240953.2001300002</v>
      </c>
      <c r="M49" s="118">
        <v>5391543.9337099995</v>
      </c>
      <c r="N49" s="119">
        <v>2521479.9973999998</v>
      </c>
      <c r="O49" s="120">
        <v>-2853175.1210599998</v>
      </c>
      <c r="P49" s="118">
        <v>-433003.7402</v>
      </c>
      <c r="Q49" s="118">
        <v>-764698.86386000004</v>
      </c>
      <c r="R49" s="119">
        <v>1198570.6919500001</v>
      </c>
      <c r="S49" s="120">
        <v>-235623.24685999998</v>
      </c>
      <c r="T49" s="118">
        <v>281090.56626999995</v>
      </c>
      <c r="U49" s="118">
        <v>1244038.0113600001</v>
      </c>
      <c r="V49" s="118">
        <v>479339.14750000008</v>
      </c>
      <c r="W49" s="118">
        <v>5870883.0812099995</v>
      </c>
    </row>
    <row r="50" spans="1:23" x14ac:dyDescent="0.2">
      <c r="A50" s="117"/>
      <c r="B50" t="s">
        <v>31</v>
      </c>
      <c r="D50" s="118"/>
      <c r="E50" s="119">
        <v>1603288.63748</v>
      </c>
      <c r="F50" s="120">
        <v>1043912.86496</v>
      </c>
      <c r="G50" s="120">
        <v>1006350.1699999999</v>
      </c>
      <c r="H50" s="121">
        <v>3653551.6724399999</v>
      </c>
      <c r="I50" s="120">
        <v>407238.47184000007</v>
      </c>
      <c r="J50" s="120">
        <v>3327.83248</v>
      </c>
      <c r="K50" s="118">
        <v>1313630.79204</v>
      </c>
      <c r="L50" s="118">
        <v>1724197.0963600001</v>
      </c>
      <c r="M50" s="118">
        <v>5377748.7687999997</v>
      </c>
      <c r="N50" s="119">
        <v>1244.0942</v>
      </c>
      <c r="O50" s="120">
        <v>2300.1669000000002</v>
      </c>
      <c r="P50" s="118">
        <v>4340.7115999999996</v>
      </c>
      <c r="Q50" s="118">
        <v>7884.9727000000003</v>
      </c>
      <c r="R50" s="119">
        <v>233002.50414999999</v>
      </c>
      <c r="S50" s="120">
        <v>776565.62736000004</v>
      </c>
      <c r="T50" s="118">
        <v>770879.49655000004</v>
      </c>
      <c r="U50" s="118">
        <v>1780447.62806</v>
      </c>
      <c r="V50" s="118">
        <v>1788332.6007600001</v>
      </c>
      <c r="W50" s="118">
        <v>7166081.3695599996</v>
      </c>
    </row>
    <row r="51" spans="1:23" x14ac:dyDescent="0.2">
      <c r="A51" s="117" t="s">
        <v>32</v>
      </c>
      <c r="D51" s="118"/>
      <c r="E51" s="119">
        <v>5355.368599999998</v>
      </c>
      <c r="F51" s="120">
        <v>4434.747499999823</v>
      </c>
      <c r="G51" s="120">
        <v>6841.9035000000149</v>
      </c>
      <c r="H51" s="121">
        <v>16632.019599999836</v>
      </c>
      <c r="I51" s="120">
        <v>562.72888000000967</v>
      </c>
      <c r="J51" s="120">
        <v>-12290.46212000004</v>
      </c>
      <c r="K51" s="118">
        <v>-2249.7474500000244</v>
      </c>
      <c r="L51" s="118">
        <v>-13977.480690000055</v>
      </c>
      <c r="M51" s="118">
        <v>2654.538909999781</v>
      </c>
      <c r="N51" s="119">
        <v>-8584.2020000000484</v>
      </c>
      <c r="O51" s="120">
        <v>5252.7373599999119</v>
      </c>
      <c r="P51" s="118">
        <v>8379.3389999999199</v>
      </c>
      <c r="Q51" s="118">
        <v>5047.8743599997833</v>
      </c>
      <c r="R51" s="119">
        <v>7461.7591999999713</v>
      </c>
      <c r="S51" s="120">
        <v>-2316.1687200000742</v>
      </c>
      <c r="T51" s="118">
        <v>6648.3573499999475</v>
      </c>
      <c r="U51" s="118">
        <v>11793.947829999845</v>
      </c>
      <c r="V51" s="118">
        <v>16841.822189999628</v>
      </c>
      <c r="W51" s="118">
        <v>19496.361099999409</v>
      </c>
    </row>
    <row r="52" spans="1:23" x14ac:dyDescent="0.2">
      <c r="A52" s="117" t="s">
        <v>33</v>
      </c>
      <c r="D52" s="118"/>
      <c r="E52" s="119">
        <v>1164626.58366</v>
      </c>
      <c r="F52" s="120">
        <v>-628469.3959</v>
      </c>
      <c r="G52" s="120">
        <v>-328697.67850000004</v>
      </c>
      <c r="H52" s="121">
        <v>207459.50925999996</v>
      </c>
      <c r="I52" s="120">
        <v>2500466.9350000001</v>
      </c>
      <c r="J52" s="120">
        <v>-2223683.5828</v>
      </c>
      <c r="K52" s="118">
        <v>513126.07020000002</v>
      </c>
      <c r="L52" s="118">
        <v>789909.42240000004</v>
      </c>
      <c r="M52" s="118">
        <v>997368.93166</v>
      </c>
      <c r="N52" s="119">
        <v>456877.91979999997</v>
      </c>
      <c r="O52" s="120">
        <v>-226956.32709999999</v>
      </c>
      <c r="P52" s="118">
        <v>-406244.3382</v>
      </c>
      <c r="Q52" s="118">
        <v>-176322.74550000002</v>
      </c>
      <c r="R52" s="119">
        <v>1202920.4478</v>
      </c>
      <c r="S52" s="120">
        <v>-219308.75446000003</v>
      </c>
      <c r="T52" s="118">
        <v>-1736709.2090100001</v>
      </c>
      <c r="U52" s="118">
        <v>-753097.51567000011</v>
      </c>
      <c r="V52" s="118">
        <v>-929420.26117000007</v>
      </c>
      <c r="W52" s="118">
        <v>67948.670489999931</v>
      </c>
    </row>
    <row r="53" spans="1:23" x14ac:dyDescent="0.2">
      <c r="A53" s="117" t="s">
        <v>85</v>
      </c>
      <c r="D53" s="118"/>
      <c r="E53" s="119">
        <v>0</v>
      </c>
      <c r="F53" s="120">
        <v>0</v>
      </c>
      <c r="G53" s="120">
        <v>0</v>
      </c>
      <c r="H53" s="121">
        <v>0</v>
      </c>
      <c r="I53" s="120">
        <v>0</v>
      </c>
      <c r="J53" s="120">
        <v>0</v>
      </c>
      <c r="K53" s="118">
        <v>0</v>
      </c>
      <c r="L53" s="118">
        <v>0</v>
      </c>
      <c r="M53" s="118">
        <v>0</v>
      </c>
      <c r="N53" s="119">
        <v>0</v>
      </c>
      <c r="O53" s="120">
        <v>0</v>
      </c>
      <c r="P53" s="118">
        <v>0</v>
      </c>
      <c r="Q53" s="118">
        <v>0</v>
      </c>
      <c r="R53" s="119">
        <v>0</v>
      </c>
      <c r="S53" s="120">
        <v>0</v>
      </c>
      <c r="T53" s="118">
        <v>0</v>
      </c>
      <c r="U53" s="118">
        <v>0</v>
      </c>
      <c r="V53" s="118">
        <v>0</v>
      </c>
      <c r="W53" s="118">
        <v>0</v>
      </c>
    </row>
    <row r="54" spans="1:23" hidden="1" x14ac:dyDescent="0.2">
      <c r="A54" s="117"/>
      <c r="B54" t="s">
        <v>34</v>
      </c>
      <c r="D54" s="118"/>
      <c r="E54" s="119">
        <v>0</v>
      </c>
      <c r="F54" s="120">
        <v>0</v>
      </c>
      <c r="G54" s="120">
        <v>0</v>
      </c>
      <c r="H54" s="121">
        <v>0</v>
      </c>
      <c r="I54" s="120">
        <v>0</v>
      </c>
      <c r="J54" s="120">
        <v>0</v>
      </c>
      <c r="K54" s="118">
        <v>0</v>
      </c>
      <c r="L54" s="118">
        <v>0</v>
      </c>
      <c r="M54" s="118">
        <v>0</v>
      </c>
      <c r="N54" s="119">
        <v>0</v>
      </c>
      <c r="O54" s="120">
        <v>0</v>
      </c>
      <c r="P54" s="118">
        <v>0</v>
      </c>
      <c r="Q54" s="118">
        <v>0</v>
      </c>
      <c r="R54" s="119">
        <v>0</v>
      </c>
      <c r="S54" s="120">
        <v>0</v>
      </c>
      <c r="T54" s="118">
        <v>0</v>
      </c>
      <c r="U54" s="118">
        <v>0</v>
      </c>
      <c r="V54" s="118">
        <v>0</v>
      </c>
      <c r="W54" s="118">
        <v>0</v>
      </c>
    </row>
    <row r="55" spans="1:23" hidden="1" x14ac:dyDescent="0.2">
      <c r="A55" s="117"/>
      <c r="B55" t="s">
        <v>35</v>
      </c>
      <c r="D55" s="118"/>
      <c r="E55" s="119">
        <v>0</v>
      </c>
      <c r="F55" s="120">
        <v>0</v>
      </c>
      <c r="G55" s="120">
        <v>0</v>
      </c>
      <c r="H55" s="121">
        <v>0</v>
      </c>
      <c r="I55" s="120">
        <v>0</v>
      </c>
      <c r="J55" s="120">
        <v>0</v>
      </c>
      <c r="K55" s="118">
        <v>0</v>
      </c>
      <c r="L55" s="118">
        <v>0</v>
      </c>
      <c r="M55" s="118">
        <v>0</v>
      </c>
      <c r="N55" s="119">
        <v>0</v>
      </c>
      <c r="O55" s="120">
        <v>0</v>
      </c>
      <c r="P55" s="118">
        <v>0</v>
      </c>
      <c r="Q55" s="118">
        <v>0</v>
      </c>
      <c r="R55" s="119">
        <v>0</v>
      </c>
      <c r="S55" s="120">
        <v>0</v>
      </c>
      <c r="T55" s="118">
        <v>0</v>
      </c>
      <c r="U55" s="118">
        <v>0</v>
      </c>
      <c r="V55" s="118">
        <v>0</v>
      </c>
      <c r="W55" s="118">
        <v>0</v>
      </c>
    </row>
    <row r="56" spans="1:23" x14ac:dyDescent="0.2">
      <c r="A56" s="122" t="s">
        <v>86</v>
      </c>
      <c r="D56" s="118"/>
      <c r="E56" s="119">
        <v>0</v>
      </c>
      <c r="F56" s="120">
        <v>0</v>
      </c>
      <c r="G56" s="120">
        <v>0</v>
      </c>
      <c r="H56" s="121">
        <v>0</v>
      </c>
      <c r="I56" s="120">
        <v>0</v>
      </c>
      <c r="J56" s="120">
        <v>0</v>
      </c>
      <c r="K56" s="118">
        <v>0</v>
      </c>
      <c r="L56" s="118">
        <v>0</v>
      </c>
      <c r="M56" s="118">
        <v>0</v>
      </c>
      <c r="N56" s="119">
        <v>0</v>
      </c>
      <c r="O56" s="120">
        <v>0</v>
      </c>
      <c r="P56" s="118">
        <v>0</v>
      </c>
      <c r="Q56" s="118">
        <v>0</v>
      </c>
      <c r="R56" s="119">
        <v>0</v>
      </c>
      <c r="S56" s="120">
        <v>0</v>
      </c>
      <c r="T56" s="118">
        <v>0</v>
      </c>
      <c r="U56" s="118">
        <v>0</v>
      </c>
      <c r="V56" s="118">
        <v>0</v>
      </c>
      <c r="W56" s="118">
        <v>0</v>
      </c>
    </row>
    <row r="57" spans="1:23" x14ac:dyDescent="0.2">
      <c r="A57" s="117" t="s">
        <v>36</v>
      </c>
      <c r="D57" s="118"/>
      <c r="E57" s="119">
        <v>0</v>
      </c>
      <c r="F57" s="120">
        <v>0</v>
      </c>
      <c r="G57" s="120">
        <v>0</v>
      </c>
      <c r="H57" s="121">
        <v>0</v>
      </c>
      <c r="I57" s="120">
        <v>0</v>
      </c>
      <c r="J57" s="120">
        <v>0</v>
      </c>
      <c r="K57" s="118">
        <v>0</v>
      </c>
      <c r="L57" s="118">
        <v>0</v>
      </c>
      <c r="M57" s="118">
        <v>0</v>
      </c>
      <c r="N57" s="119">
        <v>0</v>
      </c>
      <c r="O57" s="120">
        <v>0</v>
      </c>
      <c r="P57" s="118">
        <v>0</v>
      </c>
      <c r="Q57" s="118">
        <v>0</v>
      </c>
      <c r="R57" s="119">
        <v>0</v>
      </c>
      <c r="S57" s="120">
        <v>0</v>
      </c>
      <c r="T57" s="118">
        <v>0</v>
      </c>
      <c r="U57" s="118">
        <v>0</v>
      </c>
      <c r="V57" s="118">
        <v>0</v>
      </c>
      <c r="W57" s="118">
        <v>0</v>
      </c>
    </row>
    <row r="58" spans="1:23" x14ac:dyDescent="0.2">
      <c r="A58" s="117"/>
      <c r="D58" s="118"/>
      <c r="E58" s="119"/>
      <c r="F58" s="120"/>
      <c r="G58" s="120"/>
      <c r="H58" s="121"/>
      <c r="I58" s="120"/>
      <c r="J58" s="120"/>
      <c r="K58" s="118"/>
      <c r="L58" s="118"/>
      <c r="M58" s="118"/>
      <c r="N58" s="119"/>
      <c r="O58" s="120"/>
      <c r="P58" s="118"/>
      <c r="Q58" s="118"/>
      <c r="R58" s="119"/>
      <c r="S58" s="120"/>
      <c r="T58" s="118"/>
      <c r="U58" s="118"/>
      <c r="V58" s="118"/>
      <c r="W58" s="118"/>
    </row>
    <row r="59" spans="1:23" x14ac:dyDescent="0.2">
      <c r="A59" s="117" t="s">
        <v>37</v>
      </c>
      <c r="D59" s="118"/>
      <c r="E59" s="119">
        <v>-1598176.5609871112</v>
      </c>
      <c r="F59" s="120">
        <v>2602835.4597893329</v>
      </c>
      <c r="G59" s="120">
        <v>-3877506.6904542223</v>
      </c>
      <c r="H59" s="121">
        <v>-2872847.4916520002</v>
      </c>
      <c r="I59" s="120">
        <v>790441.35362355551</v>
      </c>
      <c r="J59" s="120">
        <v>2059220.7417606662</v>
      </c>
      <c r="K59" s="118">
        <v>321501.38948777778</v>
      </c>
      <c r="L59" s="118">
        <v>3171163.4848719998</v>
      </c>
      <c r="M59" s="118">
        <v>298315.99321999884</v>
      </c>
      <c r="N59" s="119">
        <v>4025857.7983344444</v>
      </c>
      <c r="O59" s="120">
        <v>-2476394.2073186669</v>
      </c>
      <c r="P59" s="118">
        <v>621926.41102822218</v>
      </c>
      <c r="Q59" s="118">
        <v>2171390.0020440002</v>
      </c>
      <c r="R59" s="119">
        <v>2325503.8150468888</v>
      </c>
      <c r="S59" s="120">
        <v>59658.803509666679</v>
      </c>
      <c r="T59" s="118">
        <v>-29914.933237555539</v>
      </c>
      <c r="U59" s="118">
        <v>2355247.6853190009</v>
      </c>
      <c r="V59" s="118">
        <v>4526637.6873630006</v>
      </c>
      <c r="W59" s="118">
        <v>4824953.6805829983</v>
      </c>
    </row>
    <row r="60" spans="1:23" x14ac:dyDescent="0.2">
      <c r="A60" s="117" t="s">
        <v>38</v>
      </c>
      <c r="D60" s="118"/>
      <c r="E60" s="119">
        <v>-123.12466000000001</v>
      </c>
      <c r="F60" s="120">
        <v>-2212.982</v>
      </c>
      <c r="G60" s="120">
        <v>-7604.3580000000011</v>
      </c>
      <c r="H60" s="121">
        <v>-9940.4646600000015</v>
      </c>
      <c r="I60" s="120">
        <v>37919.629000000001</v>
      </c>
      <c r="J60" s="120">
        <v>246912.55671999999</v>
      </c>
      <c r="K60" s="118">
        <v>-8758.0399699999998</v>
      </c>
      <c r="L60" s="118">
        <v>276074.14574999997</v>
      </c>
      <c r="M60" s="118">
        <v>266133.68108999997</v>
      </c>
      <c r="N60" s="119">
        <v>2494093.7252000002</v>
      </c>
      <c r="O60" s="120">
        <v>-1492.7850000000001</v>
      </c>
      <c r="P60" s="118">
        <v>39290.0988</v>
      </c>
      <c r="Q60" s="118">
        <v>2531891.0390000003</v>
      </c>
      <c r="R60" s="119">
        <v>-1361.471</v>
      </c>
      <c r="S60" s="120">
        <v>189.88878</v>
      </c>
      <c r="T60" s="118">
        <v>8100.95435</v>
      </c>
      <c r="U60" s="118">
        <v>6929.3721300000016</v>
      </c>
      <c r="V60" s="118">
        <v>2538820.4111300004</v>
      </c>
      <c r="W60" s="118">
        <v>2804954.09222</v>
      </c>
    </row>
    <row r="61" spans="1:23" x14ac:dyDescent="0.2">
      <c r="A61" s="117"/>
      <c r="B61" t="s">
        <v>39</v>
      </c>
      <c r="D61" s="118"/>
      <c r="E61" s="119">
        <v>0</v>
      </c>
      <c r="F61" s="120">
        <v>0</v>
      </c>
      <c r="G61" s="120">
        <v>195.63200000000001</v>
      </c>
      <c r="H61" s="121">
        <v>195.63200000000001</v>
      </c>
      <c r="I61" s="120">
        <v>39819.826999999997</v>
      </c>
      <c r="J61" s="120">
        <v>249509.69500000001</v>
      </c>
      <c r="K61" s="118">
        <v>245.399</v>
      </c>
      <c r="L61" s="118">
        <v>289574.92099999997</v>
      </c>
      <c r="M61" s="118">
        <v>289770.55299999996</v>
      </c>
      <c r="N61" s="119">
        <v>3552231.1440000003</v>
      </c>
      <c r="O61" s="120">
        <v>109.36799999999999</v>
      </c>
      <c r="P61" s="118">
        <v>47871.125</v>
      </c>
      <c r="Q61" s="118">
        <v>3600211.6370000001</v>
      </c>
      <c r="R61" s="119">
        <v>667.05799999999999</v>
      </c>
      <c r="S61" s="120">
        <v>191.66200000000001</v>
      </c>
      <c r="T61" s="118">
        <v>20997.39877</v>
      </c>
      <c r="U61" s="118">
        <v>21856.118770000001</v>
      </c>
      <c r="V61" s="118">
        <v>3622067.7557700002</v>
      </c>
      <c r="W61" s="118">
        <v>3911838.30877</v>
      </c>
    </row>
    <row r="62" spans="1:23" x14ac:dyDescent="0.2">
      <c r="A62" s="117"/>
      <c r="C62" t="s">
        <v>40</v>
      </c>
      <c r="D62" s="118"/>
      <c r="E62" s="119">
        <v>0</v>
      </c>
      <c r="F62" s="120">
        <v>0</v>
      </c>
      <c r="G62" s="120">
        <v>0</v>
      </c>
      <c r="H62" s="121">
        <v>0</v>
      </c>
      <c r="I62" s="120">
        <v>0</v>
      </c>
      <c r="J62" s="120">
        <v>0</v>
      </c>
      <c r="K62" s="118">
        <v>0</v>
      </c>
      <c r="L62" s="118">
        <v>0</v>
      </c>
      <c r="M62" s="118">
        <v>0</v>
      </c>
      <c r="N62" s="119">
        <v>3552219.4750000001</v>
      </c>
      <c r="O62" s="120">
        <v>0</v>
      </c>
      <c r="P62" s="118">
        <v>39798</v>
      </c>
      <c r="Q62" s="118">
        <v>3592017.4750000001</v>
      </c>
      <c r="R62" s="119">
        <v>0</v>
      </c>
      <c r="S62" s="120">
        <v>0</v>
      </c>
      <c r="T62" s="118">
        <v>20406.925769999998</v>
      </c>
      <c r="U62" s="118">
        <v>20406.925769999998</v>
      </c>
      <c r="V62" s="118">
        <v>3612424.4007700002</v>
      </c>
      <c r="W62" s="118">
        <v>3612424.4007700002</v>
      </c>
    </row>
    <row r="63" spans="1:23" x14ac:dyDescent="0.2">
      <c r="A63" s="117"/>
      <c r="C63" t="s">
        <v>41</v>
      </c>
      <c r="D63" s="118"/>
      <c r="E63" s="119">
        <v>0</v>
      </c>
      <c r="F63" s="120">
        <v>0</v>
      </c>
      <c r="G63" s="120">
        <v>195.63200000000001</v>
      </c>
      <c r="H63" s="121">
        <v>195.63200000000001</v>
      </c>
      <c r="I63" s="120">
        <v>39819.826999999997</v>
      </c>
      <c r="J63" s="120">
        <v>249509.69500000001</v>
      </c>
      <c r="K63" s="118">
        <v>245.399</v>
      </c>
      <c r="L63" s="118">
        <v>289574.92099999997</v>
      </c>
      <c r="M63" s="118">
        <v>289770.55299999996</v>
      </c>
      <c r="N63" s="119">
        <v>11.669000000227243</v>
      </c>
      <c r="O63" s="120">
        <v>109.36799999999999</v>
      </c>
      <c r="P63" s="118">
        <v>8073.125</v>
      </c>
      <c r="Q63" s="118">
        <v>8194.1620000000112</v>
      </c>
      <c r="R63" s="119">
        <v>667.05799999999999</v>
      </c>
      <c r="S63" s="120">
        <v>191.66200000000001</v>
      </c>
      <c r="T63" s="118">
        <v>590.47300000000178</v>
      </c>
      <c r="U63" s="118">
        <v>1449.1930000000029</v>
      </c>
      <c r="V63" s="118">
        <v>9643.3549999999814</v>
      </c>
      <c r="W63" s="118">
        <v>299413.90799999982</v>
      </c>
    </row>
    <row r="64" spans="1:23" x14ac:dyDescent="0.2">
      <c r="A64" s="117"/>
      <c r="B64" t="s">
        <v>42</v>
      </c>
      <c r="D64" s="118"/>
      <c r="E64" s="119">
        <v>123.12466000000001</v>
      </c>
      <c r="F64" s="120">
        <v>2212.982</v>
      </c>
      <c r="G64" s="120">
        <v>7799.9900000000007</v>
      </c>
      <c r="H64" s="121">
        <v>10136.096660000001</v>
      </c>
      <c r="I64" s="120">
        <v>1900.1980000000001</v>
      </c>
      <c r="J64" s="120">
        <v>2597.1382800000001</v>
      </c>
      <c r="K64" s="118">
        <v>9003.4389699999992</v>
      </c>
      <c r="L64" s="118">
        <v>13500.775249999999</v>
      </c>
      <c r="M64" s="118">
        <v>23636.871910000002</v>
      </c>
      <c r="N64" s="119">
        <v>1058137.4187999999</v>
      </c>
      <c r="O64" s="120">
        <v>1602.153</v>
      </c>
      <c r="P64" s="118">
        <v>8581.0262000000002</v>
      </c>
      <c r="Q64" s="118">
        <v>1068320.5979999998</v>
      </c>
      <c r="R64" s="119">
        <v>2028.529</v>
      </c>
      <c r="S64" s="120">
        <v>1.77322</v>
      </c>
      <c r="T64" s="118">
        <v>12896.44442</v>
      </c>
      <c r="U64" s="118">
        <v>14926.746639999999</v>
      </c>
      <c r="V64" s="118">
        <v>1083247.3446399998</v>
      </c>
      <c r="W64" s="118">
        <v>1106884.2165499998</v>
      </c>
    </row>
    <row r="65" spans="1:24" x14ac:dyDescent="0.2">
      <c r="A65" s="117" t="s">
        <v>43</v>
      </c>
      <c r="D65" s="118"/>
      <c r="E65" s="119">
        <v>-1574033.4033600001</v>
      </c>
      <c r="F65" s="120">
        <v>2631647.5489999996</v>
      </c>
      <c r="G65" s="120">
        <v>-3844341.1170000001</v>
      </c>
      <c r="H65" s="121">
        <v>-2786726.9713600003</v>
      </c>
      <c r="I65" s="120">
        <v>777543.81099999999</v>
      </c>
      <c r="J65" s="120">
        <v>1834933.3899999997</v>
      </c>
      <c r="K65" s="118">
        <v>353976.70600000001</v>
      </c>
      <c r="L65" s="118">
        <v>2966453.9069999997</v>
      </c>
      <c r="M65" s="118">
        <v>179726.93563999888</v>
      </c>
      <c r="N65" s="119">
        <v>1552941.8859999999</v>
      </c>
      <c r="O65" s="120">
        <v>-2460185.398</v>
      </c>
      <c r="P65" s="118">
        <v>596958.94499999995</v>
      </c>
      <c r="Q65" s="118">
        <v>-310284.56700000027</v>
      </c>
      <c r="R65" s="119">
        <v>2347097.926</v>
      </c>
      <c r="S65" s="120">
        <v>80158.123000000021</v>
      </c>
      <c r="T65" s="118">
        <v>-432.6589999999851</v>
      </c>
      <c r="U65" s="118">
        <v>2426823.3900000006</v>
      </c>
      <c r="V65" s="118">
        <v>2116538.8229999999</v>
      </c>
      <c r="W65" s="118">
        <v>2296265.7586399987</v>
      </c>
    </row>
    <row r="66" spans="1:24" x14ac:dyDescent="0.2">
      <c r="A66" s="117"/>
      <c r="B66" t="s">
        <v>39</v>
      </c>
      <c r="D66" s="118"/>
      <c r="E66" s="119">
        <v>0</v>
      </c>
      <c r="F66" s="120">
        <v>3442520.9</v>
      </c>
      <c r="G66" s="120">
        <v>0</v>
      </c>
      <c r="H66" s="121">
        <v>3442520.9</v>
      </c>
      <c r="I66" s="120">
        <v>1420147.595</v>
      </c>
      <c r="J66" s="120">
        <v>2206697.4019999998</v>
      </c>
      <c r="K66" s="118">
        <v>693946.61</v>
      </c>
      <c r="L66" s="118">
        <v>4320791.6069999998</v>
      </c>
      <c r="M66" s="118">
        <v>7763312.5069999993</v>
      </c>
      <c r="N66" s="119">
        <v>2147768.6069999998</v>
      </c>
      <c r="O66" s="120">
        <v>57657.946000000004</v>
      </c>
      <c r="P66" s="118">
        <v>601538.00699999998</v>
      </c>
      <c r="Q66" s="118">
        <v>2806964.5599999996</v>
      </c>
      <c r="R66" s="119">
        <v>2723053.6529999999</v>
      </c>
      <c r="S66" s="120">
        <v>340875.76500000001</v>
      </c>
      <c r="T66" s="118">
        <v>1214368.6529999999</v>
      </c>
      <c r="U66" s="118">
        <v>4278298.0710000005</v>
      </c>
      <c r="V66" s="118">
        <v>7085262.6310000001</v>
      </c>
      <c r="W66" s="118">
        <v>14848575.138</v>
      </c>
    </row>
    <row r="67" spans="1:24" x14ac:dyDescent="0.2">
      <c r="A67" s="117"/>
      <c r="C67" t="s">
        <v>40</v>
      </c>
      <c r="D67" s="118"/>
      <c r="E67" s="119">
        <v>0</v>
      </c>
      <c r="F67" s="120">
        <v>3442520.9</v>
      </c>
      <c r="G67" s="120">
        <v>0</v>
      </c>
      <c r="H67" s="121">
        <v>3442520.9</v>
      </c>
      <c r="I67" s="120">
        <v>1420147.595</v>
      </c>
      <c r="J67" s="120">
        <v>2206697.4019999998</v>
      </c>
      <c r="K67" s="118">
        <v>693946.61</v>
      </c>
      <c r="L67" s="118">
        <v>4320791.6069999998</v>
      </c>
      <c r="M67" s="118">
        <v>7763312.5069999993</v>
      </c>
      <c r="N67" s="119">
        <v>2147768.6069999998</v>
      </c>
      <c r="O67" s="120">
        <v>57657.946000000004</v>
      </c>
      <c r="P67" s="118">
        <v>601538.00699999998</v>
      </c>
      <c r="Q67" s="118">
        <v>2806964.5599999996</v>
      </c>
      <c r="R67" s="119">
        <v>2723053.6529999999</v>
      </c>
      <c r="S67" s="120">
        <v>340875.76500000001</v>
      </c>
      <c r="T67" s="118">
        <v>1214368.6529999999</v>
      </c>
      <c r="U67" s="118">
        <v>4278298.0710000005</v>
      </c>
      <c r="V67" s="118">
        <v>7085262.6310000001</v>
      </c>
      <c r="W67" s="118">
        <v>14848575.138</v>
      </c>
    </row>
    <row r="68" spans="1:24" x14ac:dyDescent="0.2">
      <c r="A68" s="117"/>
      <c r="C68" t="s">
        <v>41</v>
      </c>
      <c r="D68" s="118"/>
      <c r="E68" s="119">
        <v>0</v>
      </c>
      <c r="F68" s="120">
        <v>0</v>
      </c>
      <c r="G68" s="120">
        <v>0</v>
      </c>
      <c r="H68" s="121">
        <v>0</v>
      </c>
      <c r="I68" s="120">
        <v>0</v>
      </c>
      <c r="J68" s="120">
        <v>0</v>
      </c>
      <c r="K68" s="118">
        <v>0</v>
      </c>
      <c r="L68" s="118">
        <v>0</v>
      </c>
      <c r="M68" s="118">
        <v>0</v>
      </c>
      <c r="N68" s="119">
        <v>0</v>
      </c>
      <c r="O68" s="120">
        <v>0</v>
      </c>
      <c r="P68" s="118">
        <v>0</v>
      </c>
      <c r="Q68" s="118">
        <v>0</v>
      </c>
      <c r="R68" s="119">
        <v>0</v>
      </c>
      <c r="S68" s="120">
        <v>0</v>
      </c>
      <c r="T68" s="118">
        <v>0</v>
      </c>
      <c r="U68" s="118">
        <v>0</v>
      </c>
      <c r="V68" s="118">
        <v>0</v>
      </c>
      <c r="W68" s="118">
        <v>0</v>
      </c>
    </row>
    <row r="69" spans="1:24" x14ac:dyDescent="0.2">
      <c r="A69" s="117"/>
      <c r="B69" t="s">
        <v>42</v>
      </c>
      <c r="D69" s="118"/>
      <c r="E69" s="119">
        <v>1574033.4033600001</v>
      </c>
      <c r="F69" s="120">
        <v>810873.35100000002</v>
      </c>
      <c r="G69" s="120">
        <v>3844341.1170000001</v>
      </c>
      <c r="H69" s="121">
        <v>6229247.8713600002</v>
      </c>
      <c r="I69" s="120">
        <v>642603.78399999999</v>
      </c>
      <c r="J69" s="120">
        <v>371764.01199999999</v>
      </c>
      <c r="K69" s="118">
        <v>339969.90399999998</v>
      </c>
      <c r="L69" s="118">
        <v>1354337.7</v>
      </c>
      <c r="M69" s="118">
        <v>7583585.5713600004</v>
      </c>
      <c r="N69" s="119">
        <v>594826.72100000002</v>
      </c>
      <c r="O69" s="120">
        <v>2517843.344</v>
      </c>
      <c r="P69" s="118">
        <v>4579.0619999999999</v>
      </c>
      <c r="Q69" s="118">
        <v>3117249.1269999999</v>
      </c>
      <c r="R69" s="119">
        <v>375955.72700000001</v>
      </c>
      <c r="S69" s="120">
        <v>260717.64199999999</v>
      </c>
      <c r="T69" s="118">
        <v>1214801.3119999999</v>
      </c>
      <c r="U69" s="118">
        <v>1851474.6809999999</v>
      </c>
      <c r="V69" s="118">
        <v>4968723.8080000002</v>
      </c>
      <c r="W69" s="118">
        <v>12552309.379360002</v>
      </c>
    </row>
    <row r="70" spans="1:24" x14ac:dyDescent="0.2">
      <c r="A70" s="117" t="s">
        <v>44</v>
      </c>
      <c r="D70" s="118"/>
      <c r="E70" s="119">
        <v>-24020.03296711111</v>
      </c>
      <c r="F70" s="120">
        <v>-26599.107210666669</v>
      </c>
      <c r="G70" s="120">
        <v>-25560.915454222224</v>
      </c>
      <c r="H70" s="121">
        <v>-76180.055632000003</v>
      </c>
      <c r="I70" s="120">
        <v>-25022.086376444444</v>
      </c>
      <c r="J70" s="120">
        <v>-22625.204959333332</v>
      </c>
      <c r="K70" s="118">
        <v>-23717.276542222222</v>
      </c>
      <c r="L70" s="118">
        <v>-71364.567878000002</v>
      </c>
      <c r="M70" s="118">
        <v>-147544.62351</v>
      </c>
      <c r="N70" s="119">
        <v>-21177.812865555556</v>
      </c>
      <c r="O70" s="120">
        <v>-14716.024318666667</v>
      </c>
      <c r="P70" s="118">
        <v>-14322.632771777779</v>
      </c>
      <c r="Q70" s="118">
        <v>-50216.469956000001</v>
      </c>
      <c r="R70" s="119">
        <v>-20232.639953111113</v>
      </c>
      <c r="S70" s="120">
        <v>-20689.208270333336</v>
      </c>
      <c r="T70" s="118">
        <v>-37583.228587555554</v>
      </c>
      <c r="U70" s="118">
        <v>-78505.076811000006</v>
      </c>
      <c r="V70" s="118">
        <v>-128721.54676700001</v>
      </c>
      <c r="W70" s="118">
        <v>-276266.170277</v>
      </c>
    </row>
    <row r="71" spans="1:24" x14ac:dyDescent="0.2">
      <c r="A71" s="117"/>
      <c r="D71" s="118"/>
      <c r="E71" s="119"/>
      <c r="F71" s="120"/>
      <c r="G71" s="120"/>
      <c r="H71" s="121"/>
      <c r="I71" s="120"/>
      <c r="J71" s="120"/>
      <c r="K71" s="118"/>
      <c r="L71" s="118"/>
      <c r="M71" s="118"/>
      <c r="N71" s="119"/>
      <c r="O71" s="120"/>
      <c r="P71" s="118"/>
      <c r="Q71" s="118"/>
      <c r="R71" s="119"/>
      <c r="S71" s="120"/>
      <c r="T71" s="118"/>
      <c r="U71" s="118"/>
      <c r="V71" s="118"/>
      <c r="W71" s="118"/>
    </row>
    <row r="72" spans="1:24" x14ac:dyDescent="0.2">
      <c r="A72" s="127" t="s">
        <v>45</v>
      </c>
      <c r="B72" s="128"/>
      <c r="C72" s="128"/>
      <c r="D72" s="129"/>
      <c r="E72" s="130">
        <v>2028411.6693871114</v>
      </c>
      <c r="F72" s="131">
        <v>325579.88891066704</v>
      </c>
      <c r="G72" s="131">
        <v>-1732164.9600457784</v>
      </c>
      <c r="H72" s="132">
        <v>621826.59825199982</v>
      </c>
      <c r="I72" s="131">
        <v>2942734.9230964449</v>
      </c>
      <c r="J72" s="131">
        <v>-2508611.5914806663</v>
      </c>
      <c r="K72" s="129">
        <v>-1337917.1106677777</v>
      </c>
      <c r="L72" s="129">
        <v>-903793.77905200003</v>
      </c>
      <c r="M72" s="129">
        <v>-281967.18079999933</v>
      </c>
      <c r="N72" s="130">
        <v>-1090871.555134445</v>
      </c>
      <c r="O72" s="131">
        <v>-529073.50906133279</v>
      </c>
      <c r="P72" s="129">
        <v>-1446986.4140282222</v>
      </c>
      <c r="Q72" s="129">
        <v>-3066931.4782240004</v>
      </c>
      <c r="R72" s="130">
        <v>-54131.328496888746</v>
      </c>
      <c r="S72" s="131">
        <v>-1203690.5208096667</v>
      </c>
      <c r="T72" s="129">
        <v>-2111988.0120124449</v>
      </c>
      <c r="U72" s="129">
        <v>-3369809.8613190008</v>
      </c>
      <c r="V72" s="129">
        <v>-6436741.3395430008</v>
      </c>
      <c r="W72" s="129">
        <v>-6718708.5203429991</v>
      </c>
    </row>
    <row r="73" spans="1:24" x14ac:dyDescent="0.2">
      <c r="A73" s="144"/>
      <c r="B73" s="145"/>
      <c r="C73" s="145"/>
      <c r="D73" s="146"/>
      <c r="E73" s="136"/>
      <c r="F73" s="137"/>
      <c r="G73" s="137"/>
      <c r="H73" s="138"/>
      <c r="I73" s="137"/>
      <c r="J73" s="137"/>
      <c r="K73" s="139"/>
      <c r="L73" s="139"/>
      <c r="M73" s="139"/>
      <c r="N73" s="136"/>
      <c r="O73" s="137"/>
      <c r="P73" s="139"/>
      <c r="Q73" s="139"/>
      <c r="R73" s="136"/>
      <c r="S73" s="137"/>
      <c r="T73" s="139"/>
      <c r="U73" s="139"/>
      <c r="V73" s="139"/>
      <c r="W73" s="139"/>
    </row>
    <row r="74" spans="1:24" ht="25.5" customHeight="1" x14ac:dyDescent="0.2">
      <c r="A74" t="s">
        <v>46</v>
      </c>
      <c r="B74" t="s">
        <v>49</v>
      </c>
      <c r="E74" s="141"/>
      <c r="F74" s="141"/>
      <c r="G74" s="141"/>
      <c r="H74" s="141"/>
      <c r="I74" s="141"/>
      <c r="J74" s="141"/>
      <c r="K74" s="141"/>
      <c r="L74" s="141"/>
      <c r="M74" s="141"/>
      <c r="S74" s="148"/>
      <c r="T74" s="148"/>
      <c r="U74" s="148"/>
      <c r="V74" s="148"/>
    </row>
    <row r="75" spans="1:24" ht="14.65" customHeight="1" x14ac:dyDescent="0.2">
      <c r="A75" s="149" t="s">
        <v>47</v>
      </c>
      <c r="B75" s="149" t="s">
        <v>63</v>
      </c>
    </row>
    <row r="76" spans="1:24" x14ac:dyDescent="0.2">
      <c r="A76" s="149" t="s">
        <v>48</v>
      </c>
      <c r="B76" s="149" t="s">
        <v>80</v>
      </c>
      <c r="C76" s="150"/>
      <c r="D76" s="150"/>
      <c r="E76" s="150"/>
      <c r="F76" s="150"/>
      <c r="G76" s="150"/>
      <c r="H76" s="150"/>
      <c r="I76" s="150"/>
      <c r="J76" s="150"/>
      <c r="K76" s="150"/>
      <c r="L76" s="150"/>
      <c r="M76" s="150"/>
    </row>
    <row r="77" spans="1:24" ht="47.65" customHeight="1" x14ac:dyDescent="0.2">
      <c r="A77" s="149" t="s">
        <v>50</v>
      </c>
      <c r="B77" s="149" t="s">
        <v>64</v>
      </c>
      <c r="X77" s="151">
        <v>3</v>
      </c>
    </row>
    <row r="78" spans="1:24" x14ac:dyDescent="0.2">
      <c r="A78" s="123"/>
      <c r="E78" s="120"/>
      <c r="F78" s="120"/>
      <c r="G78" s="120"/>
      <c r="H78" s="120"/>
      <c r="I78" s="120"/>
      <c r="J78" s="120"/>
      <c r="K78" s="120"/>
      <c r="L78" s="120"/>
      <c r="M78" s="120"/>
      <c r="N78" s="120"/>
      <c r="O78" s="120"/>
      <c r="P78" s="120"/>
      <c r="Q78" s="120"/>
      <c r="R78" s="120"/>
      <c r="S78" s="120"/>
      <c r="T78" s="120"/>
      <c r="U78" s="120"/>
      <c r="V78" s="120"/>
      <c r="W78" s="120"/>
    </row>
  </sheetData>
  <printOptions horizontalCentered="1" verticalCentered="1"/>
  <pageMargins left="0.39370078740157483" right="0" top="0" bottom="0" header="0" footer="0"/>
  <pageSetup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X42"/>
  <sheetViews>
    <sheetView zoomScale="80" zoomScaleNormal="80" workbookViewId="0"/>
  </sheetViews>
  <sheetFormatPr baseColWidth="10" defaultRowHeight="12.75" x14ac:dyDescent="0.2"/>
  <cols>
    <col min="1" max="2" width="2.7109375" customWidth="1"/>
    <col min="3" max="3" width="35.28515625" customWidth="1"/>
    <col min="5" max="15" width="10.28515625" customWidth="1"/>
    <col min="16" max="16" width="11.5703125" bestFit="1" customWidth="1"/>
    <col min="17" max="18" width="10.28515625" customWidth="1"/>
    <col min="19" max="22" width="10.28515625" hidden="1" customWidth="1"/>
    <col min="23" max="23" width="10.85546875" bestFit="1" customWidth="1"/>
    <col min="24" max="24" width="10.28515625" customWidth="1"/>
  </cols>
  <sheetData>
    <row r="1" spans="1:24" x14ac:dyDescent="0.2">
      <c r="X1" s="196"/>
    </row>
    <row r="2" spans="1:24" x14ac:dyDescent="0.2">
      <c r="A2" s="93" t="s">
        <v>51</v>
      </c>
      <c r="B2" s="94"/>
      <c r="C2" s="94"/>
      <c r="D2" s="94"/>
      <c r="E2" s="92"/>
      <c r="F2" s="92"/>
      <c r="G2" s="92"/>
      <c r="H2" s="92"/>
      <c r="I2" s="92"/>
      <c r="J2" s="92"/>
      <c r="K2" s="92"/>
      <c r="L2" s="92"/>
      <c r="M2" s="92"/>
      <c r="N2" s="92"/>
      <c r="O2" s="92"/>
      <c r="P2" s="92"/>
      <c r="Q2" s="92"/>
      <c r="R2" s="92"/>
      <c r="S2" s="92"/>
      <c r="T2" s="92"/>
      <c r="U2" s="92"/>
      <c r="V2" s="92"/>
      <c r="W2" s="92"/>
    </row>
    <row r="3" spans="1:24" x14ac:dyDescent="0.2">
      <c r="A3" s="152" t="s">
        <v>117</v>
      </c>
      <c r="B3" s="92"/>
      <c r="C3" s="92"/>
      <c r="D3" s="92"/>
      <c r="E3" s="92"/>
      <c r="F3" s="92"/>
      <c r="G3" s="92"/>
      <c r="H3" s="92"/>
      <c r="I3" s="92"/>
      <c r="J3" s="92"/>
      <c r="K3" s="92"/>
      <c r="L3" s="92"/>
      <c r="M3" s="92"/>
      <c r="N3" s="92"/>
      <c r="O3" s="92"/>
      <c r="P3" s="92"/>
      <c r="Q3" s="92"/>
      <c r="R3" s="92"/>
      <c r="S3" s="92"/>
      <c r="T3" s="92"/>
      <c r="U3" s="92"/>
      <c r="V3" s="92"/>
      <c r="W3" s="92"/>
    </row>
    <row r="4" spans="1:24" x14ac:dyDescent="0.2">
      <c r="A4" s="91" t="s">
        <v>92</v>
      </c>
      <c r="B4" s="92"/>
      <c r="C4" s="92"/>
      <c r="D4" s="92"/>
      <c r="E4" s="92"/>
      <c r="F4" s="92"/>
      <c r="G4" s="92"/>
      <c r="H4" s="92"/>
      <c r="I4" s="92"/>
      <c r="J4" s="92"/>
      <c r="K4" s="92"/>
      <c r="L4" s="92"/>
      <c r="M4" s="92"/>
      <c r="N4" s="92"/>
      <c r="O4" s="92"/>
      <c r="P4" s="92"/>
      <c r="Q4" s="92"/>
      <c r="R4" s="92"/>
      <c r="S4" s="92"/>
      <c r="T4" s="92"/>
      <c r="U4" s="92"/>
      <c r="V4" s="92"/>
      <c r="W4" s="92"/>
    </row>
    <row r="5" spans="1:24" x14ac:dyDescent="0.2">
      <c r="A5" s="93" t="s">
        <v>2</v>
      </c>
      <c r="B5" s="91"/>
      <c r="C5" s="91"/>
      <c r="D5" s="91"/>
      <c r="E5" s="91"/>
      <c r="F5" s="92"/>
      <c r="G5" s="92"/>
      <c r="H5" s="92"/>
      <c r="I5" s="92"/>
      <c r="J5" s="92"/>
      <c r="K5" s="92"/>
      <c r="L5" s="92"/>
      <c r="M5" s="92"/>
      <c r="N5" s="92"/>
      <c r="O5" s="92"/>
      <c r="P5" s="92"/>
      <c r="Q5" s="92"/>
      <c r="R5" s="92"/>
      <c r="S5" s="92"/>
      <c r="T5" s="92"/>
      <c r="U5" s="92"/>
      <c r="V5" s="92"/>
      <c r="W5" s="92"/>
    </row>
    <row r="6" spans="1:24" x14ac:dyDescent="0.2">
      <c r="A6" s="91" t="s">
        <v>77</v>
      </c>
      <c r="B6" s="91"/>
      <c r="C6" s="91"/>
      <c r="D6" s="91"/>
      <c r="E6" s="91"/>
      <c r="F6" s="92"/>
      <c r="G6" s="92"/>
      <c r="H6" s="92"/>
      <c r="I6" s="92"/>
      <c r="J6" s="92"/>
      <c r="K6" s="92"/>
      <c r="L6" s="92"/>
      <c r="M6" s="92"/>
      <c r="N6" s="92"/>
      <c r="O6" s="92"/>
      <c r="P6" s="92"/>
      <c r="Q6" s="92"/>
      <c r="R6" s="92"/>
      <c r="S6" s="92"/>
      <c r="T6" s="92"/>
      <c r="U6" s="92"/>
      <c r="V6" s="92"/>
      <c r="W6" s="92"/>
    </row>
    <row r="7" spans="1:24" x14ac:dyDescent="0.2">
      <c r="A7" s="97"/>
      <c r="B7" s="97"/>
      <c r="C7" s="98"/>
      <c r="D7" s="99"/>
      <c r="E7" s="168" t="s">
        <v>118</v>
      </c>
      <c r="F7" s="169"/>
      <c r="G7" s="169"/>
      <c r="H7" s="169"/>
      <c r="I7" s="169"/>
      <c r="J7" s="169"/>
      <c r="K7" s="170"/>
      <c r="L7" s="170"/>
      <c r="M7" s="170"/>
      <c r="N7" s="170"/>
      <c r="O7" s="170"/>
      <c r="P7" s="170"/>
      <c r="Q7" s="197"/>
      <c r="R7" s="169"/>
      <c r="S7" s="169"/>
      <c r="T7" s="169"/>
      <c r="U7" s="169"/>
      <c r="V7" s="169"/>
      <c r="W7" s="170"/>
    </row>
    <row r="8" spans="1:24" x14ac:dyDescent="0.2">
      <c r="A8" s="100"/>
      <c r="B8" s="101"/>
      <c r="C8" s="101"/>
      <c r="D8" s="102"/>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145</v>
      </c>
    </row>
    <row r="9" spans="1:24" x14ac:dyDescent="0.2">
      <c r="A9" s="106"/>
      <c r="D9" s="107"/>
      <c r="E9" s="117"/>
      <c r="H9" s="172"/>
      <c r="K9" s="107"/>
      <c r="L9" s="172"/>
      <c r="M9" s="172"/>
      <c r="N9" s="117"/>
      <c r="P9" s="107"/>
      <c r="Q9" s="172"/>
      <c r="R9" s="117"/>
      <c r="T9" s="107"/>
      <c r="U9" s="172"/>
      <c r="V9" s="172"/>
      <c r="W9" s="172"/>
    </row>
    <row r="10" spans="1:24" x14ac:dyDescent="0.2">
      <c r="A10" s="112" t="s">
        <v>6</v>
      </c>
      <c r="D10" s="107"/>
      <c r="E10" s="117"/>
      <c r="H10" s="172"/>
      <c r="K10" s="107"/>
      <c r="L10" s="172"/>
      <c r="M10" s="172"/>
      <c r="N10" s="117"/>
      <c r="P10" s="107"/>
      <c r="Q10" s="172"/>
      <c r="R10" s="117"/>
      <c r="T10" s="107"/>
      <c r="U10" s="172"/>
      <c r="V10" s="172"/>
      <c r="W10" s="172"/>
    </row>
    <row r="11" spans="1:24" x14ac:dyDescent="0.2">
      <c r="A11" s="117" t="s">
        <v>7</v>
      </c>
      <c r="D11" s="118"/>
      <c r="E11" s="173">
        <v>-16.788420527384517</v>
      </c>
      <c r="F11" s="173">
        <v>-9.736481780918993</v>
      </c>
      <c r="G11" s="173">
        <v>-0.78415581036402893</v>
      </c>
      <c r="H11" s="173">
        <v>-10.03991227509734</v>
      </c>
      <c r="I11" s="173">
        <v>-0.37974848729951383</v>
      </c>
      <c r="J11" s="173">
        <v>-18.227965791141067</v>
      </c>
      <c r="K11" s="173">
        <v>17.725614201865469</v>
      </c>
      <c r="L11" s="173">
        <v>0.92170040345997961</v>
      </c>
      <c r="M11" s="173">
        <v>-4.6774899896394162</v>
      </c>
      <c r="N11" s="173">
        <v>3.95306756117213</v>
      </c>
      <c r="O11" s="174">
        <v>-10.298762088666924</v>
      </c>
      <c r="P11" s="235">
        <v>11.024953307937867</v>
      </c>
      <c r="Q11" s="175">
        <v>1.2643922265159091</v>
      </c>
      <c r="R11" s="174">
        <v>14.674409986444603</v>
      </c>
      <c r="S11" s="174">
        <v>-100</v>
      </c>
      <c r="T11" s="174">
        <v>-100</v>
      </c>
      <c r="U11" s="175"/>
      <c r="V11" s="175"/>
      <c r="W11" s="175">
        <v>-1.1627344715376742</v>
      </c>
      <c r="X11" s="174"/>
    </row>
    <row r="12" spans="1:24" x14ac:dyDescent="0.2">
      <c r="A12" s="117"/>
      <c r="B12" t="s">
        <v>8</v>
      </c>
      <c r="D12" s="118"/>
      <c r="E12" s="173">
        <v>-10.882274939726788</v>
      </c>
      <c r="F12" s="173">
        <v>-15.886606635591782</v>
      </c>
      <c r="G12" s="173">
        <v>2.7560485453078876</v>
      </c>
      <c r="H12" s="173">
        <v>-8.3187412550625677</v>
      </c>
      <c r="I12" s="173">
        <v>9.0378190244124532</v>
      </c>
      <c r="J12" s="173">
        <v>-14.230650199520722</v>
      </c>
      <c r="K12" s="173">
        <v>38.078246329500523</v>
      </c>
      <c r="L12" s="173">
        <v>12.127778171849734</v>
      </c>
      <c r="M12" s="173">
        <v>1.5052787921210342</v>
      </c>
      <c r="N12" s="173">
        <v>-3.3129668620602515</v>
      </c>
      <c r="O12" s="174">
        <v>4.8842373263477956</v>
      </c>
      <c r="P12" s="235">
        <v>8.9489370659236798</v>
      </c>
      <c r="Q12" s="175">
        <v>3.4336598627906501</v>
      </c>
      <c r="R12" s="174">
        <v>22.38337289725656</v>
      </c>
      <c r="S12" s="174">
        <v>-100</v>
      </c>
      <c r="T12" s="174">
        <v>-100</v>
      </c>
      <c r="U12" s="175"/>
      <c r="V12" s="175"/>
      <c r="W12" s="175">
        <v>3.9922254520621481</v>
      </c>
      <c r="X12" s="174"/>
    </row>
    <row r="13" spans="1:24" x14ac:dyDescent="0.2">
      <c r="A13" s="122"/>
      <c r="B13" s="123"/>
      <c r="C13" s="123" t="s">
        <v>106</v>
      </c>
      <c r="D13" s="124"/>
      <c r="E13" s="173">
        <v>-14.506351542105955</v>
      </c>
      <c r="F13" s="173">
        <v>-9.659820215518188</v>
      </c>
      <c r="G13" s="173">
        <v>-13.208214811413354</v>
      </c>
      <c r="H13" s="173">
        <v>-12.767214235646939</v>
      </c>
      <c r="I13" s="173">
        <v>4.1943622420499871</v>
      </c>
      <c r="J13" s="173">
        <v>-25.9755227626699</v>
      </c>
      <c r="K13" s="173">
        <v>118.37235466897975</v>
      </c>
      <c r="L13" s="173">
        <v>20.776429103655779</v>
      </c>
      <c r="M13" s="173">
        <v>3.4544726366439793</v>
      </c>
      <c r="N13" s="173">
        <v>124.02257429068032</v>
      </c>
      <c r="O13" s="174">
        <v>47.993051116270102</v>
      </c>
      <c r="P13" s="235">
        <v>99.966343328568129</v>
      </c>
      <c r="Q13" s="175">
        <v>86.21667106830418</v>
      </c>
      <c r="R13" s="174">
        <v>29.474295877002877</v>
      </c>
      <c r="S13" s="174">
        <v>-100</v>
      </c>
      <c r="T13" s="174">
        <v>-100</v>
      </c>
      <c r="U13" s="191"/>
      <c r="V13" s="191"/>
      <c r="W13" s="175">
        <v>26.116917153856868</v>
      </c>
      <c r="X13" s="174"/>
    </row>
    <row r="14" spans="1:24" x14ac:dyDescent="0.2">
      <c r="A14" s="122"/>
      <c r="B14" s="123"/>
      <c r="C14" s="123" t="s">
        <v>59</v>
      </c>
      <c r="D14" s="124"/>
      <c r="E14" s="173">
        <v>-10.709238982839553</v>
      </c>
      <c r="F14" s="173">
        <v>-16.178662935165299</v>
      </c>
      <c r="G14" s="173">
        <v>3.9448391715778186</v>
      </c>
      <c r="H14" s="173">
        <v>-8.0725014823584846</v>
      </c>
      <c r="I14" s="173">
        <v>9.2325190150677408</v>
      </c>
      <c r="J14" s="173">
        <v>-12.926835408319947</v>
      </c>
      <c r="K14" s="173">
        <v>33.932240384651145</v>
      </c>
      <c r="L14" s="173">
        <v>11.642896213349418</v>
      </c>
      <c r="M14" s="173">
        <v>1.3967186162919587</v>
      </c>
      <c r="N14" s="173">
        <v>-7.8049612990702233</v>
      </c>
      <c r="O14" s="174">
        <v>2.4276995011032421</v>
      </c>
      <c r="P14" s="235">
        <v>4.5900588154121902</v>
      </c>
      <c r="Q14" s="175">
        <v>-0.40468697105019436</v>
      </c>
      <c r="R14" s="174">
        <v>21.965884207858611</v>
      </c>
      <c r="S14" s="174">
        <v>-100</v>
      </c>
      <c r="T14" s="174">
        <v>-100</v>
      </c>
      <c r="U14" s="191"/>
      <c r="V14" s="191"/>
      <c r="W14" s="175">
        <v>2.8105789847457929</v>
      </c>
      <c r="X14" s="174"/>
    </row>
    <row r="15" spans="1:24" x14ac:dyDescent="0.2">
      <c r="A15" s="117"/>
      <c r="B15" t="s">
        <v>93</v>
      </c>
      <c r="D15" s="118"/>
      <c r="E15" s="173">
        <v>-20.776253443539762</v>
      </c>
      <c r="F15" s="173">
        <v>5.6383889139861587</v>
      </c>
      <c r="G15" s="173">
        <v>-2.0001148033208516</v>
      </c>
      <c r="H15" s="173">
        <v>-5.9093538305552311</v>
      </c>
      <c r="I15" s="173">
        <v>5.4737940195481061</v>
      </c>
      <c r="J15" s="173">
        <v>2.3516021037095047</v>
      </c>
      <c r="K15" s="173">
        <v>34.971782958930952</v>
      </c>
      <c r="L15" s="173">
        <v>13.72245834478225</v>
      </c>
      <c r="M15" s="173">
        <v>3.0498578654414743</v>
      </c>
      <c r="N15" s="173">
        <v>-24.504557272949935</v>
      </c>
      <c r="O15" s="174">
        <v>31.273452364404662</v>
      </c>
      <c r="P15" s="235">
        <v>24.563531096015478</v>
      </c>
      <c r="Q15" s="175">
        <v>10.069687395018544</v>
      </c>
      <c r="R15" s="174">
        <v>2.5302117304750515</v>
      </c>
      <c r="S15" s="174">
        <v>-100</v>
      </c>
      <c r="T15" s="174">
        <v>-100</v>
      </c>
      <c r="U15" s="175"/>
      <c r="V15" s="175"/>
      <c r="W15" s="175">
        <v>5.0406551825004087</v>
      </c>
      <c r="X15" s="174"/>
    </row>
    <row r="16" spans="1:24" x14ac:dyDescent="0.2">
      <c r="A16" s="117"/>
      <c r="B16" t="s">
        <v>9</v>
      </c>
      <c r="D16" s="118"/>
      <c r="E16" s="173">
        <v>4.3935791493773246</v>
      </c>
      <c r="F16" s="173">
        <v>17.027175880488187</v>
      </c>
      <c r="G16" s="173">
        <v>9.8782367268320357</v>
      </c>
      <c r="H16" s="173">
        <v>10.997837548895761</v>
      </c>
      <c r="I16" s="173">
        <v>15.203292204478625</v>
      </c>
      <c r="J16" s="173">
        <v>19.793682083084406</v>
      </c>
      <c r="K16" s="173">
        <v>0.10559490632824353</v>
      </c>
      <c r="L16" s="173">
        <v>11.14580005706436</v>
      </c>
      <c r="M16" s="173">
        <v>11.062115248244142</v>
      </c>
      <c r="N16" s="173">
        <v>7.323142528973281</v>
      </c>
      <c r="O16" s="174">
        <v>1.2015276758358562</v>
      </c>
      <c r="P16" s="235">
        <v>22.687225778265365</v>
      </c>
      <c r="Q16" s="175">
        <v>10.291663508863479</v>
      </c>
      <c r="R16" s="174">
        <v>2.6502967165658919</v>
      </c>
      <c r="S16" s="174">
        <v>-100</v>
      </c>
      <c r="T16" s="174">
        <v>-100</v>
      </c>
      <c r="U16" s="175"/>
      <c r="V16" s="175"/>
      <c r="W16" s="175">
        <v>9.9650946707918742</v>
      </c>
      <c r="X16" s="174"/>
    </row>
    <row r="17" spans="1:24" x14ac:dyDescent="0.2">
      <c r="A17" s="117"/>
      <c r="B17" t="s">
        <v>56</v>
      </c>
      <c r="D17" s="118"/>
      <c r="E17" s="173">
        <v>-8.1945023290947994</v>
      </c>
      <c r="F17" s="173">
        <v>-37.735435878307456</v>
      </c>
      <c r="G17" s="173">
        <v>31.730171094846703</v>
      </c>
      <c r="H17" s="173">
        <v>8.1068183291694407</v>
      </c>
      <c r="I17" s="173">
        <v>-47.062751640000997</v>
      </c>
      <c r="J17" s="173">
        <v>-55.612849263413857</v>
      </c>
      <c r="K17" s="173">
        <v>-49.34185639948948</v>
      </c>
      <c r="L17" s="173">
        <v>-49.850804868241163</v>
      </c>
      <c r="M17" s="173">
        <v>-31.426954069514768</v>
      </c>
      <c r="N17" s="173">
        <v>-28.723335635381353</v>
      </c>
      <c r="O17" s="174">
        <v>16.328841314157859</v>
      </c>
      <c r="P17" s="235">
        <v>39.499953041558932</v>
      </c>
      <c r="Q17" s="175">
        <v>1.7727591131671216</v>
      </c>
      <c r="R17" s="174">
        <v>12.601978930278545</v>
      </c>
      <c r="S17" s="174">
        <v>-100</v>
      </c>
      <c r="T17" s="174">
        <v>-100</v>
      </c>
      <c r="U17" s="175"/>
      <c r="V17" s="175"/>
      <c r="W17" s="175">
        <v>-22.596154220163623</v>
      </c>
      <c r="X17" s="174"/>
    </row>
    <row r="18" spans="1:24" x14ac:dyDescent="0.2">
      <c r="A18" s="117"/>
      <c r="B18" s="123" t="s">
        <v>57</v>
      </c>
      <c r="D18" s="118"/>
      <c r="E18" s="173">
        <v>-65.942379132371826</v>
      </c>
      <c r="F18" s="173">
        <v>25.361059068209315</v>
      </c>
      <c r="G18" s="173">
        <v>-24.108831496751581</v>
      </c>
      <c r="H18" s="173">
        <v>-59.340762391392296</v>
      </c>
      <c r="I18" s="173">
        <v>-77.727022645218312</v>
      </c>
      <c r="J18" s="173">
        <v>-39.6630862942107</v>
      </c>
      <c r="K18" s="173">
        <v>18.135084033502991</v>
      </c>
      <c r="L18" s="173">
        <v>-67.928229823237984</v>
      </c>
      <c r="M18" s="173">
        <v>-63.505462650240133</v>
      </c>
      <c r="N18" s="173">
        <v>-74.218106302438258</v>
      </c>
      <c r="O18" s="174">
        <v>-86.581327367298073</v>
      </c>
      <c r="P18" s="235">
        <v>-61.377161523060607</v>
      </c>
      <c r="Q18" s="175">
        <v>-77.060688903343589</v>
      </c>
      <c r="R18" s="174">
        <v>-36.950062582466281</v>
      </c>
      <c r="S18" s="174">
        <v>-100</v>
      </c>
      <c r="T18" s="174">
        <v>-100</v>
      </c>
      <c r="U18" s="175"/>
      <c r="V18" s="175"/>
      <c r="W18" s="175">
        <v>-63.254129655888391</v>
      </c>
      <c r="X18" s="174"/>
    </row>
    <row r="19" spans="1:24" x14ac:dyDescent="0.2">
      <c r="A19" s="117"/>
      <c r="B19" t="s">
        <v>10</v>
      </c>
      <c r="D19" s="118"/>
      <c r="E19" s="173">
        <v>15.608366755888149</v>
      </c>
      <c r="F19" s="173">
        <v>2.8661747059081089</v>
      </c>
      <c r="G19" s="173">
        <v>18.163729984199996</v>
      </c>
      <c r="H19" s="173">
        <v>11.727084075905259</v>
      </c>
      <c r="I19" s="173">
        <v>50.001902197513239</v>
      </c>
      <c r="J19" s="173">
        <v>-28.435655001537086</v>
      </c>
      <c r="K19" s="173">
        <v>6.3589031321481082</v>
      </c>
      <c r="L19" s="173">
        <v>8.7881734354896537</v>
      </c>
      <c r="M19" s="173">
        <v>10.314334154346593</v>
      </c>
      <c r="N19" s="173">
        <v>-16.875086267588923</v>
      </c>
      <c r="O19" s="174">
        <v>6.2315024011713183</v>
      </c>
      <c r="P19" s="235">
        <v>3.4664679958215316</v>
      </c>
      <c r="Q19" s="175">
        <v>-3.8062776409310883</v>
      </c>
      <c r="R19" s="174">
        <v>15.321427722927972</v>
      </c>
      <c r="S19" s="174">
        <v>-100</v>
      </c>
      <c r="T19" s="174">
        <v>-100</v>
      </c>
      <c r="U19" s="175"/>
      <c r="V19" s="175"/>
      <c r="W19" s="175">
        <v>6.2632539683986188</v>
      </c>
      <c r="X19" s="174"/>
    </row>
    <row r="20" spans="1:24" x14ac:dyDescent="0.2">
      <c r="A20" s="117"/>
      <c r="B20" t="s">
        <v>11</v>
      </c>
      <c r="D20" s="118"/>
      <c r="E20" s="173">
        <v>48.845596608184415</v>
      </c>
      <c r="F20" s="173">
        <v>19.777661592136141</v>
      </c>
      <c r="G20" s="173">
        <v>-49.89604142006587</v>
      </c>
      <c r="H20" s="173">
        <v>-1.8313071799169744</v>
      </c>
      <c r="I20" s="173">
        <v>-17.134121149007008</v>
      </c>
      <c r="J20" s="173">
        <v>-54.164663193760163</v>
      </c>
      <c r="K20" s="173">
        <v>-60.376231333272678</v>
      </c>
      <c r="L20" s="173">
        <v>-52.52844105650405</v>
      </c>
      <c r="M20" s="173">
        <v>-32.488854369752339</v>
      </c>
      <c r="N20" s="173">
        <v>-161.97816472544787</v>
      </c>
      <c r="O20" s="174">
        <v>-70.62654712620251</v>
      </c>
      <c r="P20" s="235">
        <v>105.42138167977137</v>
      </c>
      <c r="Q20" s="175">
        <v>1403.010036164276</v>
      </c>
      <c r="R20" s="174">
        <v>96.330095498472772</v>
      </c>
      <c r="S20" s="174">
        <v>-100</v>
      </c>
      <c r="T20" s="174">
        <v>-100</v>
      </c>
      <c r="U20" s="175"/>
      <c r="V20" s="175"/>
      <c r="W20" s="175">
        <v>6.2744885153162677</v>
      </c>
      <c r="X20" s="174"/>
    </row>
    <row r="21" spans="1:24" x14ac:dyDescent="0.2">
      <c r="A21" s="117"/>
      <c r="D21" s="107"/>
      <c r="E21" s="173"/>
      <c r="F21" s="173"/>
      <c r="G21" s="173"/>
      <c r="H21" s="173"/>
      <c r="I21" s="173"/>
      <c r="J21" s="173"/>
      <c r="K21" s="173"/>
      <c r="L21" s="173"/>
      <c r="M21" s="173"/>
      <c r="N21" s="173"/>
      <c r="O21" s="174"/>
      <c r="P21" s="235"/>
      <c r="Q21" s="175"/>
      <c r="R21" s="174"/>
      <c r="S21" s="174"/>
      <c r="T21" s="174"/>
      <c r="U21" s="176"/>
      <c r="V21" s="176"/>
      <c r="W21" s="175"/>
      <c r="X21" s="174"/>
    </row>
    <row r="22" spans="1:24" x14ac:dyDescent="0.2">
      <c r="A22" s="117" t="s">
        <v>12</v>
      </c>
      <c r="D22" s="118"/>
      <c r="E22" s="173">
        <v>7.7720355280206377</v>
      </c>
      <c r="F22" s="173">
        <v>9.0139094981716248</v>
      </c>
      <c r="G22" s="173">
        <v>1.173244481619462</v>
      </c>
      <c r="H22" s="173">
        <v>5.5590669489355315</v>
      </c>
      <c r="I22" s="173">
        <v>11.56703507765171</v>
      </c>
      <c r="J22" s="173">
        <v>-1.0053222184775112</v>
      </c>
      <c r="K22" s="173">
        <v>1.6470570084058611</v>
      </c>
      <c r="L22" s="173">
        <v>3.8718564901644381</v>
      </c>
      <c r="M22" s="173">
        <v>4.7170465544634776</v>
      </c>
      <c r="N22" s="173">
        <v>5.6845772814615447</v>
      </c>
      <c r="O22" s="174">
        <v>2.0592267685402232</v>
      </c>
      <c r="P22" s="235">
        <v>1.7868490124115954</v>
      </c>
      <c r="Q22" s="175">
        <v>3.1365711381448946</v>
      </c>
      <c r="R22" s="174">
        <v>12.057909510378595</v>
      </c>
      <c r="S22" s="174">
        <v>-100</v>
      </c>
      <c r="T22" s="174">
        <v>-100</v>
      </c>
      <c r="U22" s="175"/>
      <c r="V22" s="175"/>
      <c r="W22" s="175">
        <v>4.914626041498682</v>
      </c>
      <c r="X22" s="174"/>
    </row>
    <row r="23" spans="1:24" x14ac:dyDescent="0.2">
      <c r="A23" s="117"/>
      <c r="B23" t="s">
        <v>13</v>
      </c>
      <c r="D23" s="118"/>
      <c r="E23" s="173">
        <v>6.5932086457353156</v>
      </c>
      <c r="F23" s="173">
        <v>6.0507634547729339</v>
      </c>
      <c r="G23" s="173">
        <v>7.4526271875450245</v>
      </c>
      <c r="H23" s="173">
        <v>6.7502978267587332</v>
      </c>
      <c r="I23" s="173">
        <v>7.6618031007196441</v>
      </c>
      <c r="J23" s="173">
        <v>8.6850894280607882</v>
      </c>
      <c r="K23" s="173">
        <v>8.0392050667980044</v>
      </c>
      <c r="L23" s="173">
        <v>8.1381911263030524</v>
      </c>
      <c r="M23" s="173">
        <v>7.4381631849749885</v>
      </c>
      <c r="N23" s="173">
        <v>7.4736696828155758</v>
      </c>
      <c r="O23" s="174">
        <v>6.1917566281836312</v>
      </c>
      <c r="P23" s="235">
        <v>5.8588911628903118</v>
      </c>
      <c r="Q23" s="175">
        <v>6.4160677467037353</v>
      </c>
      <c r="R23" s="174">
        <v>6.0805576029489439</v>
      </c>
      <c r="S23" s="174">
        <v>-100</v>
      </c>
      <c r="T23" s="174">
        <v>-100</v>
      </c>
      <c r="U23" s="175"/>
      <c r="V23" s="175"/>
      <c r="W23" s="175">
        <v>6.9911467403286798</v>
      </c>
      <c r="X23" s="174"/>
    </row>
    <row r="24" spans="1:24" x14ac:dyDescent="0.2">
      <c r="A24" s="117"/>
      <c r="B24" t="s">
        <v>14</v>
      </c>
      <c r="D24" s="118"/>
      <c r="E24" s="173">
        <v>39.784940650491251</v>
      </c>
      <c r="F24" s="173">
        <v>20.862438903816205</v>
      </c>
      <c r="G24" s="173">
        <v>8.940189047991165</v>
      </c>
      <c r="H24" s="173">
        <v>20.396030043719104</v>
      </c>
      <c r="I24" s="173">
        <v>18.183194533380686</v>
      </c>
      <c r="J24" s="173">
        <v>4.140075660802367</v>
      </c>
      <c r="K24" s="173">
        <v>14.184187853733011</v>
      </c>
      <c r="L24" s="173">
        <v>11.82026928160964</v>
      </c>
      <c r="M24" s="173">
        <v>15.990021675749301</v>
      </c>
      <c r="N24" s="173">
        <v>10.885096923529503</v>
      </c>
      <c r="O24" s="174">
        <v>1.0644007275781631</v>
      </c>
      <c r="P24" s="235">
        <v>4.9802488753851071</v>
      </c>
      <c r="Q24" s="175">
        <v>5.5481620825205358</v>
      </c>
      <c r="R24" s="174">
        <v>8.4257510391734236</v>
      </c>
      <c r="S24" s="174">
        <v>-100</v>
      </c>
      <c r="T24" s="174">
        <v>-100</v>
      </c>
      <c r="U24" s="175"/>
      <c r="V24" s="175"/>
      <c r="W24" s="175">
        <v>11.945420910089188</v>
      </c>
      <c r="X24" s="174"/>
    </row>
    <row r="25" spans="1:24" x14ac:dyDescent="0.2">
      <c r="A25" s="117"/>
      <c r="B25" t="s">
        <v>15</v>
      </c>
      <c r="D25" s="118"/>
      <c r="E25" s="173">
        <v>23.84003323928383</v>
      </c>
      <c r="F25" s="173">
        <v>43.250825995991839</v>
      </c>
      <c r="G25" s="173">
        <v>-9.1701557079427509</v>
      </c>
      <c r="H25" s="173">
        <v>7.4729704818093712</v>
      </c>
      <c r="I25" s="173">
        <v>127.27512452418188</v>
      </c>
      <c r="J25" s="173">
        <v>49.190283781294973</v>
      </c>
      <c r="K25" s="173">
        <v>46.787407703271256</v>
      </c>
      <c r="L25" s="173">
        <v>79.084993485395486</v>
      </c>
      <c r="M25" s="173">
        <v>22.003946434060406</v>
      </c>
      <c r="N25" s="173">
        <v>46.210619842959268</v>
      </c>
      <c r="O25" s="174">
        <v>16.024500011922083</v>
      </c>
      <c r="P25" s="235">
        <v>-20.064512345042441</v>
      </c>
      <c r="Q25" s="175">
        <v>11.055424654157143</v>
      </c>
      <c r="R25" s="174">
        <v>102.1616570986796</v>
      </c>
      <c r="S25" s="174">
        <v>-100</v>
      </c>
      <c r="T25" s="174">
        <v>-100</v>
      </c>
      <c r="U25" s="175"/>
      <c r="V25" s="175"/>
      <c r="W25" s="175">
        <v>23.900796754645025</v>
      </c>
      <c r="X25" s="174"/>
    </row>
    <row r="26" spans="1:24" x14ac:dyDescent="0.2">
      <c r="A26" s="117"/>
      <c r="B26" t="s">
        <v>58</v>
      </c>
      <c r="D26" s="118"/>
      <c r="E26" s="173">
        <v>-3.6467573449426416</v>
      </c>
      <c r="F26" s="173">
        <v>7.7232449539919035</v>
      </c>
      <c r="G26" s="173">
        <v>6.4808811022925461</v>
      </c>
      <c r="H26" s="173">
        <v>3.630759258206373</v>
      </c>
      <c r="I26" s="173">
        <v>6.4442146191823646</v>
      </c>
      <c r="J26" s="173">
        <v>-10.108828371817079</v>
      </c>
      <c r="K26" s="173">
        <v>-3.360251509856671</v>
      </c>
      <c r="L26" s="173">
        <v>-2.5811666958244994</v>
      </c>
      <c r="M26" s="173">
        <v>0.33030755489560359</v>
      </c>
      <c r="N26" s="173">
        <v>-5.333934329705226</v>
      </c>
      <c r="O26" s="174">
        <v>-1.6184289596118839</v>
      </c>
      <c r="P26" s="235">
        <v>1.7936802263417206</v>
      </c>
      <c r="Q26" s="175">
        <v>-1.6921304730448505</v>
      </c>
      <c r="R26" s="174">
        <v>11.026011032885874</v>
      </c>
      <c r="S26" s="174">
        <v>-100</v>
      </c>
      <c r="T26" s="174">
        <v>-100</v>
      </c>
      <c r="U26" s="175"/>
      <c r="V26" s="175"/>
      <c r="W26" s="175">
        <v>0.70409250577128102</v>
      </c>
      <c r="X26" s="174"/>
    </row>
    <row r="27" spans="1:24" x14ac:dyDescent="0.2">
      <c r="A27" s="117"/>
      <c r="B27" s="123" t="s">
        <v>72</v>
      </c>
      <c r="D27" s="118"/>
      <c r="E27" s="173">
        <v>10.581199920044671</v>
      </c>
      <c r="F27" s="173">
        <v>7.7434854022352617</v>
      </c>
      <c r="G27" s="173">
        <v>-10.520568289392129</v>
      </c>
      <c r="H27" s="173">
        <v>1.4197126924499814</v>
      </c>
      <c r="I27" s="173">
        <v>9.7520910815992465</v>
      </c>
      <c r="J27" s="173">
        <v>2.5521732931546692</v>
      </c>
      <c r="K27" s="173">
        <v>-5.2203084788033705</v>
      </c>
      <c r="L27" s="173">
        <v>2.0911535760900657</v>
      </c>
      <c r="M27" s="173">
        <v>1.7542359291701448</v>
      </c>
      <c r="N27" s="173">
        <v>3.7463221471346175</v>
      </c>
      <c r="O27" s="174">
        <v>2.2617047485198771</v>
      </c>
      <c r="P27" s="235">
        <v>2.0766748380178557</v>
      </c>
      <c r="Q27" s="175">
        <v>2.6831909372314833</v>
      </c>
      <c r="R27" s="174">
        <v>2.0301748976774947</v>
      </c>
      <c r="S27" s="174">
        <v>-100</v>
      </c>
      <c r="T27" s="174">
        <v>-100</v>
      </c>
      <c r="U27" s="175"/>
      <c r="V27" s="175"/>
      <c r="W27" s="175">
        <v>2.0447387988011601</v>
      </c>
      <c r="X27" s="174"/>
    </row>
    <row r="28" spans="1:24" x14ac:dyDescent="0.2">
      <c r="A28" s="117"/>
      <c r="B28" t="s">
        <v>16</v>
      </c>
      <c r="D28" s="118"/>
      <c r="E28" s="173">
        <v>41.157176446600644</v>
      </c>
      <c r="F28" s="173">
        <v>166.73762350464418</v>
      </c>
      <c r="G28" s="173">
        <v>-41.721043094913433</v>
      </c>
      <c r="H28" s="173">
        <v>15.790083335787909</v>
      </c>
      <c r="I28" s="173">
        <v>47.003565513363334</v>
      </c>
      <c r="J28" s="173">
        <v>-61.352824784422076</v>
      </c>
      <c r="K28" s="173">
        <v>-8360.9244886602282</v>
      </c>
      <c r="L28" s="173">
        <v>27.899192283466956</v>
      </c>
      <c r="M28" s="173">
        <v>19.992465897675494</v>
      </c>
      <c r="N28" s="173">
        <v>-12.280250192068209</v>
      </c>
      <c r="O28" s="174">
        <v>188.95040123633615</v>
      </c>
      <c r="P28" s="235">
        <v>1365.7695174314849</v>
      </c>
      <c r="Q28" s="175">
        <v>198.2241948400152</v>
      </c>
      <c r="R28" s="174">
        <v>137.24186481115214</v>
      </c>
      <c r="S28" s="174">
        <v>-100</v>
      </c>
      <c r="T28" s="174">
        <v>-100</v>
      </c>
      <c r="U28" s="175"/>
      <c r="V28" s="175"/>
      <c r="W28" s="175">
        <v>76.501145317443473</v>
      </c>
      <c r="X28" s="174"/>
    </row>
    <row r="29" spans="1:24" x14ac:dyDescent="0.2">
      <c r="A29" s="117"/>
      <c r="D29" s="118"/>
      <c r="E29" s="173"/>
      <c r="F29" s="173"/>
      <c r="G29" s="173"/>
      <c r="H29" s="173"/>
      <c r="I29" s="173"/>
      <c r="J29" s="173"/>
      <c r="K29" s="173"/>
      <c r="L29" s="173"/>
      <c r="M29" s="173"/>
      <c r="N29" s="173"/>
      <c r="O29" s="174"/>
      <c r="P29" s="235"/>
      <c r="Q29" s="175"/>
      <c r="R29" s="174"/>
      <c r="S29" s="174"/>
      <c r="T29" s="174"/>
      <c r="U29" s="175"/>
      <c r="V29" s="175"/>
      <c r="W29" s="175"/>
      <c r="X29" s="174"/>
    </row>
    <row r="30" spans="1:24" x14ac:dyDescent="0.2">
      <c r="A30" s="125" t="s">
        <v>17</v>
      </c>
      <c r="B30" s="126"/>
      <c r="C30" s="126"/>
      <c r="D30" s="118"/>
      <c r="E30" s="173">
        <v>-68.478566025577294</v>
      </c>
      <c r="F30" s="173">
        <v>-128.27880611966583</v>
      </c>
      <c r="G30" s="173">
        <v>13.134198079535819</v>
      </c>
      <c r="H30" s="173">
        <v>-118.83784340709092</v>
      </c>
      <c r="I30" s="173">
        <v>-15.473216815455427</v>
      </c>
      <c r="J30" s="173">
        <v>34.11249614726308</v>
      </c>
      <c r="K30" s="173">
        <v>-141.36175671803943</v>
      </c>
      <c r="L30" s="173">
        <v>-27.793249357195894</v>
      </c>
      <c r="M30" s="173">
        <v>-80.968729544949312</v>
      </c>
      <c r="N30" s="173">
        <v>26.602868881275477</v>
      </c>
      <c r="O30" s="174">
        <v>-260.89538436129993</v>
      </c>
      <c r="P30" s="235">
        <v>-53.226253715008198</v>
      </c>
      <c r="Q30" s="175">
        <v>31.844861081902053</v>
      </c>
      <c r="R30" s="174">
        <v>33.169094244030653</v>
      </c>
      <c r="S30" s="174">
        <v>-100</v>
      </c>
      <c r="T30" s="174">
        <v>-100</v>
      </c>
      <c r="U30" s="175"/>
      <c r="V30" s="175"/>
      <c r="W30" s="175">
        <v>-89.869998218049147</v>
      </c>
      <c r="X30" s="174"/>
    </row>
    <row r="31" spans="1:24" x14ac:dyDescent="0.2">
      <c r="A31" s="117"/>
      <c r="D31" s="118"/>
      <c r="E31" s="173"/>
      <c r="F31" s="173"/>
      <c r="G31" s="173"/>
      <c r="H31" s="173"/>
      <c r="I31" s="173"/>
      <c r="J31" s="173"/>
      <c r="K31" s="173"/>
      <c r="L31" s="173"/>
      <c r="M31" s="173"/>
      <c r="N31" s="173"/>
      <c r="O31" s="174"/>
      <c r="P31" s="235"/>
      <c r="Q31" s="175"/>
      <c r="R31" s="174"/>
      <c r="S31" s="174"/>
      <c r="T31" s="174"/>
      <c r="U31" s="175"/>
      <c r="V31" s="175"/>
      <c r="W31" s="175"/>
      <c r="X31" s="174"/>
    </row>
    <row r="32" spans="1:24" x14ac:dyDescent="0.2">
      <c r="A32" s="112" t="s">
        <v>18</v>
      </c>
      <c r="D32" s="118"/>
      <c r="E32" s="173"/>
      <c r="F32" s="173"/>
      <c r="G32" s="173"/>
      <c r="H32" s="173"/>
      <c r="I32" s="173"/>
      <c r="J32" s="173"/>
      <c r="K32" s="173"/>
      <c r="L32" s="173"/>
      <c r="M32" s="173"/>
      <c r="N32" s="173"/>
      <c r="O32" s="174"/>
      <c r="P32" s="235"/>
      <c r="Q32" s="175"/>
      <c r="R32" s="174"/>
      <c r="S32" s="174"/>
      <c r="T32" s="174"/>
      <c r="U32" s="175"/>
      <c r="V32" s="175"/>
      <c r="W32" s="175"/>
      <c r="X32" s="174"/>
    </row>
    <row r="33" spans="1:24" x14ac:dyDescent="0.2">
      <c r="A33" s="117" t="s">
        <v>19</v>
      </c>
      <c r="D33" s="118"/>
      <c r="E33" s="173">
        <v>2.4764497215779446</v>
      </c>
      <c r="F33" s="173">
        <v>87.236185566882213</v>
      </c>
      <c r="G33" s="173">
        <v>11.662252140974294</v>
      </c>
      <c r="H33" s="173">
        <v>28.300069167145693</v>
      </c>
      <c r="I33" s="173">
        <v>4.8102015750194349</v>
      </c>
      <c r="J33" s="173">
        <v>2.3400469884420572</v>
      </c>
      <c r="K33" s="173">
        <v>33.301165292728015</v>
      </c>
      <c r="L33" s="173">
        <v>13.614640486731311</v>
      </c>
      <c r="M33" s="173">
        <v>19.317459423923022</v>
      </c>
      <c r="N33" s="173">
        <v>7.1618512889690011</v>
      </c>
      <c r="O33" s="174">
        <v>4.8167617821581965</v>
      </c>
      <c r="P33" s="235">
        <v>8.5607297940675444</v>
      </c>
      <c r="Q33" s="175">
        <v>6.7644962641940198</v>
      </c>
      <c r="R33" s="174">
        <v>9.4595256940706918</v>
      </c>
      <c r="S33" s="174">
        <v>-100</v>
      </c>
      <c r="T33" s="174">
        <v>-100</v>
      </c>
      <c r="U33" s="175"/>
      <c r="V33" s="175"/>
      <c r="W33" s="175">
        <v>14.356361542368546</v>
      </c>
      <c r="X33" s="174"/>
    </row>
    <row r="34" spans="1:24" x14ac:dyDescent="0.2">
      <c r="A34" s="117"/>
      <c r="B34" t="s">
        <v>20</v>
      </c>
      <c r="D34" s="118"/>
      <c r="E34" s="173">
        <v>91.958446443102403</v>
      </c>
      <c r="F34" s="173">
        <v>-20.787090535074316</v>
      </c>
      <c r="G34" s="173">
        <v>-46.293968163186918</v>
      </c>
      <c r="H34" s="173">
        <v>-18.055490881422141</v>
      </c>
      <c r="I34" s="173">
        <v>-63.637044281188416</v>
      </c>
      <c r="J34" s="173">
        <v>-29.869836290411776</v>
      </c>
      <c r="K34" s="173">
        <v>18.594929998019659</v>
      </c>
      <c r="L34" s="173">
        <v>-21.698453443457076</v>
      </c>
      <c r="M34" s="173">
        <v>-19.816402239163324</v>
      </c>
      <c r="N34" s="173">
        <v>258.2918100898961</v>
      </c>
      <c r="O34" s="174">
        <v>161.53688616212753</v>
      </c>
      <c r="P34" s="235">
        <v>-18.323921941770593</v>
      </c>
      <c r="Q34" s="175">
        <v>137.83993947461619</v>
      </c>
      <c r="R34" s="174">
        <v>1413.5206895191463</v>
      </c>
      <c r="S34" s="174">
        <v>-100</v>
      </c>
      <c r="T34" s="174">
        <v>-100</v>
      </c>
      <c r="U34" s="175"/>
      <c r="V34" s="175"/>
      <c r="W34" s="175">
        <v>59.914355505882313</v>
      </c>
      <c r="X34" s="174"/>
    </row>
    <row r="35" spans="1:24" x14ac:dyDescent="0.2">
      <c r="A35" s="117"/>
      <c r="B35" t="s">
        <v>21</v>
      </c>
      <c r="D35" s="118"/>
      <c r="E35" s="173">
        <v>-25.597142386962947</v>
      </c>
      <c r="F35" s="173">
        <v>146.90553939040839</v>
      </c>
      <c r="G35" s="173">
        <v>17.359715689496479</v>
      </c>
      <c r="H35" s="173">
        <v>44.981846147017947</v>
      </c>
      <c r="I35" s="173">
        <v>26.553704938412292</v>
      </c>
      <c r="J35" s="173">
        <v>9.5434044130648932</v>
      </c>
      <c r="K35" s="173">
        <v>66.567281126743168</v>
      </c>
      <c r="L35" s="173">
        <v>35.193339963056843</v>
      </c>
      <c r="M35" s="173">
        <v>38.136462008196645</v>
      </c>
      <c r="N35" s="173">
        <v>-12.049863566169162</v>
      </c>
      <c r="O35" s="174">
        <v>5.4499971999737662</v>
      </c>
      <c r="P35" s="235">
        <v>26.064666878826603</v>
      </c>
      <c r="Q35" s="175">
        <v>5.9863295799394978</v>
      </c>
      <c r="R35" s="174">
        <v>10.457374063102499</v>
      </c>
      <c r="S35" s="174">
        <v>-100</v>
      </c>
      <c r="T35" s="174">
        <v>-100</v>
      </c>
      <c r="U35" s="175"/>
      <c r="V35" s="175"/>
      <c r="W35" s="175">
        <v>24.059929148971058</v>
      </c>
      <c r="X35" s="174"/>
    </row>
    <row r="36" spans="1:24" x14ac:dyDescent="0.2">
      <c r="A36" s="117"/>
      <c r="B36" t="s">
        <v>22</v>
      </c>
      <c r="D36" s="118"/>
      <c r="E36" s="173">
        <v>3.8145598059685204</v>
      </c>
      <c r="F36" s="173">
        <v>66.745501699201299</v>
      </c>
      <c r="G36" s="173">
        <v>8.6662882173757829</v>
      </c>
      <c r="H36" s="173">
        <v>22.079110474357911</v>
      </c>
      <c r="I36" s="173">
        <v>-11.153729190435058</v>
      </c>
      <c r="J36" s="173">
        <v>-2.0445740063324336</v>
      </c>
      <c r="K36" s="173">
        <v>9.8400661853316187</v>
      </c>
      <c r="L36" s="173">
        <v>-0.98333941136123926</v>
      </c>
      <c r="M36" s="173">
        <v>9.0897143408476886</v>
      </c>
      <c r="N36" s="173">
        <v>20.879526776898171</v>
      </c>
      <c r="O36" s="174">
        <v>4.5194085349700375</v>
      </c>
      <c r="P36" s="235">
        <v>-3.6254567869765109</v>
      </c>
      <c r="Q36" s="175">
        <v>7.4286767408844101</v>
      </c>
      <c r="R36" s="174">
        <v>10.028165487098395</v>
      </c>
      <c r="S36" s="174">
        <v>-100</v>
      </c>
      <c r="T36" s="174">
        <v>-100</v>
      </c>
      <c r="U36" s="175"/>
      <c r="V36" s="175"/>
      <c r="W36" s="175">
        <v>8.6724400153954218</v>
      </c>
      <c r="X36" s="174"/>
    </row>
    <row r="37" spans="1:24" x14ac:dyDescent="0.2">
      <c r="A37" s="117"/>
      <c r="D37" s="118"/>
      <c r="E37" s="173"/>
      <c r="F37" s="173"/>
      <c r="G37" s="173"/>
      <c r="H37" s="173"/>
      <c r="I37" s="173"/>
      <c r="J37" s="173"/>
      <c r="K37" s="173"/>
      <c r="L37" s="173"/>
      <c r="M37" s="173"/>
      <c r="N37" s="173"/>
      <c r="O37" s="174"/>
      <c r="P37" s="235"/>
      <c r="Q37" s="175"/>
      <c r="R37" s="174"/>
      <c r="S37" s="174"/>
      <c r="T37" s="174"/>
      <c r="U37" s="176"/>
      <c r="V37" s="176"/>
      <c r="W37" s="175"/>
      <c r="X37" s="174"/>
    </row>
    <row r="38" spans="1:24" x14ac:dyDescent="0.2">
      <c r="A38" s="127" t="s">
        <v>107</v>
      </c>
      <c r="B38" s="128"/>
      <c r="C38" s="128"/>
      <c r="D38" s="129"/>
      <c r="E38" s="173">
        <v>-16.78461913317313</v>
      </c>
      <c r="F38" s="173">
        <v>-9.7433132741181261</v>
      </c>
      <c r="G38" s="173">
        <v>-0.79029945096089627</v>
      </c>
      <c r="H38" s="173">
        <v>-10.041809714632176</v>
      </c>
      <c r="I38" s="173">
        <v>-0.38443780239612035</v>
      </c>
      <c r="J38" s="173">
        <v>-18.235029987936301</v>
      </c>
      <c r="K38" s="173">
        <v>17.725818550188531</v>
      </c>
      <c r="L38" s="173">
        <v>0.91649432530311881</v>
      </c>
      <c r="M38" s="173">
        <v>-4.6810250526697512</v>
      </c>
      <c r="N38" s="173">
        <v>3.9855519348180879</v>
      </c>
      <c r="O38" s="174">
        <v>-10.288490142722683</v>
      </c>
      <c r="P38" s="235">
        <v>11.021817572676241</v>
      </c>
      <c r="Q38" s="175">
        <v>1.2776507475533272</v>
      </c>
      <c r="R38" s="174">
        <v>14.774868964388489</v>
      </c>
      <c r="S38" s="174">
        <v>-100</v>
      </c>
      <c r="T38" s="174">
        <v>-100</v>
      </c>
      <c r="U38" s="179"/>
      <c r="V38" s="179"/>
      <c r="W38" s="175">
        <v>-1.151691165246449</v>
      </c>
      <c r="X38" s="174"/>
    </row>
    <row r="39" spans="1:24" x14ac:dyDescent="0.2">
      <c r="A39" s="127" t="s">
        <v>75</v>
      </c>
      <c r="B39" s="128"/>
      <c r="C39" s="128"/>
      <c r="D39" s="129"/>
      <c r="E39" s="173">
        <v>7.5039804756835693</v>
      </c>
      <c r="F39" s="173">
        <v>15.066520399167649</v>
      </c>
      <c r="G39" s="173">
        <v>2.5763176663479825</v>
      </c>
      <c r="H39" s="173">
        <v>7.6602281894929902</v>
      </c>
      <c r="I39" s="173">
        <v>10.581771442969456</v>
      </c>
      <c r="J39" s="173">
        <v>-0.55591482666162984</v>
      </c>
      <c r="K39" s="173">
        <v>6.0540074640981656</v>
      </c>
      <c r="L39" s="173">
        <v>5.232676544548176</v>
      </c>
      <c r="M39" s="173">
        <v>6.4195052918252449</v>
      </c>
      <c r="N39" s="173">
        <v>5.8942542321039681</v>
      </c>
      <c r="O39" s="174">
        <v>2.4480047409918493</v>
      </c>
      <c r="P39" s="235">
        <v>2.5114885574426538</v>
      </c>
      <c r="Q39" s="175">
        <v>3.5920695371826072</v>
      </c>
      <c r="R39" s="174">
        <v>11.812535244506739</v>
      </c>
      <c r="S39" s="174">
        <v>-100</v>
      </c>
      <c r="T39" s="174">
        <v>-100</v>
      </c>
      <c r="U39" s="179"/>
      <c r="V39" s="179"/>
      <c r="W39" s="175">
        <v>6.0588325686792732</v>
      </c>
      <c r="X39" s="174"/>
    </row>
    <row r="40" spans="1:24" x14ac:dyDescent="0.2">
      <c r="A40" s="133"/>
      <c r="B40" s="134"/>
      <c r="C40" s="134"/>
      <c r="D40" s="135"/>
      <c r="E40" s="180"/>
      <c r="F40" s="181"/>
      <c r="G40" s="181"/>
      <c r="H40" s="182"/>
      <c r="I40" s="181"/>
      <c r="J40" s="181"/>
      <c r="K40" s="183"/>
      <c r="L40" s="182"/>
      <c r="M40" s="182"/>
      <c r="N40" s="180"/>
      <c r="O40" s="181"/>
      <c r="P40" s="183"/>
      <c r="Q40" s="182"/>
      <c r="R40" s="180"/>
      <c r="S40" s="181"/>
      <c r="T40" s="183"/>
      <c r="U40" s="182"/>
      <c r="V40" s="182"/>
      <c r="W40" s="182"/>
    </row>
    <row r="42" spans="1:24" x14ac:dyDescent="0.2">
      <c r="W42" s="151"/>
    </row>
  </sheetData>
  <printOptions horizontalCentered="1"/>
  <pageMargins left="0" right="0" top="1.1811023622047245" bottom="0" header="0" footer="0"/>
  <pageSetup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X79"/>
  <sheetViews>
    <sheetView zoomScale="80" zoomScaleNormal="80" workbookViewId="0"/>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0.5703125" bestFit="1" customWidth="1"/>
    <col min="7" max="7" width="11.28515625" bestFit="1" customWidth="1"/>
    <col min="8" max="8" width="11.5703125" bestFit="1" customWidth="1"/>
    <col min="9" max="9" width="10.5703125" bestFit="1" customWidth="1"/>
    <col min="10" max="10" width="13.28515625" bestFit="1" customWidth="1"/>
    <col min="11" max="11" width="11.28515625" bestFit="1" customWidth="1"/>
    <col min="12" max="13" width="13.28515625" bestFit="1" customWidth="1"/>
    <col min="14" max="15" width="11.28515625" bestFit="1" customWidth="1"/>
    <col min="16" max="16" width="12.28515625" customWidth="1"/>
    <col min="17" max="17" width="11.5703125" bestFit="1" customWidth="1"/>
    <col min="18" max="18" width="11.28515625" bestFit="1" customWidth="1"/>
    <col min="19" max="20" width="11.28515625" hidden="1" customWidth="1"/>
    <col min="21" max="22" width="11.5703125" hidden="1" customWidth="1"/>
    <col min="23" max="23" width="12.28515625" bestFit="1" customWidth="1"/>
    <col min="24" max="24" width="4.7109375" customWidth="1"/>
  </cols>
  <sheetData>
    <row r="1" spans="1:24" ht="26.25" x14ac:dyDescent="0.4">
      <c r="R1" s="163"/>
      <c r="S1" s="163"/>
      <c r="T1" s="163"/>
      <c r="U1" s="163"/>
      <c r="V1" s="163"/>
      <c r="X1" s="226"/>
    </row>
    <row r="2" spans="1:24" x14ac:dyDescent="0.2">
      <c r="A2" s="91" t="s">
        <v>53</v>
      </c>
      <c r="B2" s="92"/>
      <c r="C2" s="92"/>
      <c r="D2" s="92"/>
      <c r="E2" s="92"/>
      <c r="F2" s="92"/>
      <c r="G2" s="92"/>
      <c r="H2" s="92"/>
      <c r="I2" s="92"/>
      <c r="J2" s="92"/>
      <c r="K2" s="92"/>
      <c r="L2" s="92"/>
      <c r="M2" s="92"/>
      <c r="N2" s="92"/>
      <c r="O2" s="92"/>
      <c r="P2" s="92"/>
      <c r="Q2" s="92"/>
      <c r="R2" s="92"/>
      <c r="S2" s="92"/>
      <c r="T2" s="92"/>
      <c r="U2" s="92"/>
      <c r="V2" s="92"/>
      <c r="W2" s="92"/>
    </row>
    <row r="3" spans="1:24" x14ac:dyDescent="0.2">
      <c r="A3" s="152" t="s">
        <v>117</v>
      </c>
      <c r="B3" s="94"/>
      <c r="C3" s="94"/>
      <c r="D3" s="94"/>
      <c r="E3" s="94"/>
      <c r="F3" s="92"/>
      <c r="G3" s="92"/>
      <c r="H3" s="92"/>
      <c r="I3" s="92"/>
      <c r="J3" s="92"/>
      <c r="K3" s="92"/>
      <c r="L3" s="92"/>
      <c r="M3" s="92"/>
      <c r="N3" s="92"/>
      <c r="O3" s="92"/>
      <c r="P3" s="92"/>
      <c r="Q3" s="92"/>
      <c r="R3" s="92"/>
      <c r="S3" s="92"/>
      <c r="T3" s="92"/>
      <c r="U3" s="92"/>
      <c r="V3" s="92"/>
      <c r="W3" s="92"/>
    </row>
    <row r="4" spans="1:24" x14ac:dyDescent="0.2">
      <c r="A4" s="91" t="s">
        <v>115</v>
      </c>
      <c r="B4" s="92"/>
      <c r="C4" s="92"/>
      <c r="D4" s="92"/>
      <c r="E4" s="92"/>
      <c r="F4" s="92"/>
      <c r="G4" s="92"/>
      <c r="H4" s="92"/>
      <c r="I4" s="92"/>
      <c r="J4" s="92"/>
      <c r="K4" s="92"/>
      <c r="L4" s="92"/>
      <c r="M4" s="92"/>
      <c r="N4" s="92"/>
      <c r="O4" s="92"/>
      <c r="P4" s="92"/>
      <c r="Q4" s="92"/>
      <c r="R4" s="92"/>
      <c r="S4" s="92"/>
      <c r="T4" s="92"/>
      <c r="U4" s="92"/>
      <c r="V4" s="92"/>
      <c r="W4" s="92"/>
    </row>
    <row r="5" spans="1:24" x14ac:dyDescent="0.2">
      <c r="A5" s="91" t="s">
        <v>2</v>
      </c>
      <c r="B5" s="92"/>
      <c r="C5" s="95"/>
      <c r="D5" s="96"/>
      <c r="E5" s="92"/>
      <c r="F5" s="92"/>
      <c r="G5" s="92"/>
      <c r="H5" s="92"/>
      <c r="I5" s="92"/>
      <c r="J5" s="92"/>
      <c r="K5" s="92"/>
      <c r="L5" s="92"/>
      <c r="M5" s="92"/>
      <c r="N5" s="92"/>
      <c r="O5" s="92"/>
      <c r="P5" s="92"/>
      <c r="Q5" s="92"/>
      <c r="R5" s="92"/>
      <c r="S5" s="92"/>
      <c r="T5" s="92"/>
      <c r="U5" s="92"/>
      <c r="V5" s="92"/>
      <c r="W5" s="92"/>
    </row>
    <row r="6" spans="1:24" x14ac:dyDescent="0.2">
      <c r="A6" s="91" t="s">
        <v>3</v>
      </c>
      <c r="B6" s="92"/>
      <c r="C6" s="95"/>
      <c r="D6" s="96"/>
      <c r="E6" s="92"/>
      <c r="F6" s="92"/>
      <c r="G6" s="92"/>
      <c r="H6" s="92"/>
      <c r="I6" s="92"/>
      <c r="J6" s="92"/>
      <c r="K6" s="92"/>
      <c r="L6" s="92"/>
      <c r="M6" s="92"/>
      <c r="N6" s="92"/>
      <c r="O6" s="92"/>
      <c r="P6" s="92"/>
      <c r="Q6" s="92"/>
      <c r="R6" s="92"/>
      <c r="S6" s="92"/>
      <c r="T6" s="92"/>
      <c r="U6" s="92"/>
      <c r="V6" s="92"/>
      <c r="W6" s="92"/>
    </row>
    <row r="7" spans="1:24" x14ac:dyDescent="0.2">
      <c r="A7" s="97"/>
      <c r="B7" s="97"/>
      <c r="C7" s="98"/>
      <c r="D7" s="99"/>
      <c r="E7" s="92"/>
      <c r="F7" s="92"/>
      <c r="G7" s="92"/>
      <c r="H7" s="92"/>
      <c r="I7" s="92"/>
      <c r="J7" s="92"/>
      <c r="K7" s="92"/>
      <c r="L7" s="92"/>
      <c r="M7" s="92"/>
      <c r="N7" s="92"/>
      <c r="O7" s="92"/>
      <c r="P7" s="92"/>
      <c r="Q7" s="92"/>
      <c r="R7" s="92"/>
      <c r="S7" s="92"/>
      <c r="T7" s="92"/>
      <c r="U7" s="92"/>
      <c r="V7" s="92"/>
      <c r="W7" s="92"/>
    </row>
    <row r="8" spans="1:24" ht="20.100000000000001" customHeight="1" x14ac:dyDescent="0.2">
      <c r="A8" s="100"/>
      <c r="B8" s="101"/>
      <c r="C8" s="101"/>
      <c r="D8" s="103" t="s">
        <v>4</v>
      </c>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4" t="s">
        <v>100</v>
      </c>
      <c r="S8" s="102" t="s">
        <v>101</v>
      </c>
      <c r="T8" s="105" t="s">
        <v>102</v>
      </c>
      <c r="U8" s="104" t="s">
        <v>103</v>
      </c>
      <c r="V8" s="104" t="s">
        <v>104</v>
      </c>
      <c r="W8" s="104" t="s">
        <v>145</v>
      </c>
    </row>
    <row r="9" spans="1:24" x14ac:dyDescent="0.2">
      <c r="A9" s="106"/>
      <c r="D9" s="172"/>
      <c r="E9" s="108"/>
      <c r="F9" s="109"/>
      <c r="G9" s="109"/>
      <c r="H9" s="110"/>
      <c r="I9" s="109"/>
      <c r="J9" s="109"/>
      <c r="K9" s="111"/>
      <c r="L9" s="111"/>
      <c r="M9" s="111"/>
      <c r="N9" s="108"/>
      <c r="O9" s="109"/>
      <c r="P9" s="111"/>
      <c r="Q9" s="111"/>
      <c r="R9" s="110"/>
      <c r="S9" s="109"/>
      <c r="T9" s="111"/>
      <c r="U9" s="111"/>
      <c r="V9" s="111"/>
      <c r="W9" s="111"/>
    </row>
    <row r="10" spans="1:24" x14ac:dyDescent="0.2">
      <c r="A10" s="112" t="s">
        <v>6</v>
      </c>
      <c r="D10" s="172"/>
      <c r="E10" s="113"/>
      <c r="F10" s="114"/>
      <c r="G10" s="114"/>
      <c r="H10" s="115"/>
      <c r="I10" s="114"/>
      <c r="J10" s="114"/>
      <c r="K10" s="116"/>
      <c r="L10" s="116"/>
      <c r="M10" s="116"/>
      <c r="N10" s="113"/>
      <c r="O10" s="114"/>
      <c r="P10" s="116"/>
      <c r="Q10" s="116"/>
      <c r="R10" s="115"/>
      <c r="S10" s="114"/>
      <c r="T10" s="116"/>
      <c r="U10" s="116"/>
      <c r="V10" s="116"/>
      <c r="W10" s="116"/>
    </row>
    <row r="11" spans="1:24" x14ac:dyDescent="0.2">
      <c r="A11" s="117" t="s">
        <v>7</v>
      </c>
      <c r="D11" s="121">
        <v>69821317.937543988</v>
      </c>
      <c r="E11" s="119">
        <v>6106160.8451799992</v>
      </c>
      <c r="F11" s="120">
        <v>4766939.0696400004</v>
      </c>
      <c r="G11" s="120">
        <v>5154996.5753899999</v>
      </c>
      <c r="H11" s="121">
        <v>16028096.49021</v>
      </c>
      <c r="I11" s="119">
        <v>8730043.6709599998</v>
      </c>
      <c r="J11" s="120">
        <v>2914898.6245200005</v>
      </c>
      <c r="K11" s="120">
        <v>5592864.6688800007</v>
      </c>
      <c r="L11" s="121">
        <v>17237806.964359999</v>
      </c>
      <c r="M11" s="118">
        <v>33265903.454569999</v>
      </c>
      <c r="N11" s="119">
        <v>5007978.1090399995</v>
      </c>
      <c r="O11" s="120">
        <v>4707683.2374999998</v>
      </c>
      <c r="P11" s="120">
        <v>5420506.4895300008</v>
      </c>
      <c r="Q11" s="121">
        <v>15136167.836070001</v>
      </c>
      <c r="R11" s="121">
        <v>6370808.08904</v>
      </c>
      <c r="S11" s="120">
        <v>0</v>
      </c>
      <c r="T11" s="119">
        <v>0</v>
      </c>
      <c r="U11" s="121">
        <v>6370808.08904</v>
      </c>
      <c r="V11" s="118">
        <v>21506975.925110001</v>
      </c>
      <c r="W11" s="118">
        <v>54772879.37968</v>
      </c>
    </row>
    <row r="12" spans="1:24" x14ac:dyDescent="0.2">
      <c r="A12" s="117"/>
      <c r="B12" t="s">
        <v>8</v>
      </c>
      <c r="D12" s="121">
        <v>58466361.390000001</v>
      </c>
      <c r="E12" s="119">
        <v>5003509.3859999999</v>
      </c>
      <c r="F12" s="120">
        <v>3568829.7540000002</v>
      </c>
      <c r="G12" s="120">
        <v>4325763.0539999995</v>
      </c>
      <c r="H12" s="121">
        <v>12898102.194</v>
      </c>
      <c r="I12" s="119">
        <v>7789918.017</v>
      </c>
      <c r="J12" s="120">
        <v>2135437.054</v>
      </c>
      <c r="K12" s="120">
        <v>4677149.0449999999</v>
      </c>
      <c r="L12" s="121">
        <v>14602504.116</v>
      </c>
      <c r="M12" s="118">
        <v>27500606.310000002</v>
      </c>
      <c r="N12" s="119">
        <v>3966633.568</v>
      </c>
      <c r="O12" s="120">
        <v>3978881.0750000002</v>
      </c>
      <c r="P12" s="120">
        <v>4389467.7570000002</v>
      </c>
      <c r="Q12" s="121">
        <v>12334982.4</v>
      </c>
      <c r="R12" s="121">
        <v>5016072.7170000002</v>
      </c>
      <c r="S12" s="120">
        <v>0</v>
      </c>
      <c r="T12" s="119">
        <v>0</v>
      </c>
      <c r="U12" s="121">
        <v>5016072.7170000002</v>
      </c>
      <c r="V12" s="118">
        <v>17351055.116999999</v>
      </c>
      <c r="W12" s="118">
        <v>44851661.427000001</v>
      </c>
    </row>
    <row r="13" spans="1:24" s="123" customFormat="1" x14ac:dyDescent="0.2">
      <c r="A13" s="122"/>
      <c r="C13" s="123" t="s">
        <v>68</v>
      </c>
      <c r="D13" s="154">
        <v>2997889.3750000005</v>
      </c>
      <c r="E13" s="119">
        <v>218739.576</v>
      </c>
      <c r="F13" s="120">
        <v>171726.652</v>
      </c>
      <c r="G13" s="120">
        <v>253219.92200000002</v>
      </c>
      <c r="H13" s="121">
        <v>643686.15</v>
      </c>
      <c r="I13" s="119">
        <v>287669.75600000005</v>
      </c>
      <c r="J13" s="120">
        <v>184153.12099999984</v>
      </c>
      <c r="K13" s="120">
        <v>363190.69400000002</v>
      </c>
      <c r="L13" s="121">
        <v>835013.57099999988</v>
      </c>
      <c r="M13" s="118">
        <v>1478699.7209999999</v>
      </c>
      <c r="N13" s="119">
        <v>313168.95899999997</v>
      </c>
      <c r="O13" s="120">
        <v>302677.95275973406</v>
      </c>
      <c r="P13" s="120">
        <v>368196.88453717128</v>
      </c>
      <c r="Q13" s="121">
        <v>984043.79629690526</v>
      </c>
      <c r="R13" s="121">
        <v>295067.65246469097</v>
      </c>
      <c r="S13" s="120">
        <v>0</v>
      </c>
      <c r="T13" s="119">
        <v>0</v>
      </c>
      <c r="U13" s="121">
        <v>295067.65246469097</v>
      </c>
      <c r="V13" s="118">
        <v>1279111.4487615963</v>
      </c>
      <c r="W13" s="118">
        <v>2757811.1697615962</v>
      </c>
    </row>
    <row r="14" spans="1:24" s="123" customFormat="1" x14ac:dyDescent="0.2">
      <c r="A14" s="122"/>
      <c r="C14" s="123" t="s">
        <v>59</v>
      </c>
      <c r="D14" s="154">
        <v>55468472.015000001</v>
      </c>
      <c r="E14" s="119">
        <v>4784769.8099999996</v>
      </c>
      <c r="F14" s="120">
        <v>3397103.102</v>
      </c>
      <c r="G14" s="120">
        <v>4072543.1319999993</v>
      </c>
      <c r="H14" s="121">
        <v>12254416.044</v>
      </c>
      <c r="I14" s="119">
        <v>7502248.2609999999</v>
      </c>
      <c r="J14" s="120">
        <v>1951283.9330000002</v>
      </c>
      <c r="K14" s="120">
        <v>4313958.3509999998</v>
      </c>
      <c r="L14" s="121">
        <v>13767490.545</v>
      </c>
      <c r="M14" s="118">
        <v>26021906.589000002</v>
      </c>
      <c r="N14" s="119">
        <v>3653464.6090000002</v>
      </c>
      <c r="O14" s="120">
        <v>3676203.1222402663</v>
      </c>
      <c r="P14" s="120">
        <v>4021270.8724628291</v>
      </c>
      <c r="Q14" s="121">
        <v>11350938.603703097</v>
      </c>
      <c r="R14" s="121">
        <v>4721005.0645353096</v>
      </c>
      <c r="S14" s="120">
        <v>0</v>
      </c>
      <c r="T14" s="119">
        <v>0</v>
      </c>
      <c r="U14" s="121">
        <v>4721005.0645353096</v>
      </c>
      <c r="V14" s="118">
        <v>16071943.668238405</v>
      </c>
      <c r="W14" s="118">
        <v>42093850.257238403</v>
      </c>
    </row>
    <row r="15" spans="1:24" x14ac:dyDescent="0.2">
      <c r="A15" s="117"/>
      <c r="B15" t="s">
        <v>93</v>
      </c>
      <c r="D15" s="121">
        <v>1258697.259570041</v>
      </c>
      <c r="E15" s="119">
        <v>87784.473200000008</v>
      </c>
      <c r="F15" s="120">
        <v>107689.46944000002</v>
      </c>
      <c r="G15" s="120">
        <v>118646.92353999999</v>
      </c>
      <c r="H15" s="121">
        <v>314120.86618000001</v>
      </c>
      <c r="I15" s="119">
        <v>97049.194143799992</v>
      </c>
      <c r="J15" s="120">
        <v>102012.50121515999</v>
      </c>
      <c r="K15" s="120">
        <v>120308.89940352002</v>
      </c>
      <c r="L15" s="121">
        <v>319370.59476248</v>
      </c>
      <c r="M15" s="118">
        <v>633491.46094248001</v>
      </c>
      <c r="N15" s="119">
        <v>76245.613781999986</v>
      </c>
      <c r="O15" s="120">
        <v>127295.8708</v>
      </c>
      <c r="P15" s="120">
        <v>123405.6084878</v>
      </c>
      <c r="Q15" s="121">
        <v>326947.0930698</v>
      </c>
      <c r="R15" s="121">
        <v>106981.12276482</v>
      </c>
      <c r="S15" s="120">
        <v>0</v>
      </c>
      <c r="T15" s="119">
        <v>0</v>
      </c>
      <c r="U15" s="121">
        <v>106981.12276482</v>
      </c>
      <c r="V15" s="118">
        <v>433928.21583462</v>
      </c>
      <c r="W15" s="118">
        <v>1067419.6767771</v>
      </c>
    </row>
    <row r="16" spans="1:24" x14ac:dyDescent="0.2">
      <c r="A16" s="117"/>
      <c r="B16" t="s">
        <v>9</v>
      </c>
      <c r="D16" s="121">
        <v>2532581.014</v>
      </c>
      <c r="E16" s="119">
        <v>267249.37</v>
      </c>
      <c r="F16" s="120">
        <v>386594.18699999998</v>
      </c>
      <c r="G16" s="120">
        <v>310106.16100000002</v>
      </c>
      <c r="H16" s="121">
        <v>963949.71800000011</v>
      </c>
      <c r="I16" s="119">
        <v>295446.701</v>
      </c>
      <c r="J16" s="120">
        <v>294904.46100000001</v>
      </c>
      <c r="K16" s="120">
        <v>288172.7</v>
      </c>
      <c r="L16" s="121">
        <v>878523.86199999996</v>
      </c>
      <c r="M16" s="118">
        <v>1842473.58</v>
      </c>
      <c r="N16" s="119">
        <v>293987.39</v>
      </c>
      <c r="O16" s="120">
        <v>276505.902</v>
      </c>
      <c r="P16" s="120">
        <v>326022.73499999999</v>
      </c>
      <c r="Q16" s="121">
        <v>896516.027</v>
      </c>
      <c r="R16" s="121">
        <v>290435.60499999998</v>
      </c>
      <c r="S16" s="120">
        <v>0</v>
      </c>
      <c r="T16" s="119">
        <v>0</v>
      </c>
      <c r="U16" s="121">
        <v>290435.60499999998</v>
      </c>
      <c r="V16" s="118">
        <v>1186951.632</v>
      </c>
      <c r="W16" s="118">
        <v>3029425.2120000003</v>
      </c>
    </row>
    <row r="17" spans="1:23" x14ac:dyDescent="0.2">
      <c r="A17" s="117"/>
      <c r="B17" t="s">
        <v>56</v>
      </c>
      <c r="D17" s="121">
        <v>65922.789000000004</v>
      </c>
      <c r="E17" s="119">
        <v>2505.2649999999999</v>
      </c>
      <c r="F17" s="120">
        <v>3360.6770000000001</v>
      </c>
      <c r="G17" s="120">
        <v>16316.459000000001</v>
      </c>
      <c r="H17" s="121">
        <v>22182.401000000002</v>
      </c>
      <c r="I17" s="119">
        <v>13648.859</v>
      </c>
      <c r="J17" s="120">
        <v>5659.0659999999998</v>
      </c>
      <c r="K17" s="120">
        <v>2818.71</v>
      </c>
      <c r="L17" s="121">
        <v>22126.634999999998</v>
      </c>
      <c r="M17" s="118">
        <v>44309.036</v>
      </c>
      <c r="N17" s="119">
        <v>5976.1850000000004</v>
      </c>
      <c r="O17" s="120">
        <v>4601.9110000000001</v>
      </c>
      <c r="P17" s="120">
        <v>7324.9380000000001</v>
      </c>
      <c r="Q17" s="121">
        <v>17903.034</v>
      </c>
      <c r="R17" s="121">
        <v>4852.402</v>
      </c>
      <c r="S17" s="120">
        <v>0</v>
      </c>
      <c r="T17" s="119">
        <v>0</v>
      </c>
      <c r="U17" s="121">
        <v>4852.402</v>
      </c>
      <c r="V17" s="118">
        <v>22755.436000000002</v>
      </c>
      <c r="W17" s="118">
        <v>67064.472000000009</v>
      </c>
    </row>
    <row r="18" spans="1:23" x14ac:dyDescent="0.2">
      <c r="A18" s="117"/>
      <c r="B18" s="123" t="s">
        <v>57</v>
      </c>
      <c r="D18" s="121">
        <v>2751096.6029516594</v>
      </c>
      <c r="E18" s="119">
        <v>366677.58775999997</v>
      </c>
      <c r="F18" s="120">
        <v>62191.248120000004</v>
      </c>
      <c r="G18" s="120">
        <v>63504.945970000001</v>
      </c>
      <c r="H18" s="121">
        <v>492373.78184999997</v>
      </c>
      <c r="I18" s="119">
        <v>208878.52619999999</v>
      </c>
      <c r="J18" s="120">
        <v>84369.121080000012</v>
      </c>
      <c r="K18" s="120">
        <v>72233.737599999993</v>
      </c>
      <c r="L18" s="121">
        <v>365481.38488000003</v>
      </c>
      <c r="M18" s="118">
        <v>857855.16672999994</v>
      </c>
      <c r="N18" s="119">
        <v>193173.29652</v>
      </c>
      <c r="O18" s="120">
        <v>71796.312399999995</v>
      </c>
      <c r="P18" s="120">
        <v>72253.308749999997</v>
      </c>
      <c r="Q18" s="121">
        <v>337222.91767</v>
      </c>
      <c r="R18" s="121">
        <v>496734.54475</v>
      </c>
      <c r="S18" s="120">
        <v>0</v>
      </c>
      <c r="T18" s="119">
        <v>0</v>
      </c>
      <c r="U18" s="121">
        <v>496734.54475</v>
      </c>
      <c r="V18" s="118">
        <v>833957.46242</v>
      </c>
      <c r="W18" s="118">
        <v>1691812.6291499999</v>
      </c>
    </row>
    <row r="19" spans="1:23" x14ac:dyDescent="0.2">
      <c r="A19" s="117"/>
      <c r="B19" t="s">
        <v>10</v>
      </c>
      <c r="D19" s="121">
        <v>1152499.5868492001</v>
      </c>
      <c r="E19" s="119">
        <v>120104.74388000001</v>
      </c>
      <c r="F19" s="120">
        <v>131724.91164000001</v>
      </c>
      <c r="G19" s="120">
        <v>133397.61600000001</v>
      </c>
      <c r="H19" s="121">
        <v>385227.27152000007</v>
      </c>
      <c r="I19" s="119">
        <v>157930.93680000002</v>
      </c>
      <c r="J19" s="120">
        <v>78653.457920000001</v>
      </c>
      <c r="K19" s="120">
        <v>107975.72859999999</v>
      </c>
      <c r="L19" s="121">
        <v>344560.12332000001</v>
      </c>
      <c r="M19" s="118">
        <v>729787.39484000008</v>
      </c>
      <c r="N19" s="119">
        <v>122109.93948</v>
      </c>
      <c r="O19" s="120">
        <v>122187.24879999999</v>
      </c>
      <c r="P19" s="120">
        <v>107981.70259</v>
      </c>
      <c r="Q19" s="121">
        <v>352278.89087</v>
      </c>
      <c r="R19" s="121">
        <v>126751.54154999999</v>
      </c>
      <c r="S19" s="120">
        <v>0</v>
      </c>
      <c r="T19" s="119">
        <v>0</v>
      </c>
      <c r="U19" s="121">
        <v>126751.54154999999</v>
      </c>
      <c r="V19" s="118">
        <v>479030.43241999997</v>
      </c>
      <c r="W19" s="118">
        <v>1208817.8272600002</v>
      </c>
    </row>
    <row r="20" spans="1:23" x14ac:dyDescent="0.2">
      <c r="A20" s="117"/>
      <c r="B20" t="s">
        <v>11</v>
      </c>
      <c r="D20" s="121">
        <v>3594159.2951730802</v>
      </c>
      <c r="E20" s="119">
        <v>258330.01934</v>
      </c>
      <c r="F20" s="120">
        <v>506548.82244000002</v>
      </c>
      <c r="G20" s="120">
        <v>187261.41587999999</v>
      </c>
      <c r="H20" s="121">
        <v>952140.25766</v>
      </c>
      <c r="I20" s="119">
        <v>167171.43681620003</v>
      </c>
      <c r="J20" s="120">
        <v>213862.96330484003</v>
      </c>
      <c r="K20" s="120">
        <v>324205.84827647998</v>
      </c>
      <c r="L20" s="121">
        <v>705240.24839752004</v>
      </c>
      <c r="M20" s="118">
        <v>1657380.5060575199</v>
      </c>
      <c r="N20" s="119">
        <v>349852.11625800002</v>
      </c>
      <c r="O20" s="120">
        <v>126414.9175</v>
      </c>
      <c r="P20" s="120">
        <v>394050.4397022</v>
      </c>
      <c r="Q20" s="121">
        <v>870317.47346020001</v>
      </c>
      <c r="R20" s="121">
        <v>328980.15597517998</v>
      </c>
      <c r="S20" s="120">
        <v>0</v>
      </c>
      <c r="T20" s="119">
        <v>0</v>
      </c>
      <c r="U20" s="121">
        <v>328980.15597517998</v>
      </c>
      <c r="V20" s="118">
        <v>1199297.62943538</v>
      </c>
      <c r="W20" s="118">
        <v>2856678.1354928999</v>
      </c>
    </row>
    <row r="21" spans="1:23" x14ac:dyDescent="0.2">
      <c r="A21" s="117"/>
      <c r="D21" s="172"/>
      <c r="E21" s="119"/>
      <c r="F21" s="120"/>
      <c r="G21" s="120"/>
      <c r="H21" s="121"/>
      <c r="I21" s="119"/>
      <c r="J21" s="120"/>
      <c r="K21" s="120"/>
      <c r="L21" s="121"/>
      <c r="M21" s="118"/>
      <c r="N21" s="119"/>
      <c r="O21" s="120"/>
      <c r="P21" s="120"/>
      <c r="Q21" s="121"/>
      <c r="R21" s="121"/>
      <c r="S21" s="120"/>
      <c r="T21" s="120"/>
      <c r="U21" s="121"/>
      <c r="V21" s="118"/>
      <c r="W21" s="118"/>
    </row>
    <row r="22" spans="1:23" x14ac:dyDescent="0.2">
      <c r="A22" s="117" t="s">
        <v>12</v>
      </c>
      <c r="D22" s="121">
        <v>64792414.482779995</v>
      </c>
      <c r="E22" s="119">
        <v>5360434.0272700004</v>
      </c>
      <c r="F22" s="120">
        <v>4970338.0111199999</v>
      </c>
      <c r="G22" s="120">
        <v>6116493.0943499999</v>
      </c>
      <c r="H22" s="121">
        <v>16447265.132739998</v>
      </c>
      <c r="I22" s="119">
        <v>5456850.3757199999</v>
      </c>
      <c r="J22" s="120">
        <v>5258963.8018000005</v>
      </c>
      <c r="K22" s="120">
        <v>5371478.1514400002</v>
      </c>
      <c r="L22" s="121">
        <v>16087292.32896</v>
      </c>
      <c r="M22" s="118">
        <v>32534557.4617</v>
      </c>
      <c r="N22" s="119">
        <v>5512393.3214400001</v>
      </c>
      <c r="O22" s="120">
        <v>5104110.3931999998</v>
      </c>
      <c r="P22" s="120">
        <v>5803590.6552399993</v>
      </c>
      <c r="Q22" s="121">
        <v>16420094.369879998</v>
      </c>
      <c r="R22" s="121">
        <v>5453499.7710999995</v>
      </c>
      <c r="S22" s="120">
        <v>0</v>
      </c>
      <c r="T22" s="119">
        <v>0</v>
      </c>
      <c r="U22" s="121">
        <v>5453499.7710999995</v>
      </c>
      <c r="V22" s="118">
        <v>21873594.140979998</v>
      </c>
      <c r="W22" s="118">
        <v>54408151.602679998</v>
      </c>
    </row>
    <row r="23" spans="1:23" x14ac:dyDescent="0.2">
      <c r="A23" s="117"/>
      <c r="B23" t="s">
        <v>13</v>
      </c>
      <c r="D23" s="121">
        <v>14527053.138010001</v>
      </c>
      <c r="E23" s="119">
        <v>1204131.3315100002</v>
      </c>
      <c r="F23" s="120">
        <v>1114911.0949199998</v>
      </c>
      <c r="G23" s="120">
        <v>1477403.51749</v>
      </c>
      <c r="H23" s="121">
        <v>3796445.94392</v>
      </c>
      <c r="I23" s="119">
        <v>1158834.1813000001</v>
      </c>
      <c r="J23" s="120">
        <v>1154429.0415999999</v>
      </c>
      <c r="K23" s="120">
        <v>1481099.62448</v>
      </c>
      <c r="L23" s="121">
        <v>3794362.8473800002</v>
      </c>
      <c r="M23" s="118">
        <v>7590808.7913000006</v>
      </c>
      <c r="N23" s="119">
        <v>1152034.7159200001</v>
      </c>
      <c r="O23" s="120">
        <v>1165349.8644999999</v>
      </c>
      <c r="P23" s="120">
        <v>1485378.2267199999</v>
      </c>
      <c r="Q23" s="121">
        <v>3802762.8071400002</v>
      </c>
      <c r="R23" s="121">
        <v>1128487.79663</v>
      </c>
      <c r="S23" s="120">
        <v>0</v>
      </c>
      <c r="T23" s="119">
        <v>0</v>
      </c>
      <c r="U23" s="121">
        <v>1128487.79663</v>
      </c>
      <c r="V23" s="118">
        <v>4931250.6037699999</v>
      </c>
      <c r="W23" s="118">
        <v>12522059.395070001</v>
      </c>
    </row>
    <row r="24" spans="1:23" x14ac:dyDescent="0.2">
      <c r="A24" s="117"/>
      <c r="B24" t="s">
        <v>14</v>
      </c>
      <c r="D24" s="121">
        <v>5508864.0625200002</v>
      </c>
      <c r="E24" s="119">
        <v>453619.31458000001</v>
      </c>
      <c r="F24" s="120">
        <v>465519.80728000001</v>
      </c>
      <c r="G24" s="120">
        <v>613471.67775000003</v>
      </c>
      <c r="H24" s="121">
        <v>1532610.7996100001</v>
      </c>
      <c r="I24" s="119">
        <v>504607.71463999996</v>
      </c>
      <c r="J24" s="120">
        <v>506408.22211999993</v>
      </c>
      <c r="K24" s="120">
        <v>495043.38387999998</v>
      </c>
      <c r="L24" s="121">
        <v>1506059.32064</v>
      </c>
      <c r="M24" s="118">
        <v>3038670.1202500002</v>
      </c>
      <c r="N24" s="119">
        <v>502613.66703999997</v>
      </c>
      <c r="O24" s="120">
        <v>483308.68789999996</v>
      </c>
      <c r="P24" s="120">
        <v>503245.51113</v>
      </c>
      <c r="Q24" s="121">
        <v>1489167.86607</v>
      </c>
      <c r="R24" s="121">
        <v>500335.62108000001</v>
      </c>
      <c r="S24" s="120">
        <v>0</v>
      </c>
      <c r="T24" s="119">
        <v>0</v>
      </c>
      <c r="U24" s="121">
        <v>500335.62108000001</v>
      </c>
      <c r="V24" s="118">
        <v>1989503.4871499999</v>
      </c>
      <c r="W24" s="118">
        <v>5028173.6074000001</v>
      </c>
    </row>
    <row r="25" spans="1:23" x14ac:dyDescent="0.2">
      <c r="A25" s="117"/>
      <c r="B25" t="s">
        <v>15</v>
      </c>
      <c r="D25" s="121">
        <v>3373493.2022299999</v>
      </c>
      <c r="E25" s="119">
        <v>690086.42934000003</v>
      </c>
      <c r="F25" s="120">
        <v>49280.985680000005</v>
      </c>
      <c r="G25" s="120">
        <v>558331.47946000006</v>
      </c>
      <c r="H25" s="121">
        <v>1297698.8944800003</v>
      </c>
      <c r="I25" s="119">
        <v>274622.09214000002</v>
      </c>
      <c r="J25" s="120">
        <v>171523.73556</v>
      </c>
      <c r="K25" s="120">
        <v>107288.25296000001</v>
      </c>
      <c r="L25" s="121">
        <v>553434.08065999998</v>
      </c>
      <c r="M25" s="118">
        <v>1851132.9751400002</v>
      </c>
      <c r="N25" s="119">
        <v>744695.52200000011</v>
      </c>
      <c r="O25" s="120">
        <v>51174.789000000004</v>
      </c>
      <c r="P25" s="120">
        <v>461894.24413999997</v>
      </c>
      <c r="Q25" s="121">
        <v>1257764.5551400001</v>
      </c>
      <c r="R25" s="121">
        <v>445956.44747999997</v>
      </c>
      <c r="S25" s="120">
        <v>0</v>
      </c>
      <c r="T25" s="119">
        <v>0</v>
      </c>
      <c r="U25" s="121">
        <v>445956.44747999997</v>
      </c>
      <c r="V25" s="118">
        <v>1703721.0026199999</v>
      </c>
      <c r="W25" s="118">
        <v>3554853.9777600002</v>
      </c>
    </row>
    <row r="26" spans="1:23" x14ac:dyDescent="0.2">
      <c r="A26" s="117"/>
      <c r="B26" t="s">
        <v>58</v>
      </c>
      <c r="D26" s="121">
        <v>27430973.50477</v>
      </c>
      <c r="E26" s="119">
        <v>1836785.1429700002</v>
      </c>
      <c r="F26" s="120">
        <v>2100351.8798000002</v>
      </c>
      <c r="G26" s="120">
        <v>2206443.7842399999</v>
      </c>
      <c r="H26" s="121">
        <v>6143580.8070100006</v>
      </c>
      <c r="I26" s="119">
        <v>2314422.4691399997</v>
      </c>
      <c r="J26" s="120">
        <v>2136550.4216399998</v>
      </c>
      <c r="K26" s="120">
        <v>2122717.3098400002</v>
      </c>
      <c r="L26" s="121">
        <v>6573690.2006200003</v>
      </c>
      <c r="M26" s="118">
        <v>12717271.007630002</v>
      </c>
      <c r="N26" s="119">
        <v>1922960.9725200001</v>
      </c>
      <c r="O26" s="120">
        <v>2189096.5551</v>
      </c>
      <c r="P26" s="120">
        <v>2102774.0390400002</v>
      </c>
      <c r="Q26" s="121">
        <v>6214831.56666</v>
      </c>
      <c r="R26" s="121">
        <v>2164299.00991</v>
      </c>
      <c r="S26" s="120">
        <v>0</v>
      </c>
      <c r="T26" s="119">
        <v>0</v>
      </c>
      <c r="U26" s="121">
        <v>2164299.00991</v>
      </c>
      <c r="V26" s="118">
        <v>8379130.5765700005</v>
      </c>
      <c r="W26" s="118">
        <v>21096401.584200002</v>
      </c>
    </row>
    <row r="27" spans="1:23" x14ac:dyDescent="0.2">
      <c r="A27" s="117"/>
      <c r="B27" t="s">
        <v>60</v>
      </c>
      <c r="D27" s="121">
        <v>13904690.39315</v>
      </c>
      <c r="E27" s="119">
        <v>1139753.27887</v>
      </c>
      <c r="F27" s="120">
        <v>1218069.7694400002</v>
      </c>
      <c r="G27" s="120">
        <v>1241599.8684099999</v>
      </c>
      <c r="H27" s="121">
        <v>3599422.9167200001</v>
      </c>
      <c r="I27" s="119">
        <v>1184904.3555000001</v>
      </c>
      <c r="J27" s="120">
        <v>1281154.96184</v>
      </c>
      <c r="K27" s="120">
        <v>1147534.8337600001</v>
      </c>
      <c r="L27" s="121">
        <v>3613594.1511000004</v>
      </c>
      <c r="M27" s="118">
        <v>7213017.0678200005</v>
      </c>
      <c r="N27" s="119">
        <v>1172734.08604</v>
      </c>
      <c r="O27" s="120">
        <v>1164587.5597000001</v>
      </c>
      <c r="P27" s="120">
        <v>1196149.9472099999</v>
      </c>
      <c r="Q27" s="121">
        <v>3533471.59295</v>
      </c>
      <c r="R27" s="121">
        <v>1181046.7320000001</v>
      </c>
      <c r="S27" s="120">
        <v>0</v>
      </c>
      <c r="T27" s="119">
        <v>0</v>
      </c>
      <c r="U27" s="121">
        <v>1181046.7320000001</v>
      </c>
      <c r="V27" s="118">
        <v>4714518.3249500003</v>
      </c>
      <c r="W27" s="118">
        <v>11927535.39277</v>
      </c>
    </row>
    <row r="28" spans="1:23" x14ac:dyDescent="0.2">
      <c r="A28" s="117"/>
      <c r="B28" t="s">
        <v>16</v>
      </c>
      <c r="D28" s="121">
        <v>47340.182099999998</v>
      </c>
      <c r="E28" s="119">
        <v>36058.53</v>
      </c>
      <c r="F28" s="120">
        <v>22204.473999999998</v>
      </c>
      <c r="G28" s="120">
        <v>19242.767</v>
      </c>
      <c r="H28" s="121">
        <v>77505.771000000008</v>
      </c>
      <c r="I28" s="119">
        <v>19459.562999999998</v>
      </c>
      <c r="J28" s="120">
        <v>8897.4190400000007</v>
      </c>
      <c r="K28" s="120">
        <v>17794.746520000001</v>
      </c>
      <c r="L28" s="121">
        <v>46151.728560000003</v>
      </c>
      <c r="M28" s="118">
        <v>123657.49956000001</v>
      </c>
      <c r="N28" s="119">
        <v>17354.357920000002</v>
      </c>
      <c r="O28" s="120">
        <v>50592.936999999998</v>
      </c>
      <c r="P28" s="120">
        <v>54148.686999999998</v>
      </c>
      <c r="Q28" s="121">
        <v>122095.98191999999</v>
      </c>
      <c r="R28" s="121">
        <v>33374.163999999997</v>
      </c>
      <c r="S28" s="120">
        <v>0</v>
      </c>
      <c r="T28" s="119">
        <v>0</v>
      </c>
      <c r="U28" s="121">
        <v>33374.163999999997</v>
      </c>
      <c r="V28" s="118">
        <v>155470.14591999998</v>
      </c>
      <c r="W28" s="118">
        <v>279127.64548000001</v>
      </c>
    </row>
    <row r="29" spans="1:23" x14ac:dyDescent="0.2">
      <c r="A29" s="117"/>
      <c r="D29" s="121"/>
      <c r="E29" s="119"/>
      <c r="F29" s="120"/>
      <c r="G29" s="120"/>
      <c r="H29" s="121"/>
      <c r="I29" s="119"/>
      <c r="J29" s="120"/>
      <c r="K29" s="120"/>
      <c r="L29" s="121"/>
      <c r="M29" s="118"/>
      <c r="N29" s="119"/>
      <c r="O29" s="120"/>
      <c r="P29" s="120"/>
      <c r="Q29" s="121"/>
      <c r="R29" s="121"/>
      <c r="S29" s="120"/>
      <c r="T29" s="119"/>
      <c r="U29" s="121"/>
      <c r="V29" s="118"/>
      <c r="W29" s="118"/>
    </row>
    <row r="30" spans="1:23" x14ac:dyDescent="0.2">
      <c r="A30" s="125" t="s">
        <v>17</v>
      </c>
      <c r="B30" s="126"/>
      <c r="C30" s="126"/>
      <c r="D30" s="121">
        <v>5028903.4547639936</v>
      </c>
      <c r="E30" s="119">
        <v>745726.8179099994</v>
      </c>
      <c r="F30" s="120">
        <v>-203398.94148000001</v>
      </c>
      <c r="G30" s="120">
        <v>-961496.51895999932</v>
      </c>
      <c r="H30" s="121">
        <v>-419168.64252999995</v>
      </c>
      <c r="I30" s="119">
        <v>3273193.295239999</v>
      </c>
      <c r="J30" s="120">
        <v>-2344065.1772799999</v>
      </c>
      <c r="K30" s="120">
        <v>221386.51744000119</v>
      </c>
      <c r="L30" s="121">
        <v>1150514.6354000003</v>
      </c>
      <c r="M30" s="118">
        <v>731345.99287000031</v>
      </c>
      <c r="N30" s="119">
        <v>-504415.21240000078</v>
      </c>
      <c r="O30" s="120">
        <v>-396427.15569999994</v>
      </c>
      <c r="P30" s="120">
        <v>-383084.16570999887</v>
      </c>
      <c r="Q30" s="121">
        <v>-1283926.5338099997</v>
      </c>
      <c r="R30" s="121">
        <v>917308.31794000068</v>
      </c>
      <c r="S30" s="120">
        <v>0</v>
      </c>
      <c r="T30" s="119">
        <v>0</v>
      </c>
      <c r="U30" s="121">
        <v>917308.31794000068</v>
      </c>
      <c r="V30" s="118">
        <v>-366618.21586999903</v>
      </c>
      <c r="W30" s="118">
        <v>364727.77700000128</v>
      </c>
    </row>
    <row r="31" spans="1:23" x14ac:dyDescent="0.2">
      <c r="A31" s="117"/>
      <c r="D31" s="121"/>
      <c r="E31" s="119"/>
      <c r="F31" s="120"/>
      <c r="G31" s="120"/>
      <c r="H31" s="121"/>
      <c r="I31" s="119"/>
      <c r="J31" s="120"/>
      <c r="K31" s="120"/>
      <c r="L31" s="121"/>
      <c r="M31" s="118"/>
      <c r="N31" s="119"/>
      <c r="O31" s="120"/>
      <c r="P31" s="120"/>
      <c r="Q31" s="121"/>
      <c r="R31" s="121"/>
      <c r="S31" s="120"/>
      <c r="T31" s="120"/>
      <c r="U31" s="121"/>
      <c r="V31" s="118"/>
      <c r="W31" s="118"/>
    </row>
    <row r="32" spans="1:23" x14ac:dyDescent="0.2">
      <c r="A32" s="112" t="s">
        <v>18</v>
      </c>
      <c r="D32" s="121"/>
      <c r="E32" s="119"/>
      <c r="F32" s="120"/>
      <c r="G32" s="120"/>
      <c r="H32" s="121"/>
      <c r="I32" s="119"/>
      <c r="J32" s="120"/>
      <c r="K32" s="120"/>
      <c r="L32" s="121"/>
      <c r="M32" s="118"/>
      <c r="N32" s="119"/>
      <c r="O32" s="120"/>
      <c r="P32" s="120"/>
      <c r="Q32" s="121"/>
      <c r="R32" s="121"/>
      <c r="S32" s="120"/>
      <c r="T32" s="120"/>
      <c r="U32" s="121"/>
      <c r="V32" s="118"/>
      <c r="W32" s="118"/>
    </row>
    <row r="33" spans="1:23" x14ac:dyDescent="0.2">
      <c r="A33" s="117" t="s">
        <v>19</v>
      </c>
      <c r="D33" s="121">
        <v>12106839.322583798</v>
      </c>
      <c r="E33" s="119">
        <v>276211.40082999994</v>
      </c>
      <c r="F33" s="120">
        <v>719068.60432000004</v>
      </c>
      <c r="G33" s="120">
        <v>1046738.2774199999</v>
      </c>
      <c r="H33" s="121">
        <v>2042018.2825699998</v>
      </c>
      <c r="I33" s="119">
        <v>866447.35367999994</v>
      </c>
      <c r="J33" s="120">
        <v>866186.00603999989</v>
      </c>
      <c r="K33" s="120">
        <v>1138743.3645200001</v>
      </c>
      <c r="L33" s="121">
        <v>2871376.7242399999</v>
      </c>
      <c r="M33" s="118">
        <v>4913395.0068100002</v>
      </c>
      <c r="N33" s="119">
        <v>793333.99068000005</v>
      </c>
      <c r="O33" s="120">
        <v>838342.7326000001</v>
      </c>
      <c r="P33" s="120">
        <v>743479.96167000011</v>
      </c>
      <c r="Q33" s="121">
        <v>2375156.6849500001</v>
      </c>
      <c r="R33" s="121">
        <v>815722.43729999999</v>
      </c>
      <c r="S33" s="120">
        <v>0</v>
      </c>
      <c r="T33" s="119">
        <v>0</v>
      </c>
      <c r="U33" s="121">
        <v>815722.43729999999</v>
      </c>
      <c r="V33" s="118">
        <v>3190879.12225</v>
      </c>
      <c r="W33" s="118">
        <v>8104274.1290600002</v>
      </c>
    </row>
    <row r="34" spans="1:23" x14ac:dyDescent="0.2">
      <c r="A34" s="117"/>
      <c r="B34" t="s">
        <v>20</v>
      </c>
      <c r="D34" s="121">
        <v>12378.4001362</v>
      </c>
      <c r="E34" s="119">
        <v>492.41699999999997</v>
      </c>
      <c r="F34" s="120">
        <v>2587.7440000000001</v>
      </c>
      <c r="G34" s="120">
        <v>376.74700000000001</v>
      </c>
      <c r="H34" s="121">
        <v>3456.9079999999999</v>
      </c>
      <c r="I34" s="119">
        <v>236.24299999999999</v>
      </c>
      <c r="J34" s="120">
        <v>1517.8440000000001</v>
      </c>
      <c r="K34" s="120">
        <v>1324.723</v>
      </c>
      <c r="L34" s="121">
        <v>3078.81</v>
      </c>
      <c r="M34" s="118">
        <v>6535.7179999999998</v>
      </c>
      <c r="N34" s="119">
        <v>2204.8519999999999</v>
      </c>
      <c r="O34" s="120">
        <v>820.55399999999997</v>
      </c>
      <c r="P34" s="120">
        <v>426.09699999999998</v>
      </c>
      <c r="Q34" s="121">
        <v>3451.5029999999997</v>
      </c>
      <c r="R34" s="121">
        <v>6039.018</v>
      </c>
      <c r="S34" s="120">
        <v>0</v>
      </c>
      <c r="T34" s="119">
        <v>0</v>
      </c>
      <c r="U34" s="121">
        <v>6039.018</v>
      </c>
      <c r="V34" s="118">
        <v>9490.5210000000006</v>
      </c>
      <c r="W34" s="118">
        <v>16026.239000000001</v>
      </c>
    </row>
    <row r="35" spans="1:23" x14ac:dyDescent="0.2">
      <c r="A35" s="117"/>
      <c r="B35" t="s">
        <v>21</v>
      </c>
      <c r="D35" s="121">
        <v>5523900.927219999</v>
      </c>
      <c r="E35" s="119">
        <v>8551.8758300000009</v>
      </c>
      <c r="F35" s="120">
        <v>233579.51832</v>
      </c>
      <c r="G35" s="120">
        <v>373932.33441999997</v>
      </c>
      <c r="H35" s="121">
        <v>616063.72857000004</v>
      </c>
      <c r="I35" s="119">
        <v>441776.69504000002</v>
      </c>
      <c r="J35" s="120">
        <v>345120.40804000001</v>
      </c>
      <c r="K35" s="120">
        <v>588776.35551999998</v>
      </c>
      <c r="L35" s="121">
        <v>1375673.4586</v>
      </c>
      <c r="M35" s="118">
        <v>1991737.18717</v>
      </c>
      <c r="N35" s="119">
        <v>267335.06967999996</v>
      </c>
      <c r="O35" s="120">
        <v>325318.75030000001</v>
      </c>
      <c r="P35" s="120">
        <v>354035.24367</v>
      </c>
      <c r="Q35" s="121">
        <v>946689.06364999991</v>
      </c>
      <c r="R35" s="121">
        <v>350600.10054999997</v>
      </c>
      <c r="S35" s="120">
        <v>0</v>
      </c>
      <c r="T35" s="119">
        <v>0</v>
      </c>
      <c r="U35" s="121">
        <v>350600.10054999997</v>
      </c>
      <c r="V35" s="118">
        <v>1297289.1642</v>
      </c>
      <c r="W35" s="118">
        <v>3289026.3513700003</v>
      </c>
    </row>
    <row r="36" spans="1:23" x14ac:dyDescent="0.2">
      <c r="A36" s="117"/>
      <c r="B36" t="s">
        <v>22</v>
      </c>
      <c r="D36" s="121">
        <v>6595316.7955</v>
      </c>
      <c r="E36" s="119">
        <v>268151.94199999998</v>
      </c>
      <c r="F36" s="120">
        <v>488076.83</v>
      </c>
      <c r="G36" s="120">
        <v>673182.69</v>
      </c>
      <c r="H36" s="121">
        <v>1429411.4619999998</v>
      </c>
      <c r="I36" s="119">
        <v>424906.90164</v>
      </c>
      <c r="J36" s="120">
        <v>522583.44199999998</v>
      </c>
      <c r="K36" s="120">
        <v>551291.73199999996</v>
      </c>
      <c r="L36" s="121">
        <v>1498782.0756399999</v>
      </c>
      <c r="M36" s="118">
        <v>2928193.5376399998</v>
      </c>
      <c r="N36" s="119">
        <v>528203.77300000004</v>
      </c>
      <c r="O36" s="120">
        <v>513844.53630000004</v>
      </c>
      <c r="P36" s="120">
        <v>389870.815</v>
      </c>
      <c r="Q36" s="121">
        <v>1431919.1243</v>
      </c>
      <c r="R36" s="121">
        <v>471161.35475</v>
      </c>
      <c r="S36" s="120">
        <v>0</v>
      </c>
      <c r="T36" s="119">
        <v>0</v>
      </c>
      <c r="U36" s="121">
        <v>471161.35475</v>
      </c>
      <c r="V36" s="118">
        <v>1903080.47905</v>
      </c>
      <c r="W36" s="118">
        <v>4831274.01669</v>
      </c>
    </row>
    <row r="37" spans="1:23" x14ac:dyDescent="0.2">
      <c r="A37" s="117"/>
      <c r="D37" s="121"/>
      <c r="E37" s="119"/>
      <c r="F37" s="120"/>
      <c r="G37" s="120"/>
      <c r="H37" s="121"/>
      <c r="I37" s="119"/>
      <c r="J37" s="120"/>
      <c r="K37" s="120"/>
      <c r="L37" s="121"/>
      <c r="M37" s="118"/>
      <c r="N37" s="119"/>
      <c r="O37" s="120"/>
      <c r="P37" s="120"/>
      <c r="Q37" s="121"/>
      <c r="R37" s="121"/>
      <c r="S37" s="120"/>
      <c r="T37" s="120"/>
      <c r="U37" s="121"/>
      <c r="V37" s="118"/>
      <c r="W37" s="118"/>
    </row>
    <row r="38" spans="1:23" x14ac:dyDescent="0.2">
      <c r="A38" s="127" t="s">
        <v>61</v>
      </c>
      <c r="B38" s="128"/>
      <c r="C38" s="128"/>
      <c r="D38" s="132">
        <v>69833696.337680191</v>
      </c>
      <c r="E38" s="130">
        <v>6106653.2621799996</v>
      </c>
      <c r="F38" s="131">
        <v>4769526.8136400003</v>
      </c>
      <c r="G38" s="131">
        <v>5155373.3223900003</v>
      </c>
      <c r="H38" s="132">
        <v>16031553.39821</v>
      </c>
      <c r="I38" s="130">
        <v>8730279.9139600005</v>
      </c>
      <c r="J38" s="131">
        <v>2916416.4685200006</v>
      </c>
      <c r="K38" s="131">
        <v>5594189.3918800009</v>
      </c>
      <c r="L38" s="132">
        <v>17240885.774360001</v>
      </c>
      <c r="M38" s="129">
        <v>33272439.172570001</v>
      </c>
      <c r="N38" s="130">
        <v>5010182.9610399995</v>
      </c>
      <c r="O38" s="131">
        <v>4708503.7914999994</v>
      </c>
      <c r="P38" s="131">
        <v>5420932.5865300009</v>
      </c>
      <c r="Q38" s="132">
        <v>15139619.33907</v>
      </c>
      <c r="R38" s="132">
        <v>6376847.1070400001</v>
      </c>
      <c r="S38" s="131">
        <v>0</v>
      </c>
      <c r="T38" s="131">
        <v>0</v>
      </c>
      <c r="U38" s="132">
        <v>6376847.1070400001</v>
      </c>
      <c r="V38" s="129">
        <v>21516466.446109999</v>
      </c>
      <c r="W38" s="129">
        <v>54788905.61868</v>
      </c>
    </row>
    <row r="39" spans="1:23" x14ac:dyDescent="0.2">
      <c r="A39" s="127" t="s">
        <v>62</v>
      </c>
      <c r="B39" s="128"/>
      <c r="C39" s="128"/>
      <c r="D39" s="132">
        <v>76911632.205499992</v>
      </c>
      <c r="E39" s="130">
        <v>5637137.8451000005</v>
      </c>
      <c r="F39" s="131">
        <v>5691994.3594399998</v>
      </c>
      <c r="G39" s="131">
        <v>7163608.1187699996</v>
      </c>
      <c r="H39" s="132">
        <v>18492740.323309999</v>
      </c>
      <c r="I39" s="130">
        <v>6323533.9724000003</v>
      </c>
      <c r="J39" s="131">
        <v>6126667.6518400004</v>
      </c>
      <c r="K39" s="131">
        <v>6511546.2389599998</v>
      </c>
      <c r="L39" s="132">
        <v>18961747.863200001</v>
      </c>
      <c r="M39" s="129">
        <v>37454488.186509997</v>
      </c>
      <c r="N39" s="130">
        <v>6307932.1641199999</v>
      </c>
      <c r="O39" s="131">
        <v>5943273.6798</v>
      </c>
      <c r="P39" s="131">
        <v>6547496.7139099995</v>
      </c>
      <c r="Q39" s="132">
        <v>18798702.557829998</v>
      </c>
      <c r="R39" s="132">
        <v>6275261.2263999991</v>
      </c>
      <c r="S39" s="131">
        <v>0</v>
      </c>
      <c r="T39" s="131">
        <v>0</v>
      </c>
      <c r="U39" s="132">
        <v>6275261.2263999991</v>
      </c>
      <c r="V39" s="129">
        <v>25073963.784229998</v>
      </c>
      <c r="W39" s="129">
        <v>62528451.97073999</v>
      </c>
    </row>
    <row r="40" spans="1:23" x14ac:dyDescent="0.2">
      <c r="A40" s="127" t="s">
        <v>23</v>
      </c>
      <c r="B40" s="128"/>
      <c r="C40" s="128"/>
      <c r="D40" s="132">
        <v>-7077935.867819801</v>
      </c>
      <c r="E40" s="130">
        <v>469515.41707999952</v>
      </c>
      <c r="F40" s="131">
        <v>-922467.54579999973</v>
      </c>
      <c r="G40" s="131">
        <v>-2008234.7963799988</v>
      </c>
      <c r="H40" s="132">
        <v>-2461186.9250999992</v>
      </c>
      <c r="I40" s="130">
        <v>2406745.9415599997</v>
      </c>
      <c r="J40" s="131">
        <v>-3210251.1833199998</v>
      </c>
      <c r="K40" s="131">
        <v>-917356.84707999858</v>
      </c>
      <c r="L40" s="132">
        <v>-1720862.0888399987</v>
      </c>
      <c r="M40" s="129">
        <v>-4182049.0139399981</v>
      </c>
      <c r="N40" s="130">
        <v>-1297749.2030800004</v>
      </c>
      <c r="O40" s="131">
        <v>-1234769.8883000007</v>
      </c>
      <c r="P40" s="131">
        <v>-1126564.1273799986</v>
      </c>
      <c r="Q40" s="132">
        <v>-3659083.2187599996</v>
      </c>
      <c r="R40" s="132">
        <v>101585.88064000104</v>
      </c>
      <c r="S40" s="131">
        <v>0</v>
      </c>
      <c r="T40" s="131">
        <v>0</v>
      </c>
      <c r="U40" s="132">
        <v>101585.88064000104</v>
      </c>
      <c r="V40" s="129">
        <v>-3557497.3381199986</v>
      </c>
      <c r="W40" s="129">
        <v>-7739546.3520599967</v>
      </c>
    </row>
    <row r="41" spans="1:23" x14ac:dyDescent="0.2">
      <c r="A41" s="133"/>
      <c r="B41" s="134"/>
      <c r="C41" s="134"/>
      <c r="D41" s="229"/>
      <c r="E41" s="231"/>
      <c r="F41" s="241"/>
      <c r="G41" s="241"/>
      <c r="H41" s="138"/>
      <c r="I41" s="231"/>
      <c r="J41" s="137"/>
      <c r="K41" s="137"/>
      <c r="L41" s="138"/>
      <c r="M41" s="139"/>
      <c r="N41" s="136"/>
      <c r="O41" s="137"/>
      <c r="P41" s="137"/>
      <c r="Q41" s="138"/>
      <c r="R41" s="138"/>
      <c r="S41" s="137"/>
      <c r="T41" s="137"/>
      <c r="U41" s="138"/>
      <c r="V41" s="139"/>
      <c r="W41" s="139"/>
    </row>
    <row r="42" spans="1:23" x14ac:dyDescent="0.2">
      <c r="A42" s="112" t="s">
        <v>24</v>
      </c>
      <c r="D42" s="172"/>
      <c r="E42" s="130"/>
      <c r="F42" s="131"/>
      <c r="G42" s="131"/>
      <c r="H42" s="142"/>
      <c r="I42" s="130"/>
      <c r="J42" s="141"/>
      <c r="K42" s="141"/>
      <c r="L42" s="142"/>
      <c r="M42" s="143"/>
      <c r="N42" s="140"/>
      <c r="O42" s="141"/>
      <c r="P42" s="141"/>
      <c r="Q42" s="142"/>
      <c r="R42" s="142"/>
      <c r="S42" s="141"/>
      <c r="T42" s="141"/>
      <c r="U42" s="142"/>
      <c r="V42" s="143"/>
      <c r="W42" s="143"/>
    </row>
    <row r="43" spans="1:23" x14ac:dyDescent="0.2">
      <c r="A43" s="112"/>
      <c r="D43" s="172"/>
      <c r="E43" s="130"/>
      <c r="F43" s="131"/>
      <c r="G43" s="131"/>
      <c r="H43" s="142"/>
      <c r="I43" s="130"/>
      <c r="J43" s="141"/>
      <c r="K43" s="141"/>
      <c r="L43" s="142"/>
      <c r="M43" s="143"/>
      <c r="N43" s="140"/>
      <c r="O43" s="141"/>
      <c r="P43" s="141"/>
      <c r="Q43" s="142"/>
      <c r="R43" s="142"/>
      <c r="S43" s="141"/>
      <c r="T43" s="141"/>
      <c r="U43" s="142"/>
      <c r="V43" s="143"/>
      <c r="W43" s="143"/>
    </row>
    <row r="44" spans="1:23" x14ac:dyDescent="0.2">
      <c r="A44" s="117" t="s">
        <v>25</v>
      </c>
      <c r="D44" s="121">
        <v>5333921.8811281025</v>
      </c>
      <c r="E44" s="130">
        <v>345795.93392999982</v>
      </c>
      <c r="F44" s="131">
        <v>-316634.95391999953</v>
      </c>
      <c r="G44" s="131">
        <v>-413730.15258999879</v>
      </c>
      <c r="H44" s="121">
        <v>-384569.1725799985</v>
      </c>
      <c r="I44" s="155">
        <v>2802216.2667599996</v>
      </c>
      <c r="J44" s="153">
        <v>-2988530.3760799998</v>
      </c>
      <c r="K44" s="153">
        <v>342519.77035999997</v>
      </c>
      <c r="L44" s="121">
        <v>156205.66103999969</v>
      </c>
      <c r="M44" s="118">
        <v>-228363.51153999881</v>
      </c>
      <c r="N44" s="155">
        <v>674347.23931999994</v>
      </c>
      <c r="O44" s="153">
        <v>1865926.6427</v>
      </c>
      <c r="P44" s="153">
        <v>-337350.66795999993</v>
      </c>
      <c r="Q44" s="121">
        <v>2202923.2140600001</v>
      </c>
      <c r="R44" s="154">
        <v>-630341.8243600002</v>
      </c>
      <c r="S44" s="153">
        <v>0</v>
      </c>
      <c r="T44" s="155">
        <v>0</v>
      </c>
      <c r="U44" s="121">
        <v>-630341.8243600002</v>
      </c>
      <c r="V44" s="118">
        <v>1572581.3896999999</v>
      </c>
      <c r="W44" s="118">
        <v>1344217.8781600012</v>
      </c>
    </row>
    <row r="45" spans="1:23" x14ac:dyDescent="0.2">
      <c r="A45" s="117" t="s">
        <v>26</v>
      </c>
      <c r="D45" s="121">
        <v>711415.97336629988</v>
      </c>
      <c r="E45" s="130">
        <v>-1269721.3975</v>
      </c>
      <c r="F45" s="131">
        <v>53112.188200000011</v>
      </c>
      <c r="G45" s="131">
        <v>-26049.094520000013</v>
      </c>
      <c r="H45" s="121">
        <v>-1242658.30382</v>
      </c>
      <c r="I45" s="155">
        <v>-97986.924899999998</v>
      </c>
      <c r="J45" s="153">
        <v>111438.33271999998</v>
      </c>
      <c r="K45" s="153">
        <v>-82974.017800000001</v>
      </c>
      <c r="L45" s="121">
        <v>-69522.609980000023</v>
      </c>
      <c r="M45" s="118">
        <v>-1312180.9138</v>
      </c>
      <c r="N45" s="155">
        <v>-79600.984200000006</v>
      </c>
      <c r="O45" s="153">
        <v>54193.755400000002</v>
      </c>
      <c r="P45" s="153">
        <v>15265.581039999997</v>
      </c>
      <c r="Q45" s="121">
        <v>-10141.647760000007</v>
      </c>
      <c r="R45" s="154">
        <v>96823.13106</v>
      </c>
      <c r="S45" s="153">
        <v>0</v>
      </c>
      <c r="T45" s="155">
        <v>0</v>
      </c>
      <c r="U45" s="121">
        <v>96823.13106</v>
      </c>
      <c r="V45" s="118">
        <v>86681.483299999993</v>
      </c>
      <c r="W45" s="118">
        <v>-1225499.4305</v>
      </c>
    </row>
    <row r="46" spans="1:23" x14ac:dyDescent="0.2">
      <c r="A46" s="117"/>
      <c r="B46" t="s">
        <v>27</v>
      </c>
      <c r="D46" s="121">
        <v>1964048.2088499998</v>
      </c>
      <c r="E46" s="130">
        <v>103573.82719</v>
      </c>
      <c r="F46" s="131">
        <v>135418.20976</v>
      </c>
      <c r="G46" s="131">
        <v>117000.0689</v>
      </c>
      <c r="H46" s="121">
        <v>355992.10584999999</v>
      </c>
      <c r="I46" s="155">
        <v>133777.63726000002</v>
      </c>
      <c r="J46" s="153">
        <v>188893.65367999999</v>
      </c>
      <c r="K46" s="153">
        <v>114132.21468</v>
      </c>
      <c r="L46" s="121">
        <v>436803.50561999995</v>
      </c>
      <c r="M46" s="118">
        <v>792795.61146999989</v>
      </c>
      <c r="N46" s="155">
        <v>166650.52392000001</v>
      </c>
      <c r="O46" s="153">
        <v>156051.9748</v>
      </c>
      <c r="P46" s="153">
        <v>105646.90655</v>
      </c>
      <c r="Q46" s="121">
        <v>428349.40527000005</v>
      </c>
      <c r="R46" s="154">
        <v>180501.95606</v>
      </c>
      <c r="S46" s="153">
        <v>0</v>
      </c>
      <c r="T46" s="155">
        <v>0</v>
      </c>
      <c r="U46" s="121">
        <v>180501.95606</v>
      </c>
      <c r="V46" s="118">
        <v>608851.36132999999</v>
      </c>
      <c r="W46" s="118">
        <v>1401646.9727999999</v>
      </c>
    </row>
    <row r="47" spans="1:23" x14ac:dyDescent="0.2">
      <c r="A47" s="117"/>
      <c r="B47" t="s">
        <v>28</v>
      </c>
      <c r="D47" s="121">
        <v>1252632.2354836999</v>
      </c>
      <c r="E47" s="130">
        <v>1373295.2246899998</v>
      </c>
      <c r="F47" s="131">
        <v>82306.021559999994</v>
      </c>
      <c r="G47" s="131">
        <v>143049.16342000003</v>
      </c>
      <c r="H47" s="121">
        <v>1598650.40967</v>
      </c>
      <c r="I47" s="155">
        <v>231764.56216</v>
      </c>
      <c r="J47" s="153">
        <v>77455.320959999997</v>
      </c>
      <c r="K47" s="153">
        <v>197106.23248000001</v>
      </c>
      <c r="L47" s="121">
        <v>506326.11560000002</v>
      </c>
      <c r="M47" s="118">
        <v>2104976.5252700001</v>
      </c>
      <c r="N47" s="155">
        <v>246251.50812000001</v>
      </c>
      <c r="O47" s="153">
        <v>101858.21939999999</v>
      </c>
      <c r="P47" s="153">
        <v>90381.325509999995</v>
      </c>
      <c r="Q47" s="121">
        <v>438491.05303000001</v>
      </c>
      <c r="R47" s="154">
        <v>83678.824999999997</v>
      </c>
      <c r="S47" s="153">
        <v>0</v>
      </c>
      <c r="T47" s="155">
        <v>0</v>
      </c>
      <c r="U47" s="121">
        <v>83678.824999999997</v>
      </c>
      <c r="V47" s="118">
        <v>522169.87803000002</v>
      </c>
      <c r="W47" s="118">
        <v>2627146.4033000004</v>
      </c>
    </row>
    <row r="48" spans="1:23" x14ac:dyDescent="0.2">
      <c r="A48" s="117" t="s">
        <v>29</v>
      </c>
      <c r="D48" s="121">
        <v>4627698.1299776789</v>
      </c>
      <c r="E48" s="130">
        <v>174604.7765700001</v>
      </c>
      <c r="F48" s="131">
        <v>-614997.64396000002</v>
      </c>
      <c r="G48" s="131">
        <v>-853673.46473000012</v>
      </c>
      <c r="H48" s="121">
        <v>-1294066.3321199999</v>
      </c>
      <c r="I48" s="155">
        <v>578145.15247999993</v>
      </c>
      <c r="J48" s="153">
        <v>-233343.32908</v>
      </c>
      <c r="K48" s="153">
        <v>171191.88543999998</v>
      </c>
      <c r="L48" s="121">
        <v>515993.70883999992</v>
      </c>
      <c r="M48" s="118">
        <v>-778072.62327999994</v>
      </c>
      <c r="N48" s="155">
        <v>-278820.75695999997</v>
      </c>
      <c r="O48" s="153">
        <v>1952723.2688</v>
      </c>
      <c r="P48" s="153">
        <v>458475.74326000002</v>
      </c>
      <c r="Q48" s="121">
        <v>2132378.2551000002</v>
      </c>
      <c r="R48" s="154">
        <v>-1613738.9043400001</v>
      </c>
      <c r="S48" s="153">
        <v>0</v>
      </c>
      <c r="T48" s="155">
        <v>0</v>
      </c>
      <c r="U48" s="121">
        <v>-1613738.9043400001</v>
      </c>
      <c r="V48" s="118">
        <v>518639.35076000006</v>
      </c>
      <c r="W48" s="118">
        <v>-259433.27251999988</v>
      </c>
    </row>
    <row r="49" spans="1:23" x14ac:dyDescent="0.2">
      <c r="A49" s="117"/>
      <c r="B49" t="s">
        <v>30</v>
      </c>
      <c r="D49" s="121">
        <v>10555560.723280219</v>
      </c>
      <c r="E49" s="130">
        <v>1706954.6080200002</v>
      </c>
      <c r="F49" s="131">
        <v>-105427.46032000001</v>
      </c>
      <c r="G49" s="131">
        <v>-681593.09362000006</v>
      </c>
      <c r="H49" s="121">
        <v>919934.05408000003</v>
      </c>
      <c r="I49" s="155">
        <v>578471.69066000008</v>
      </c>
      <c r="J49" s="153">
        <v>-232822.56692000001</v>
      </c>
      <c r="K49" s="153">
        <v>1023061.96</v>
      </c>
      <c r="L49" s="121">
        <v>1368711.0837400001</v>
      </c>
      <c r="M49" s="118">
        <v>2288645.1378200003</v>
      </c>
      <c r="N49" s="155">
        <v>-170800.86623999994</v>
      </c>
      <c r="O49" s="153">
        <v>1953592.0105999999</v>
      </c>
      <c r="P49" s="153">
        <v>459221.78610000003</v>
      </c>
      <c r="Q49" s="121">
        <v>2242012.9304599999</v>
      </c>
      <c r="R49" s="154">
        <v>-679514.59772000008</v>
      </c>
      <c r="S49" s="153">
        <v>0</v>
      </c>
      <c r="T49" s="155">
        <v>0</v>
      </c>
      <c r="U49" s="121">
        <v>-679514.59772000008</v>
      </c>
      <c r="V49" s="118">
        <v>1562498.33274</v>
      </c>
      <c r="W49" s="118">
        <v>3851143.4705600003</v>
      </c>
    </row>
    <row r="50" spans="1:23" x14ac:dyDescent="0.2">
      <c r="A50" s="117"/>
      <c r="B50" t="s">
        <v>31</v>
      </c>
      <c r="D50" s="121">
        <v>5927862.5933025405</v>
      </c>
      <c r="E50" s="130">
        <v>1532349.8314499999</v>
      </c>
      <c r="F50" s="131">
        <v>509570.18364</v>
      </c>
      <c r="G50" s="131">
        <v>172080.37110999998</v>
      </c>
      <c r="H50" s="121">
        <v>2214000.3862000001</v>
      </c>
      <c r="I50" s="155">
        <v>326.53818000000001</v>
      </c>
      <c r="J50" s="153">
        <v>520.76215999999999</v>
      </c>
      <c r="K50" s="153">
        <v>851870.0745600001</v>
      </c>
      <c r="L50" s="121">
        <v>852717.37490000005</v>
      </c>
      <c r="M50" s="118">
        <v>3066717.7611000002</v>
      </c>
      <c r="N50" s="155">
        <v>108019.89072</v>
      </c>
      <c r="O50" s="153">
        <v>868.74180000000001</v>
      </c>
      <c r="P50" s="153">
        <v>746.04284000000007</v>
      </c>
      <c r="Q50" s="121">
        <v>109634.67535999999</v>
      </c>
      <c r="R50" s="154">
        <v>934224.30662000005</v>
      </c>
      <c r="S50" s="153">
        <v>0</v>
      </c>
      <c r="T50" s="155">
        <v>0</v>
      </c>
      <c r="U50" s="121">
        <v>934224.30662000005</v>
      </c>
      <c r="V50" s="118">
        <v>1043858.98198</v>
      </c>
      <c r="W50" s="118">
        <v>4110576.7430800004</v>
      </c>
    </row>
    <row r="51" spans="1:23" x14ac:dyDescent="0.2">
      <c r="A51" s="117" t="s">
        <v>32</v>
      </c>
      <c r="D51" s="121">
        <v>0</v>
      </c>
      <c r="E51" s="130">
        <v>5189.8857899999712</v>
      </c>
      <c r="F51" s="131">
        <v>-3036.343600000022</v>
      </c>
      <c r="G51" s="131">
        <v>-2120.9736299999968</v>
      </c>
      <c r="H51" s="121">
        <v>32.568559999952413</v>
      </c>
      <c r="I51" s="155">
        <v>3932.5186400000239</v>
      </c>
      <c r="J51" s="153">
        <v>11558.382719999998</v>
      </c>
      <c r="K51" s="153">
        <v>-20417.814519999985</v>
      </c>
      <c r="L51" s="121">
        <v>-4926.9131599999637</v>
      </c>
      <c r="M51" s="118">
        <v>-4894.3446000000113</v>
      </c>
      <c r="N51" s="155">
        <v>18365.565519999946</v>
      </c>
      <c r="O51" s="153">
        <v>8190.4474000000046</v>
      </c>
      <c r="P51" s="153">
        <v>5739.5327399999951</v>
      </c>
      <c r="Q51" s="121">
        <v>32295.545659999945</v>
      </c>
      <c r="R51" s="154">
        <v>-237.33313000001363</v>
      </c>
      <c r="S51" s="153">
        <v>0</v>
      </c>
      <c r="T51" s="155">
        <v>0</v>
      </c>
      <c r="U51" s="121">
        <v>-237.33313000001363</v>
      </c>
      <c r="V51" s="118">
        <v>32058.212529999932</v>
      </c>
      <c r="W51" s="118">
        <v>27163.86792999992</v>
      </c>
    </row>
    <row r="52" spans="1:23" x14ac:dyDescent="0.2">
      <c r="A52" s="117" t="s">
        <v>33</v>
      </c>
      <c r="D52" s="121">
        <v>-5192.2222158760505</v>
      </c>
      <c r="E52" s="130">
        <v>1435722.6690699998</v>
      </c>
      <c r="F52" s="131">
        <v>248286.84544000035</v>
      </c>
      <c r="G52" s="131">
        <v>468113.38029000128</v>
      </c>
      <c r="H52" s="121">
        <v>2152122.8948000013</v>
      </c>
      <c r="I52" s="155">
        <v>2318125.5205399995</v>
      </c>
      <c r="J52" s="153">
        <v>-2878183.7624399997</v>
      </c>
      <c r="K52" s="153">
        <v>274719.71724000003</v>
      </c>
      <c r="L52" s="121">
        <v>-285338.52466000023</v>
      </c>
      <c r="M52" s="118">
        <v>1866784.3701400012</v>
      </c>
      <c r="N52" s="155">
        <v>1014403.41496</v>
      </c>
      <c r="O52" s="153">
        <v>-149180.82889999999</v>
      </c>
      <c r="P52" s="153">
        <v>-816831.52500000002</v>
      </c>
      <c r="Q52" s="121">
        <v>48391.061059999978</v>
      </c>
      <c r="R52" s="154">
        <v>886811.28204999992</v>
      </c>
      <c r="S52" s="153">
        <v>0</v>
      </c>
      <c r="T52" s="155">
        <v>0</v>
      </c>
      <c r="U52" s="121">
        <v>886811.28204999992</v>
      </c>
      <c r="V52" s="118">
        <v>935202.3431099999</v>
      </c>
      <c r="W52" s="118">
        <v>2801986.713250001</v>
      </c>
    </row>
    <row r="53" spans="1:23" x14ac:dyDescent="0.2">
      <c r="A53" s="117" t="s">
        <v>85</v>
      </c>
      <c r="D53" s="121">
        <v>0</v>
      </c>
      <c r="E53" s="130">
        <v>0</v>
      </c>
      <c r="F53" s="131">
        <v>0</v>
      </c>
      <c r="G53" s="131">
        <v>0</v>
      </c>
      <c r="H53" s="121">
        <v>0</v>
      </c>
      <c r="I53" s="155">
        <v>0</v>
      </c>
      <c r="J53" s="153">
        <v>0</v>
      </c>
      <c r="K53" s="153">
        <v>0</v>
      </c>
      <c r="L53" s="121">
        <v>0</v>
      </c>
      <c r="M53" s="118">
        <v>0</v>
      </c>
      <c r="N53" s="155">
        <v>0</v>
      </c>
      <c r="O53" s="153">
        <v>0</v>
      </c>
      <c r="P53" s="153">
        <v>0</v>
      </c>
      <c r="Q53" s="121">
        <v>0</v>
      </c>
      <c r="R53" s="154">
        <v>0</v>
      </c>
      <c r="S53" s="153">
        <v>0</v>
      </c>
      <c r="T53" s="155">
        <v>0</v>
      </c>
      <c r="U53" s="121">
        <v>0</v>
      </c>
      <c r="V53" s="118">
        <v>0</v>
      </c>
      <c r="W53" s="118">
        <v>0</v>
      </c>
    </row>
    <row r="54" spans="1:23" hidden="1" x14ac:dyDescent="0.2">
      <c r="A54" s="117"/>
      <c r="B54" t="s">
        <v>34</v>
      </c>
      <c r="D54" s="121">
        <v>0</v>
      </c>
      <c r="E54" s="130">
        <v>0</v>
      </c>
      <c r="F54" s="131">
        <v>0</v>
      </c>
      <c r="G54" s="131">
        <v>0</v>
      </c>
      <c r="H54" s="121">
        <v>0</v>
      </c>
      <c r="I54" s="155">
        <v>0</v>
      </c>
      <c r="J54" s="153">
        <v>0</v>
      </c>
      <c r="K54" s="153">
        <v>0</v>
      </c>
      <c r="L54" s="121">
        <v>0</v>
      </c>
      <c r="M54" s="118">
        <v>0</v>
      </c>
      <c r="N54" s="155">
        <v>0</v>
      </c>
      <c r="O54" s="153">
        <v>0</v>
      </c>
      <c r="P54" s="153">
        <v>0</v>
      </c>
      <c r="Q54" s="121">
        <v>0</v>
      </c>
      <c r="R54" s="154">
        <v>0</v>
      </c>
      <c r="S54" s="153">
        <v>0</v>
      </c>
      <c r="T54" s="155">
        <v>0</v>
      </c>
      <c r="U54" s="121">
        <v>0</v>
      </c>
      <c r="V54" s="118">
        <v>0</v>
      </c>
      <c r="W54" s="118">
        <v>0</v>
      </c>
    </row>
    <row r="55" spans="1:23" hidden="1" x14ac:dyDescent="0.2">
      <c r="A55" s="117"/>
      <c r="B55" t="s">
        <v>35</v>
      </c>
      <c r="D55" s="121">
        <v>0</v>
      </c>
      <c r="E55" s="130">
        <v>0</v>
      </c>
      <c r="F55" s="131">
        <v>0</v>
      </c>
      <c r="G55" s="131">
        <v>0</v>
      </c>
      <c r="H55" s="121">
        <v>0</v>
      </c>
      <c r="I55" s="155">
        <v>0</v>
      </c>
      <c r="J55" s="153">
        <v>0</v>
      </c>
      <c r="K55" s="153">
        <v>0</v>
      </c>
      <c r="L55" s="121">
        <v>0</v>
      </c>
      <c r="M55" s="118">
        <v>0</v>
      </c>
      <c r="N55" s="155">
        <v>0</v>
      </c>
      <c r="O55" s="153">
        <v>0</v>
      </c>
      <c r="P55" s="153">
        <v>0</v>
      </c>
      <c r="Q55" s="121">
        <v>0</v>
      </c>
      <c r="R55" s="154">
        <v>0</v>
      </c>
      <c r="S55" s="153">
        <v>0</v>
      </c>
      <c r="T55" s="155">
        <v>0</v>
      </c>
      <c r="U55" s="121">
        <v>0</v>
      </c>
      <c r="V55" s="118">
        <v>0</v>
      </c>
      <c r="W55" s="118">
        <v>0</v>
      </c>
    </row>
    <row r="56" spans="1:23" x14ac:dyDescent="0.2">
      <c r="A56" s="122" t="s">
        <v>86</v>
      </c>
      <c r="D56" s="121">
        <v>0</v>
      </c>
      <c r="E56" s="130">
        <v>0</v>
      </c>
      <c r="F56" s="131">
        <v>0</v>
      </c>
      <c r="G56" s="131">
        <v>0</v>
      </c>
      <c r="H56" s="121">
        <v>0</v>
      </c>
      <c r="I56" s="155">
        <v>0</v>
      </c>
      <c r="J56" s="153">
        <v>0</v>
      </c>
      <c r="K56" s="153">
        <v>0</v>
      </c>
      <c r="L56" s="121">
        <v>0</v>
      </c>
      <c r="M56" s="118">
        <v>0</v>
      </c>
      <c r="N56" s="155">
        <v>0</v>
      </c>
      <c r="O56" s="153">
        <v>0</v>
      </c>
      <c r="P56" s="153">
        <v>0</v>
      </c>
      <c r="Q56" s="121">
        <v>0</v>
      </c>
      <c r="R56" s="154">
        <v>0</v>
      </c>
      <c r="S56" s="153">
        <v>0</v>
      </c>
      <c r="T56" s="155">
        <v>0</v>
      </c>
      <c r="U56" s="121">
        <v>0</v>
      </c>
      <c r="V56" s="118">
        <v>0</v>
      </c>
      <c r="W56" s="118">
        <v>0</v>
      </c>
    </row>
    <row r="57" spans="1:23" x14ac:dyDescent="0.2">
      <c r="A57" s="117" t="s">
        <v>36</v>
      </c>
      <c r="D57" s="121">
        <v>0</v>
      </c>
      <c r="E57" s="130">
        <v>0</v>
      </c>
      <c r="F57" s="131">
        <v>0</v>
      </c>
      <c r="G57" s="131">
        <v>0</v>
      </c>
      <c r="H57" s="121">
        <v>0</v>
      </c>
      <c r="I57" s="155">
        <v>0</v>
      </c>
      <c r="J57" s="153">
        <v>0</v>
      </c>
      <c r="K57" s="153">
        <v>0</v>
      </c>
      <c r="L57" s="121">
        <v>0</v>
      </c>
      <c r="M57" s="118">
        <v>0</v>
      </c>
      <c r="N57" s="155">
        <v>0</v>
      </c>
      <c r="O57" s="153">
        <v>0</v>
      </c>
      <c r="P57" s="153">
        <v>0</v>
      </c>
      <c r="Q57" s="121">
        <v>0</v>
      </c>
      <c r="R57" s="154">
        <v>0</v>
      </c>
      <c r="S57" s="153">
        <v>0</v>
      </c>
      <c r="T57" s="155">
        <v>0</v>
      </c>
      <c r="U57" s="121">
        <v>0</v>
      </c>
      <c r="V57" s="118">
        <v>0</v>
      </c>
      <c r="W57" s="118">
        <v>0</v>
      </c>
    </row>
    <row r="58" spans="1:23" x14ac:dyDescent="0.2">
      <c r="A58" s="117"/>
      <c r="D58" s="121"/>
      <c r="E58" s="130"/>
      <c r="F58" s="131"/>
      <c r="G58" s="131"/>
      <c r="H58" s="121"/>
      <c r="I58" s="155"/>
      <c r="J58" s="153"/>
      <c r="K58" s="153"/>
      <c r="L58" s="121"/>
      <c r="M58" s="118"/>
      <c r="N58" s="155"/>
      <c r="O58" s="153"/>
      <c r="P58" s="153"/>
      <c r="Q58" s="121"/>
      <c r="R58" s="154"/>
      <c r="S58" s="153"/>
      <c r="T58" s="153"/>
      <c r="U58" s="121"/>
      <c r="V58" s="118"/>
      <c r="W58" s="118"/>
    </row>
    <row r="59" spans="1:23" x14ac:dyDescent="0.2">
      <c r="A59" s="117" t="s">
        <v>37</v>
      </c>
      <c r="D59" s="121">
        <v>12411857.748947939</v>
      </c>
      <c r="E59" s="130">
        <v>-123719.48314999999</v>
      </c>
      <c r="F59" s="131">
        <v>605832.5918800002</v>
      </c>
      <c r="G59" s="131">
        <v>1594504.6437899999</v>
      </c>
      <c r="H59" s="121">
        <v>2076617.7525200001</v>
      </c>
      <c r="I59" s="155">
        <v>395470.32519999996</v>
      </c>
      <c r="J59" s="153">
        <v>221720.80724000002</v>
      </c>
      <c r="K59" s="153">
        <v>1259876.6174399995</v>
      </c>
      <c r="L59" s="121">
        <v>1877067.7498799996</v>
      </c>
      <c r="M59" s="118">
        <v>3953685.5023999996</v>
      </c>
      <c r="N59" s="155">
        <v>1972096.4423999998</v>
      </c>
      <c r="O59" s="153">
        <v>3100696.531</v>
      </c>
      <c r="P59" s="153">
        <v>789213.45941999997</v>
      </c>
      <c r="Q59" s="121">
        <v>5862006.4328199998</v>
      </c>
      <c r="R59" s="154">
        <v>-731927.70500000007</v>
      </c>
      <c r="S59" s="153">
        <v>0</v>
      </c>
      <c r="T59" s="155">
        <v>0</v>
      </c>
      <c r="U59" s="121">
        <v>-731927.70500000007</v>
      </c>
      <c r="V59" s="118">
        <v>5130078.7278199997</v>
      </c>
      <c r="W59" s="118">
        <v>9083764.2302199993</v>
      </c>
    </row>
    <row r="60" spans="1:23" x14ac:dyDescent="0.2">
      <c r="A60" s="117" t="s">
        <v>38</v>
      </c>
      <c r="D60" s="121">
        <v>236953.59944794001</v>
      </c>
      <c r="E60" s="130">
        <v>1541950.43398</v>
      </c>
      <c r="F60" s="131">
        <v>-1806.9880000000001</v>
      </c>
      <c r="G60" s="131">
        <v>-9154.7667899999997</v>
      </c>
      <c r="H60" s="121">
        <v>1530988.6791900001</v>
      </c>
      <c r="I60" s="155">
        <v>12908.888200000001</v>
      </c>
      <c r="J60" s="153">
        <v>-2914.0647600000002</v>
      </c>
      <c r="K60" s="153">
        <v>-7266.5305600000011</v>
      </c>
      <c r="L60" s="121">
        <v>2728.2928799999991</v>
      </c>
      <c r="M60" s="118">
        <v>1533716.9720700001</v>
      </c>
      <c r="N60" s="155">
        <v>1620419.8973999999</v>
      </c>
      <c r="O60" s="153">
        <v>-1376.961</v>
      </c>
      <c r="P60" s="153">
        <v>-7114.9025799999999</v>
      </c>
      <c r="Q60" s="121">
        <v>1611928.03382</v>
      </c>
      <c r="R60" s="154">
        <v>-422.09100000000001</v>
      </c>
      <c r="S60" s="153">
        <v>0</v>
      </c>
      <c r="T60" s="155">
        <v>0</v>
      </c>
      <c r="U60" s="121">
        <v>-422.09100000000001</v>
      </c>
      <c r="V60" s="118">
        <v>1611505.94282</v>
      </c>
      <c r="W60" s="118">
        <v>3145222.9148900001</v>
      </c>
    </row>
    <row r="61" spans="1:23" x14ac:dyDescent="0.2">
      <c r="A61" s="117"/>
      <c r="B61" t="s">
        <v>39</v>
      </c>
      <c r="D61" s="121">
        <v>278178.48947794002</v>
      </c>
      <c r="E61" s="130">
        <v>1542085.7244899999</v>
      </c>
      <c r="F61" s="131">
        <v>0</v>
      </c>
      <c r="G61" s="131">
        <v>0</v>
      </c>
      <c r="H61" s="121">
        <v>1542085.7244899999</v>
      </c>
      <c r="I61" s="155">
        <v>13423.6252</v>
      </c>
      <c r="J61" s="153">
        <v>104.995</v>
      </c>
      <c r="K61" s="153">
        <v>2245.9994799999999</v>
      </c>
      <c r="L61" s="121">
        <v>15774.619680000002</v>
      </c>
      <c r="M61" s="118">
        <v>1557860.3441699999</v>
      </c>
      <c r="N61" s="155">
        <v>1620559.5938399998</v>
      </c>
      <c r="O61" s="153">
        <v>348.60700000000003</v>
      </c>
      <c r="P61" s="153">
        <v>73.793999999999997</v>
      </c>
      <c r="Q61" s="121">
        <v>1620981.9948399998</v>
      </c>
      <c r="R61" s="154">
        <v>66.525000000000006</v>
      </c>
      <c r="S61" s="153">
        <v>0</v>
      </c>
      <c r="T61" s="155">
        <v>0</v>
      </c>
      <c r="U61" s="121">
        <v>66.525000000000006</v>
      </c>
      <c r="V61" s="118">
        <v>1621048.5198399997</v>
      </c>
      <c r="W61" s="118">
        <v>3178908.8640099997</v>
      </c>
    </row>
    <row r="62" spans="1:23" x14ac:dyDescent="0.2">
      <c r="A62" s="117"/>
      <c r="C62" t="s">
        <v>40</v>
      </c>
      <c r="D62" s="121"/>
      <c r="E62" s="130">
        <v>1542085.7244899999</v>
      </c>
      <c r="F62" s="131">
        <v>0</v>
      </c>
      <c r="G62" s="131">
        <v>0</v>
      </c>
      <c r="H62" s="121">
        <v>1542085.7244899999</v>
      </c>
      <c r="I62" s="155">
        <v>6797.7912000000006</v>
      </c>
      <c r="J62" s="153">
        <v>0</v>
      </c>
      <c r="K62" s="153">
        <v>1741.9564800000001</v>
      </c>
      <c r="L62" s="121">
        <v>8539.7476800000004</v>
      </c>
      <c r="M62" s="118">
        <v>1550625.47217</v>
      </c>
      <c r="N62" s="155">
        <v>1620562.1468399998</v>
      </c>
      <c r="O62" s="153">
        <v>0</v>
      </c>
      <c r="P62" s="153">
        <v>0</v>
      </c>
      <c r="Q62" s="121">
        <v>1620562.1468399998</v>
      </c>
      <c r="R62" s="154">
        <v>0</v>
      </c>
      <c r="S62" s="153">
        <v>0</v>
      </c>
      <c r="T62" s="155">
        <v>0</v>
      </c>
      <c r="U62" s="121">
        <v>0</v>
      </c>
      <c r="V62" s="118">
        <v>1620562.1468399998</v>
      </c>
      <c r="W62" s="118">
        <v>3171187.6190099996</v>
      </c>
    </row>
    <row r="63" spans="1:23" x14ac:dyDescent="0.2">
      <c r="A63" s="117"/>
      <c r="C63" t="s">
        <v>41</v>
      </c>
      <c r="D63" s="121"/>
      <c r="E63" s="130">
        <v>0</v>
      </c>
      <c r="F63" s="131">
        <v>0</v>
      </c>
      <c r="G63" s="131">
        <v>0</v>
      </c>
      <c r="H63" s="121">
        <v>0</v>
      </c>
      <c r="I63" s="155">
        <v>6625.8339999999998</v>
      </c>
      <c r="J63" s="153">
        <v>104.995</v>
      </c>
      <c r="K63" s="153">
        <v>504.04300000000001</v>
      </c>
      <c r="L63" s="121">
        <v>7234.8719999999994</v>
      </c>
      <c r="M63" s="118">
        <v>7234.8719999999994</v>
      </c>
      <c r="N63" s="155">
        <v>-2.5529999999999999</v>
      </c>
      <c r="O63" s="153">
        <v>348.60700000000003</v>
      </c>
      <c r="P63" s="153">
        <v>73.793999999999997</v>
      </c>
      <c r="Q63" s="121">
        <v>419.84800000000001</v>
      </c>
      <c r="R63" s="154">
        <v>66.525000000000006</v>
      </c>
      <c r="S63" s="153">
        <v>0</v>
      </c>
      <c r="T63" s="155">
        <v>0</v>
      </c>
      <c r="U63" s="121">
        <v>66.525000000000006</v>
      </c>
      <c r="V63" s="118">
        <v>486.37300000000005</v>
      </c>
      <c r="W63" s="118">
        <v>7721.244999999999</v>
      </c>
    </row>
    <row r="64" spans="1:23" x14ac:dyDescent="0.2">
      <c r="A64" s="117"/>
      <c r="B64" t="s">
        <v>42</v>
      </c>
      <c r="D64" s="121">
        <v>41224.890030000002</v>
      </c>
      <c r="E64" s="130">
        <v>135.29051000000001</v>
      </c>
      <c r="F64" s="131">
        <v>1806.9880000000001</v>
      </c>
      <c r="G64" s="131">
        <v>9154.7667899999997</v>
      </c>
      <c r="H64" s="121">
        <v>11097.0453</v>
      </c>
      <c r="I64" s="155">
        <v>514.73699999999997</v>
      </c>
      <c r="J64" s="153">
        <v>3019.0597600000001</v>
      </c>
      <c r="K64" s="153">
        <v>9512.5300400000015</v>
      </c>
      <c r="L64" s="121">
        <v>13046.326800000003</v>
      </c>
      <c r="M64" s="118">
        <v>24143.372100000001</v>
      </c>
      <c r="N64" s="155">
        <v>139.69644</v>
      </c>
      <c r="O64" s="153">
        <v>1725.568</v>
      </c>
      <c r="P64" s="153">
        <v>7188.6965799999998</v>
      </c>
      <c r="Q64" s="121">
        <v>9053.9610199999988</v>
      </c>
      <c r="R64" s="154">
        <v>488.61599999999999</v>
      </c>
      <c r="S64" s="153">
        <v>0</v>
      </c>
      <c r="T64" s="155">
        <v>0</v>
      </c>
      <c r="U64" s="121">
        <v>488.61599999999999</v>
      </c>
      <c r="V64" s="118">
        <v>9542.5770199999988</v>
      </c>
      <c r="W64" s="118">
        <v>33685.949119999997</v>
      </c>
    </row>
    <row r="65" spans="1:23" x14ac:dyDescent="0.2">
      <c r="A65" s="117" t="s">
        <v>43</v>
      </c>
      <c r="D65" s="121">
        <v>12405339.578499999</v>
      </c>
      <c r="E65" s="130">
        <v>-1648416.2941299998</v>
      </c>
      <c r="F65" s="131">
        <v>626837.35088000016</v>
      </c>
      <c r="G65" s="131">
        <v>1622211.5795799999</v>
      </c>
      <c r="H65" s="121">
        <v>600632.63633000024</v>
      </c>
      <c r="I65" s="155">
        <v>401017.592</v>
      </c>
      <c r="J65" s="153">
        <v>242265.17300000001</v>
      </c>
      <c r="K65" s="153">
        <v>1283746.7589999996</v>
      </c>
      <c r="L65" s="121">
        <v>1927029.5239999997</v>
      </c>
      <c r="M65" s="118">
        <v>2527662.1603299999</v>
      </c>
      <c r="N65" s="155">
        <v>364016.36899999995</v>
      </c>
      <c r="O65" s="153">
        <v>3120399.0210000002</v>
      </c>
      <c r="P65" s="153">
        <v>814648.86499999999</v>
      </c>
      <c r="Q65" s="121">
        <v>4299064.2549999999</v>
      </c>
      <c r="R65" s="154">
        <v>-716338.60800000001</v>
      </c>
      <c r="S65" s="153">
        <v>0</v>
      </c>
      <c r="T65" s="155">
        <v>0</v>
      </c>
      <c r="U65" s="121">
        <v>-716338.60800000001</v>
      </c>
      <c r="V65" s="118">
        <v>3582725.6469999999</v>
      </c>
      <c r="W65" s="118">
        <v>6110387.8073299993</v>
      </c>
    </row>
    <row r="66" spans="1:23" x14ac:dyDescent="0.2">
      <c r="A66" s="117"/>
      <c r="B66" t="s">
        <v>39</v>
      </c>
      <c r="D66" s="121">
        <v>16237634.632999999</v>
      </c>
      <c r="E66" s="130">
        <v>0</v>
      </c>
      <c r="F66" s="131">
        <v>718899.06</v>
      </c>
      <c r="G66" s="131">
        <v>2215722</v>
      </c>
      <c r="H66" s="121">
        <v>2934621.06</v>
      </c>
      <c r="I66" s="155">
        <v>430927.81800000003</v>
      </c>
      <c r="J66" s="153">
        <v>272168.08199999999</v>
      </c>
      <c r="K66" s="153">
        <v>9744921.4859999996</v>
      </c>
      <c r="L66" s="121">
        <v>10448017.386</v>
      </c>
      <c r="M66" s="118">
        <v>13382638.446</v>
      </c>
      <c r="N66" s="155">
        <v>3369303.2719999999</v>
      </c>
      <c r="O66" s="153">
        <v>3898982.64</v>
      </c>
      <c r="P66" s="153">
        <v>1341396.412</v>
      </c>
      <c r="Q66" s="121">
        <v>8609682.324000001</v>
      </c>
      <c r="R66" s="154">
        <v>1452034.0090000001</v>
      </c>
      <c r="S66" s="153">
        <v>0</v>
      </c>
      <c r="T66" s="155">
        <v>0</v>
      </c>
      <c r="U66" s="121">
        <v>1452034.0090000001</v>
      </c>
      <c r="V66" s="118">
        <v>10061716.333000001</v>
      </c>
      <c r="W66" s="118">
        <v>23444354.778999999</v>
      </c>
    </row>
    <row r="67" spans="1:23" x14ac:dyDescent="0.2">
      <c r="A67" s="117"/>
      <c r="C67" t="s">
        <v>40</v>
      </c>
      <c r="D67" s="121"/>
      <c r="E67" s="130">
        <v>0</v>
      </c>
      <c r="F67" s="131">
        <v>718899.06</v>
      </c>
      <c r="G67" s="131">
        <v>2215722</v>
      </c>
      <c r="H67" s="121">
        <v>2934621.06</v>
      </c>
      <c r="I67" s="155">
        <v>430927.81800000003</v>
      </c>
      <c r="J67" s="153">
        <v>272168.08199999999</v>
      </c>
      <c r="K67" s="153">
        <v>9744921.4859999996</v>
      </c>
      <c r="L67" s="121">
        <v>10448017.386</v>
      </c>
      <c r="M67" s="118">
        <v>13382638.446</v>
      </c>
      <c r="N67" s="155">
        <v>3369303.2719999999</v>
      </c>
      <c r="O67" s="153">
        <v>3898982.64</v>
      </c>
      <c r="P67" s="153">
        <v>1341396.412</v>
      </c>
      <c r="Q67" s="121">
        <v>8609682.324000001</v>
      </c>
      <c r="R67" s="154">
        <v>1452034.0090000001</v>
      </c>
      <c r="S67" s="153">
        <v>0</v>
      </c>
      <c r="T67" s="155">
        <v>0</v>
      </c>
      <c r="U67" s="121">
        <v>1452034.0090000001</v>
      </c>
      <c r="V67" s="118">
        <v>10061716.333000001</v>
      </c>
      <c r="W67" s="118">
        <v>23444354.778999999</v>
      </c>
    </row>
    <row r="68" spans="1:23" x14ac:dyDescent="0.2">
      <c r="A68" s="117"/>
      <c r="C68" t="s">
        <v>41</v>
      </c>
      <c r="D68" s="121"/>
      <c r="E68" s="130">
        <v>0</v>
      </c>
      <c r="F68" s="131">
        <v>0</v>
      </c>
      <c r="G68" s="131">
        <v>0</v>
      </c>
      <c r="H68" s="121">
        <v>0</v>
      </c>
      <c r="I68" s="155">
        <v>0</v>
      </c>
      <c r="J68" s="153">
        <v>0</v>
      </c>
      <c r="K68" s="153">
        <v>0</v>
      </c>
      <c r="L68" s="121">
        <v>0</v>
      </c>
      <c r="M68" s="118">
        <v>0</v>
      </c>
      <c r="N68" s="155">
        <v>0</v>
      </c>
      <c r="O68" s="153">
        <v>0</v>
      </c>
      <c r="P68" s="153">
        <v>0</v>
      </c>
      <c r="Q68" s="121">
        <v>0</v>
      </c>
      <c r="R68" s="154">
        <v>0</v>
      </c>
      <c r="S68" s="153">
        <v>0</v>
      </c>
      <c r="T68" s="155">
        <v>0</v>
      </c>
      <c r="U68" s="121">
        <v>0</v>
      </c>
      <c r="V68" s="118">
        <v>0</v>
      </c>
      <c r="W68" s="118">
        <v>0</v>
      </c>
    </row>
    <row r="69" spans="1:23" x14ac:dyDescent="0.2">
      <c r="A69" s="117"/>
      <c r="B69" t="s">
        <v>42</v>
      </c>
      <c r="D69" s="121">
        <v>3832295.0545000001</v>
      </c>
      <c r="E69" s="130">
        <v>1648416.2941299998</v>
      </c>
      <c r="F69" s="131">
        <v>92061.70912</v>
      </c>
      <c r="G69" s="131">
        <v>593510.42041999998</v>
      </c>
      <c r="H69" s="121">
        <v>2333988.4236699999</v>
      </c>
      <c r="I69" s="155">
        <v>29910.225999999999</v>
      </c>
      <c r="J69" s="153">
        <v>29902.909</v>
      </c>
      <c r="K69" s="153">
        <v>8461174.727</v>
      </c>
      <c r="L69" s="121">
        <v>8520987.8619999997</v>
      </c>
      <c r="M69" s="118">
        <v>10854976.285669999</v>
      </c>
      <c r="N69" s="155">
        <v>3005286.9029999999</v>
      </c>
      <c r="O69" s="153">
        <v>778583.61899999995</v>
      </c>
      <c r="P69" s="153">
        <v>526747.54700000002</v>
      </c>
      <c r="Q69" s="121">
        <v>4310618.0690000001</v>
      </c>
      <c r="R69" s="154">
        <v>2168372.6170000001</v>
      </c>
      <c r="S69" s="153">
        <v>0</v>
      </c>
      <c r="T69" s="155">
        <v>0</v>
      </c>
      <c r="U69" s="121">
        <v>2168372.6170000001</v>
      </c>
      <c r="V69" s="118">
        <v>6478990.6860000007</v>
      </c>
      <c r="W69" s="118">
        <v>17333966.971670002</v>
      </c>
    </row>
    <row r="70" spans="1:23" x14ac:dyDescent="0.2">
      <c r="A70" s="117" t="s">
        <v>44</v>
      </c>
      <c r="D70" s="121">
        <v>-230435.429</v>
      </c>
      <c r="E70" s="130">
        <v>-17253.623</v>
      </c>
      <c r="F70" s="131">
        <v>-19197.771000000001</v>
      </c>
      <c r="G70" s="131">
        <v>-18552.169000000002</v>
      </c>
      <c r="H70" s="121">
        <v>-55003.563000000002</v>
      </c>
      <c r="I70" s="155">
        <v>-18456.154999999999</v>
      </c>
      <c r="J70" s="153">
        <v>-17630.300999999999</v>
      </c>
      <c r="K70" s="153">
        <v>-16603.611000000001</v>
      </c>
      <c r="L70" s="121">
        <v>-52690.066999999995</v>
      </c>
      <c r="M70" s="118">
        <v>-107693.63</v>
      </c>
      <c r="N70" s="155">
        <v>-12339.824000000001</v>
      </c>
      <c r="O70" s="153">
        <v>-18325.528999999999</v>
      </c>
      <c r="P70" s="153">
        <v>-18320.503000000001</v>
      </c>
      <c r="Q70" s="121">
        <v>-48985.856</v>
      </c>
      <c r="R70" s="154">
        <v>-15167.005999999999</v>
      </c>
      <c r="S70" s="153">
        <v>0</v>
      </c>
      <c r="T70" s="155">
        <v>0</v>
      </c>
      <c r="U70" s="121">
        <v>-15167.005999999999</v>
      </c>
      <c r="V70" s="118">
        <v>-64152.862000000001</v>
      </c>
      <c r="W70" s="118">
        <v>-171846.492</v>
      </c>
    </row>
    <row r="71" spans="1:23" x14ac:dyDescent="0.2">
      <c r="A71" s="117"/>
      <c r="D71" s="121"/>
      <c r="E71" s="130"/>
      <c r="F71" s="131"/>
      <c r="G71" s="131"/>
      <c r="H71" s="121"/>
      <c r="I71" s="130"/>
      <c r="J71" s="131"/>
      <c r="K71" s="131"/>
      <c r="L71" s="121"/>
      <c r="M71" s="118"/>
      <c r="N71" s="119"/>
      <c r="O71" s="120"/>
      <c r="P71" s="120"/>
      <c r="Q71" s="121"/>
      <c r="R71" s="121"/>
      <c r="S71" s="120"/>
      <c r="T71" s="120"/>
      <c r="U71" s="121"/>
      <c r="V71" s="118"/>
      <c r="W71" s="118"/>
    </row>
    <row r="72" spans="1:23" x14ac:dyDescent="0.2">
      <c r="A72" s="127" t="s">
        <v>45</v>
      </c>
      <c r="B72" s="128"/>
      <c r="C72" s="128"/>
      <c r="D72" s="132">
        <v>-7077935.8678198364</v>
      </c>
      <c r="E72" s="130">
        <v>469515.41707999952</v>
      </c>
      <c r="F72" s="131">
        <v>-922467.54579999973</v>
      </c>
      <c r="G72" s="131">
        <v>-2008234.7963799988</v>
      </c>
      <c r="H72" s="132">
        <v>-2461186.9250999992</v>
      </c>
      <c r="I72" s="130">
        <v>2406745.9415599997</v>
      </c>
      <c r="J72" s="131">
        <v>-3210251.1833199998</v>
      </c>
      <c r="K72" s="131">
        <v>-917356.84707999951</v>
      </c>
      <c r="L72" s="132">
        <v>-1720862.0888399996</v>
      </c>
      <c r="M72" s="129">
        <v>-4182049.013939999</v>
      </c>
      <c r="N72" s="130">
        <v>-1297749.2030799999</v>
      </c>
      <c r="O72" s="131">
        <v>-1234769.8883</v>
      </c>
      <c r="P72" s="131">
        <v>-1126564.12738</v>
      </c>
      <c r="Q72" s="132">
        <v>-3659083.2187600001</v>
      </c>
      <c r="R72" s="132">
        <v>101585.88063999992</v>
      </c>
      <c r="S72" s="131">
        <v>0</v>
      </c>
      <c r="T72" s="131">
        <v>0</v>
      </c>
      <c r="U72" s="132">
        <v>101585.88063999992</v>
      </c>
      <c r="V72" s="129">
        <v>-3557497.33812</v>
      </c>
      <c r="W72" s="129">
        <v>-7739546.3520599995</v>
      </c>
    </row>
    <row r="73" spans="1:23" x14ac:dyDescent="0.2">
      <c r="A73" s="144"/>
      <c r="B73" s="145"/>
      <c r="C73" s="145"/>
      <c r="D73" s="230"/>
      <c r="E73" s="232"/>
      <c r="F73" s="237"/>
      <c r="G73" s="237"/>
      <c r="H73" s="232"/>
      <c r="I73" s="232"/>
      <c r="J73" s="237"/>
      <c r="K73" s="237"/>
      <c r="L73" s="232"/>
      <c r="M73" s="232"/>
      <c r="N73" s="232"/>
      <c r="O73" s="237"/>
      <c r="P73" s="237"/>
      <c r="Q73" s="232"/>
      <c r="R73" s="238"/>
      <c r="S73" s="237">
        <v>0</v>
      </c>
      <c r="T73" s="232">
        <v>0</v>
      </c>
      <c r="U73" s="139"/>
      <c r="V73" s="139"/>
      <c r="W73" s="139"/>
    </row>
    <row r="74" spans="1:23" ht="12.75" customHeight="1" x14ac:dyDescent="0.2">
      <c r="A74" t="s">
        <v>46</v>
      </c>
      <c r="B74" t="s">
        <v>49</v>
      </c>
      <c r="E74" s="141"/>
      <c r="F74" s="141"/>
      <c r="G74" s="141"/>
      <c r="H74" s="141"/>
      <c r="I74" s="141"/>
      <c r="J74" s="141"/>
      <c r="K74" s="141"/>
      <c r="L74" s="141"/>
      <c r="M74" s="141"/>
      <c r="N74" s="141"/>
      <c r="O74" s="141"/>
      <c r="P74" s="141"/>
      <c r="Q74" s="141"/>
      <c r="R74" s="141"/>
      <c r="S74" s="141"/>
      <c r="T74" s="141"/>
      <c r="U74" s="141"/>
      <c r="V74" s="141"/>
      <c r="W74" s="141"/>
    </row>
    <row r="75" spans="1:23" ht="12.75" customHeight="1" x14ac:dyDescent="0.2">
      <c r="A75" s="149" t="s">
        <v>47</v>
      </c>
      <c r="B75" t="s">
        <v>63</v>
      </c>
      <c r="R75" s="150"/>
      <c r="S75" s="150"/>
      <c r="T75" s="150"/>
      <c r="U75" s="150"/>
      <c r="V75" s="150"/>
      <c r="W75" s="233"/>
    </row>
    <row r="76" spans="1:23" ht="12.75" customHeight="1" x14ac:dyDescent="0.2">
      <c r="A76" s="149" t="s">
        <v>48</v>
      </c>
      <c r="B76" t="s">
        <v>80</v>
      </c>
      <c r="R76" s="150"/>
      <c r="S76" s="150"/>
      <c r="T76" s="150"/>
      <c r="U76" s="150"/>
      <c r="V76" s="150"/>
      <c r="W76" s="150"/>
    </row>
    <row r="77" spans="1:23" s="149" customFormat="1" x14ac:dyDescent="0.2">
      <c r="A77" s="149" t="s">
        <v>50</v>
      </c>
      <c r="B77" s="149" t="s">
        <v>64</v>
      </c>
      <c r="S77" s="161"/>
      <c r="T77" s="161"/>
      <c r="U77" s="161"/>
      <c r="V77" s="161"/>
    </row>
    <row r="78" spans="1:23" s="149" customFormat="1" x14ac:dyDescent="0.2">
      <c r="A78" s="149" t="s">
        <v>114</v>
      </c>
      <c r="B78" s="236" t="s">
        <v>147</v>
      </c>
      <c r="S78" s="161"/>
      <c r="T78" s="161"/>
      <c r="U78" s="161"/>
      <c r="V78" s="161"/>
    </row>
    <row r="79" spans="1:23" ht="25.5" customHeight="1" x14ac:dyDescent="0.2">
      <c r="A79" s="149"/>
      <c r="W79" s="151"/>
    </row>
  </sheetData>
  <printOptions horizontalCentered="1" verticalCentered="1"/>
  <pageMargins left="0.39370078740157483" right="0" top="0" bottom="0" header="0" footer="0"/>
  <pageSetup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33C4-F33E-42A6-B97A-FD436A21539A}">
  <sheetPr>
    <pageSetUpPr fitToPage="1"/>
  </sheetPr>
  <dimension ref="A1:W79"/>
  <sheetViews>
    <sheetView zoomScale="80" zoomScaleNormal="80" workbookViewId="0"/>
  </sheetViews>
  <sheetFormatPr baseColWidth="10" defaultRowHeight="12.75" x14ac:dyDescent="0.2"/>
  <cols>
    <col min="1" max="2" width="2.7109375" customWidth="1"/>
    <col min="3" max="3" width="53.28515625" customWidth="1"/>
    <col min="4" max="4" width="13.5703125" bestFit="1" customWidth="1"/>
    <col min="5" max="5" width="11.28515625" bestFit="1" customWidth="1"/>
    <col min="6" max="6" width="10.5703125" bestFit="1" customWidth="1"/>
    <col min="7" max="7" width="11.28515625" bestFit="1" customWidth="1"/>
    <col min="8" max="8" width="11.5703125" bestFit="1" customWidth="1"/>
    <col min="9" max="9" width="10.5703125" bestFit="1" customWidth="1"/>
    <col min="10" max="11" width="11.28515625" bestFit="1" customWidth="1"/>
    <col min="12" max="13" width="11.5703125" bestFit="1" customWidth="1"/>
    <col min="14" max="16" width="11.28515625" bestFit="1" customWidth="1"/>
    <col min="17" max="17" width="11.5703125" bestFit="1" customWidth="1"/>
    <col min="18" max="20" width="11.28515625" bestFit="1" customWidth="1"/>
    <col min="21" max="22" width="11.5703125" bestFit="1" customWidth="1"/>
    <col min="23" max="23" width="12.28515625" bestFit="1" customWidth="1"/>
    <col min="24" max="24" width="4.7109375" customWidth="1"/>
  </cols>
  <sheetData>
    <row r="1" spans="1:23" ht="26.25" x14ac:dyDescent="0.4">
      <c r="R1" s="163"/>
      <c r="S1" s="163"/>
      <c r="T1" s="163"/>
      <c r="U1" s="163"/>
      <c r="V1" s="163"/>
    </row>
    <row r="2" spans="1:23" x14ac:dyDescent="0.2">
      <c r="A2" s="91" t="s">
        <v>53</v>
      </c>
      <c r="B2" s="92"/>
      <c r="C2" s="92"/>
      <c r="D2" s="92"/>
      <c r="E2" s="92"/>
      <c r="F2" s="92"/>
      <c r="G2" s="92"/>
      <c r="H2" s="92"/>
      <c r="I2" s="92"/>
      <c r="J2" s="92"/>
      <c r="K2" s="92"/>
      <c r="L2" s="92"/>
      <c r="M2" s="92"/>
      <c r="N2" s="92"/>
      <c r="O2" s="92"/>
      <c r="P2" s="92"/>
      <c r="Q2" s="92"/>
      <c r="R2" s="92"/>
      <c r="S2" s="92"/>
      <c r="T2" s="92"/>
      <c r="U2" s="92"/>
      <c r="V2" s="92"/>
      <c r="W2" s="92"/>
    </row>
    <row r="3" spans="1:23" x14ac:dyDescent="0.2">
      <c r="A3" s="152" t="s">
        <v>144</v>
      </c>
      <c r="B3" s="94"/>
      <c r="C3" s="94"/>
      <c r="D3" s="94"/>
      <c r="E3" s="94"/>
      <c r="F3" s="92"/>
      <c r="G3" s="92"/>
      <c r="H3" s="92"/>
      <c r="I3" s="92"/>
      <c r="J3" s="92"/>
      <c r="K3" s="92"/>
      <c r="L3" s="92"/>
      <c r="M3" s="92"/>
      <c r="N3" s="92"/>
      <c r="O3" s="92"/>
      <c r="P3" s="92"/>
      <c r="Q3" s="92"/>
      <c r="R3" s="92"/>
      <c r="S3" s="92"/>
      <c r="T3" s="92"/>
      <c r="U3" s="92"/>
      <c r="V3" s="92"/>
      <c r="W3" s="92"/>
    </row>
    <row r="4" spans="1:23" x14ac:dyDescent="0.2">
      <c r="A4" s="91" t="s">
        <v>115</v>
      </c>
      <c r="B4" s="92"/>
      <c r="C4" s="92"/>
      <c r="D4" s="92"/>
      <c r="E4" s="92"/>
      <c r="F4" s="92"/>
      <c r="G4" s="92"/>
      <c r="H4" s="92"/>
      <c r="I4" s="92"/>
      <c r="J4" s="92"/>
      <c r="K4" s="92"/>
      <c r="L4" s="92"/>
      <c r="M4" s="92"/>
      <c r="N4" s="92"/>
      <c r="O4" s="92"/>
      <c r="P4" s="92"/>
      <c r="Q4" s="92"/>
      <c r="R4" s="92"/>
      <c r="S4" s="92"/>
      <c r="T4" s="92"/>
      <c r="U4" s="92"/>
      <c r="V4" s="92"/>
      <c r="W4" s="92"/>
    </row>
    <row r="5" spans="1:23" x14ac:dyDescent="0.2">
      <c r="A5" s="91" t="s">
        <v>2</v>
      </c>
      <c r="B5" s="92"/>
      <c r="C5" s="95"/>
      <c r="D5" s="96"/>
      <c r="E5" s="92"/>
      <c r="F5" s="92"/>
      <c r="G5" s="92"/>
      <c r="H5" s="92"/>
      <c r="I5" s="92"/>
      <c r="J5" s="92"/>
      <c r="K5" s="92"/>
      <c r="L5" s="92"/>
      <c r="M5" s="92"/>
      <c r="N5" s="92"/>
      <c r="O5" s="92"/>
      <c r="P5" s="92"/>
      <c r="Q5" s="92"/>
      <c r="R5" s="92"/>
      <c r="S5" s="92"/>
      <c r="T5" s="92"/>
      <c r="U5" s="92"/>
      <c r="V5" s="92"/>
      <c r="W5" s="92"/>
    </row>
    <row r="6" spans="1:23" x14ac:dyDescent="0.2">
      <c r="A6" s="91" t="s">
        <v>3</v>
      </c>
      <c r="B6" s="92"/>
      <c r="C6" s="95"/>
      <c r="D6" s="96"/>
      <c r="E6" s="92"/>
      <c r="F6" s="92"/>
      <c r="G6" s="92"/>
      <c r="H6" s="92"/>
      <c r="I6" s="92"/>
      <c r="J6" s="92"/>
      <c r="K6" s="92"/>
      <c r="L6" s="92"/>
      <c r="M6" s="92"/>
      <c r="N6" s="92"/>
      <c r="O6" s="92"/>
      <c r="P6" s="92"/>
      <c r="Q6" s="92"/>
      <c r="R6" s="92"/>
      <c r="S6" s="92"/>
      <c r="T6" s="92"/>
      <c r="U6" s="92"/>
      <c r="V6" s="92"/>
      <c r="W6" s="92"/>
    </row>
    <row r="7" spans="1:23" x14ac:dyDescent="0.2">
      <c r="A7" s="97"/>
      <c r="B7" s="97"/>
      <c r="C7" s="98"/>
      <c r="D7" s="99"/>
      <c r="E7" s="92"/>
      <c r="F7" s="92"/>
      <c r="G7" s="92"/>
      <c r="H7" s="92"/>
      <c r="I7" s="92"/>
      <c r="J7" s="92"/>
      <c r="K7" s="92"/>
      <c r="L7" s="92"/>
      <c r="M7" s="92"/>
      <c r="N7" s="92"/>
      <c r="O7" s="92"/>
      <c r="P7" s="92"/>
      <c r="Q7" s="92"/>
      <c r="R7" s="92"/>
      <c r="S7" s="92"/>
      <c r="T7" s="92"/>
      <c r="U7" s="92"/>
      <c r="V7" s="92"/>
      <c r="W7" s="92"/>
    </row>
    <row r="8" spans="1:23" ht="20.100000000000001" customHeight="1" x14ac:dyDescent="0.2">
      <c r="A8" s="100"/>
      <c r="B8" s="101"/>
      <c r="C8" s="101"/>
      <c r="D8" s="103" t="s">
        <v>4</v>
      </c>
      <c r="E8" s="103" t="s">
        <v>5</v>
      </c>
      <c r="F8" s="102" t="s">
        <v>81</v>
      </c>
      <c r="G8" s="102" t="s">
        <v>82</v>
      </c>
      <c r="H8" s="104" t="s">
        <v>110</v>
      </c>
      <c r="I8" s="102" t="s">
        <v>83</v>
      </c>
      <c r="J8" s="102" t="s">
        <v>84</v>
      </c>
      <c r="K8" s="105" t="s">
        <v>88</v>
      </c>
      <c r="L8" s="104" t="s">
        <v>90</v>
      </c>
      <c r="M8" s="104" t="s">
        <v>111</v>
      </c>
      <c r="N8" s="103" t="s">
        <v>89</v>
      </c>
      <c r="O8" s="102" t="s">
        <v>91</v>
      </c>
      <c r="P8" s="105" t="s">
        <v>98</v>
      </c>
      <c r="Q8" s="104" t="s">
        <v>112</v>
      </c>
      <c r="R8" s="103" t="s">
        <v>100</v>
      </c>
      <c r="S8" s="102" t="s">
        <v>101</v>
      </c>
      <c r="T8" s="105" t="s">
        <v>102</v>
      </c>
      <c r="U8" s="104" t="s">
        <v>103</v>
      </c>
      <c r="V8" s="104" t="s">
        <v>104</v>
      </c>
      <c r="W8" s="104" t="s">
        <v>105</v>
      </c>
    </row>
    <row r="9" spans="1:23" x14ac:dyDescent="0.2">
      <c r="A9" s="106"/>
      <c r="D9" s="172"/>
      <c r="E9" s="108"/>
      <c r="F9" s="109"/>
      <c r="G9" s="109"/>
      <c r="H9" s="110"/>
      <c r="I9" s="109"/>
      <c r="J9" s="109"/>
      <c r="K9" s="111"/>
      <c r="L9" s="111"/>
      <c r="M9" s="111"/>
      <c r="N9" s="108"/>
      <c r="O9" s="109"/>
      <c r="P9" s="111"/>
      <c r="Q9" s="111"/>
      <c r="R9" s="108"/>
      <c r="S9" s="109"/>
      <c r="T9" s="111"/>
      <c r="U9" s="111"/>
      <c r="V9" s="111"/>
      <c r="W9" s="111"/>
    </row>
    <row r="10" spans="1:23" x14ac:dyDescent="0.2">
      <c r="A10" s="112" t="s">
        <v>6</v>
      </c>
      <c r="D10" s="172"/>
      <c r="E10" s="113"/>
      <c r="F10" s="114"/>
      <c r="G10" s="114"/>
      <c r="H10" s="115"/>
      <c r="I10" s="114"/>
      <c r="J10" s="114"/>
      <c r="K10" s="116"/>
      <c r="L10" s="116"/>
      <c r="M10" s="116"/>
      <c r="N10" s="113"/>
      <c r="O10" s="114"/>
      <c r="P10" s="116"/>
      <c r="Q10" s="116"/>
      <c r="R10" s="113"/>
      <c r="S10" s="114"/>
      <c r="T10" s="116"/>
      <c r="U10" s="116"/>
      <c r="V10" s="116"/>
      <c r="W10" s="116"/>
    </row>
    <row r="11" spans="1:23" x14ac:dyDescent="0.2">
      <c r="A11" s="117" t="s">
        <v>7</v>
      </c>
      <c r="D11" s="121">
        <v>62831674.140880488</v>
      </c>
      <c r="E11" s="119">
        <v>7107986.6874200013</v>
      </c>
      <c r="F11" s="120">
        <v>5098938.7806799999</v>
      </c>
      <c r="G11" s="120">
        <v>5034352.6235000025</v>
      </c>
      <c r="H11" s="121">
        <v>17241278.091600001</v>
      </c>
      <c r="I11" s="120">
        <v>8468778.1997999996</v>
      </c>
      <c r="J11" s="120">
        <v>3446553.9383999994</v>
      </c>
      <c r="K11" s="118">
        <v>4578041.1838599993</v>
      </c>
      <c r="L11" s="118">
        <v>16493373.322060004</v>
      </c>
      <c r="M11" s="118">
        <v>33734651.413660012</v>
      </c>
      <c r="N11" s="119">
        <v>4613627.9974000007</v>
      </c>
      <c r="O11" s="120">
        <v>5019562.2036799993</v>
      </c>
      <c r="P11" s="118">
        <v>4694966.0514000012</v>
      </c>
      <c r="Q11" s="118">
        <v>14328156.252479997</v>
      </c>
      <c r="R11" s="119">
        <v>5306098.6501499973</v>
      </c>
      <c r="S11" s="120">
        <v>4439505.9981800001</v>
      </c>
      <c r="T11" s="118">
        <v>6291034.8477800013</v>
      </c>
      <c r="U11" s="118">
        <v>16036639.496110003</v>
      </c>
      <c r="V11" s="118">
        <v>30364795.74859</v>
      </c>
      <c r="W11" s="118">
        <v>64099447.162249982</v>
      </c>
    </row>
    <row r="12" spans="1:23" x14ac:dyDescent="0.2">
      <c r="A12" s="117"/>
      <c r="B12" t="s">
        <v>8</v>
      </c>
      <c r="D12" s="121">
        <v>53868673.998000003</v>
      </c>
      <c r="E12" s="119">
        <v>5438420.1770000001</v>
      </c>
      <c r="F12" s="120">
        <v>4096501.6209999998</v>
      </c>
      <c r="G12" s="120">
        <v>4078980.3620000002</v>
      </c>
      <c r="H12" s="121">
        <v>13613902.16</v>
      </c>
      <c r="I12" s="120">
        <v>6904110.0810000002</v>
      </c>
      <c r="J12" s="120">
        <v>2407249.3739999998</v>
      </c>
      <c r="K12" s="118">
        <v>3264166.4479999999</v>
      </c>
      <c r="L12" s="118">
        <v>12575525.903000001</v>
      </c>
      <c r="M12" s="118">
        <v>26189428.063000001</v>
      </c>
      <c r="N12" s="119">
        <v>3928903.0329999998</v>
      </c>
      <c r="O12" s="120">
        <v>3628338.341</v>
      </c>
      <c r="P12" s="118">
        <v>3874378.5580000002</v>
      </c>
      <c r="Q12" s="118">
        <v>11431619.932</v>
      </c>
      <c r="R12" s="119">
        <v>3914611.946</v>
      </c>
      <c r="S12" s="120">
        <v>3562266.6230000001</v>
      </c>
      <c r="T12" s="118">
        <v>4642879.41</v>
      </c>
      <c r="U12" s="118">
        <v>12119757.979</v>
      </c>
      <c r="V12" s="118">
        <v>23551377.910999998</v>
      </c>
      <c r="W12" s="118">
        <v>49740805.973999999</v>
      </c>
    </row>
    <row r="13" spans="1:23" s="123" customFormat="1" x14ac:dyDescent="0.2">
      <c r="A13" s="122"/>
      <c r="C13" s="123" t="s">
        <v>68</v>
      </c>
      <c r="D13" s="154">
        <v>2932619.1512509999</v>
      </c>
      <c r="E13" s="155">
        <v>247831.00964060696</v>
      </c>
      <c r="F13" s="153">
        <v>183530.90511300002</v>
      </c>
      <c r="G13" s="153">
        <v>282693.31070099998</v>
      </c>
      <c r="H13" s="154">
        <v>714055.22545460705</v>
      </c>
      <c r="I13" s="153">
        <v>266809.91259600001</v>
      </c>
      <c r="J13" s="153">
        <v>240530.50354400001</v>
      </c>
      <c r="K13" s="124">
        <v>160270.43086199998</v>
      </c>
      <c r="L13" s="124">
        <v>667610.84700199997</v>
      </c>
      <c r="M13" s="124">
        <v>1381666.0724566071</v>
      </c>
      <c r="N13" s="155">
        <v>133876.51137399999</v>
      </c>
      <c r="O13" s="153">
        <v>195612.456867</v>
      </c>
      <c r="P13" s="124">
        <v>177066.49527099999</v>
      </c>
      <c r="Q13" s="124">
        <v>506555.46351199993</v>
      </c>
      <c r="R13" s="155">
        <v>217663.37314099999</v>
      </c>
      <c r="S13" s="153">
        <v>79168.379304000002</v>
      </c>
      <c r="T13" s="124">
        <v>159088.07726300001</v>
      </c>
      <c r="U13" s="124">
        <v>455919.829708</v>
      </c>
      <c r="V13" s="124">
        <v>962475.29321999988</v>
      </c>
      <c r="W13" s="124">
        <v>2344141.365676607</v>
      </c>
    </row>
    <row r="14" spans="1:23" s="123" customFormat="1" x14ac:dyDescent="0.2">
      <c r="A14" s="122"/>
      <c r="C14" s="123" t="s">
        <v>59</v>
      </c>
      <c r="D14" s="154">
        <v>50936054.846749</v>
      </c>
      <c r="E14" s="155">
        <v>5190589.1673593931</v>
      </c>
      <c r="F14" s="153">
        <v>3912970.7158869999</v>
      </c>
      <c r="G14" s="153">
        <v>3796287.0512990002</v>
      </c>
      <c r="H14" s="154">
        <v>12899846.934545392</v>
      </c>
      <c r="I14" s="153">
        <v>6637300.1684039999</v>
      </c>
      <c r="J14" s="153">
        <v>2166718.8704559999</v>
      </c>
      <c r="K14" s="124">
        <v>3103896.0171379996</v>
      </c>
      <c r="L14" s="124">
        <v>11907915.055998001</v>
      </c>
      <c r="M14" s="124">
        <v>24807761.990543395</v>
      </c>
      <c r="N14" s="155">
        <v>3795026.5216259998</v>
      </c>
      <c r="O14" s="153">
        <v>3432725.8841329999</v>
      </c>
      <c r="P14" s="124">
        <v>3697312.0627290001</v>
      </c>
      <c r="Q14" s="124">
        <v>10925064.468488</v>
      </c>
      <c r="R14" s="155">
        <v>3696948.5728589999</v>
      </c>
      <c r="S14" s="153">
        <v>3483098.243696</v>
      </c>
      <c r="T14" s="124">
        <v>4483791.3327369997</v>
      </c>
      <c r="U14" s="124">
        <v>11663838.149292</v>
      </c>
      <c r="V14" s="124">
        <v>22588902.61778</v>
      </c>
      <c r="W14" s="124">
        <v>47396664.608323395</v>
      </c>
    </row>
    <row r="15" spans="1:23" x14ac:dyDescent="0.2">
      <c r="A15" s="117"/>
      <c r="B15" t="s">
        <v>93</v>
      </c>
      <c r="D15" s="121">
        <v>1101147.9877604451</v>
      </c>
      <c r="E15" s="119">
        <v>107330.82358</v>
      </c>
      <c r="F15" s="120">
        <v>98424.659739999988</v>
      </c>
      <c r="G15" s="120">
        <v>117307.883</v>
      </c>
      <c r="H15" s="121">
        <v>323063.36632000003</v>
      </c>
      <c r="I15" s="120">
        <v>88919.976960000015</v>
      </c>
      <c r="J15" s="120">
        <v>96366.298319999987</v>
      </c>
      <c r="K15" s="118">
        <v>85895.639689999996</v>
      </c>
      <c r="L15" s="118">
        <v>271181.91496999998</v>
      </c>
      <c r="M15" s="118">
        <v>594245.28129000007</v>
      </c>
      <c r="N15" s="119">
        <v>96718.953800000003</v>
      </c>
      <c r="O15" s="120">
        <v>92745.843059999999</v>
      </c>
      <c r="P15" s="118">
        <v>95270.2212</v>
      </c>
      <c r="Q15" s="118">
        <v>284735.01806000003</v>
      </c>
      <c r="R15" s="119">
        <v>99655.806650000013</v>
      </c>
      <c r="S15" s="120">
        <v>94532.131420000005</v>
      </c>
      <c r="T15" s="118">
        <v>107224.04595999999</v>
      </c>
      <c r="U15" s="118">
        <v>301411.98403000005</v>
      </c>
      <c r="V15" s="118">
        <v>586147.00209000008</v>
      </c>
      <c r="W15" s="118">
        <v>1180392.2833800002</v>
      </c>
    </row>
    <row r="16" spans="1:23" x14ac:dyDescent="0.2">
      <c r="A16" s="117"/>
      <c r="B16" t="s">
        <v>9</v>
      </c>
      <c r="D16" s="121">
        <v>2426191.1290000002</v>
      </c>
      <c r="E16" s="119">
        <v>247973.364</v>
      </c>
      <c r="F16" s="120">
        <v>318948.85600000003</v>
      </c>
      <c r="G16" s="120">
        <v>273460.74699999997</v>
      </c>
      <c r="H16" s="121">
        <v>840382.96699999995</v>
      </c>
      <c r="I16" s="120">
        <v>247837.05</v>
      </c>
      <c r="J16" s="120">
        <v>238020.22099999999</v>
      </c>
      <c r="K16" s="118">
        <v>277402.79599999997</v>
      </c>
      <c r="L16" s="118">
        <v>763260.06699999992</v>
      </c>
      <c r="M16" s="118">
        <v>1603643.034</v>
      </c>
      <c r="N16" s="119">
        <v>262332.91399999999</v>
      </c>
      <c r="O16" s="120">
        <v>261321.04199999999</v>
      </c>
      <c r="P16" s="118">
        <v>255541.66899999999</v>
      </c>
      <c r="Q16" s="118">
        <v>779195.625</v>
      </c>
      <c r="R16" s="119">
        <v>270232.114</v>
      </c>
      <c r="S16" s="120">
        <v>297086.44500000001</v>
      </c>
      <c r="T16" s="118">
        <v>331821.28600000002</v>
      </c>
      <c r="U16" s="118">
        <v>899139.84499999997</v>
      </c>
      <c r="V16" s="118">
        <v>1678335.47</v>
      </c>
      <c r="W16" s="118">
        <v>3281978.5039999997</v>
      </c>
    </row>
    <row r="17" spans="1:23" x14ac:dyDescent="0.2">
      <c r="A17" s="117"/>
      <c r="B17" t="s">
        <v>56</v>
      </c>
      <c r="D17" s="121">
        <v>85596.171000000119</v>
      </c>
      <c r="E17" s="119">
        <v>2643.3040000000001</v>
      </c>
      <c r="F17" s="120">
        <v>5211.2064109999983</v>
      </c>
      <c r="G17" s="120">
        <v>12001.539000000001</v>
      </c>
      <c r="H17" s="121">
        <v>19856.049411</v>
      </c>
      <c r="I17" s="120">
        <v>24916.495589000002</v>
      </c>
      <c r="J17" s="120">
        <v>12326.901250000001</v>
      </c>
      <c r="K17" s="118">
        <v>5361.8847500000002</v>
      </c>
      <c r="L17" s="118">
        <v>42605.281588999998</v>
      </c>
      <c r="M17" s="118">
        <v>62461.330999999998</v>
      </c>
      <c r="N17" s="119">
        <v>8029.6040000000003</v>
      </c>
      <c r="O17" s="120">
        <v>3783.623</v>
      </c>
      <c r="P17" s="118">
        <v>5049.4384</v>
      </c>
      <c r="Q17" s="118">
        <v>16862.665400000002</v>
      </c>
      <c r="R17" s="119">
        <v>4115.8360000000002</v>
      </c>
      <c r="S17" s="120">
        <v>4337.7359999999999</v>
      </c>
      <c r="T17" s="118">
        <v>2067.364</v>
      </c>
      <c r="U17" s="118">
        <v>10520.936</v>
      </c>
      <c r="V17" s="118">
        <v>27383.6014</v>
      </c>
      <c r="W17" s="118">
        <v>89844.932399999991</v>
      </c>
    </row>
    <row r="18" spans="1:23" x14ac:dyDescent="0.2">
      <c r="A18" s="117"/>
      <c r="B18" s="123" t="s">
        <v>57</v>
      </c>
      <c r="D18" s="121">
        <v>1358624.6653957269</v>
      </c>
      <c r="E18" s="119">
        <v>1042874.8409</v>
      </c>
      <c r="F18" s="120">
        <v>47898.186900000001</v>
      </c>
      <c r="G18" s="120">
        <v>81079.785999999993</v>
      </c>
      <c r="H18" s="121">
        <v>1171852.8138000001</v>
      </c>
      <c r="I18" s="120">
        <v>906290.64140000008</v>
      </c>
      <c r="J18" s="120">
        <v>135196.93904</v>
      </c>
      <c r="K18" s="118">
        <v>58922.008449999994</v>
      </c>
      <c r="L18" s="118">
        <v>1100409.58889</v>
      </c>
      <c r="M18" s="118">
        <v>2272262.4026899999</v>
      </c>
      <c r="N18" s="119">
        <v>717545.98600000003</v>
      </c>
      <c r="O18" s="120">
        <v>511740.30625999998</v>
      </c>
      <c r="P18" s="118">
        <v>179898.1672</v>
      </c>
      <c r="Q18" s="118">
        <v>1409184.45946</v>
      </c>
      <c r="R18" s="119">
        <v>752466.23215000005</v>
      </c>
      <c r="S18" s="120">
        <v>147862.14001999999</v>
      </c>
      <c r="T18" s="118">
        <v>208974.39160999999</v>
      </c>
      <c r="U18" s="118">
        <v>1109302.7637800002</v>
      </c>
      <c r="V18" s="118">
        <v>2518487.2232400002</v>
      </c>
      <c r="W18" s="118">
        <v>4790749.6259300001</v>
      </c>
    </row>
    <row r="19" spans="1:23" x14ac:dyDescent="0.2">
      <c r="A19" s="117"/>
      <c r="B19" t="s">
        <v>10</v>
      </c>
      <c r="D19" s="121">
        <v>1043673.7552859132</v>
      </c>
      <c r="E19" s="119">
        <v>100631.28697999999</v>
      </c>
      <c r="F19" s="120">
        <v>123636.80679999999</v>
      </c>
      <c r="G19" s="120">
        <v>109385.60149999999</v>
      </c>
      <c r="H19" s="121">
        <v>333653.69527999999</v>
      </c>
      <c r="I19" s="120">
        <v>101747.1894</v>
      </c>
      <c r="J19" s="120">
        <v>106264.3392</v>
      </c>
      <c r="K19" s="118">
        <v>97829.231700000004</v>
      </c>
      <c r="L19" s="118">
        <v>305840.76030000002</v>
      </c>
      <c r="M19" s="118">
        <v>639494.45558000007</v>
      </c>
      <c r="N19" s="119">
        <v>140681.59060000003</v>
      </c>
      <c r="O19" s="120">
        <v>110009.352</v>
      </c>
      <c r="P19" s="118">
        <v>100360.712</v>
      </c>
      <c r="Q19" s="118">
        <v>351051.65460000001</v>
      </c>
      <c r="R19" s="119">
        <v>104976.12825000001</v>
      </c>
      <c r="S19" s="120">
        <v>111922.51805000001</v>
      </c>
      <c r="T19" s="118">
        <v>114767.08991</v>
      </c>
      <c r="U19" s="118">
        <v>331665.73621</v>
      </c>
      <c r="V19" s="118">
        <v>682717.39081000001</v>
      </c>
      <c r="W19" s="118">
        <v>1322211.8463900001</v>
      </c>
    </row>
    <row r="20" spans="1:23" x14ac:dyDescent="0.2">
      <c r="A20" s="117"/>
      <c r="B20" t="s">
        <v>11</v>
      </c>
      <c r="D20" s="121">
        <v>2947766.434438406</v>
      </c>
      <c r="E20" s="119">
        <v>168112.89095999999</v>
      </c>
      <c r="F20" s="120">
        <v>408317.443829</v>
      </c>
      <c r="G20" s="120">
        <v>362136.70500000002</v>
      </c>
      <c r="H20" s="121">
        <v>938567.03978900006</v>
      </c>
      <c r="I20" s="120">
        <v>194956.76545100001</v>
      </c>
      <c r="J20" s="120">
        <v>451129.86559</v>
      </c>
      <c r="K20" s="118">
        <v>788463.17527000001</v>
      </c>
      <c r="L20" s="118">
        <v>1434549.8063110001</v>
      </c>
      <c r="M20" s="118">
        <v>2373116.8461000002</v>
      </c>
      <c r="N20" s="119">
        <v>-540584.08400000003</v>
      </c>
      <c r="O20" s="120">
        <v>411623.69636</v>
      </c>
      <c r="P20" s="118">
        <v>184467.28559999997</v>
      </c>
      <c r="Q20" s="118">
        <v>55506.897959999944</v>
      </c>
      <c r="R20" s="119">
        <v>160040.5871</v>
      </c>
      <c r="S20" s="120">
        <v>221498.40469</v>
      </c>
      <c r="T20" s="118">
        <v>883301.26029999997</v>
      </c>
      <c r="U20" s="118">
        <v>1264840.2520900001</v>
      </c>
      <c r="V20" s="118">
        <v>1320347.1500500001</v>
      </c>
      <c r="W20" s="118">
        <v>3693463.99615</v>
      </c>
    </row>
    <row r="21" spans="1:23" x14ac:dyDescent="0.2">
      <c r="A21" s="117"/>
      <c r="D21" s="172"/>
      <c r="E21" s="140"/>
      <c r="F21" s="141"/>
      <c r="G21" s="141"/>
      <c r="H21" s="142"/>
      <c r="I21" s="141"/>
      <c r="J21" s="141"/>
      <c r="K21" s="143"/>
      <c r="L21" s="143"/>
      <c r="M21" s="143"/>
      <c r="N21" s="140"/>
      <c r="O21" s="141"/>
      <c r="P21" s="143"/>
      <c r="Q21" s="143"/>
      <c r="R21" s="140"/>
      <c r="S21" s="141"/>
      <c r="T21" s="143"/>
      <c r="U21" s="143"/>
      <c r="V21" s="143"/>
      <c r="W21" s="143"/>
    </row>
    <row r="22" spans="1:23" x14ac:dyDescent="0.2">
      <c r="A22" s="117" t="s">
        <v>12</v>
      </c>
      <c r="D22" s="121">
        <v>58931852.272200003</v>
      </c>
      <c r="E22" s="119">
        <v>4817226.2928999998</v>
      </c>
      <c r="F22" s="120">
        <v>4401281.7564000003</v>
      </c>
      <c r="G22" s="120">
        <v>5856919.6430000011</v>
      </c>
      <c r="H22" s="121">
        <v>15075427.692300001</v>
      </c>
      <c r="I22" s="120">
        <v>4725981.4336400004</v>
      </c>
      <c r="J22" s="120">
        <v>5135722.5768799996</v>
      </c>
      <c r="K22" s="118">
        <v>5091705.2891599992</v>
      </c>
      <c r="L22" s="118">
        <v>14953409.299679998</v>
      </c>
      <c r="M22" s="118">
        <v>30028836.991979998</v>
      </c>
      <c r="N22" s="119">
        <v>4994499.9620000003</v>
      </c>
      <c r="O22" s="120">
        <v>4782681.6910799993</v>
      </c>
      <c r="P22" s="118">
        <v>5482435.6899999995</v>
      </c>
      <c r="Q22" s="118">
        <v>15259617.343080001</v>
      </c>
      <c r="R22" s="119">
        <v>4647572.2798500005</v>
      </c>
      <c r="S22" s="120">
        <v>4752965.5109799998</v>
      </c>
      <c r="T22" s="118">
        <v>6358841.6026900001</v>
      </c>
      <c r="U22" s="118">
        <v>15759379.393519999</v>
      </c>
      <c r="V22" s="118">
        <v>31018996.736599997</v>
      </c>
      <c r="W22" s="118">
        <v>61047833.728579991</v>
      </c>
    </row>
    <row r="23" spans="1:23" x14ac:dyDescent="0.2">
      <c r="A23" s="117"/>
      <c r="B23" t="s">
        <v>13</v>
      </c>
      <c r="D23" s="121">
        <v>12518682.1974</v>
      </c>
      <c r="E23" s="119">
        <v>1094224.54586</v>
      </c>
      <c r="F23" s="120">
        <v>1015030.0317800001</v>
      </c>
      <c r="G23" s="120">
        <v>1332227.4350000001</v>
      </c>
      <c r="H23" s="121">
        <v>3441482.0126399999</v>
      </c>
      <c r="I23" s="120">
        <v>1040187.48464</v>
      </c>
      <c r="J23" s="120">
        <v>1026984.05908</v>
      </c>
      <c r="K23" s="118">
        <v>1321049.9566899999</v>
      </c>
      <c r="L23" s="118">
        <v>3388221.5004099999</v>
      </c>
      <c r="M23" s="118">
        <v>6829703.5130499993</v>
      </c>
      <c r="N23" s="119">
        <v>1026551.9918000001</v>
      </c>
      <c r="O23" s="120">
        <v>1049596.9715400001</v>
      </c>
      <c r="P23" s="118">
        <v>1349344.6757999999</v>
      </c>
      <c r="Q23" s="118">
        <v>3425493.6391400001</v>
      </c>
      <c r="R23" s="119">
        <v>1016034.3357000001</v>
      </c>
      <c r="S23" s="120">
        <v>1100507.4763900002</v>
      </c>
      <c r="T23" s="118">
        <v>1429439.68187</v>
      </c>
      <c r="U23" s="118">
        <v>3545981.4939600001</v>
      </c>
      <c r="V23" s="118">
        <v>6971475.1331000002</v>
      </c>
      <c r="W23" s="118">
        <v>13801178.64615</v>
      </c>
    </row>
    <row r="24" spans="1:23" x14ac:dyDescent="0.2">
      <c r="A24" s="117"/>
      <c r="B24" t="s">
        <v>14</v>
      </c>
      <c r="D24" s="121">
        <v>4812482.9113999996</v>
      </c>
      <c r="E24" s="119">
        <v>314335.39241999999</v>
      </c>
      <c r="F24" s="120">
        <v>371876.95366</v>
      </c>
      <c r="G24" s="120">
        <v>545635.57149999996</v>
      </c>
      <c r="H24" s="121">
        <v>1231847.9175800001</v>
      </c>
      <c r="I24" s="120">
        <v>412619.86943999998</v>
      </c>
      <c r="J24" s="120">
        <v>470163.90563999995</v>
      </c>
      <c r="K24" s="118">
        <v>417785.76921</v>
      </c>
      <c r="L24" s="118">
        <v>1300569.5442899999</v>
      </c>
      <c r="M24" s="118">
        <v>2532417.4618699998</v>
      </c>
      <c r="N24" s="119">
        <v>434088.7942</v>
      </c>
      <c r="O24" s="120">
        <v>457386.60402000003</v>
      </c>
      <c r="P24" s="118">
        <v>460983.62479999999</v>
      </c>
      <c r="Q24" s="118">
        <v>1352459.0230200002</v>
      </c>
      <c r="R24" s="119">
        <v>440733.73690000002</v>
      </c>
      <c r="S24" s="120">
        <v>470686.49758999998</v>
      </c>
      <c r="T24" s="118">
        <v>665183.02789000003</v>
      </c>
      <c r="U24" s="118">
        <v>1576603.26238</v>
      </c>
      <c r="V24" s="118">
        <v>2929062.2854000004</v>
      </c>
      <c r="W24" s="118">
        <v>5461479.7472700002</v>
      </c>
    </row>
    <row r="25" spans="1:23" x14ac:dyDescent="0.2">
      <c r="A25" s="117"/>
      <c r="B25" t="s">
        <v>15</v>
      </c>
      <c r="D25" s="121">
        <v>2899147.6609999998</v>
      </c>
      <c r="E25" s="119">
        <v>539031.55143999995</v>
      </c>
      <c r="F25" s="120">
        <v>32312.2814</v>
      </c>
      <c r="G25" s="120">
        <v>594796.26049999997</v>
      </c>
      <c r="H25" s="121">
        <v>1166140.0933399999</v>
      </c>
      <c r="I25" s="120">
        <v>115824.70824000001</v>
      </c>
      <c r="J25" s="120">
        <v>110370.65515999999</v>
      </c>
      <c r="K25" s="118">
        <v>69688.470730000001</v>
      </c>
      <c r="L25" s="118">
        <v>295883.83412999997</v>
      </c>
      <c r="M25" s="118">
        <v>1462023.92747</v>
      </c>
      <c r="N25" s="119">
        <v>487040.39599999995</v>
      </c>
      <c r="O25" s="120">
        <v>41550.972399999999</v>
      </c>
      <c r="P25" s="118">
        <v>555205.25080000004</v>
      </c>
      <c r="Q25" s="118">
        <v>1083796.6192000001</v>
      </c>
      <c r="R25" s="119">
        <v>209970.35509999999</v>
      </c>
      <c r="S25" s="120">
        <v>138810.23598</v>
      </c>
      <c r="T25" s="118">
        <v>65344.19238</v>
      </c>
      <c r="U25" s="118">
        <v>414124.78346000001</v>
      </c>
      <c r="V25" s="118">
        <v>1497921.4026600001</v>
      </c>
      <c r="W25" s="118">
        <v>2959945.3301300001</v>
      </c>
    </row>
    <row r="26" spans="1:23" x14ac:dyDescent="0.2">
      <c r="A26" s="117"/>
      <c r="B26" t="s">
        <v>58</v>
      </c>
      <c r="D26" s="121">
        <v>25324964.430400003</v>
      </c>
      <c r="E26" s="119">
        <v>1846520.58818</v>
      </c>
      <c r="F26" s="120">
        <v>1882500.44074</v>
      </c>
      <c r="G26" s="120">
        <v>2007786.4245000002</v>
      </c>
      <c r="H26" s="121">
        <v>5736807.4534200002</v>
      </c>
      <c r="I26" s="120">
        <v>2101224.9613200002</v>
      </c>
      <c r="J26" s="120">
        <v>2298066.1798</v>
      </c>
      <c r="K26" s="118">
        <v>2116667.8813499999</v>
      </c>
      <c r="L26" s="118">
        <v>6515959.0224699993</v>
      </c>
      <c r="M26" s="118">
        <v>12252766.475889999</v>
      </c>
      <c r="N26" s="119">
        <v>1945331.4296000001</v>
      </c>
      <c r="O26" s="120">
        <v>2128179.2673199996</v>
      </c>
      <c r="P26" s="118">
        <v>1986483.5696</v>
      </c>
      <c r="Q26" s="118">
        <v>6059994.2665200001</v>
      </c>
      <c r="R26" s="119">
        <v>1861829.1930500001</v>
      </c>
      <c r="S26" s="120">
        <v>1877737.82302</v>
      </c>
      <c r="T26" s="118">
        <v>2974164.1438000002</v>
      </c>
      <c r="U26" s="118">
        <v>6713731.1598700006</v>
      </c>
      <c r="V26" s="118">
        <v>12773725.42639</v>
      </c>
      <c r="W26" s="118">
        <v>25026491.902279999</v>
      </c>
    </row>
    <row r="27" spans="1:23" x14ac:dyDescent="0.2">
      <c r="A27" s="117"/>
      <c r="B27" t="s">
        <v>60</v>
      </c>
      <c r="D27" s="121">
        <v>13335158.903999999</v>
      </c>
      <c r="E27" s="119">
        <v>998370.37</v>
      </c>
      <c r="F27" s="120">
        <v>1091524.77682</v>
      </c>
      <c r="G27" s="120">
        <v>1344481.1675</v>
      </c>
      <c r="H27" s="121">
        <v>3434376.3143199999</v>
      </c>
      <c r="I27" s="120">
        <v>1043331.858</v>
      </c>
      <c r="J27" s="120">
        <v>1207878.4150799999</v>
      </c>
      <c r="K27" s="118">
        <v>1166720.78831</v>
      </c>
      <c r="L27" s="118">
        <v>3417931.0613899995</v>
      </c>
      <c r="M27" s="118">
        <v>6852307.3757099994</v>
      </c>
      <c r="N27" s="119">
        <v>1082540.8664000002</v>
      </c>
      <c r="O27" s="120">
        <v>1089221.392</v>
      </c>
      <c r="P27" s="118">
        <v>1126866.058</v>
      </c>
      <c r="Q27" s="118">
        <v>3298628.3163999999</v>
      </c>
      <c r="R27" s="119">
        <v>1105568.7709999999</v>
      </c>
      <c r="S27" s="120">
        <v>1135579.4939999999</v>
      </c>
      <c r="T27" s="118">
        <v>1187658.7295599999</v>
      </c>
      <c r="U27" s="118">
        <v>3428806.9945599996</v>
      </c>
      <c r="V27" s="118">
        <v>6727435.3109599994</v>
      </c>
      <c r="W27" s="118">
        <v>13579742.686669998</v>
      </c>
    </row>
    <row r="28" spans="1:23" x14ac:dyDescent="0.2">
      <c r="A28" s="117"/>
      <c r="B28" t="s">
        <v>16</v>
      </c>
      <c r="D28" s="121">
        <v>41416.167999999998</v>
      </c>
      <c r="E28" s="119">
        <v>24743.845000000001</v>
      </c>
      <c r="F28" s="120">
        <v>8037.2719999999999</v>
      </c>
      <c r="G28" s="120">
        <v>31992.784</v>
      </c>
      <c r="H28" s="121">
        <v>64773.900999999998</v>
      </c>
      <c r="I28" s="120">
        <v>12792.552</v>
      </c>
      <c r="J28" s="120">
        <v>22259.362120000002</v>
      </c>
      <c r="K28" s="118">
        <v>-207.57713000000001</v>
      </c>
      <c r="L28" s="118">
        <v>34844.336990000003</v>
      </c>
      <c r="M28" s="118">
        <v>99618.237989999994</v>
      </c>
      <c r="N28" s="119">
        <v>18946.484</v>
      </c>
      <c r="O28" s="120">
        <v>16746.483799999998</v>
      </c>
      <c r="P28" s="118">
        <v>3552.511</v>
      </c>
      <c r="Q28" s="118">
        <v>39245.478799999997</v>
      </c>
      <c r="R28" s="119">
        <v>13435.8881</v>
      </c>
      <c r="S28" s="120">
        <v>29643.984</v>
      </c>
      <c r="T28" s="118">
        <v>37051.827190000004</v>
      </c>
      <c r="U28" s="118">
        <v>80131.699290000004</v>
      </c>
      <c r="V28" s="118">
        <v>119377.17809</v>
      </c>
      <c r="W28" s="118">
        <v>218995.41608</v>
      </c>
    </row>
    <row r="29" spans="1:23" x14ac:dyDescent="0.2">
      <c r="A29" s="117"/>
      <c r="D29" s="121"/>
      <c r="E29" s="119"/>
      <c r="F29" s="120"/>
      <c r="G29" s="120"/>
      <c r="H29" s="121"/>
      <c r="I29" s="120"/>
      <c r="J29" s="120"/>
      <c r="K29" s="118"/>
      <c r="L29" s="118"/>
      <c r="M29" s="118"/>
      <c r="N29" s="119"/>
      <c r="O29" s="120"/>
      <c r="P29" s="118"/>
      <c r="Q29" s="118"/>
      <c r="R29" s="119"/>
      <c r="S29" s="120"/>
      <c r="T29" s="118"/>
      <c r="U29" s="118"/>
      <c r="V29" s="118"/>
      <c r="W29" s="118"/>
    </row>
    <row r="30" spans="1:23" x14ac:dyDescent="0.2">
      <c r="A30" s="122" t="s">
        <v>17</v>
      </c>
      <c r="B30" s="123"/>
      <c r="C30" s="123"/>
      <c r="D30" s="121">
        <v>3899821.8686804846</v>
      </c>
      <c r="E30" s="119">
        <v>2290760.3945200015</v>
      </c>
      <c r="F30" s="120">
        <v>697657.02427999955</v>
      </c>
      <c r="G30" s="120">
        <v>-822567.01949999854</v>
      </c>
      <c r="H30" s="121">
        <v>2165850.3992999997</v>
      </c>
      <c r="I30" s="120">
        <v>3742796.7661599992</v>
      </c>
      <c r="J30" s="120">
        <v>-1689168.6384800002</v>
      </c>
      <c r="K30" s="118">
        <v>-513664.10529999994</v>
      </c>
      <c r="L30" s="118">
        <v>1539964.0223800056</v>
      </c>
      <c r="M30" s="118">
        <v>3705814.4216800146</v>
      </c>
      <c r="N30" s="119">
        <v>-380871.9645999996</v>
      </c>
      <c r="O30" s="120">
        <v>236880.51260000002</v>
      </c>
      <c r="P30" s="118">
        <v>-787469.63859999832</v>
      </c>
      <c r="Q30" s="118">
        <v>-931461.09060000442</v>
      </c>
      <c r="R30" s="119">
        <v>658526.37029999681</v>
      </c>
      <c r="S30" s="120">
        <v>-313459.51279999968</v>
      </c>
      <c r="T30" s="118">
        <v>-67806.754909998737</v>
      </c>
      <c r="U30" s="118">
        <v>277260.10259000398</v>
      </c>
      <c r="V30" s="118">
        <v>-654200.98800999671</v>
      </c>
      <c r="W30" s="118">
        <v>3051613.4336699918</v>
      </c>
    </row>
    <row r="31" spans="1:23" x14ac:dyDescent="0.2">
      <c r="A31" s="117"/>
      <c r="D31" s="121"/>
      <c r="E31" s="119"/>
      <c r="F31" s="120"/>
      <c r="G31" s="120"/>
      <c r="H31" s="121"/>
      <c r="I31" s="120"/>
      <c r="J31" s="120"/>
      <c r="K31" s="118"/>
      <c r="L31" s="118"/>
      <c r="M31" s="118"/>
      <c r="N31" s="119"/>
      <c r="O31" s="120"/>
      <c r="P31" s="118"/>
      <c r="Q31" s="118"/>
      <c r="R31" s="119"/>
      <c r="S31" s="120"/>
      <c r="T31" s="118"/>
      <c r="U31" s="118"/>
      <c r="V31" s="118"/>
      <c r="W31" s="118"/>
    </row>
    <row r="32" spans="1:23" x14ac:dyDescent="0.2">
      <c r="A32" s="112" t="s">
        <v>18</v>
      </c>
      <c r="D32" s="121"/>
      <c r="E32" s="119"/>
      <c r="F32" s="120"/>
      <c r="G32" s="120"/>
      <c r="H32" s="121"/>
      <c r="I32" s="120"/>
      <c r="J32" s="120"/>
      <c r="K32" s="118"/>
      <c r="L32" s="118"/>
      <c r="M32" s="118"/>
      <c r="N32" s="119"/>
      <c r="O32" s="120"/>
      <c r="P32" s="118"/>
      <c r="Q32" s="118"/>
      <c r="R32" s="119"/>
      <c r="S32" s="120"/>
      <c r="T32" s="118"/>
      <c r="U32" s="118"/>
      <c r="V32" s="118"/>
      <c r="W32" s="118"/>
    </row>
    <row r="33" spans="1:23" x14ac:dyDescent="0.2">
      <c r="A33" s="117" t="s">
        <v>19</v>
      </c>
      <c r="D33" s="121">
        <v>11874638.367747582</v>
      </c>
      <c r="E33" s="119">
        <v>261083.64110000001</v>
      </c>
      <c r="F33" s="120">
        <v>370794.25457999995</v>
      </c>
      <c r="G33" s="120">
        <v>908297.26299999992</v>
      </c>
      <c r="H33" s="121">
        <v>1540175.1586799999</v>
      </c>
      <c r="I33" s="120">
        <v>798896.64943999995</v>
      </c>
      <c r="J33" s="120">
        <v>818336.60296000005</v>
      </c>
      <c r="K33" s="118">
        <v>823205.49890999997</v>
      </c>
      <c r="L33" s="118">
        <v>2440438.7513100002</v>
      </c>
      <c r="M33" s="118">
        <v>3980613.9099899996</v>
      </c>
      <c r="N33" s="119">
        <v>708978.90939999989</v>
      </c>
      <c r="O33" s="120">
        <v>764976.17498000001</v>
      </c>
      <c r="P33" s="118">
        <v>658581.76319999993</v>
      </c>
      <c r="Q33" s="118">
        <v>2132536.8475800003</v>
      </c>
      <c r="R33" s="119">
        <v>711764.22875000001</v>
      </c>
      <c r="S33" s="120">
        <v>889379.72628000006</v>
      </c>
      <c r="T33" s="118">
        <v>2043372.1636899998</v>
      </c>
      <c r="U33" s="118">
        <v>3644516.1187199997</v>
      </c>
      <c r="V33" s="118">
        <v>5777052.9663000004</v>
      </c>
      <c r="W33" s="118">
        <v>9757666.8762899991</v>
      </c>
    </row>
    <row r="34" spans="1:23" x14ac:dyDescent="0.2">
      <c r="A34" s="117"/>
      <c r="B34" t="s">
        <v>20</v>
      </c>
      <c r="D34" s="121">
        <v>10511.265252417939</v>
      </c>
      <c r="E34" s="119">
        <v>248.47800000000001</v>
      </c>
      <c r="F34" s="120">
        <v>3154.1170000000002</v>
      </c>
      <c r="G34" s="120">
        <v>679.70899999999995</v>
      </c>
      <c r="H34" s="121">
        <v>4082.3040000000001</v>
      </c>
      <c r="I34" s="120">
        <v>627.84400000000005</v>
      </c>
      <c r="J34" s="120">
        <v>2092.6120000000001</v>
      </c>
      <c r="K34" s="118">
        <v>1076.404</v>
      </c>
      <c r="L34" s="118">
        <v>3796.86</v>
      </c>
      <c r="M34" s="118">
        <v>7879.1640000000007</v>
      </c>
      <c r="N34" s="119">
        <v>589.33199999999999</v>
      </c>
      <c r="O34" s="120">
        <v>300.07600000000002</v>
      </c>
      <c r="P34" s="118">
        <v>501.68</v>
      </c>
      <c r="Q34" s="118">
        <v>1391.088</v>
      </c>
      <c r="R34" s="119">
        <v>381.08800000000002</v>
      </c>
      <c r="S34" s="120">
        <v>479.49700000000001</v>
      </c>
      <c r="T34" s="118">
        <v>2313.2449999999999</v>
      </c>
      <c r="U34" s="118">
        <v>3173.83</v>
      </c>
      <c r="V34" s="118">
        <v>4564.9179999999997</v>
      </c>
      <c r="W34" s="118">
        <v>12444.082</v>
      </c>
    </row>
    <row r="35" spans="1:23" x14ac:dyDescent="0.2">
      <c r="A35" s="117"/>
      <c r="B35" t="s">
        <v>21</v>
      </c>
      <c r="D35" s="121">
        <v>5329835.4460000005</v>
      </c>
      <c r="E35" s="119">
        <v>11133.556100000002</v>
      </c>
      <c r="F35" s="120">
        <v>91339.026579999991</v>
      </c>
      <c r="G35" s="120">
        <v>308723.902</v>
      </c>
      <c r="H35" s="121">
        <v>411196.48467999999</v>
      </c>
      <c r="I35" s="120">
        <v>337349.37844</v>
      </c>
      <c r="J35" s="120">
        <v>304614.68296000001</v>
      </c>
      <c r="K35" s="118">
        <v>340625.38740999997</v>
      </c>
      <c r="L35" s="118">
        <v>982589.44880999997</v>
      </c>
      <c r="M35" s="118">
        <v>1393785.93349</v>
      </c>
      <c r="N35" s="119">
        <v>291096.42940000002</v>
      </c>
      <c r="O35" s="120">
        <v>295066.26997999998</v>
      </c>
      <c r="P35" s="118">
        <v>270063.7562</v>
      </c>
      <c r="Q35" s="118">
        <v>856226.45558000007</v>
      </c>
      <c r="R35" s="119">
        <v>303154.92874999996</v>
      </c>
      <c r="S35" s="120">
        <v>457949.49627999996</v>
      </c>
      <c r="T35" s="118">
        <v>1198427.97569</v>
      </c>
      <c r="U35" s="118">
        <v>1959532.4007199998</v>
      </c>
      <c r="V35" s="118">
        <v>2815758.8563000001</v>
      </c>
      <c r="W35" s="118">
        <v>4209544.7897899998</v>
      </c>
    </row>
    <row r="36" spans="1:23" x14ac:dyDescent="0.2">
      <c r="A36" s="117"/>
      <c r="B36" t="s">
        <v>22</v>
      </c>
      <c r="D36" s="121">
        <v>6555314.1869999999</v>
      </c>
      <c r="E36" s="119">
        <v>250198.56299999999</v>
      </c>
      <c r="F36" s="120">
        <v>282609.34499999997</v>
      </c>
      <c r="G36" s="120">
        <v>600253.06999999995</v>
      </c>
      <c r="H36" s="121">
        <v>1133060.9779999999</v>
      </c>
      <c r="I36" s="120">
        <v>462175.11499999999</v>
      </c>
      <c r="J36" s="120">
        <v>515814.53200000001</v>
      </c>
      <c r="K36" s="118">
        <v>483656.51549999998</v>
      </c>
      <c r="L36" s="118">
        <v>1461646.1625000001</v>
      </c>
      <c r="M36" s="118">
        <v>2594707.1404999997</v>
      </c>
      <c r="N36" s="119">
        <v>418471.81199999998</v>
      </c>
      <c r="O36" s="120">
        <v>470209.98100000003</v>
      </c>
      <c r="P36" s="118">
        <v>389019.68699999998</v>
      </c>
      <c r="Q36" s="118">
        <v>1277701.48</v>
      </c>
      <c r="R36" s="119">
        <v>408990.38799999998</v>
      </c>
      <c r="S36" s="120">
        <v>431909.72700000001</v>
      </c>
      <c r="T36" s="118">
        <v>847257.43299999996</v>
      </c>
      <c r="U36" s="118">
        <v>1688157.548</v>
      </c>
      <c r="V36" s="118">
        <v>2965859.0279999999</v>
      </c>
      <c r="W36" s="118">
        <v>5560566.1684999997</v>
      </c>
    </row>
    <row r="37" spans="1:23" x14ac:dyDescent="0.2">
      <c r="A37" s="117"/>
      <c r="D37" s="121"/>
      <c r="E37" s="119"/>
      <c r="F37" s="120"/>
      <c r="G37" s="120"/>
      <c r="H37" s="121"/>
      <c r="I37" s="120"/>
      <c r="J37" s="120"/>
      <c r="K37" s="118"/>
      <c r="L37" s="118"/>
      <c r="M37" s="118"/>
      <c r="N37" s="119"/>
      <c r="O37" s="120"/>
      <c r="P37" s="118"/>
      <c r="Q37" s="118"/>
      <c r="R37" s="119"/>
      <c r="S37" s="120"/>
      <c r="T37" s="118"/>
      <c r="U37" s="118"/>
      <c r="V37" s="118"/>
      <c r="W37" s="118"/>
    </row>
    <row r="38" spans="1:23" x14ac:dyDescent="0.2">
      <c r="A38" s="127" t="s">
        <v>61</v>
      </c>
      <c r="B38" s="128"/>
      <c r="C38" s="128"/>
      <c r="D38" s="132">
        <v>62842185.406132907</v>
      </c>
      <c r="E38" s="130">
        <v>7108235.1654200014</v>
      </c>
      <c r="F38" s="131">
        <v>5102092.8976799995</v>
      </c>
      <c r="G38" s="131">
        <v>5035032.3325000023</v>
      </c>
      <c r="H38" s="132">
        <v>17245360.395600002</v>
      </c>
      <c r="I38" s="131">
        <v>8469406.0438000001</v>
      </c>
      <c r="J38" s="131">
        <v>3448646.5503999996</v>
      </c>
      <c r="K38" s="129">
        <v>4579117.5878599994</v>
      </c>
      <c r="L38" s="129">
        <v>16497170.182060003</v>
      </c>
      <c r="M38" s="129">
        <v>33742530.577660009</v>
      </c>
      <c r="N38" s="130">
        <v>4614217.3294000011</v>
      </c>
      <c r="O38" s="131">
        <v>5019862.2796799997</v>
      </c>
      <c r="P38" s="129">
        <v>4695467.7314000009</v>
      </c>
      <c r="Q38" s="129">
        <v>14329547.340479996</v>
      </c>
      <c r="R38" s="130">
        <v>5306479.7381499978</v>
      </c>
      <c r="S38" s="131">
        <v>4439985.4951800006</v>
      </c>
      <c r="T38" s="129">
        <v>6293348.0927800015</v>
      </c>
      <c r="U38" s="129">
        <v>16039813.326110004</v>
      </c>
      <c r="V38" s="129">
        <v>30369360.666590001</v>
      </c>
      <c r="W38" s="129">
        <v>64111891.244249985</v>
      </c>
    </row>
    <row r="39" spans="1:23" x14ac:dyDescent="0.2">
      <c r="A39" s="127" t="s">
        <v>62</v>
      </c>
      <c r="B39" s="128"/>
      <c r="C39" s="128"/>
      <c r="D39" s="132">
        <v>70817001.905200005</v>
      </c>
      <c r="E39" s="130">
        <v>5078558.4119999995</v>
      </c>
      <c r="F39" s="131">
        <v>4775230.1279800003</v>
      </c>
      <c r="G39" s="131">
        <v>6765896.6150000012</v>
      </c>
      <c r="H39" s="132">
        <v>16619685.154980002</v>
      </c>
      <c r="I39" s="131">
        <v>5525505.9270800008</v>
      </c>
      <c r="J39" s="131">
        <v>5956151.7918399991</v>
      </c>
      <c r="K39" s="129">
        <v>5915987.1920699989</v>
      </c>
      <c r="L39" s="129">
        <v>17397644.91099</v>
      </c>
      <c r="M39" s="129">
        <v>34017330.065969996</v>
      </c>
      <c r="N39" s="130">
        <v>5704068.2034</v>
      </c>
      <c r="O39" s="131">
        <v>5547957.9420599993</v>
      </c>
      <c r="P39" s="129">
        <v>6141519.1331999991</v>
      </c>
      <c r="Q39" s="129">
        <v>17393545.278659999</v>
      </c>
      <c r="R39" s="130">
        <v>5359717.5966000007</v>
      </c>
      <c r="S39" s="131">
        <v>5642824.7342599994</v>
      </c>
      <c r="T39" s="129">
        <v>8404527.01138</v>
      </c>
      <c r="U39" s="129">
        <v>19407069.342239998</v>
      </c>
      <c r="V39" s="129">
        <v>36800614.62089999</v>
      </c>
      <c r="W39" s="129">
        <v>70817944.686869994</v>
      </c>
    </row>
    <row r="40" spans="1:23" x14ac:dyDescent="0.2">
      <c r="A40" s="127" t="s">
        <v>23</v>
      </c>
      <c r="B40" s="128"/>
      <c r="C40" s="128"/>
      <c r="D40" s="132">
        <v>-7974816.4990670979</v>
      </c>
      <c r="E40" s="130">
        <v>2029676.7534200018</v>
      </c>
      <c r="F40" s="131">
        <v>326862.76969999913</v>
      </c>
      <c r="G40" s="131">
        <v>-1730864.2824999988</v>
      </c>
      <c r="H40" s="132">
        <v>625675.24062000029</v>
      </c>
      <c r="I40" s="131">
        <v>2943900.1167199994</v>
      </c>
      <c r="J40" s="156">
        <v>-2507505.2414399995</v>
      </c>
      <c r="K40" s="159">
        <v>-1336869.6042099996</v>
      </c>
      <c r="L40" s="159">
        <v>-900474.72892999649</v>
      </c>
      <c r="M40" s="159">
        <v>-274799.48830998689</v>
      </c>
      <c r="N40" s="158">
        <v>-1089850.8739999989</v>
      </c>
      <c r="O40" s="156">
        <v>-528095.66237999965</v>
      </c>
      <c r="P40" s="159">
        <v>-1446051.4017999982</v>
      </c>
      <c r="Q40" s="159">
        <v>-3063997.9381800033</v>
      </c>
      <c r="R40" s="158">
        <v>-53237.858450002968</v>
      </c>
      <c r="S40" s="156">
        <v>-1202839.2390799988</v>
      </c>
      <c r="T40" s="159">
        <v>-2111178.9185999986</v>
      </c>
      <c r="U40" s="159">
        <v>-3367256.0161299948</v>
      </c>
      <c r="V40" s="159">
        <v>-6431253.9543099888</v>
      </c>
      <c r="W40" s="159">
        <v>-6706053.4426200092</v>
      </c>
    </row>
    <row r="41" spans="1:23" x14ac:dyDescent="0.2">
      <c r="A41" s="133"/>
      <c r="B41" s="134"/>
      <c r="C41" s="134"/>
      <c r="D41" s="229"/>
      <c r="E41" s="136"/>
      <c r="F41" s="137"/>
      <c r="G41" s="137"/>
      <c r="H41" s="138"/>
      <c r="I41" s="137"/>
      <c r="J41" s="137"/>
      <c r="K41" s="139"/>
      <c r="L41" s="139"/>
      <c r="M41" s="139"/>
      <c r="N41" s="136"/>
      <c r="O41" s="137"/>
      <c r="P41" s="139"/>
      <c r="Q41" s="139"/>
      <c r="R41" s="136"/>
      <c r="S41" s="137"/>
      <c r="T41" s="139"/>
      <c r="U41" s="139"/>
      <c r="V41" s="139"/>
      <c r="W41" s="139"/>
    </row>
    <row r="42" spans="1:23" x14ac:dyDescent="0.2">
      <c r="A42" s="112" t="s">
        <v>24</v>
      </c>
      <c r="D42" s="172"/>
      <c r="E42" s="140"/>
      <c r="F42" s="141"/>
      <c r="G42" s="141"/>
      <c r="H42" s="142"/>
      <c r="I42" s="141"/>
      <c r="J42" s="141"/>
      <c r="K42" s="143"/>
      <c r="L42" s="143"/>
      <c r="M42" s="143"/>
      <c r="N42" s="140"/>
      <c r="O42" s="141"/>
      <c r="P42" s="143"/>
      <c r="Q42" s="143"/>
      <c r="R42" s="140"/>
      <c r="S42" s="141"/>
      <c r="T42" s="143"/>
      <c r="U42" s="143"/>
      <c r="V42" s="143"/>
      <c r="W42" s="143"/>
    </row>
    <row r="43" spans="1:23" x14ac:dyDescent="0.2">
      <c r="A43" s="112"/>
      <c r="D43" s="172"/>
      <c r="E43" s="140"/>
      <c r="F43" s="141"/>
      <c r="G43" s="141"/>
      <c r="H43" s="142"/>
      <c r="I43" s="141"/>
      <c r="J43" s="141"/>
      <c r="K43" s="143"/>
      <c r="L43" s="143"/>
      <c r="M43" s="143"/>
      <c r="N43" s="140"/>
      <c r="O43" s="141"/>
      <c r="P43" s="143"/>
      <c r="Q43" s="143"/>
      <c r="R43" s="140"/>
      <c r="S43" s="141"/>
      <c r="T43" s="143"/>
      <c r="U43" s="143"/>
      <c r="V43" s="143"/>
      <c r="W43" s="143"/>
    </row>
    <row r="44" spans="1:23" x14ac:dyDescent="0.2">
      <c r="A44" s="117" t="s">
        <v>25</v>
      </c>
      <c r="D44" s="121">
        <v>2441901.2032762021</v>
      </c>
      <c r="E44" s="119">
        <v>430235.10840000014</v>
      </c>
      <c r="F44" s="120">
        <v>2928415.3487</v>
      </c>
      <c r="G44" s="120">
        <v>-5609671.3505000006</v>
      </c>
      <c r="H44" s="121">
        <v>-2251020.8934000004</v>
      </c>
      <c r="I44" s="120">
        <v>3733176.2767200004</v>
      </c>
      <c r="J44" s="120">
        <v>-449390.84972000006</v>
      </c>
      <c r="K44" s="118">
        <v>-1016415.7211799999</v>
      </c>
      <c r="L44" s="118">
        <v>2267369.7058199998</v>
      </c>
      <c r="M44" s="118">
        <v>16348.812419999507</v>
      </c>
      <c r="N44" s="119">
        <v>2934986.2431999994</v>
      </c>
      <c r="O44" s="120">
        <v>-3005467.7163799996</v>
      </c>
      <c r="P44" s="118">
        <v>-825060.00300000003</v>
      </c>
      <c r="Q44" s="118">
        <v>-895541.47618000023</v>
      </c>
      <c r="R44" s="119">
        <v>2271372.48655</v>
      </c>
      <c r="S44" s="120">
        <v>-1144031.7173000001</v>
      </c>
      <c r="T44" s="118">
        <v>-2141902.9452500003</v>
      </c>
      <c r="U44" s="118">
        <v>-1014562.1760000002</v>
      </c>
      <c r="V44" s="118">
        <v>-1910103.6521800002</v>
      </c>
      <c r="W44" s="118">
        <v>-1893754.8397600006</v>
      </c>
    </row>
    <row r="45" spans="1:23" x14ac:dyDescent="0.2">
      <c r="A45" s="117" t="s">
        <v>26</v>
      </c>
      <c r="D45" s="121">
        <v>420017.6894956152</v>
      </c>
      <c r="E45" s="119">
        <v>-783958.55822000001</v>
      </c>
      <c r="F45" s="120">
        <v>-152017.94518000001</v>
      </c>
      <c r="G45" s="120">
        <v>-36174.979999999981</v>
      </c>
      <c r="H45" s="121">
        <v>-972151.48340000003</v>
      </c>
      <c r="I45" s="120">
        <v>-57643.041599999997</v>
      </c>
      <c r="J45" s="120">
        <v>4511.8312799999985</v>
      </c>
      <c r="K45" s="118">
        <v>27812.870659999986</v>
      </c>
      <c r="L45" s="118">
        <v>-25318.339659999998</v>
      </c>
      <c r="M45" s="118">
        <v>-997469.82306000008</v>
      </c>
      <c r="N45" s="119">
        <v>-33543.377800000017</v>
      </c>
      <c r="O45" s="120">
        <v>71711.161319999999</v>
      </c>
      <c r="P45" s="118">
        <v>10149.447999999989</v>
      </c>
      <c r="Q45" s="118">
        <v>48317.231519999972</v>
      </c>
      <c r="R45" s="119">
        <v>95422.091749999992</v>
      </c>
      <c r="S45" s="120">
        <v>89782.080099999992</v>
      </c>
      <c r="T45" s="118">
        <v>77946.836689999967</v>
      </c>
      <c r="U45" s="118">
        <v>263151.00854000001</v>
      </c>
      <c r="V45" s="118">
        <v>311468.24005999998</v>
      </c>
      <c r="W45" s="118">
        <v>-686001.58299999987</v>
      </c>
    </row>
    <row r="46" spans="1:23" x14ac:dyDescent="0.2">
      <c r="A46" s="117"/>
      <c r="B46" t="s">
        <v>27</v>
      </c>
      <c r="D46" s="121">
        <v>1670223.571</v>
      </c>
      <c r="E46" s="119">
        <v>61529.296159999998</v>
      </c>
      <c r="F46" s="120">
        <v>91409.677100000001</v>
      </c>
      <c r="G46" s="120">
        <v>133056.23550000001</v>
      </c>
      <c r="H46" s="121">
        <v>285995.20876000001</v>
      </c>
      <c r="I46" s="120">
        <v>93960.438200000004</v>
      </c>
      <c r="J46" s="120">
        <v>91581.450280000005</v>
      </c>
      <c r="K46" s="118">
        <v>115879.71801</v>
      </c>
      <c r="L46" s="118">
        <v>301421.60649000003</v>
      </c>
      <c r="M46" s="118">
        <v>587416.81524999999</v>
      </c>
      <c r="N46" s="119">
        <v>105842.0888</v>
      </c>
      <c r="O46" s="120">
        <v>129200.03408</v>
      </c>
      <c r="P46" s="118">
        <v>90376.305799999987</v>
      </c>
      <c r="Q46" s="118">
        <v>325418.42867999995</v>
      </c>
      <c r="R46" s="119">
        <v>169746.06915</v>
      </c>
      <c r="S46" s="120">
        <v>140055.67006999999</v>
      </c>
      <c r="T46" s="118">
        <v>263864.16381999996</v>
      </c>
      <c r="U46" s="118">
        <v>573665.90304</v>
      </c>
      <c r="V46" s="118">
        <v>899084.3317199999</v>
      </c>
      <c r="W46" s="118">
        <v>1486501.1469699999</v>
      </c>
    </row>
    <row r="47" spans="1:23" x14ac:dyDescent="0.2">
      <c r="A47" s="117"/>
      <c r="B47" t="s">
        <v>28</v>
      </c>
      <c r="D47" s="121">
        <v>1250205.8815043848</v>
      </c>
      <c r="E47" s="119">
        <v>845487.85438000003</v>
      </c>
      <c r="F47" s="120">
        <v>243427.62228000001</v>
      </c>
      <c r="G47" s="120">
        <v>169231.21549999999</v>
      </c>
      <c r="H47" s="121">
        <v>1258146.6921600001</v>
      </c>
      <c r="I47" s="120">
        <v>151603.4798</v>
      </c>
      <c r="J47" s="120">
        <v>87069.619000000006</v>
      </c>
      <c r="K47" s="118">
        <v>88066.847350000011</v>
      </c>
      <c r="L47" s="118">
        <v>326739.94615000003</v>
      </c>
      <c r="M47" s="118">
        <v>1584886.6383100001</v>
      </c>
      <c r="N47" s="119">
        <v>139385.46660000001</v>
      </c>
      <c r="O47" s="120">
        <v>57488.872759999998</v>
      </c>
      <c r="P47" s="118">
        <v>80226.857799999998</v>
      </c>
      <c r="Q47" s="118">
        <v>277101.19715999998</v>
      </c>
      <c r="R47" s="119">
        <v>74323.977400000003</v>
      </c>
      <c r="S47" s="120">
        <v>50273.589970000001</v>
      </c>
      <c r="T47" s="118">
        <v>185917.32712999999</v>
      </c>
      <c r="U47" s="118">
        <v>310514.89449999999</v>
      </c>
      <c r="V47" s="118">
        <v>587616.09165999992</v>
      </c>
      <c r="W47" s="118">
        <v>2172502.7299699998</v>
      </c>
    </row>
    <row r="48" spans="1:23" x14ac:dyDescent="0.2">
      <c r="A48" s="117" t="s">
        <v>29</v>
      </c>
      <c r="D48" s="121">
        <v>2024788.1241546012</v>
      </c>
      <c r="E48" s="119">
        <v>44211.7143600001</v>
      </c>
      <c r="F48" s="120">
        <v>3704467.9422800001</v>
      </c>
      <c r="G48" s="120">
        <v>-5251640.5955000008</v>
      </c>
      <c r="H48" s="121">
        <v>-1502960.9388600001</v>
      </c>
      <c r="I48" s="120">
        <v>1289789.65444</v>
      </c>
      <c r="J48" s="120">
        <v>1782071.3639199999</v>
      </c>
      <c r="K48" s="118">
        <v>-1555104.9145899999</v>
      </c>
      <c r="L48" s="118">
        <v>1516756.1037700002</v>
      </c>
      <c r="M48" s="118">
        <v>13795.164909999818</v>
      </c>
      <c r="N48" s="119">
        <v>2520235.9031999996</v>
      </c>
      <c r="O48" s="120">
        <v>-2855475.2879599999</v>
      </c>
      <c r="P48" s="118">
        <v>-437344.45179999998</v>
      </c>
      <c r="Q48" s="118">
        <v>-772583.83656000008</v>
      </c>
      <c r="R48" s="119">
        <v>965568.18780000019</v>
      </c>
      <c r="S48" s="120">
        <v>-1012188.87422</v>
      </c>
      <c r="T48" s="118">
        <v>-489788.93028000009</v>
      </c>
      <c r="U48" s="118">
        <v>-536409.6166999999</v>
      </c>
      <c r="V48" s="118">
        <v>-1308993.4532599999</v>
      </c>
      <c r="W48" s="118">
        <v>-1295198.28835</v>
      </c>
    </row>
    <row r="49" spans="1:23" x14ac:dyDescent="0.2">
      <c r="A49" s="117"/>
      <c r="B49" t="s">
        <v>30</v>
      </c>
      <c r="D49" s="121">
        <v>11450148.480051905</v>
      </c>
      <c r="E49" s="119">
        <v>1647500.3518400001</v>
      </c>
      <c r="F49" s="120">
        <v>4748380.80724</v>
      </c>
      <c r="G49" s="120">
        <v>-4245290.4255000008</v>
      </c>
      <c r="H49" s="121">
        <v>2150590.7335799998</v>
      </c>
      <c r="I49" s="120">
        <v>1697028.12628</v>
      </c>
      <c r="J49" s="120">
        <v>1785399.1964</v>
      </c>
      <c r="K49" s="118">
        <v>-241474.12254999997</v>
      </c>
      <c r="L49" s="118">
        <v>3240953.2001300002</v>
      </c>
      <c r="M49" s="118">
        <v>5391543.9337099995</v>
      </c>
      <c r="N49" s="119">
        <v>2521479.9973999998</v>
      </c>
      <c r="O49" s="120">
        <v>-2853175.1210599998</v>
      </c>
      <c r="P49" s="118">
        <v>-433003.7402</v>
      </c>
      <c r="Q49" s="118">
        <v>-764698.86386000004</v>
      </c>
      <c r="R49" s="119">
        <v>1198570.6919500001</v>
      </c>
      <c r="S49" s="120">
        <v>-235623.24685999998</v>
      </c>
      <c r="T49" s="118">
        <v>281090.56626999995</v>
      </c>
      <c r="U49" s="118">
        <v>1244038.0113600001</v>
      </c>
      <c r="V49" s="118">
        <v>479339.14750000008</v>
      </c>
      <c r="W49" s="118">
        <v>5870883.0812099995</v>
      </c>
    </row>
    <row r="50" spans="1:23" x14ac:dyDescent="0.2">
      <c r="A50" s="117"/>
      <c r="B50" t="s">
        <v>31</v>
      </c>
      <c r="D50" s="121">
        <v>9425360.3558973037</v>
      </c>
      <c r="E50" s="119">
        <v>1603288.63748</v>
      </c>
      <c r="F50" s="120">
        <v>1043912.86496</v>
      </c>
      <c r="G50" s="120">
        <v>1006350.1699999999</v>
      </c>
      <c r="H50" s="121">
        <v>3653551.6724399999</v>
      </c>
      <c r="I50" s="120">
        <v>407238.47184000007</v>
      </c>
      <c r="J50" s="120">
        <v>3327.83248</v>
      </c>
      <c r="K50" s="118">
        <v>1313630.79204</v>
      </c>
      <c r="L50" s="118">
        <v>1724197.0963600001</v>
      </c>
      <c r="M50" s="118">
        <v>5377748.7687999997</v>
      </c>
      <c r="N50" s="119">
        <v>1244.0942</v>
      </c>
      <c r="O50" s="120">
        <v>2300.1669000000002</v>
      </c>
      <c r="P50" s="118">
        <v>4340.7115999999996</v>
      </c>
      <c r="Q50" s="118">
        <v>7884.9727000000003</v>
      </c>
      <c r="R50" s="119">
        <v>233002.50414999999</v>
      </c>
      <c r="S50" s="120">
        <v>776565.62736000004</v>
      </c>
      <c r="T50" s="118">
        <v>770879.49655000004</v>
      </c>
      <c r="U50" s="118">
        <v>1780447.62806</v>
      </c>
      <c r="V50" s="118">
        <v>1788332.6007600001</v>
      </c>
      <c r="W50" s="118">
        <v>7166081.3695599996</v>
      </c>
    </row>
    <row r="51" spans="1:23" x14ac:dyDescent="0.2">
      <c r="A51" s="117" t="s">
        <v>32</v>
      </c>
      <c r="D51" s="121">
        <v>0</v>
      </c>
      <c r="E51" s="119">
        <v>5355.368599999998</v>
      </c>
      <c r="F51" s="120">
        <v>4434.747499999823</v>
      </c>
      <c r="G51" s="120">
        <v>6841.9035000000149</v>
      </c>
      <c r="H51" s="121">
        <v>16632.019599999836</v>
      </c>
      <c r="I51" s="120">
        <v>562.72888000000967</v>
      </c>
      <c r="J51" s="120">
        <v>-12290.46212000004</v>
      </c>
      <c r="K51" s="118">
        <v>-2249.7474500000244</v>
      </c>
      <c r="L51" s="118">
        <v>-13977.480690000055</v>
      </c>
      <c r="M51" s="118">
        <v>2654.538909999781</v>
      </c>
      <c r="N51" s="119">
        <v>-8584.2020000000484</v>
      </c>
      <c r="O51" s="120">
        <v>5252.7373599999119</v>
      </c>
      <c r="P51" s="118">
        <v>8379.3389999999199</v>
      </c>
      <c r="Q51" s="118">
        <v>5047.8743599997833</v>
      </c>
      <c r="R51" s="119">
        <v>7461.7591999999713</v>
      </c>
      <c r="S51" s="120">
        <v>-2316.1687200000742</v>
      </c>
      <c r="T51" s="118">
        <v>6648.3573499999475</v>
      </c>
      <c r="U51" s="118">
        <v>11793.947829999845</v>
      </c>
      <c r="V51" s="118">
        <v>16841.822189999628</v>
      </c>
      <c r="W51" s="118">
        <v>19496.361099999409</v>
      </c>
    </row>
    <row r="52" spans="1:23" x14ac:dyDescent="0.2">
      <c r="A52" s="117" t="s">
        <v>33</v>
      </c>
      <c r="D52" s="121">
        <v>-2904.6103740141393</v>
      </c>
      <c r="E52" s="119">
        <v>1164626.58366</v>
      </c>
      <c r="F52" s="120">
        <v>-628469.3959</v>
      </c>
      <c r="G52" s="120">
        <v>-328697.67850000004</v>
      </c>
      <c r="H52" s="121">
        <v>207459.50925999996</v>
      </c>
      <c r="I52" s="120">
        <v>2500466.9350000001</v>
      </c>
      <c r="J52" s="120">
        <v>-2223683.5828</v>
      </c>
      <c r="K52" s="118">
        <v>513126.07020000002</v>
      </c>
      <c r="L52" s="118">
        <v>789909.42240000004</v>
      </c>
      <c r="M52" s="118">
        <v>997368.93166</v>
      </c>
      <c r="N52" s="119">
        <v>456877.91979999997</v>
      </c>
      <c r="O52" s="120">
        <v>-226956.32709999999</v>
      </c>
      <c r="P52" s="118">
        <v>-406244.3382</v>
      </c>
      <c r="Q52" s="118">
        <v>-176322.74550000002</v>
      </c>
      <c r="R52" s="119">
        <v>1202920.4478</v>
      </c>
      <c r="S52" s="120">
        <v>-219308.75446000003</v>
      </c>
      <c r="T52" s="118">
        <v>-1736709.2090100001</v>
      </c>
      <c r="U52" s="118">
        <v>-753097.51567000011</v>
      </c>
      <c r="V52" s="118">
        <v>-929420.26117000007</v>
      </c>
      <c r="W52" s="118">
        <v>67948.670489999931</v>
      </c>
    </row>
    <row r="53" spans="1:23" x14ac:dyDescent="0.2">
      <c r="A53" s="117" t="s">
        <v>85</v>
      </c>
      <c r="D53" s="121">
        <v>0</v>
      </c>
      <c r="E53" s="119">
        <v>0</v>
      </c>
      <c r="F53" s="120">
        <v>0</v>
      </c>
      <c r="G53" s="120">
        <v>0</v>
      </c>
      <c r="H53" s="121">
        <v>0</v>
      </c>
      <c r="I53" s="120">
        <v>0</v>
      </c>
      <c r="J53" s="120">
        <v>0</v>
      </c>
      <c r="K53" s="118">
        <v>0</v>
      </c>
      <c r="L53" s="118">
        <v>0</v>
      </c>
      <c r="M53" s="118">
        <v>0</v>
      </c>
      <c r="N53" s="119">
        <v>0</v>
      </c>
      <c r="O53" s="120">
        <v>0</v>
      </c>
      <c r="P53" s="118">
        <v>0</v>
      </c>
      <c r="Q53" s="118">
        <v>0</v>
      </c>
      <c r="R53" s="119">
        <v>0</v>
      </c>
      <c r="S53" s="120">
        <v>0</v>
      </c>
      <c r="T53" s="118">
        <v>0</v>
      </c>
      <c r="U53" s="118">
        <v>0</v>
      </c>
      <c r="V53" s="118">
        <v>0</v>
      </c>
      <c r="W53" s="118">
        <v>0</v>
      </c>
    </row>
    <row r="54" spans="1:23" hidden="1" x14ac:dyDescent="0.2">
      <c r="A54" s="117"/>
      <c r="B54" t="s">
        <v>34</v>
      </c>
      <c r="D54" s="121">
        <v>0</v>
      </c>
      <c r="E54" s="119">
        <v>0</v>
      </c>
      <c r="F54" s="120">
        <v>0</v>
      </c>
      <c r="G54" s="120">
        <v>0</v>
      </c>
      <c r="H54" s="121">
        <v>0</v>
      </c>
      <c r="I54" s="120">
        <v>0</v>
      </c>
      <c r="J54" s="120">
        <v>0</v>
      </c>
      <c r="K54" s="118">
        <v>0</v>
      </c>
      <c r="L54" s="118">
        <v>0</v>
      </c>
      <c r="M54" s="118">
        <v>0</v>
      </c>
      <c r="N54" s="119">
        <v>0</v>
      </c>
      <c r="O54" s="120">
        <v>0</v>
      </c>
      <c r="P54" s="118">
        <v>0</v>
      </c>
      <c r="Q54" s="118">
        <v>0</v>
      </c>
      <c r="R54" s="119">
        <v>0</v>
      </c>
      <c r="S54" s="120">
        <v>0</v>
      </c>
      <c r="T54" s="118">
        <v>0</v>
      </c>
      <c r="U54" s="118">
        <v>0</v>
      </c>
      <c r="V54" s="118">
        <v>0</v>
      </c>
      <c r="W54" s="118">
        <v>0</v>
      </c>
    </row>
    <row r="55" spans="1:23" hidden="1" x14ac:dyDescent="0.2">
      <c r="A55" s="117"/>
      <c r="B55" t="s">
        <v>35</v>
      </c>
      <c r="D55" s="121">
        <v>0</v>
      </c>
      <c r="E55" s="119">
        <v>0</v>
      </c>
      <c r="F55" s="120">
        <v>0</v>
      </c>
      <c r="G55" s="120">
        <v>0</v>
      </c>
      <c r="H55" s="121">
        <v>0</v>
      </c>
      <c r="I55" s="120">
        <v>0</v>
      </c>
      <c r="J55" s="120">
        <v>0</v>
      </c>
      <c r="K55" s="118">
        <v>0</v>
      </c>
      <c r="L55" s="118">
        <v>0</v>
      </c>
      <c r="M55" s="118">
        <v>0</v>
      </c>
      <c r="N55" s="119">
        <v>0</v>
      </c>
      <c r="O55" s="120">
        <v>0</v>
      </c>
      <c r="P55" s="118">
        <v>0</v>
      </c>
      <c r="Q55" s="118">
        <v>0</v>
      </c>
      <c r="R55" s="119">
        <v>0</v>
      </c>
      <c r="S55" s="120">
        <v>0</v>
      </c>
      <c r="T55" s="118">
        <v>0</v>
      </c>
      <c r="U55" s="118">
        <v>0</v>
      </c>
      <c r="V55" s="118">
        <v>0</v>
      </c>
      <c r="W55" s="118">
        <v>0</v>
      </c>
    </row>
    <row r="56" spans="1:23" x14ac:dyDescent="0.2">
      <c r="A56" s="122" t="s">
        <v>86</v>
      </c>
      <c r="D56" s="121">
        <v>0</v>
      </c>
      <c r="E56" s="119">
        <v>0</v>
      </c>
      <c r="F56" s="120">
        <v>0</v>
      </c>
      <c r="G56" s="120">
        <v>0</v>
      </c>
      <c r="H56" s="121">
        <v>0</v>
      </c>
      <c r="I56" s="120">
        <v>0</v>
      </c>
      <c r="J56" s="120">
        <v>0</v>
      </c>
      <c r="K56" s="118">
        <v>0</v>
      </c>
      <c r="L56" s="118">
        <v>0</v>
      </c>
      <c r="M56" s="118">
        <v>0</v>
      </c>
      <c r="N56" s="119">
        <v>0</v>
      </c>
      <c r="O56" s="120">
        <v>0</v>
      </c>
      <c r="P56" s="118">
        <v>0</v>
      </c>
      <c r="Q56" s="118">
        <v>0</v>
      </c>
      <c r="R56" s="119">
        <v>0</v>
      </c>
      <c r="S56" s="120">
        <v>0</v>
      </c>
      <c r="T56" s="118">
        <v>0</v>
      </c>
      <c r="U56" s="118">
        <v>0</v>
      </c>
      <c r="V56" s="118">
        <v>0</v>
      </c>
      <c r="W56" s="118">
        <v>0</v>
      </c>
    </row>
    <row r="57" spans="1:23" x14ac:dyDescent="0.2">
      <c r="A57" s="117" t="s">
        <v>36</v>
      </c>
      <c r="D57" s="121">
        <v>0</v>
      </c>
      <c r="E57" s="119">
        <v>0</v>
      </c>
      <c r="F57" s="120">
        <v>0</v>
      </c>
      <c r="G57" s="120">
        <v>0</v>
      </c>
      <c r="H57" s="121">
        <v>0</v>
      </c>
      <c r="I57" s="120">
        <v>0</v>
      </c>
      <c r="J57" s="120">
        <v>0</v>
      </c>
      <c r="K57" s="118">
        <v>0</v>
      </c>
      <c r="L57" s="118">
        <v>0</v>
      </c>
      <c r="M57" s="118">
        <v>0</v>
      </c>
      <c r="N57" s="119">
        <v>0</v>
      </c>
      <c r="O57" s="120">
        <v>0</v>
      </c>
      <c r="P57" s="118">
        <v>0</v>
      </c>
      <c r="Q57" s="118">
        <v>0</v>
      </c>
      <c r="R57" s="119">
        <v>0</v>
      </c>
      <c r="S57" s="120">
        <v>0</v>
      </c>
      <c r="T57" s="118">
        <v>0</v>
      </c>
      <c r="U57" s="118">
        <v>0</v>
      </c>
      <c r="V57" s="118">
        <v>0</v>
      </c>
      <c r="W57" s="118">
        <v>0</v>
      </c>
    </row>
    <row r="58" spans="1:23" x14ac:dyDescent="0.2">
      <c r="A58" s="117"/>
      <c r="D58" s="121"/>
      <c r="E58" s="119"/>
      <c r="F58" s="120"/>
      <c r="G58" s="120"/>
      <c r="H58" s="121"/>
      <c r="I58" s="120"/>
      <c r="J58" s="120"/>
      <c r="K58" s="118"/>
      <c r="L58" s="118"/>
      <c r="M58" s="118"/>
      <c r="N58" s="119"/>
      <c r="O58" s="120"/>
      <c r="P58" s="118"/>
      <c r="Q58" s="118"/>
      <c r="R58" s="119"/>
      <c r="S58" s="120"/>
      <c r="T58" s="118"/>
      <c r="U58" s="118"/>
      <c r="V58" s="118"/>
      <c r="W58" s="118"/>
    </row>
    <row r="59" spans="1:23" x14ac:dyDescent="0.2">
      <c r="A59" s="117" t="s">
        <v>37</v>
      </c>
      <c r="D59" s="121">
        <v>10416717.702343296</v>
      </c>
      <c r="E59" s="119">
        <v>-1599441.6450200002</v>
      </c>
      <c r="F59" s="120">
        <v>2601552.5789999999</v>
      </c>
      <c r="G59" s="120">
        <v>-3878807.068</v>
      </c>
      <c r="H59" s="121">
        <v>-2876696.1340200002</v>
      </c>
      <c r="I59" s="120">
        <v>789276.15999999992</v>
      </c>
      <c r="J59" s="120">
        <v>2058114.3917199997</v>
      </c>
      <c r="K59" s="118">
        <v>320453.88303000003</v>
      </c>
      <c r="L59" s="118">
        <v>3167844.43475</v>
      </c>
      <c r="M59" s="118">
        <v>291148.30072999885</v>
      </c>
      <c r="N59" s="119">
        <v>4024837.1172000002</v>
      </c>
      <c r="O59" s="120">
        <v>-2477372.054</v>
      </c>
      <c r="P59" s="118">
        <v>620991.39879999997</v>
      </c>
      <c r="Q59" s="118">
        <v>2168456.4620000003</v>
      </c>
      <c r="R59" s="119">
        <v>2324610.3450000002</v>
      </c>
      <c r="S59" s="120">
        <v>58807.52178000001</v>
      </c>
      <c r="T59" s="118">
        <v>-30724.026649999985</v>
      </c>
      <c r="U59" s="118">
        <v>2352693.8401300008</v>
      </c>
      <c r="V59" s="118">
        <v>4521150.3021300007</v>
      </c>
      <c r="W59" s="118">
        <v>4812298.6028599991</v>
      </c>
    </row>
    <row r="60" spans="1:23" x14ac:dyDescent="0.2">
      <c r="A60" s="117" t="s">
        <v>38</v>
      </c>
      <c r="D60" s="121">
        <v>358571.59734329622</v>
      </c>
      <c r="E60" s="119">
        <v>-123.12466000000001</v>
      </c>
      <c r="F60" s="120">
        <v>-2212.982</v>
      </c>
      <c r="G60" s="120">
        <v>-7604.3580000000011</v>
      </c>
      <c r="H60" s="121">
        <v>-9940.4646600000015</v>
      </c>
      <c r="I60" s="120">
        <v>37919.629000000001</v>
      </c>
      <c r="J60" s="120">
        <v>246912.55671999999</v>
      </c>
      <c r="K60" s="118">
        <v>-8758.0399699999998</v>
      </c>
      <c r="L60" s="118">
        <v>276074.14574999997</v>
      </c>
      <c r="M60" s="118">
        <v>266133.68108999997</v>
      </c>
      <c r="N60" s="119">
        <v>2494093.7252000002</v>
      </c>
      <c r="O60" s="120">
        <v>-1492.7850000000001</v>
      </c>
      <c r="P60" s="118">
        <v>39290.0988</v>
      </c>
      <c r="Q60" s="118">
        <v>2531891.0390000003</v>
      </c>
      <c r="R60" s="119">
        <v>-1361.471</v>
      </c>
      <c r="S60" s="120">
        <v>189.88878</v>
      </c>
      <c r="T60" s="118">
        <v>8100.95435</v>
      </c>
      <c r="U60" s="118">
        <v>6929.3721300000016</v>
      </c>
      <c r="V60" s="118">
        <v>2538820.4111300004</v>
      </c>
      <c r="W60" s="118">
        <v>2804954.09222</v>
      </c>
    </row>
    <row r="61" spans="1:23" x14ac:dyDescent="0.2">
      <c r="A61" s="117"/>
      <c r="B61" t="s">
        <v>39</v>
      </c>
      <c r="D61" s="121">
        <v>439934.20314329624</v>
      </c>
      <c r="E61" s="119">
        <v>0</v>
      </c>
      <c r="F61" s="120">
        <v>0</v>
      </c>
      <c r="G61" s="120">
        <v>195.63200000000001</v>
      </c>
      <c r="H61" s="121">
        <v>195.63200000000001</v>
      </c>
      <c r="I61" s="120">
        <v>39819.826999999997</v>
      </c>
      <c r="J61" s="120">
        <v>249509.69500000001</v>
      </c>
      <c r="K61" s="118">
        <v>245.399</v>
      </c>
      <c r="L61" s="118">
        <v>289574.92099999997</v>
      </c>
      <c r="M61" s="118">
        <v>289770.55299999996</v>
      </c>
      <c r="N61" s="119">
        <v>3552231.1440000003</v>
      </c>
      <c r="O61" s="120">
        <v>109.36799999999999</v>
      </c>
      <c r="P61" s="118">
        <v>47871.125</v>
      </c>
      <c r="Q61" s="118">
        <v>3600211.6370000001</v>
      </c>
      <c r="R61" s="119">
        <v>667.05799999999999</v>
      </c>
      <c r="S61" s="120">
        <v>191.66200000000001</v>
      </c>
      <c r="T61" s="118">
        <v>20997.39877</v>
      </c>
      <c r="U61" s="118">
        <v>21856.118770000001</v>
      </c>
      <c r="V61" s="118">
        <v>3622067.7557700002</v>
      </c>
      <c r="W61" s="118">
        <v>3911838.30877</v>
      </c>
    </row>
    <row r="62" spans="1:23" x14ac:dyDescent="0.2">
      <c r="A62" s="117"/>
      <c r="C62" t="s">
        <v>40</v>
      </c>
      <c r="D62" s="121"/>
      <c r="E62" s="119">
        <v>0</v>
      </c>
      <c r="F62" s="120">
        <v>0</v>
      </c>
      <c r="G62" s="120">
        <v>0</v>
      </c>
      <c r="H62" s="121">
        <v>0</v>
      </c>
      <c r="I62" s="120">
        <v>0</v>
      </c>
      <c r="J62" s="120">
        <v>0</v>
      </c>
      <c r="K62" s="118">
        <v>0</v>
      </c>
      <c r="L62" s="118">
        <v>0</v>
      </c>
      <c r="M62" s="118">
        <v>0</v>
      </c>
      <c r="N62" s="119">
        <v>3552219.4750000001</v>
      </c>
      <c r="O62" s="120">
        <v>0</v>
      </c>
      <c r="P62" s="118">
        <v>39798</v>
      </c>
      <c r="Q62" s="118">
        <v>3592017.4750000001</v>
      </c>
      <c r="R62" s="119">
        <v>0</v>
      </c>
      <c r="S62" s="120">
        <v>0</v>
      </c>
      <c r="T62" s="118">
        <v>20406.925769999998</v>
      </c>
      <c r="U62" s="118">
        <v>20406.925769999998</v>
      </c>
      <c r="V62" s="118">
        <v>3612424.4007700002</v>
      </c>
      <c r="W62" s="118">
        <v>3612424.4007700002</v>
      </c>
    </row>
    <row r="63" spans="1:23" x14ac:dyDescent="0.2">
      <c r="A63" s="117"/>
      <c r="C63" t="s">
        <v>41</v>
      </c>
      <c r="D63" s="121"/>
      <c r="E63" s="119">
        <v>0</v>
      </c>
      <c r="F63" s="120">
        <v>0</v>
      </c>
      <c r="G63" s="120">
        <v>195.63200000000001</v>
      </c>
      <c r="H63" s="121">
        <v>195.63200000000001</v>
      </c>
      <c r="I63" s="120">
        <v>39819.826999999997</v>
      </c>
      <c r="J63" s="120">
        <v>249509.69500000001</v>
      </c>
      <c r="K63" s="118">
        <v>245.399</v>
      </c>
      <c r="L63" s="118">
        <v>289574.92099999997</v>
      </c>
      <c r="M63" s="118">
        <v>289770.55299999996</v>
      </c>
      <c r="N63" s="119">
        <v>11.669000000227243</v>
      </c>
      <c r="O63" s="120">
        <v>109.36799999999999</v>
      </c>
      <c r="P63" s="118">
        <v>8073.125</v>
      </c>
      <c r="Q63" s="118">
        <v>8194.1620000000112</v>
      </c>
      <c r="R63" s="119">
        <v>667.05799999999999</v>
      </c>
      <c r="S63" s="120">
        <v>191.66200000000001</v>
      </c>
      <c r="T63" s="118">
        <v>590.47300000000178</v>
      </c>
      <c r="U63" s="118">
        <v>1449.1930000000029</v>
      </c>
      <c r="V63" s="118">
        <v>9643.3549999999814</v>
      </c>
      <c r="W63" s="118">
        <v>299413.90799999982</v>
      </c>
    </row>
    <row r="64" spans="1:23" x14ac:dyDescent="0.2">
      <c r="A64" s="117"/>
      <c r="B64" t="s">
        <v>42</v>
      </c>
      <c r="D64" s="121">
        <v>81362.605800000005</v>
      </c>
      <c r="E64" s="119">
        <v>123.12466000000001</v>
      </c>
      <c r="F64" s="120">
        <v>2212.982</v>
      </c>
      <c r="G64" s="120">
        <v>7799.9900000000007</v>
      </c>
      <c r="H64" s="121">
        <v>10136.096660000001</v>
      </c>
      <c r="I64" s="120">
        <v>1900.1980000000001</v>
      </c>
      <c r="J64" s="120">
        <v>2597.1382800000001</v>
      </c>
      <c r="K64" s="118">
        <v>9003.4389699999992</v>
      </c>
      <c r="L64" s="118">
        <v>13500.775249999999</v>
      </c>
      <c r="M64" s="118">
        <v>23636.871910000002</v>
      </c>
      <c r="N64" s="119">
        <v>1058137.4187999999</v>
      </c>
      <c r="O64" s="120">
        <v>1602.153</v>
      </c>
      <c r="P64" s="118">
        <v>8581.0262000000002</v>
      </c>
      <c r="Q64" s="118">
        <v>1068320.5979999998</v>
      </c>
      <c r="R64" s="119">
        <v>2028.529</v>
      </c>
      <c r="S64" s="120">
        <v>1.77322</v>
      </c>
      <c r="T64" s="118">
        <v>12896.44442</v>
      </c>
      <c r="U64" s="118">
        <v>14926.746639999999</v>
      </c>
      <c r="V64" s="118">
        <v>1083247.3446399998</v>
      </c>
      <c r="W64" s="118">
        <v>1106884.2165499998</v>
      </c>
    </row>
    <row r="65" spans="1:23" x14ac:dyDescent="0.2">
      <c r="A65" s="117" t="s">
        <v>43</v>
      </c>
      <c r="D65" s="121">
        <v>10314068.308</v>
      </c>
      <c r="E65" s="119">
        <v>-1574033.4033600001</v>
      </c>
      <c r="F65" s="120">
        <v>2631647.5489999996</v>
      </c>
      <c r="G65" s="120">
        <v>-3844341.1170000001</v>
      </c>
      <c r="H65" s="121">
        <v>-2786726.9713600003</v>
      </c>
      <c r="I65" s="120">
        <v>777543.81099999999</v>
      </c>
      <c r="J65" s="120">
        <v>1834933.3899999997</v>
      </c>
      <c r="K65" s="118">
        <v>353976.70600000001</v>
      </c>
      <c r="L65" s="118">
        <v>2966453.9069999997</v>
      </c>
      <c r="M65" s="118">
        <v>179726.93563999888</v>
      </c>
      <c r="N65" s="119">
        <v>1552941.8859999999</v>
      </c>
      <c r="O65" s="120">
        <v>-2460185.398</v>
      </c>
      <c r="P65" s="118">
        <v>596958.94499999995</v>
      </c>
      <c r="Q65" s="118">
        <v>-310284.56700000027</v>
      </c>
      <c r="R65" s="119">
        <v>2347097.926</v>
      </c>
      <c r="S65" s="120">
        <v>80158.123000000021</v>
      </c>
      <c r="T65" s="118">
        <v>-432.6589999999851</v>
      </c>
      <c r="U65" s="118">
        <v>2426823.3900000006</v>
      </c>
      <c r="V65" s="118">
        <v>2116538.8229999999</v>
      </c>
      <c r="W65" s="118">
        <v>2296265.7586399987</v>
      </c>
    </row>
    <row r="66" spans="1:23" x14ac:dyDescent="0.2">
      <c r="A66" s="117"/>
      <c r="B66" t="s">
        <v>39</v>
      </c>
      <c r="D66" s="121">
        <v>13023117.414000001</v>
      </c>
      <c r="E66" s="119">
        <v>0</v>
      </c>
      <c r="F66" s="120">
        <v>3442520.9</v>
      </c>
      <c r="G66" s="120">
        <v>0</v>
      </c>
      <c r="H66" s="121">
        <v>3442520.9</v>
      </c>
      <c r="I66" s="120">
        <v>1420147.595</v>
      </c>
      <c r="J66" s="120">
        <v>2206697.4019999998</v>
      </c>
      <c r="K66" s="118">
        <v>693946.61</v>
      </c>
      <c r="L66" s="118">
        <v>4320791.6069999998</v>
      </c>
      <c r="M66" s="118">
        <v>7763312.5069999993</v>
      </c>
      <c r="N66" s="119">
        <v>2147768.6069999998</v>
      </c>
      <c r="O66" s="120">
        <v>57657.946000000004</v>
      </c>
      <c r="P66" s="118">
        <v>601538.00699999998</v>
      </c>
      <c r="Q66" s="118">
        <v>2806964.5599999996</v>
      </c>
      <c r="R66" s="119">
        <v>2723053.6529999999</v>
      </c>
      <c r="S66" s="120">
        <v>340875.76500000001</v>
      </c>
      <c r="T66" s="118">
        <v>1214368.6529999999</v>
      </c>
      <c r="U66" s="118">
        <v>4278298.0710000005</v>
      </c>
      <c r="V66" s="118">
        <v>7085262.6310000001</v>
      </c>
      <c r="W66" s="118">
        <v>14848575.138</v>
      </c>
    </row>
    <row r="67" spans="1:23" x14ac:dyDescent="0.2">
      <c r="A67" s="117"/>
      <c r="C67" t="s">
        <v>40</v>
      </c>
      <c r="D67" s="121"/>
      <c r="E67" s="119">
        <v>0</v>
      </c>
      <c r="F67" s="120">
        <v>3442520.9</v>
      </c>
      <c r="G67" s="120">
        <v>0</v>
      </c>
      <c r="H67" s="121">
        <v>3442520.9</v>
      </c>
      <c r="I67" s="120">
        <v>1420147.595</v>
      </c>
      <c r="J67" s="120">
        <v>2206697.4019999998</v>
      </c>
      <c r="K67" s="118">
        <v>693946.61</v>
      </c>
      <c r="L67" s="118">
        <v>4320791.6069999998</v>
      </c>
      <c r="M67" s="118">
        <v>7763312.5069999993</v>
      </c>
      <c r="N67" s="119">
        <v>2147768.6069999998</v>
      </c>
      <c r="O67" s="120">
        <v>57657.946000000004</v>
      </c>
      <c r="P67" s="118">
        <v>601538.00699999998</v>
      </c>
      <c r="Q67" s="118">
        <v>2806964.5599999996</v>
      </c>
      <c r="R67" s="119">
        <v>2723053.6529999999</v>
      </c>
      <c r="S67" s="120">
        <v>340875.76500000001</v>
      </c>
      <c r="T67" s="118">
        <v>1214368.6529999999</v>
      </c>
      <c r="U67" s="118">
        <v>4278298.0710000005</v>
      </c>
      <c r="V67" s="118">
        <v>7085262.6310000001</v>
      </c>
      <c r="W67" s="118">
        <v>14848575.138</v>
      </c>
    </row>
    <row r="68" spans="1:23" x14ac:dyDescent="0.2">
      <c r="A68" s="117"/>
      <c r="C68" t="s">
        <v>41</v>
      </c>
      <c r="D68" s="121"/>
      <c r="E68" s="119">
        <v>0</v>
      </c>
      <c r="F68" s="120">
        <v>0</v>
      </c>
      <c r="G68" s="120">
        <v>0</v>
      </c>
      <c r="H68" s="121">
        <v>0</v>
      </c>
      <c r="I68" s="120">
        <v>0</v>
      </c>
      <c r="J68" s="120">
        <v>0</v>
      </c>
      <c r="K68" s="118">
        <v>0</v>
      </c>
      <c r="L68" s="118">
        <v>0</v>
      </c>
      <c r="M68" s="118">
        <v>0</v>
      </c>
      <c r="N68" s="119">
        <v>0</v>
      </c>
      <c r="O68" s="120">
        <v>0</v>
      </c>
      <c r="P68" s="118">
        <v>0</v>
      </c>
      <c r="Q68" s="118">
        <v>0</v>
      </c>
      <c r="R68" s="119">
        <v>0</v>
      </c>
      <c r="S68" s="120">
        <v>0</v>
      </c>
      <c r="T68" s="118">
        <v>0</v>
      </c>
      <c r="U68" s="118">
        <v>0</v>
      </c>
      <c r="V68" s="118">
        <v>0</v>
      </c>
      <c r="W68" s="118">
        <v>0</v>
      </c>
    </row>
    <row r="69" spans="1:23" x14ac:dyDescent="0.2">
      <c r="A69" s="117"/>
      <c r="B69" t="s">
        <v>42</v>
      </c>
      <c r="D69" s="121">
        <v>2709049.1060000001</v>
      </c>
      <c r="E69" s="119">
        <v>1574033.4033600001</v>
      </c>
      <c r="F69" s="120">
        <v>810873.35100000002</v>
      </c>
      <c r="G69" s="120">
        <v>3844341.1170000001</v>
      </c>
      <c r="H69" s="121">
        <v>6229247.8713600002</v>
      </c>
      <c r="I69" s="120">
        <v>642603.78399999999</v>
      </c>
      <c r="J69" s="120">
        <v>371764.01199999999</v>
      </c>
      <c r="K69" s="118">
        <v>339969.90399999998</v>
      </c>
      <c r="L69" s="118">
        <v>1354337.7</v>
      </c>
      <c r="M69" s="118">
        <v>7583585.5713600004</v>
      </c>
      <c r="N69" s="119">
        <v>594826.72100000002</v>
      </c>
      <c r="O69" s="120">
        <v>2517843.344</v>
      </c>
      <c r="P69" s="118">
        <v>4579.0619999999999</v>
      </c>
      <c r="Q69" s="118">
        <v>3117249.1269999999</v>
      </c>
      <c r="R69" s="119">
        <v>375955.72700000001</v>
      </c>
      <c r="S69" s="120">
        <v>260717.64199999999</v>
      </c>
      <c r="T69" s="118">
        <v>1214801.3119999999</v>
      </c>
      <c r="U69" s="118">
        <v>1851474.6809999999</v>
      </c>
      <c r="V69" s="118">
        <v>4968723.8080000002</v>
      </c>
      <c r="W69" s="118">
        <v>12552309.379360002</v>
      </c>
    </row>
    <row r="70" spans="1:23" x14ac:dyDescent="0.2">
      <c r="A70" s="117" t="s">
        <v>44</v>
      </c>
      <c r="D70" s="121">
        <v>-255922.20300000001</v>
      </c>
      <c r="E70" s="119">
        <v>-25285.116999999998</v>
      </c>
      <c r="F70" s="120">
        <v>-27881.988000000001</v>
      </c>
      <c r="G70" s="120">
        <v>-26861.593000000001</v>
      </c>
      <c r="H70" s="121">
        <v>-80028.698000000004</v>
      </c>
      <c r="I70" s="120">
        <v>-26187.279999999999</v>
      </c>
      <c r="J70" s="120">
        <v>-23731.555</v>
      </c>
      <c r="K70" s="118">
        <v>-24764.782999999999</v>
      </c>
      <c r="L70" s="118">
        <v>-74683.618000000002</v>
      </c>
      <c r="M70" s="118">
        <v>-154712.31599999999</v>
      </c>
      <c r="N70" s="119">
        <v>-22198.493999999999</v>
      </c>
      <c r="O70" s="120">
        <v>-15693.870999999999</v>
      </c>
      <c r="P70" s="118">
        <v>-15257.645</v>
      </c>
      <c r="Q70" s="118">
        <v>-53150.009999999995</v>
      </c>
      <c r="R70" s="119">
        <v>-21126.11</v>
      </c>
      <c r="S70" s="120">
        <v>-21540.49</v>
      </c>
      <c r="T70" s="118">
        <v>-38392.322</v>
      </c>
      <c r="U70" s="118">
        <v>-81058.922000000006</v>
      </c>
      <c r="V70" s="118">
        <v>-134208.932</v>
      </c>
      <c r="W70" s="118">
        <v>-288921.24800000002</v>
      </c>
    </row>
    <row r="71" spans="1:23" x14ac:dyDescent="0.2">
      <c r="A71" s="117"/>
      <c r="D71" s="121"/>
      <c r="E71" s="119"/>
      <c r="F71" s="120"/>
      <c r="G71" s="120"/>
      <c r="H71" s="121"/>
      <c r="I71" s="120"/>
      <c r="J71" s="120"/>
      <c r="K71" s="118"/>
      <c r="L71" s="118"/>
      <c r="M71" s="118"/>
      <c r="N71" s="119"/>
      <c r="O71" s="120"/>
      <c r="P71" s="118"/>
      <c r="Q71" s="118"/>
      <c r="R71" s="119"/>
      <c r="S71" s="120"/>
      <c r="T71" s="118"/>
      <c r="U71" s="118"/>
      <c r="V71" s="118"/>
      <c r="W71" s="118"/>
    </row>
    <row r="72" spans="1:23" x14ac:dyDescent="0.2">
      <c r="A72" s="127" t="s">
        <v>45</v>
      </c>
      <c r="B72" s="128"/>
      <c r="C72" s="128"/>
      <c r="D72" s="132">
        <v>-7974816.4990670942</v>
      </c>
      <c r="E72" s="130">
        <v>2029676.7534200004</v>
      </c>
      <c r="F72" s="131">
        <v>326862.76970000006</v>
      </c>
      <c r="G72" s="131">
        <v>-1730864.2825000007</v>
      </c>
      <c r="H72" s="132">
        <v>625675.24061999982</v>
      </c>
      <c r="I72" s="131">
        <v>2943900.1167200003</v>
      </c>
      <c r="J72" s="131">
        <v>-2507505.24144</v>
      </c>
      <c r="K72" s="129">
        <v>-1336869.60421</v>
      </c>
      <c r="L72" s="129">
        <v>-900474.72893000022</v>
      </c>
      <c r="M72" s="129">
        <v>-274799.48830999935</v>
      </c>
      <c r="N72" s="130">
        <v>-1089850.8740000008</v>
      </c>
      <c r="O72" s="131">
        <v>-528095.66237999965</v>
      </c>
      <c r="P72" s="129">
        <v>-1446051.4018000001</v>
      </c>
      <c r="Q72" s="129">
        <v>-3063997.9381800005</v>
      </c>
      <c r="R72" s="130">
        <v>-53237.858450000174</v>
      </c>
      <c r="S72" s="131">
        <v>-1202839.2390800002</v>
      </c>
      <c r="T72" s="129">
        <v>-2111178.9186000004</v>
      </c>
      <c r="U72" s="129">
        <v>-3367256.0161300013</v>
      </c>
      <c r="V72" s="129">
        <v>-6431253.9543100009</v>
      </c>
      <c r="W72" s="129">
        <v>-6706053.4426199999</v>
      </c>
    </row>
    <row r="73" spans="1:23" x14ac:dyDescent="0.2">
      <c r="A73" s="144"/>
      <c r="B73" s="145"/>
      <c r="C73" s="145"/>
      <c r="D73" s="230"/>
      <c r="E73" s="136"/>
      <c r="F73" s="137"/>
      <c r="G73" s="137"/>
      <c r="H73" s="138"/>
      <c r="I73" s="137"/>
      <c r="J73" s="137"/>
      <c r="K73" s="139"/>
      <c r="L73" s="139"/>
      <c r="M73" s="139"/>
      <c r="N73" s="136"/>
      <c r="O73" s="137"/>
      <c r="P73" s="139"/>
      <c r="Q73" s="139"/>
      <c r="R73" s="136"/>
      <c r="S73" s="137"/>
      <c r="T73" s="139"/>
      <c r="U73" s="139"/>
      <c r="V73" s="139"/>
      <c r="W73" s="139"/>
    </row>
    <row r="74" spans="1:23" ht="12.75" customHeight="1" x14ac:dyDescent="0.2">
      <c r="A74" t="s">
        <v>46</v>
      </c>
      <c r="B74" t="s">
        <v>49</v>
      </c>
      <c r="E74" s="141"/>
      <c r="F74" s="141"/>
      <c r="G74" s="141"/>
      <c r="H74" s="141"/>
      <c r="I74" s="141"/>
      <c r="J74" s="141"/>
      <c r="K74" s="141"/>
      <c r="L74" s="141"/>
      <c r="M74" s="141"/>
      <c r="N74" s="141"/>
      <c r="O74" s="141"/>
      <c r="P74" s="141"/>
      <c r="Q74" s="141"/>
      <c r="R74" s="141"/>
      <c r="S74" s="141"/>
      <c r="T74" s="141"/>
      <c r="U74" s="141"/>
      <c r="V74" s="141"/>
      <c r="W74" s="141"/>
    </row>
    <row r="75" spans="1:23" ht="12.75" customHeight="1" x14ac:dyDescent="0.2">
      <c r="A75" s="149" t="s">
        <v>47</v>
      </c>
      <c r="B75" t="s">
        <v>63</v>
      </c>
      <c r="R75" s="150"/>
      <c r="S75" s="150"/>
      <c r="T75" s="150"/>
      <c r="U75" s="150"/>
      <c r="V75" s="150"/>
      <c r="W75" s="150"/>
    </row>
    <row r="76" spans="1:23" ht="12.75" customHeight="1" x14ac:dyDescent="0.2">
      <c r="A76" s="149" t="s">
        <v>48</v>
      </c>
      <c r="B76" t="s">
        <v>80</v>
      </c>
      <c r="R76" s="150"/>
      <c r="S76" s="150"/>
      <c r="T76" s="150"/>
      <c r="U76" s="150"/>
      <c r="V76" s="150"/>
      <c r="W76" s="150"/>
    </row>
    <row r="77" spans="1:23" s="149" customFormat="1" x14ac:dyDescent="0.2">
      <c r="A77" s="149" t="s">
        <v>50</v>
      </c>
      <c r="B77" s="149" t="s">
        <v>64</v>
      </c>
      <c r="S77" s="161"/>
      <c r="T77" s="161"/>
      <c r="U77" s="161"/>
      <c r="V77" s="161"/>
    </row>
    <row r="78" spans="1:23" s="149" customFormat="1" x14ac:dyDescent="0.2">
      <c r="A78" s="149" t="s">
        <v>114</v>
      </c>
      <c r="B78" s="149" t="s">
        <v>116</v>
      </c>
      <c r="S78" s="161"/>
      <c r="T78" s="161"/>
      <c r="U78" s="161"/>
      <c r="V78" s="161"/>
    </row>
    <row r="79" spans="1:23" ht="25.5" customHeight="1" x14ac:dyDescent="0.2">
      <c r="A79" s="149"/>
      <c r="W79" s="151">
        <v>5</v>
      </c>
    </row>
  </sheetData>
  <printOptions horizontalCentered="1" verticalCentered="1"/>
  <pageMargins left="0.39370078740157483" right="0" top="0" bottom="0" header="0" footer="0"/>
  <pageSetup scale="4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W79"/>
  <sheetViews>
    <sheetView zoomScale="80" zoomScaleNormal="80" workbookViewId="0"/>
  </sheetViews>
  <sheetFormatPr baseColWidth="10" defaultRowHeight="12.75" x14ac:dyDescent="0.2"/>
  <cols>
    <col min="1" max="2" width="2.7109375" customWidth="1"/>
    <col min="3" max="3" width="52.7109375" customWidth="1"/>
    <col min="4" max="4" width="13.28515625" bestFit="1" customWidth="1"/>
    <col min="5" max="7" width="12.28515625" bestFit="1" customWidth="1"/>
    <col min="8" max="8" width="13.7109375" customWidth="1"/>
    <col min="9" max="9" width="14.28515625" bestFit="1" customWidth="1"/>
    <col min="10" max="10" width="11.42578125" bestFit="1" customWidth="1"/>
    <col min="11" max="11" width="12.28515625" bestFit="1" customWidth="1"/>
    <col min="12" max="12" width="13.28515625" bestFit="1" customWidth="1"/>
    <col min="13" max="15" width="11.28515625" bestFit="1" customWidth="1"/>
    <col min="16" max="16" width="11.5703125" bestFit="1" customWidth="1"/>
    <col min="17" max="17" width="11.28515625" bestFit="1" customWidth="1"/>
    <col min="18" max="19" width="11.28515625" hidden="1" customWidth="1"/>
    <col min="20" max="20" width="11.5703125" hidden="1" customWidth="1"/>
    <col min="21" max="21" width="12.28515625" hidden="1" customWidth="1"/>
    <col min="22" max="22" width="12.28515625" bestFit="1" customWidth="1"/>
    <col min="23" max="23" width="4.7109375" customWidth="1"/>
  </cols>
  <sheetData>
    <row r="1" spans="1:23" ht="26.25" x14ac:dyDescent="0.4">
      <c r="Q1" s="163"/>
      <c r="R1" s="163"/>
      <c r="S1" s="163"/>
      <c r="T1" s="163"/>
      <c r="U1" s="163"/>
      <c r="W1" s="226"/>
    </row>
    <row r="2" spans="1:23" x14ac:dyDescent="0.2">
      <c r="A2" s="91" t="s">
        <v>69</v>
      </c>
      <c r="B2" s="92"/>
      <c r="C2" s="92"/>
      <c r="D2" s="92"/>
      <c r="E2" s="92"/>
      <c r="F2" s="92"/>
      <c r="G2" s="92"/>
      <c r="H2" s="92"/>
      <c r="I2" s="92"/>
      <c r="J2" s="92"/>
      <c r="K2" s="92"/>
      <c r="L2" s="92"/>
      <c r="M2" s="92"/>
      <c r="N2" s="92"/>
      <c r="O2" s="92"/>
      <c r="P2" s="92"/>
      <c r="Q2" s="92"/>
      <c r="R2" s="92"/>
      <c r="S2" s="92"/>
      <c r="T2" s="92"/>
      <c r="U2" s="92"/>
      <c r="V2" s="92"/>
    </row>
    <row r="3" spans="1:23" x14ac:dyDescent="0.2">
      <c r="A3" s="152" t="s">
        <v>117</v>
      </c>
      <c r="B3" s="94"/>
      <c r="C3" s="94"/>
      <c r="D3" s="92"/>
      <c r="E3" s="92"/>
      <c r="F3" s="92"/>
      <c r="G3" s="92"/>
      <c r="H3" s="92"/>
      <c r="I3" s="92"/>
      <c r="J3" s="92"/>
      <c r="K3" s="92"/>
      <c r="L3" s="92"/>
      <c r="M3" s="92"/>
      <c r="N3" s="92"/>
      <c r="O3" s="92"/>
      <c r="P3" s="92"/>
      <c r="Q3" s="92"/>
      <c r="R3" s="92"/>
      <c r="S3" s="92"/>
      <c r="T3" s="92"/>
      <c r="U3" s="92"/>
      <c r="V3" s="92"/>
    </row>
    <row r="4" spans="1:23" x14ac:dyDescent="0.2">
      <c r="A4" s="91" t="s">
        <v>115</v>
      </c>
      <c r="B4" s="92"/>
      <c r="C4" s="92"/>
      <c r="D4" s="92"/>
      <c r="E4" s="92"/>
      <c r="F4" s="92"/>
      <c r="G4" s="92"/>
      <c r="H4" s="92"/>
      <c r="I4" s="92"/>
      <c r="J4" s="92"/>
      <c r="K4" s="92"/>
      <c r="L4" s="92"/>
      <c r="M4" s="92"/>
      <c r="N4" s="92"/>
      <c r="O4" s="92"/>
      <c r="P4" s="92"/>
      <c r="Q4" s="92"/>
      <c r="R4" s="92"/>
      <c r="S4" s="92"/>
      <c r="T4" s="92"/>
      <c r="U4" s="92"/>
      <c r="V4" s="92"/>
    </row>
    <row r="5" spans="1:23" x14ac:dyDescent="0.2">
      <c r="A5" s="91" t="s">
        <v>52</v>
      </c>
      <c r="B5" s="92"/>
      <c r="C5" s="95"/>
      <c r="D5" s="92"/>
      <c r="E5" s="92"/>
      <c r="F5" s="92"/>
      <c r="G5" s="92"/>
      <c r="H5" s="92"/>
      <c r="I5" s="92"/>
      <c r="J5" s="92"/>
      <c r="K5" s="92"/>
      <c r="L5" s="92"/>
      <c r="M5" s="92"/>
      <c r="N5" s="92"/>
      <c r="O5" s="92"/>
      <c r="P5" s="92"/>
      <c r="Q5" s="92"/>
      <c r="R5" s="92"/>
      <c r="S5" s="92"/>
      <c r="T5" s="92"/>
      <c r="U5" s="92"/>
      <c r="V5" s="92"/>
    </row>
    <row r="6" spans="1:23" x14ac:dyDescent="0.2">
      <c r="A6" s="91" t="s">
        <v>3</v>
      </c>
      <c r="B6" s="92"/>
      <c r="C6" s="95"/>
      <c r="D6" s="92"/>
      <c r="E6" s="92"/>
      <c r="F6" s="92"/>
      <c r="G6" s="92"/>
      <c r="H6" s="92"/>
      <c r="I6" s="92"/>
      <c r="J6" s="92"/>
      <c r="K6" s="92"/>
      <c r="L6" s="92"/>
      <c r="M6" s="92"/>
      <c r="N6" s="92"/>
      <c r="O6" s="92"/>
      <c r="P6" s="92"/>
      <c r="Q6" s="92"/>
      <c r="R6" s="92"/>
      <c r="S6" s="92"/>
      <c r="T6" s="92"/>
      <c r="U6" s="92"/>
      <c r="V6" s="92"/>
    </row>
    <row r="7" spans="1:23" x14ac:dyDescent="0.2">
      <c r="A7" s="97"/>
      <c r="B7" s="97"/>
      <c r="C7" s="98"/>
      <c r="P7" s="92"/>
      <c r="Q7" s="92"/>
      <c r="R7" s="92"/>
      <c r="S7" s="92"/>
      <c r="T7" s="92"/>
      <c r="U7" s="92"/>
      <c r="V7" s="92"/>
    </row>
    <row r="8" spans="1:23" ht="24.75" customHeight="1" x14ac:dyDescent="0.2">
      <c r="A8" s="100"/>
      <c r="B8" s="101"/>
      <c r="C8" s="101"/>
      <c r="D8" s="103" t="s">
        <v>5</v>
      </c>
      <c r="E8" s="102" t="s">
        <v>81</v>
      </c>
      <c r="F8" s="102" t="s">
        <v>82</v>
      </c>
      <c r="G8" s="104" t="s">
        <v>110</v>
      </c>
      <c r="H8" s="102" t="s">
        <v>83</v>
      </c>
      <c r="I8" s="102" t="s">
        <v>84</v>
      </c>
      <c r="J8" s="105" t="s">
        <v>88</v>
      </c>
      <c r="K8" s="104" t="s">
        <v>90</v>
      </c>
      <c r="L8" s="104" t="s">
        <v>111</v>
      </c>
      <c r="M8" s="103" t="s">
        <v>89</v>
      </c>
      <c r="N8" s="102" t="s">
        <v>91</v>
      </c>
      <c r="O8" s="105" t="s">
        <v>98</v>
      </c>
      <c r="P8" s="104" t="s">
        <v>112</v>
      </c>
      <c r="Q8" s="103" t="s">
        <v>100</v>
      </c>
      <c r="R8" s="102" t="s">
        <v>101</v>
      </c>
      <c r="S8" s="105" t="s">
        <v>102</v>
      </c>
      <c r="T8" s="104" t="s">
        <v>103</v>
      </c>
      <c r="U8" s="104" t="s">
        <v>104</v>
      </c>
      <c r="V8" s="104" t="s">
        <v>145</v>
      </c>
    </row>
    <row r="9" spans="1:23" x14ac:dyDescent="0.2">
      <c r="A9" s="106"/>
      <c r="D9" s="108"/>
      <c r="E9" s="224">
        <v>0</v>
      </c>
      <c r="F9" s="109"/>
      <c r="G9" s="110"/>
      <c r="H9" s="108"/>
      <c r="I9" s="109"/>
      <c r="J9" s="111"/>
      <c r="K9" s="111"/>
      <c r="L9" s="111"/>
      <c r="M9" s="108"/>
      <c r="N9" s="109"/>
      <c r="O9" s="111"/>
      <c r="P9" s="111"/>
      <c r="Q9" s="108"/>
      <c r="R9" s="109"/>
      <c r="S9" s="111"/>
      <c r="T9" s="111"/>
      <c r="U9" s="111"/>
      <c r="V9" s="110"/>
    </row>
    <row r="10" spans="1:23" x14ac:dyDescent="0.2">
      <c r="A10" s="112" t="s">
        <v>6</v>
      </c>
      <c r="D10" s="113"/>
      <c r="E10" s="114"/>
      <c r="F10" s="114"/>
      <c r="G10" s="115"/>
      <c r="H10" s="113"/>
      <c r="I10" s="114"/>
      <c r="J10" s="116"/>
      <c r="K10" s="116"/>
      <c r="L10" s="116"/>
      <c r="M10" s="113"/>
      <c r="N10" s="114"/>
      <c r="O10" s="116"/>
      <c r="P10" s="116"/>
      <c r="Q10" s="113"/>
      <c r="R10" s="114"/>
      <c r="S10" s="116"/>
      <c r="T10" s="116"/>
      <c r="U10" s="116"/>
      <c r="V10" s="115"/>
    </row>
    <row r="11" spans="1:23" x14ac:dyDescent="0.2">
      <c r="A11" s="117" t="s">
        <v>7</v>
      </c>
      <c r="D11" s="119">
        <v>5964349.1509999996</v>
      </c>
      <c r="E11" s="120">
        <v>4632750.1830000002</v>
      </c>
      <c r="F11" s="120">
        <v>5009494.4340000004</v>
      </c>
      <c r="G11" s="121">
        <v>15606593.767999999</v>
      </c>
      <c r="H11" s="119">
        <v>8686967.9499999993</v>
      </c>
      <c r="I11" s="120">
        <v>2877422.5020000003</v>
      </c>
      <c r="J11" s="120">
        <v>5275324.8020000011</v>
      </c>
      <c r="K11" s="121">
        <v>16839715.254000001</v>
      </c>
      <c r="L11" s="121">
        <v>32446309.022</v>
      </c>
      <c r="M11" s="119">
        <v>4973373.7069999995</v>
      </c>
      <c r="N11" s="120">
        <v>4662113.4879999999</v>
      </c>
      <c r="O11" s="120">
        <v>5062440.1870000008</v>
      </c>
      <c r="P11" s="121">
        <v>14697927.381999999</v>
      </c>
      <c r="Q11" s="119">
        <v>6282297.8420000002</v>
      </c>
      <c r="R11" s="120">
        <v>0</v>
      </c>
      <c r="S11" s="120">
        <v>0</v>
      </c>
      <c r="T11" s="121">
        <v>6282297.8420000002</v>
      </c>
      <c r="U11" s="121">
        <v>20980225.223999999</v>
      </c>
      <c r="V11" s="121">
        <v>53426534.245999999</v>
      </c>
    </row>
    <row r="12" spans="1:23" x14ac:dyDescent="0.2">
      <c r="A12" s="117"/>
      <c r="B12" t="s">
        <v>8</v>
      </c>
      <c r="D12" s="119">
        <v>5003509.3859999999</v>
      </c>
      <c r="E12" s="120">
        <v>3568829.7540000002</v>
      </c>
      <c r="F12" s="120">
        <v>4325763.0539999995</v>
      </c>
      <c r="G12" s="121">
        <v>12898102.194</v>
      </c>
      <c r="H12" s="119">
        <v>7789918.017</v>
      </c>
      <c r="I12" s="120">
        <v>2135437.054</v>
      </c>
      <c r="J12" s="120">
        <v>4677149.0449999999</v>
      </c>
      <c r="K12" s="121">
        <v>14602504.116</v>
      </c>
      <c r="L12" s="121">
        <v>27500606.310000002</v>
      </c>
      <c r="M12" s="119">
        <v>3966633.568</v>
      </c>
      <c r="N12" s="120">
        <v>3978881.0750000002</v>
      </c>
      <c r="O12" s="120">
        <v>4389467.7570000002</v>
      </c>
      <c r="P12" s="121">
        <v>12334982.4</v>
      </c>
      <c r="Q12" s="119">
        <v>5016072.7170000002</v>
      </c>
      <c r="R12" s="120">
        <v>0</v>
      </c>
      <c r="S12" s="120">
        <v>0</v>
      </c>
      <c r="T12" s="121">
        <v>5016072.7170000002</v>
      </c>
      <c r="U12" s="121">
        <v>17351055.116999999</v>
      </c>
      <c r="V12" s="121">
        <v>44851661.427000001</v>
      </c>
    </row>
    <row r="13" spans="1:23" s="123" customFormat="1" x14ac:dyDescent="0.2">
      <c r="A13" s="122"/>
      <c r="C13" s="123" t="s">
        <v>68</v>
      </c>
      <c r="D13" s="155">
        <v>218739.576</v>
      </c>
      <c r="E13" s="153">
        <v>171726.652</v>
      </c>
      <c r="F13" s="153">
        <v>253219.92200000002</v>
      </c>
      <c r="G13" s="121">
        <v>643686.15</v>
      </c>
      <c r="H13" s="155">
        <v>287669.75600000005</v>
      </c>
      <c r="I13" s="153">
        <v>184153.12099999984</v>
      </c>
      <c r="J13" s="153">
        <v>363190.69400000002</v>
      </c>
      <c r="K13" s="121">
        <v>835013.57099999988</v>
      </c>
      <c r="L13" s="121">
        <v>1478699.7209999999</v>
      </c>
      <c r="M13" s="155">
        <v>313168.95899999997</v>
      </c>
      <c r="N13" s="153">
        <v>302677.95275973406</v>
      </c>
      <c r="O13" s="153">
        <v>368196.88453717128</v>
      </c>
      <c r="P13" s="121">
        <v>984043.79629690526</v>
      </c>
      <c r="Q13" s="155">
        <v>295067.65246469097</v>
      </c>
      <c r="R13" s="153">
        <v>0</v>
      </c>
      <c r="S13" s="153">
        <v>0</v>
      </c>
      <c r="T13" s="121">
        <v>295067.65246469097</v>
      </c>
      <c r="U13" s="121">
        <v>1279111.4487615963</v>
      </c>
      <c r="V13" s="121">
        <v>2757811.1697615962</v>
      </c>
    </row>
    <row r="14" spans="1:23" s="123" customFormat="1" x14ac:dyDescent="0.2">
      <c r="A14" s="122"/>
      <c r="C14" s="123" t="s">
        <v>59</v>
      </c>
      <c r="D14" s="155">
        <v>4784769.8099999996</v>
      </c>
      <c r="E14" s="153">
        <v>3397103.102</v>
      </c>
      <c r="F14" s="153">
        <v>4072543.1319999993</v>
      </c>
      <c r="G14" s="121">
        <v>12254416.044</v>
      </c>
      <c r="H14" s="155">
        <v>7502248.2609999999</v>
      </c>
      <c r="I14" s="153">
        <v>1951283.9330000002</v>
      </c>
      <c r="J14" s="153">
        <v>4313958.3509999998</v>
      </c>
      <c r="K14" s="121">
        <v>13767490.545</v>
      </c>
      <c r="L14" s="121">
        <v>26021906.589000002</v>
      </c>
      <c r="M14" s="155">
        <v>3653464.6090000002</v>
      </c>
      <c r="N14" s="153">
        <v>3676203.1222402663</v>
      </c>
      <c r="O14" s="153">
        <v>4021270.8724628291</v>
      </c>
      <c r="P14" s="121">
        <v>11350938.603703097</v>
      </c>
      <c r="Q14" s="155">
        <v>4721005.0645353096</v>
      </c>
      <c r="R14" s="153">
        <v>0</v>
      </c>
      <c r="S14" s="153">
        <v>0</v>
      </c>
      <c r="T14" s="121">
        <v>4721005.0645353096</v>
      </c>
      <c r="U14" s="121">
        <v>16071943.668238405</v>
      </c>
      <c r="V14" s="121">
        <v>42093850.257238403</v>
      </c>
    </row>
    <row r="15" spans="1:23" x14ac:dyDescent="0.2">
      <c r="A15" s="117"/>
      <c r="B15" t="s">
        <v>93</v>
      </c>
      <c r="D15" s="119">
        <v>0</v>
      </c>
      <c r="E15" s="120">
        <v>0</v>
      </c>
      <c r="F15" s="120">
        <v>0</v>
      </c>
      <c r="G15" s="121">
        <v>0</v>
      </c>
      <c r="H15" s="119">
        <v>0</v>
      </c>
      <c r="I15" s="120">
        <v>0</v>
      </c>
      <c r="J15" s="120">
        <v>0</v>
      </c>
      <c r="K15" s="121">
        <v>0</v>
      </c>
      <c r="L15" s="121">
        <v>0</v>
      </c>
      <c r="M15" s="119">
        <v>0</v>
      </c>
      <c r="N15" s="120">
        <v>0</v>
      </c>
      <c r="O15" s="120">
        <v>0</v>
      </c>
      <c r="P15" s="121">
        <v>0</v>
      </c>
      <c r="Q15" s="119">
        <v>0</v>
      </c>
      <c r="R15" s="120">
        <v>0</v>
      </c>
      <c r="S15" s="120">
        <v>0</v>
      </c>
      <c r="T15" s="121">
        <v>0</v>
      </c>
      <c r="U15" s="121">
        <v>0</v>
      </c>
      <c r="V15" s="121">
        <v>0</v>
      </c>
    </row>
    <row r="16" spans="1:23" x14ac:dyDescent="0.2">
      <c r="A16" s="117"/>
      <c r="B16" t="s">
        <v>9</v>
      </c>
      <c r="D16" s="119">
        <v>267249.37</v>
      </c>
      <c r="E16" s="120">
        <v>386594.18699999998</v>
      </c>
      <c r="F16" s="120">
        <v>310106.16100000002</v>
      </c>
      <c r="G16" s="121">
        <v>963949.71799999999</v>
      </c>
      <c r="H16" s="119">
        <v>295446.701</v>
      </c>
      <c r="I16" s="120">
        <v>294904.46100000001</v>
      </c>
      <c r="J16" s="120">
        <v>288172.7</v>
      </c>
      <c r="K16" s="121">
        <v>878523.86200000008</v>
      </c>
      <c r="L16" s="121">
        <v>1842473.58</v>
      </c>
      <c r="M16" s="119">
        <v>293987.39</v>
      </c>
      <c r="N16" s="120">
        <v>276505.902</v>
      </c>
      <c r="O16" s="120">
        <v>326022.73499999999</v>
      </c>
      <c r="P16" s="121">
        <v>896516.027</v>
      </c>
      <c r="Q16" s="119">
        <v>290435.60499999998</v>
      </c>
      <c r="R16" s="120">
        <v>0</v>
      </c>
      <c r="S16" s="120">
        <v>0</v>
      </c>
      <c r="T16" s="121">
        <v>290435.60499999998</v>
      </c>
      <c r="U16" s="121">
        <v>1186951.632</v>
      </c>
      <c r="V16" s="121">
        <v>3029425.2120000003</v>
      </c>
    </row>
    <row r="17" spans="1:22" x14ac:dyDescent="0.2">
      <c r="A17" s="117"/>
      <c r="B17" t="s">
        <v>65</v>
      </c>
      <c r="D17" s="119">
        <v>2505.2649999999999</v>
      </c>
      <c r="E17" s="120">
        <v>3360.6770000000001</v>
      </c>
      <c r="F17" s="120">
        <v>16316.459000000001</v>
      </c>
      <c r="G17" s="121">
        <v>22182.401000000002</v>
      </c>
      <c r="H17" s="119">
        <v>13648.859</v>
      </c>
      <c r="I17" s="120">
        <v>5659.0659999999998</v>
      </c>
      <c r="J17" s="120">
        <v>2818.71</v>
      </c>
      <c r="K17" s="121">
        <v>22126.635000000002</v>
      </c>
      <c r="L17" s="121">
        <v>44309.036000000007</v>
      </c>
      <c r="M17" s="119">
        <v>5976.1850000000004</v>
      </c>
      <c r="N17" s="120">
        <v>4601.9110000000001</v>
      </c>
      <c r="O17" s="120">
        <v>7324.9380000000001</v>
      </c>
      <c r="P17" s="121">
        <v>17903.034</v>
      </c>
      <c r="Q17" s="119">
        <v>4852.402</v>
      </c>
      <c r="R17" s="120">
        <v>0</v>
      </c>
      <c r="S17" s="120">
        <v>0</v>
      </c>
      <c r="T17" s="121">
        <v>4852.402</v>
      </c>
      <c r="U17" s="121">
        <v>22755.436000000002</v>
      </c>
      <c r="V17" s="121">
        <v>67064.472000000009</v>
      </c>
    </row>
    <row r="18" spans="1:22" x14ac:dyDescent="0.2">
      <c r="A18" s="117"/>
      <c r="B18" t="s">
        <v>66</v>
      </c>
      <c r="D18" s="119">
        <v>337690.91499999998</v>
      </c>
      <c r="E18" s="120">
        <v>31290.837</v>
      </c>
      <c r="F18" s="120">
        <v>28728.188999999998</v>
      </c>
      <c r="G18" s="121">
        <v>397709.94099999999</v>
      </c>
      <c r="H18" s="119">
        <v>176877.06</v>
      </c>
      <c r="I18" s="120">
        <v>48189.963000000003</v>
      </c>
      <c r="J18" s="120">
        <v>40172.847999999998</v>
      </c>
      <c r="K18" s="121">
        <v>265239.87099999998</v>
      </c>
      <c r="L18" s="121">
        <v>662949.81199999992</v>
      </c>
      <c r="M18" s="119">
        <v>162124.122</v>
      </c>
      <c r="N18" s="120">
        <v>37793.589</v>
      </c>
      <c r="O18" s="120">
        <v>39581.250999999997</v>
      </c>
      <c r="P18" s="121">
        <v>239498.962</v>
      </c>
      <c r="Q18" s="119">
        <v>465662.01699999999</v>
      </c>
      <c r="R18" s="120">
        <v>0</v>
      </c>
      <c r="S18" s="120">
        <v>0</v>
      </c>
      <c r="T18" s="121">
        <v>465662.01699999999</v>
      </c>
      <c r="U18" s="121">
        <v>705160.97900000005</v>
      </c>
      <c r="V18" s="121">
        <v>1368110.791</v>
      </c>
    </row>
    <row r="19" spans="1:22" x14ac:dyDescent="0.2">
      <c r="A19" s="117"/>
      <c r="B19" t="s">
        <v>10</v>
      </c>
      <c r="D19" s="119">
        <v>119639.853</v>
      </c>
      <c r="E19" s="120">
        <v>131213.32500000001</v>
      </c>
      <c r="F19" s="120">
        <v>132720.065</v>
      </c>
      <c r="G19" s="121">
        <v>383573.24300000002</v>
      </c>
      <c r="H19" s="119">
        <v>157527.67800000001</v>
      </c>
      <c r="I19" s="120">
        <v>78415.726999999999</v>
      </c>
      <c r="J19" s="120">
        <v>107586.77499999999</v>
      </c>
      <c r="K19" s="121">
        <v>343530.18</v>
      </c>
      <c r="L19" s="121">
        <v>727103.42299999995</v>
      </c>
      <c r="M19" s="119">
        <v>121891.488</v>
      </c>
      <c r="N19" s="120">
        <v>121776.23299999999</v>
      </c>
      <c r="O19" s="120">
        <v>107723.29</v>
      </c>
      <c r="P19" s="121">
        <v>351391.011</v>
      </c>
      <c r="Q19" s="119">
        <v>126513.42</v>
      </c>
      <c r="R19" s="120">
        <v>0</v>
      </c>
      <c r="S19" s="120">
        <v>0</v>
      </c>
      <c r="T19" s="121">
        <v>126513.42</v>
      </c>
      <c r="U19" s="121">
        <v>477904.43099999998</v>
      </c>
      <c r="V19" s="121">
        <v>1205007.8539999998</v>
      </c>
    </row>
    <row r="20" spans="1:22" x14ac:dyDescent="0.2">
      <c r="A20" s="117"/>
      <c r="B20" t="s">
        <v>11</v>
      </c>
      <c r="D20" s="119">
        <v>233754.36199999999</v>
      </c>
      <c r="E20" s="120">
        <v>511461.40299999999</v>
      </c>
      <c r="F20" s="120">
        <v>195860.50599999999</v>
      </c>
      <c r="G20" s="121">
        <v>941076.27099999995</v>
      </c>
      <c r="H20" s="119">
        <v>253549.63500000001</v>
      </c>
      <c r="I20" s="120">
        <v>314816.23100000003</v>
      </c>
      <c r="J20" s="120">
        <v>159424.72399999999</v>
      </c>
      <c r="K20" s="121">
        <v>727790.59000000008</v>
      </c>
      <c r="L20" s="121">
        <v>1668866.861</v>
      </c>
      <c r="M20" s="119">
        <v>422760.95400000003</v>
      </c>
      <c r="N20" s="120">
        <v>242554.77799999999</v>
      </c>
      <c r="O20" s="120">
        <v>192320.21599999999</v>
      </c>
      <c r="P20" s="121">
        <v>857635.94799999997</v>
      </c>
      <c r="Q20" s="119">
        <v>378761.68099999998</v>
      </c>
      <c r="R20" s="120">
        <v>0</v>
      </c>
      <c r="S20" s="120">
        <v>0</v>
      </c>
      <c r="T20" s="121">
        <v>378761.68099999998</v>
      </c>
      <c r="U20" s="121">
        <v>1236397.629</v>
      </c>
      <c r="V20" s="121">
        <v>2905264.49</v>
      </c>
    </row>
    <row r="21" spans="1:22" x14ac:dyDescent="0.2">
      <c r="A21" s="117"/>
      <c r="D21" s="119"/>
      <c r="E21" s="120"/>
      <c r="F21" s="120"/>
      <c r="G21" s="142"/>
      <c r="H21" s="119"/>
      <c r="I21" s="120"/>
      <c r="J21" s="120"/>
      <c r="K21" s="142"/>
      <c r="L21" s="142"/>
      <c r="M21" s="119"/>
      <c r="N21" s="120"/>
      <c r="O21" s="120"/>
      <c r="P21" s="142"/>
      <c r="Q21" s="119"/>
      <c r="R21" s="120"/>
      <c r="S21" s="120"/>
      <c r="T21" s="142"/>
      <c r="U21" s="142"/>
      <c r="V21" s="142"/>
    </row>
    <row r="22" spans="1:22" x14ac:dyDescent="0.2">
      <c r="A22" s="117" t="s">
        <v>12</v>
      </c>
      <c r="D22" s="119">
        <v>4969568.8480000002</v>
      </c>
      <c r="E22" s="120">
        <v>4906608.3820000002</v>
      </c>
      <c r="F22" s="120">
        <v>6000830.2989999996</v>
      </c>
      <c r="G22" s="121">
        <v>15877007.528999999</v>
      </c>
      <c r="H22" s="119">
        <v>5367079.2060000002</v>
      </c>
      <c r="I22" s="120">
        <v>5159640.0070000002</v>
      </c>
      <c r="J22" s="120">
        <v>5320110.3459999999</v>
      </c>
      <c r="K22" s="121">
        <v>15846829.559</v>
      </c>
      <c r="L22" s="121">
        <v>31723837.088</v>
      </c>
      <c r="M22" s="119">
        <v>5046426.9390000002</v>
      </c>
      <c r="N22" s="120">
        <v>5053851.1579999998</v>
      </c>
      <c r="O22" s="120">
        <v>5718431.2029999997</v>
      </c>
      <c r="P22" s="121">
        <v>15818709.300000001</v>
      </c>
      <c r="Q22" s="119">
        <v>5367299.7699999996</v>
      </c>
      <c r="R22" s="120">
        <v>0</v>
      </c>
      <c r="S22" s="120">
        <v>0</v>
      </c>
      <c r="T22" s="121">
        <v>5367299.7699999996</v>
      </c>
      <c r="U22" s="121">
        <v>21186009.07</v>
      </c>
      <c r="V22" s="121">
        <v>52909846.158</v>
      </c>
    </row>
    <row r="23" spans="1:22" x14ac:dyDescent="0.2">
      <c r="A23" s="117"/>
      <c r="B23" t="s">
        <v>13</v>
      </c>
      <c r="D23" s="119">
        <v>1196187.327</v>
      </c>
      <c r="E23" s="120">
        <v>1106198.7069999999</v>
      </c>
      <c r="F23" s="120">
        <v>1467247.0279999999</v>
      </c>
      <c r="G23" s="121">
        <v>3769633.0619999999</v>
      </c>
      <c r="H23" s="119">
        <v>1147797.372</v>
      </c>
      <c r="I23" s="120">
        <v>1143946.852</v>
      </c>
      <c r="J23" s="120">
        <v>1469795.892</v>
      </c>
      <c r="K23" s="121">
        <v>3761540.1159999999</v>
      </c>
      <c r="L23" s="121">
        <v>7531173.1779999994</v>
      </c>
      <c r="M23" s="119">
        <v>1139652.361</v>
      </c>
      <c r="N23" s="120">
        <v>1154986.129</v>
      </c>
      <c r="O23" s="120">
        <v>1475067.6569999999</v>
      </c>
      <c r="P23" s="121">
        <v>3769706.1469999999</v>
      </c>
      <c r="Q23" s="119">
        <v>1116700.3130000001</v>
      </c>
      <c r="R23" s="120">
        <v>0</v>
      </c>
      <c r="S23" s="120">
        <v>0</v>
      </c>
      <c r="T23" s="121">
        <v>1116700.3130000001</v>
      </c>
      <c r="U23" s="121">
        <v>4886406.46</v>
      </c>
      <c r="V23" s="121">
        <v>12417579.638</v>
      </c>
    </row>
    <row r="24" spans="1:22" x14ac:dyDescent="0.2">
      <c r="A24" s="117"/>
      <c r="B24" t="s">
        <v>14</v>
      </c>
      <c r="D24" s="119">
        <v>450312.41499999998</v>
      </c>
      <c r="E24" s="120">
        <v>460715.13199999998</v>
      </c>
      <c r="F24" s="120">
        <v>577392.08700000006</v>
      </c>
      <c r="G24" s="121">
        <v>1488419.6340000001</v>
      </c>
      <c r="H24" s="119">
        <v>494117.22499999998</v>
      </c>
      <c r="I24" s="120">
        <v>527130.28099999996</v>
      </c>
      <c r="J24" s="120">
        <v>483572.95699999999</v>
      </c>
      <c r="K24" s="121">
        <v>1504820.463</v>
      </c>
      <c r="L24" s="121">
        <v>2993240.0970000001</v>
      </c>
      <c r="M24" s="119">
        <v>465009.07299999997</v>
      </c>
      <c r="N24" s="120">
        <v>476296.31199999998</v>
      </c>
      <c r="O24" s="120">
        <v>496249.84700000001</v>
      </c>
      <c r="P24" s="121">
        <v>1437555.2319999998</v>
      </c>
      <c r="Q24" s="119">
        <v>492428.11800000002</v>
      </c>
      <c r="R24" s="120">
        <v>0</v>
      </c>
      <c r="S24" s="120">
        <v>0</v>
      </c>
      <c r="T24" s="121">
        <v>492428.11800000002</v>
      </c>
      <c r="U24" s="121">
        <v>1929983.3499999999</v>
      </c>
      <c r="V24" s="121">
        <v>4923223.4469999997</v>
      </c>
    </row>
    <row r="25" spans="1:22" x14ac:dyDescent="0.2">
      <c r="A25" s="117"/>
      <c r="B25" t="s">
        <v>15</v>
      </c>
      <c r="D25" s="119">
        <v>310577.48100000003</v>
      </c>
      <c r="E25" s="120">
        <v>16526.916000000001</v>
      </c>
      <c r="F25" s="120">
        <v>489587.15500000003</v>
      </c>
      <c r="G25" s="121">
        <v>816691.55200000014</v>
      </c>
      <c r="H25" s="119">
        <v>207699.37400000001</v>
      </c>
      <c r="I25" s="120">
        <v>92919.245999999999</v>
      </c>
      <c r="J25" s="120">
        <v>85282.74</v>
      </c>
      <c r="K25" s="121">
        <v>385901.36</v>
      </c>
      <c r="L25" s="121">
        <v>1202592.912</v>
      </c>
      <c r="M25" s="119">
        <v>329965.85600000003</v>
      </c>
      <c r="N25" s="120">
        <v>19837.159</v>
      </c>
      <c r="O25" s="120">
        <v>395731.359</v>
      </c>
      <c r="P25" s="121">
        <v>745534.37400000007</v>
      </c>
      <c r="Q25" s="119">
        <v>380955.80099999998</v>
      </c>
      <c r="R25" s="120">
        <v>0</v>
      </c>
      <c r="S25" s="120">
        <v>0</v>
      </c>
      <c r="T25" s="121">
        <v>380955.80099999998</v>
      </c>
      <c r="U25" s="121">
        <v>1126490.175</v>
      </c>
      <c r="V25" s="121">
        <v>2329083.0870000003</v>
      </c>
    </row>
    <row r="26" spans="1:22" x14ac:dyDescent="0.2">
      <c r="A26" s="117"/>
      <c r="B26" t="s">
        <v>67</v>
      </c>
      <c r="D26" s="119">
        <v>1836691.62</v>
      </c>
      <c r="E26" s="120">
        <v>2082894.3470000001</v>
      </c>
      <c r="F26" s="120">
        <v>2205797.2069999999</v>
      </c>
      <c r="G26" s="121">
        <v>6125383.1739999996</v>
      </c>
      <c r="H26" s="119">
        <v>2313125.3199999998</v>
      </c>
      <c r="I26" s="120">
        <v>2105638.0589999999</v>
      </c>
      <c r="J26" s="120">
        <v>2116167.1460000002</v>
      </c>
      <c r="K26" s="121">
        <v>6534930.5250000004</v>
      </c>
      <c r="L26" s="121">
        <v>12660313.699000001</v>
      </c>
      <c r="M26" s="119">
        <v>1921773.084</v>
      </c>
      <c r="N26" s="120">
        <v>2187572.449</v>
      </c>
      <c r="O26" s="120">
        <v>2101084.6320000002</v>
      </c>
      <c r="P26" s="121">
        <v>6210430.165</v>
      </c>
      <c r="Q26" s="119">
        <v>2162794.642</v>
      </c>
      <c r="R26" s="120">
        <v>0</v>
      </c>
      <c r="S26" s="120">
        <v>0</v>
      </c>
      <c r="T26" s="121">
        <v>2162794.642</v>
      </c>
      <c r="U26" s="121">
        <v>8373224.807</v>
      </c>
      <c r="V26" s="121">
        <v>21033538.506000001</v>
      </c>
    </row>
    <row r="27" spans="1:22" x14ac:dyDescent="0.2">
      <c r="A27" s="117"/>
      <c r="B27" t="s">
        <v>60</v>
      </c>
      <c r="D27" s="119">
        <v>1139741.4750000001</v>
      </c>
      <c r="E27" s="120">
        <v>1218068.8060000001</v>
      </c>
      <c r="F27" s="120">
        <v>1241564.0549999999</v>
      </c>
      <c r="G27" s="121">
        <v>3599374.3360000001</v>
      </c>
      <c r="H27" s="119">
        <v>1184880.352</v>
      </c>
      <c r="I27" s="120">
        <v>1281138.44</v>
      </c>
      <c r="J27" s="120">
        <v>1147514.46</v>
      </c>
      <c r="K27" s="121">
        <v>3613533.2519999999</v>
      </c>
      <c r="L27" s="121">
        <v>7212907.5879999995</v>
      </c>
      <c r="M27" s="119">
        <v>1172725.648</v>
      </c>
      <c r="N27" s="120">
        <v>1164566.172</v>
      </c>
      <c r="O27" s="120">
        <v>1196149.0209999999</v>
      </c>
      <c r="P27" s="121">
        <v>3533440.841</v>
      </c>
      <c r="Q27" s="119">
        <v>1181046.7320000001</v>
      </c>
      <c r="R27" s="120">
        <v>0</v>
      </c>
      <c r="S27" s="120">
        <v>0</v>
      </c>
      <c r="T27" s="121">
        <v>1181046.7320000001</v>
      </c>
      <c r="U27" s="121">
        <v>4714487.5729999999</v>
      </c>
      <c r="V27" s="121">
        <v>11927395.160999998</v>
      </c>
    </row>
    <row r="28" spans="1:22" x14ac:dyDescent="0.2">
      <c r="A28" s="117"/>
      <c r="B28" t="s">
        <v>16</v>
      </c>
      <c r="D28" s="119">
        <v>36058.53</v>
      </c>
      <c r="E28" s="120">
        <v>22204.473999999998</v>
      </c>
      <c r="F28" s="120">
        <v>19242.767</v>
      </c>
      <c r="G28" s="121">
        <v>77505.770999999993</v>
      </c>
      <c r="H28" s="119">
        <v>19459.562999999998</v>
      </c>
      <c r="I28" s="120">
        <v>8867.1290000000008</v>
      </c>
      <c r="J28" s="120">
        <v>17777.151000000002</v>
      </c>
      <c r="K28" s="121">
        <v>46103.843000000001</v>
      </c>
      <c r="L28" s="121">
        <v>123609.614</v>
      </c>
      <c r="M28" s="119">
        <v>17300.917000000001</v>
      </c>
      <c r="N28" s="120">
        <v>50592.936999999998</v>
      </c>
      <c r="O28" s="120">
        <v>54148.686999999998</v>
      </c>
      <c r="P28" s="121">
        <v>122042.541</v>
      </c>
      <c r="Q28" s="119">
        <v>33374.163999999997</v>
      </c>
      <c r="R28" s="120">
        <v>0</v>
      </c>
      <c r="S28" s="120">
        <v>0</v>
      </c>
      <c r="T28" s="121">
        <v>33374.163999999997</v>
      </c>
      <c r="U28" s="121">
        <v>155416.70499999999</v>
      </c>
      <c r="V28" s="121">
        <v>279026.31900000002</v>
      </c>
    </row>
    <row r="29" spans="1:22" x14ac:dyDescent="0.2">
      <c r="A29" s="117"/>
      <c r="D29" s="119"/>
      <c r="E29" s="120"/>
      <c r="F29" s="120"/>
      <c r="G29" s="121"/>
      <c r="H29" s="119"/>
      <c r="I29" s="120"/>
      <c r="J29" s="120"/>
      <c r="K29" s="121"/>
      <c r="L29" s="121">
        <v>0</v>
      </c>
      <c r="M29" s="119"/>
      <c r="N29" s="120"/>
      <c r="O29" s="120"/>
      <c r="P29" s="121"/>
      <c r="Q29" s="119"/>
      <c r="R29" s="120"/>
      <c r="S29" s="120"/>
      <c r="T29" s="121"/>
      <c r="U29" s="121">
        <v>0</v>
      </c>
      <c r="V29" s="121"/>
    </row>
    <row r="30" spans="1:22" x14ac:dyDescent="0.2">
      <c r="A30" s="125" t="s">
        <v>17</v>
      </c>
      <c r="B30" s="126"/>
      <c r="C30" s="126"/>
      <c r="D30" s="119">
        <v>994780.30299999937</v>
      </c>
      <c r="E30" s="120">
        <v>-273858.19900000002</v>
      </c>
      <c r="F30" s="120">
        <v>-991335.86499999929</v>
      </c>
      <c r="G30" s="121">
        <v>-270413.76099999994</v>
      </c>
      <c r="H30" s="119">
        <v>3319888.743999999</v>
      </c>
      <c r="I30" s="120">
        <v>-2282217.5049999999</v>
      </c>
      <c r="J30" s="120">
        <v>-44785.54399999883</v>
      </c>
      <c r="K30" s="121">
        <v>992885.6950000003</v>
      </c>
      <c r="L30" s="121">
        <v>722471.93400000036</v>
      </c>
      <c r="M30" s="119">
        <v>-73053.232000000775</v>
      </c>
      <c r="N30" s="120">
        <v>-391737.66999999993</v>
      </c>
      <c r="O30" s="120">
        <v>-655991.0159999989</v>
      </c>
      <c r="P30" s="121">
        <v>-1120781.9179999996</v>
      </c>
      <c r="Q30" s="119">
        <v>914998.07200000063</v>
      </c>
      <c r="R30" s="120">
        <v>0</v>
      </c>
      <c r="S30" s="120">
        <v>0</v>
      </c>
      <c r="T30" s="121">
        <v>914998.07200000063</v>
      </c>
      <c r="U30" s="121">
        <v>-205783.84599999897</v>
      </c>
      <c r="V30" s="121">
        <v>516688.08800000139</v>
      </c>
    </row>
    <row r="31" spans="1:22" x14ac:dyDescent="0.2">
      <c r="A31" s="117"/>
      <c r="D31" s="119"/>
      <c r="E31" s="120"/>
      <c r="F31" s="120"/>
      <c r="G31" s="121"/>
      <c r="H31" s="119"/>
      <c r="I31" s="120"/>
      <c r="J31" s="120"/>
      <c r="K31" s="121"/>
      <c r="L31" s="121"/>
      <c r="M31" s="119"/>
      <c r="N31" s="120"/>
      <c r="O31" s="120"/>
      <c r="P31" s="121"/>
      <c r="Q31" s="119"/>
      <c r="R31" s="120"/>
      <c r="S31" s="120"/>
      <c r="T31" s="121"/>
      <c r="U31" s="121"/>
      <c r="V31" s="121"/>
    </row>
    <row r="32" spans="1:22" x14ac:dyDescent="0.2">
      <c r="A32" s="112" t="s">
        <v>18</v>
      </c>
      <c r="D32" s="119"/>
      <c r="E32" s="120"/>
      <c r="F32" s="120"/>
      <c r="G32" s="121"/>
      <c r="H32" s="119"/>
      <c r="I32" s="120"/>
      <c r="J32" s="120"/>
      <c r="K32" s="121"/>
      <c r="L32" s="121"/>
      <c r="M32" s="119"/>
      <c r="N32" s="120"/>
      <c r="O32" s="120"/>
      <c r="P32" s="121"/>
      <c r="Q32" s="119"/>
      <c r="R32" s="120"/>
      <c r="S32" s="120"/>
      <c r="T32" s="121"/>
      <c r="U32" s="121"/>
      <c r="V32" s="121"/>
    </row>
    <row r="33" spans="1:22" x14ac:dyDescent="0.2">
      <c r="A33" s="117" t="s">
        <v>19</v>
      </c>
      <c r="D33" s="119">
        <v>276195.96499999997</v>
      </c>
      <c r="E33" s="120">
        <v>719065.71400000004</v>
      </c>
      <c r="F33" s="120">
        <v>1046647.2919999999</v>
      </c>
      <c r="G33" s="121">
        <v>2041908.9709999999</v>
      </c>
      <c r="H33" s="119">
        <v>864323.52399999998</v>
      </c>
      <c r="I33" s="120">
        <v>865559.09399999992</v>
      </c>
      <c r="J33" s="120">
        <v>1138309.0330000001</v>
      </c>
      <c r="K33" s="121">
        <v>2868191.6509999996</v>
      </c>
      <c r="L33" s="121">
        <v>4910100.6219999995</v>
      </c>
      <c r="M33" s="119">
        <v>792487.37400000007</v>
      </c>
      <c r="N33" s="120">
        <v>838022.84700000007</v>
      </c>
      <c r="O33" s="120">
        <v>743177.09100000013</v>
      </c>
      <c r="P33" s="121">
        <v>2373687.3119999999</v>
      </c>
      <c r="Q33" s="119">
        <v>815601.04200000002</v>
      </c>
      <c r="R33" s="120">
        <v>0</v>
      </c>
      <c r="S33" s="120">
        <v>0</v>
      </c>
      <c r="T33" s="121">
        <v>815601.04200000002</v>
      </c>
      <c r="U33" s="121">
        <v>3189288.3539999998</v>
      </c>
      <c r="V33" s="121">
        <v>8099388.9759999998</v>
      </c>
    </row>
    <row r="34" spans="1:22" x14ac:dyDescent="0.2">
      <c r="A34" s="117"/>
      <c r="B34" t="s">
        <v>20</v>
      </c>
      <c r="D34" s="119">
        <v>492.41699999999997</v>
      </c>
      <c r="E34" s="120">
        <v>2587.7440000000001</v>
      </c>
      <c r="F34" s="120">
        <v>376.74700000000001</v>
      </c>
      <c r="G34" s="121">
        <v>3456.9079999999999</v>
      </c>
      <c r="H34" s="119">
        <v>236.24299999999999</v>
      </c>
      <c r="I34" s="120">
        <v>1517.8440000000001</v>
      </c>
      <c r="J34" s="120">
        <v>1324.723</v>
      </c>
      <c r="K34" s="121">
        <v>3078.81</v>
      </c>
      <c r="L34" s="121">
        <v>6535.7179999999998</v>
      </c>
      <c r="M34" s="119">
        <v>2204.8519999999999</v>
      </c>
      <c r="N34" s="120">
        <v>820.55399999999997</v>
      </c>
      <c r="O34" s="120">
        <v>426.09699999999998</v>
      </c>
      <c r="P34" s="121">
        <v>3451.5029999999997</v>
      </c>
      <c r="Q34" s="119">
        <v>6039.018</v>
      </c>
      <c r="R34" s="120">
        <v>0</v>
      </c>
      <c r="S34" s="120">
        <v>0</v>
      </c>
      <c r="T34" s="121">
        <v>6039.018</v>
      </c>
      <c r="U34" s="121">
        <v>9490.5210000000006</v>
      </c>
      <c r="V34" s="121">
        <v>16026.239000000001</v>
      </c>
    </row>
    <row r="35" spans="1:22" x14ac:dyDescent="0.2">
      <c r="A35" s="117"/>
      <c r="B35" t="s">
        <v>21</v>
      </c>
      <c r="D35" s="119">
        <v>8536.44</v>
      </c>
      <c r="E35" s="120">
        <v>233576.628</v>
      </c>
      <c r="F35" s="120">
        <v>373841.34899999999</v>
      </c>
      <c r="G35" s="121">
        <v>615954.4169999999</v>
      </c>
      <c r="H35" s="119">
        <v>441406.08100000001</v>
      </c>
      <c r="I35" s="120">
        <v>344493.49599999998</v>
      </c>
      <c r="J35" s="120">
        <v>588411.48</v>
      </c>
      <c r="K35" s="121">
        <v>1374311.057</v>
      </c>
      <c r="L35" s="121">
        <v>1990265.4739999999</v>
      </c>
      <c r="M35" s="119">
        <v>266488.45299999998</v>
      </c>
      <c r="N35" s="120">
        <v>325172.75599999999</v>
      </c>
      <c r="O35" s="120">
        <v>353732.37300000002</v>
      </c>
      <c r="P35" s="121">
        <v>945393.58199999994</v>
      </c>
      <c r="Q35" s="119">
        <v>350548.74099999998</v>
      </c>
      <c r="R35" s="120">
        <v>0</v>
      </c>
      <c r="S35" s="120">
        <v>0</v>
      </c>
      <c r="T35" s="121">
        <v>350548.74099999998</v>
      </c>
      <c r="U35" s="121">
        <v>1295942.3229999999</v>
      </c>
      <c r="V35" s="121">
        <v>3286207.7969999998</v>
      </c>
    </row>
    <row r="36" spans="1:22" x14ac:dyDescent="0.2">
      <c r="A36" s="117"/>
      <c r="B36" t="s">
        <v>22</v>
      </c>
      <c r="D36" s="119">
        <v>268151.94199999998</v>
      </c>
      <c r="E36" s="120">
        <v>488076.83</v>
      </c>
      <c r="F36" s="120">
        <v>673182.69</v>
      </c>
      <c r="G36" s="121">
        <v>1429411.4620000001</v>
      </c>
      <c r="H36" s="119">
        <v>423153.68599999999</v>
      </c>
      <c r="I36" s="120">
        <v>522583.44199999998</v>
      </c>
      <c r="J36" s="120">
        <v>551222.27599999995</v>
      </c>
      <c r="K36" s="121">
        <v>1496959.4039999999</v>
      </c>
      <c r="L36" s="121">
        <v>2926370.8659999999</v>
      </c>
      <c r="M36" s="119">
        <v>528203.77300000004</v>
      </c>
      <c r="N36" s="120">
        <v>513670.64500000002</v>
      </c>
      <c r="O36" s="120">
        <v>389870.815</v>
      </c>
      <c r="P36" s="121">
        <v>1431745.233</v>
      </c>
      <c r="Q36" s="119">
        <v>471091.31900000002</v>
      </c>
      <c r="R36" s="120">
        <v>0</v>
      </c>
      <c r="S36" s="120">
        <v>0</v>
      </c>
      <c r="T36" s="121">
        <v>471091.31900000002</v>
      </c>
      <c r="U36" s="121">
        <v>1902836.5520000001</v>
      </c>
      <c r="V36" s="121">
        <v>4829207.4179999996</v>
      </c>
    </row>
    <row r="37" spans="1:22" x14ac:dyDescent="0.2">
      <c r="A37" s="117"/>
      <c r="D37" s="119"/>
      <c r="E37" s="120"/>
      <c r="F37" s="120"/>
      <c r="G37" s="121"/>
      <c r="H37" s="119"/>
      <c r="I37" s="120"/>
      <c r="J37" s="120"/>
      <c r="K37" s="121"/>
      <c r="L37" s="121"/>
      <c r="M37" s="119"/>
      <c r="N37" s="120"/>
      <c r="O37" s="120"/>
      <c r="P37" s="121"/>
      <c r="Q37" s="119"/>
      <c r="R37" s="120"/>
      <c r="S37" s="120"/>
      <c r="T37" s="121"/>
      <c r="U37" s="121"/>
      <c r="V37" s="121"/>
    </row>
    <row r="38" spans="1:22" x14ac:dyDescent="0.2">
      <c r="A38" s="127" t="s">
        <v>61</v>
      </c>
      <c r="B38" s="128"/>
      <c r="C38" s="128"/>
      <c r="D38" s="130">
        <v>5964841.568</v>
      </c>
      <c r="E38" s="131">
        <v>4635337.9270000001</v>
      </c>
      <c r="F38" s="131">
        <v>5009871.1810000008</v>
      </c>
      <c r="G38" s="132">
        <v>15610050.676000001</v>
      </c>
      <c r="H38" s="130">
        <v>8687204.193</v>
      </c>
      <c r="I38" s="131">
        <v>2878940.3460000004</v>
      </c>
      <c r="J38" s="131">
        <v>5276649.5250000013</v>
      </c>
      <c r="K38" s="132">
        <v>16842794.064000003</v>
      </c>
      <c r="L38" s="132">
        <v>32452844.740000002</v>
      </c>
      <c r="M38" s="130">
        <v>4975578.5589999994</v>
      </c>
      <c r="N38" s="131">
        <v>4662934.0419999994</v>
      </c>
      <c r="O38" s="131">
        <v>5062866.2840000009</v>
      </c>
      <c r="P38" s="132">
        <v>14701378.885000002</v>
      </c>
      <c r="Q38" s="130">
        <v>6288336.8600000003</v>
      </c>
      <c r="R38" s="131">
        <v>0</v>
      </c>
      <c r="S38" s="131">
        <v>0</v>
      </c>
      <c r="T38" s="132">
        <v>6288336.8600000003</v>
      </c>
      <c r="U38" s="132">
        <v>20989715.745000001</v>
      </c>
      <c r="V38" s="132">
        <v>53442560.484999999</v>
      </c>
    </row>
    <row r="39" spans="1:22" x14ac:dyDescent="0.2">
      <c r="A39" s="127" t="s">
        <v>62</v>
      </c>
      <c r="B39" s="128"/>
      <c r="C39" s="128"/>
      <c r="D39" s="130">
        <v>5246257.2300000004</v>
      </c>
      <c r="E39" s="131">
        <v>5628261.8399999999</v>
      </c>
      <c r="F39" s="131">
        <v>7047854.3379999995</v>
      </c>
      <c r="G39" s="132">
        <v>17922373.408</v>
      </c>
      <c r="H39" s="130">
        <v>6231638.9730000002</v>
      </c>
      <c r="I39" s="131">
        <v>6026716.9450000003</v>
      </c>
      <c r="J39" s="131">
        <v>6459744.102</v>
      </c>
      <c r="K39" s="132">
        <v>18718100.02</v>
      </c>
      <c r="L39" s="132">
        <v>36640473.428000003</v>
      </c>
      <c r="M39" s="130">
        <v>5841119.165</v>
      </c>
      <c r="N39" s="131">
        <v>5892694.5590000004</v>
      </c>
      <c r="O39" s="131">
        <v>6462034.3909999998</v>
      </c>
      <c r="P39" s="132">
        <v>18195848.114999998</v>
      </c>
      <c r="Q39" s="130">
        <v>6188939.8300000001</v>
      </c>
      <c r="R39" s="131">
        <v>0</v>
      </c>
      <c r="S39" s="131">
        <v>0</v>
      </c>
      <c r="T39" s="132">
        <v>6188939.8300000001</v>
      </c>
      <c r="U39" s="132">
        <v>24384787.945</v>
      </c>
      <c r="V39" s="132">
        <v>61025261.373000003</v>
      </c>
    </row>
    <row r="40" spans="1:22" x14ac:dyDescent="0.2">
      <c r="A40" s="127" t="s">
        <v>23</v>
      </c>
      <c r="B40" s="128"/>
      <c r="C40" s="128"/>
      <c r="D40" s="130">
        <v>718584.33799999952</v>
      </c>
      <c r="E40" s="131">
        <v>-992923.91299999971</v>
      </c>
      <c r="F40" s="131">
        <v>-2037983.1569999987</v>
      </c>
      <c r="G40" s="132">
        <v>-2312322.7319999989</v>
      </c>
      <c r="H40" s="130">
        <v>2455565.2199999997</v>
      </c>
      <c r="I40" s="131">
        <v>-3147776.5989999999</v>
      </c>
      <c r="J40" s="131">
        <v>-1183094.5769999987</v>
      </c>
      <c r="K40" s="132">
        <v>-1875305.9559999993</v>
      </c>
      <c r="L40" s="132">
        <v>-4187628.6879999982</v>
      </c>
      <c r="M40" s="130">
        <v>-865540.60600000061</v>
      </c>
      <c r="N40" s="131">
        <v>-1229760.5170000009</v>
      </c>
      <c r="O40" s="131">
        <v>-1399168.1069999989</v>
      </c>
      <c r="P40" s="132">
        <v>-3494469.2300000004</v>
      </c>
      <c r="Q40" s="130">
        <v>99397.030000000261</v>
      </c>
      <c r="R40" s="131">
        <v>0</v>
      </c>
      <c r="S40" s="131">
        <v>0</v>
      </c>
      <c r="T40" s="132">
        <v>99397.030000000261</v>
      </c>
      <c r="U40" s="132">
        <v>-3395072.2</v>
      </c>
      <c r="V40" s="132">
        <v>-7582700.8879999984</v>
      </c>
    </row>
    <row r="41" spans="1:22" x14ac:dyDescent="0.2">
      <c r="A41" s="133"/>
      <c r="B41" s="134"/>
      <c r="C41" s="134"/>
      <c r="D41" s="136"/>
      <c r="E41" s="137"/>
      <c r="F41" s="137"/>
      <c r="G41" s="138"/>
      <c r="H41" s="136"/>
      <c r="I41" s="137"/>
      <c r="J41" s="137"/>
      <c r="K41" s="138"/>
      <c r="L41" s="138"/>
      <c r="M41" s="136"/>
      <c r="N41" s="137"/>
      <c r="O41" s="137"/>
      <c r="P41" s="138"/>
      <c r="Q41" s="136"/>
      <c r="R41" s="137"/>
      <c r="S41" s="137"/>
      <c r="T41" s="138"/>
      <c r="U41" s="138"/>
      <c r="V41" s="138"/>
    </row>
    <row r="42" spans="1:22" x14ac:dyDescent="0.2">
      <c r="A42" s="112" t="s">
        <v>24</v>
      </c>
      <c r="D42" s="140"/>
      <c r="E42" s="141"/>
      <c r="F42" s="141"/>
      <c r="G42" s="142"/>
      <c r="H42" s="140"/>
      <c r="I42" s="141"/>
      <c r="J42" s="141"/>
      <c r="K42" s="142"/>
      <c r="L42" s="142"/>
      <c r="M42" s="140"/>
      <c r="N42" s="141"/>
      <c r="O42" s="141"/>
      <c r="P42" s="142"/>
      <c r="Q42" s="140"/>
      <c r="R42" s="141"/>
      <c r="S42" s="141"/>
      <c r="T42" s="142"/>
      <c r="U42" s="142"/>
      <c r="V42" s="142"/>
    </row>
    <row r="43" spans="1:22" x14ac:dyDescent="0.2">
      <c r="A43" s="112"/>
      <c r="D43" s="140"/>
      <c r="E43" s="141"/>
      <c r="F43" s="141"/>
      <c r="G43" s="142"/>
      <c r="H43" s="140"/>
      <c r="I43" s="141"/>
      <c r="J43" s="141"/>
      <c r="K43" s="142"/>
      <c r="L43" s="142"/>
      <c r="M43" s="140"/>
      <c r="N43" s="141"/>
      <c r="O43" s="141"/>
      <c r="P43" s="142"/>
      <c r="Q43" s="140"/>
      <c r="R43" s="141"/>
      <c r="S43" s="141"/>
      <c r="T43" s="142"/>
      <c r="U43" s="142"/>
      <c r="V43" s="142"/>
    </row>
    <row r="44" spans="1:22" x14ac:dyDescent="0.2">
      <c r="A44" s="117" t="s">
        <v>25</v>
      </c>
      <c r="D44" s="119">
        <v>-945916.99600000028</v>
      </c>
      <c r="E44" s="120">
        <v>-387093.24799999956</v>
      </c>
      <c r="F44" s="120">
        <v>-442610.27999999881</v>
      </c>
      <c r="G44" s="121">
        <v>-1775620.5239999986</v>
      </c>
      <c r="H44" s="119">
        <v>2844237.7539999997</v>
      </c>
      <c r="I44" s="120">
        <v>-2926053.9559999998</v>
      </c>
      <c r="J44" s="120">
        <v>83734.122999999963</v>
      </c>
      <c r="K44" s="121">
        <v>1917.9210000000894</v>
      </c>
      <c r="L44" s="121">
        <v>-1773702.6029999985</v>
      </c>
      <c r="M44" s="119">
        <v>-513866.61400000006</v>
      </c>
      <c r="N44" s="120">
        <v>1870936.014</v>
      </c>
      <c r="O44" s="120">
        <v>-609122.91099999996</v>
      </c>
      <c r="P44" s="121">
        <v>747946.48900000006</v>
      </c>
      <c r="Q44" s="119">
        <v>-632530.67500000016</v>
      </c>
      <c r="R44" s="120">
        <v>0</v>
      </c>
      <c r="S44" s="120">
        <v>0</v>
      </c>
      <c r="T44" s="121">
        <v>-632530.67500000016</v>
      </c>
      <c r="U44" s="121">
        <v>115415.8139999999</v>
      </c>
      <c r="V44" s="121">
        <v>-1658286.7889999985</v>
      </c>
    </row>
    <row r="45" spans="1:22" x14ac:dyDescent="0.2">
      <c r="A45" s="117" t="s">
        <v>26</v>
      </c>
      <c r="D45" s="119">
        <v>-1269494.3999999999</v>
      </c>
      <c r="E45" s="120">
        <v>53131.457000000009</v>
      </c>
      <c r="F45" s="120">
        <v>-25987.147000000012</v>
      </c>
      <c r="G45" s="121">
        <v>-1242350.0899999999</v>
      </c>
      <c r="H45" s="119">
        <v>-97905.312999999995</v>
      </c>
      <c r="I45" s="120">
        <v>111489.73399999998</v>
      </c>
      <c r="J45" s="120">
        <v>-83288.884999999995</v>
      </c>
      <c r="K45" s="121">
        <v>-69704.464000000007</v>
      </c>
      <c r="L45" s="121">
        <v>-1312054.5539999998</v>
      </c>
      <c r="M45" s="119">
        <v>-79254.087</v>
      </c>
      <c r="N45" s="120">
        <v>54234.671000000002</v>
      </c>
      <c r="O45" s="120">
        <v>15335.972999999998</v>
      </c>
      <c r="P45" s="121">
        <v>-9683.4429999999993</v>
      </c>
      <c r="Q45" s="119">
        <v>96892.232999999993</v>
      </c>
      <c r="R45" s="120">
        <v>0</v>
      </c>
      <c r="S45" s="120">
        <v>0</v>
      </c>
      <c r="T45" s="121">
        <v>96892.232999999993</v>
      </c>
      <c r="U45" s="121">
        <v>87208.79</v>
      </c>
      <c r="V45" s="121">
        <v>-1224845.7639999997</v>
      </c>
    </row>
    <row r="46" spans="1:22" x14ac:dyDescent="0.2">
      <c r="A46" s="117"/>
      <c r="B46" t="s">
        <v>27</v>
      </c>
      <c r="D46" s="119">
        <v>103318.682</v>
      </c>
      <c r="E46" s="120">
        <v>135366.18400000001</v>
      </c>
      <c r="F46" s="120">
        <v>116971.031</v>
      </c>
      <c r="G46" s="121">
        <v>355655.897</v>
      </c>
      <c r="H46" s="119">
        <v>133768.99600000001</v>
      </c>
      <c r="I46" s="120">
        <v>188860.61</v>
      </c>
      <c r="J46" s="120">
        <v>113719.183</v>
      </c>
      <c r="K46" s="121">
        <v>436348.78899999999</v>
      </c>
      <c r="L46" s="121">
        <v>792004.68599999999</v>
      </c>
      <c r="M46" s="119">
        <v>166573.644</v>
      </c>
      <c r="N46" s="120">
        <v>155994.321</v>
      </c>
      <c r="O46" s="120">
        <v>105595.965</v>
      </c>
      <c r="P46" s="121">
        <v>428163.93</v>
      </c>
      <c r="Q46" s="119">
        <v>180477.677</v>
      </c>
      <c r="R46" s="120">
        <v>0</v>
      </c>
      <c r="S46" s="120">
        <v>0</v>
      </c>
      <c r="T46" s="121">
        <v>180477.677</v>
      </c>
      <c r="U46" s="121">
        <v>608641.60699999996</v>
      </c>
      <c r="V46" s="121">
        <v>1400646.2930000001</v>
      </c>
    </row>
    <row r="47" spans="1:22" x14ac:dyDescent="0.2">
      <c r="A47" s="117"/>
      <c r="B47" t="s">
        <v>28</v>
      </c>
      <c r="D47" s="119">
        <v>1372813.0819999999</v>
      </c>
      <c r="E47" s="120">
        <v>82234.726999999999</v>
      </c>
      <c r="F47" s="120">
        <v>142958.17800000001</v>
      </c>
      <c r="G47" s="121">
        <v>1598005.987</v>
      </c>
      <c r="H47" s="119">
        <v>231674.30900000001</v>
      </c>
      <c r="I47" s="120">
        <v>77370.876000000004</v>
      </c>
      <c r="J47" s="120">
        <v>197008.068</v>
      </c>
      <c r="K47" s="121">
        <v>506053.25300000003</v>
      </c>
      <c r="L47" s="121">
        <v>2104059.2400000002</v>
      </c>
      <c r="M47" s="119">
        <v>245827.731</v>
      </c>
      <c r="N47" s="120">
        <v>101759.65</v>
      </c>
      <c r="O47" s="120">
        <v>90259.991999999998</v>
      </c>
      <c r="P47" s="121">
        <v>437847.37300000002</v>
      </c>
      <c r="Q47" s="119">
        <v>83585.444000000003</v>
      </c>
      <c r="R47" s="120">
        <v>0</v>
      </c>
      <c r="S47" s="120">
        <v>0</v>
      </c>
      <c r="T47" s="121">
        <v>83585.444000000003</v>
      </c>
      <c r="U47" s="121">
        <v>521432.81700000004</v>
      </c>
      <c r="V47" s="121">
        <v>2625492.057</v>
      </c>
    </row>
    <row r="48" spans="1:22" x14ac:dyDescent="0.2">
      <c r="A48" s="117" t="s">
        <v>29</v>
      </c>
      <c r="D48" s="119">
        <v>808251.95400000003</v>
      </c>
      <c r="E48" s="120">
        <v>-826897.60100000002</v>
      </c>
      <c r="F48" s="120">
        <v>-880813.25400000007</v>
      </c>
      <c r="G48" s="121">
        <v>-899458.90099999995</v>
      </c>
      <c r="H48" s="119">
        <v>349601.10800000001</v>
      </c>
      <c r="I48" s="120">
        <v>-193217.28700000001</v>
      </c>
      <c r="J48" s="120">
        <v>156959.88799999998</v>
      </c>
      <c r="K48" s="121">
        <v>313343.70899999997</v>
      </c>
      <c r="L48" s="121">
        <v>-586115.19200000004</v>
      </c>
      <c r="M48" s="119">
        <v>184419.201</v>
      </c>
      <c r="N48" s="120">
        <v>1561921.635</v>
      </c>
      <c r="O48" s="120">
        <v>129573.015</v>
      </c>
      <c r="P48" s="121">
        <v>1875913.8509999998</v>
      </c>
      <c r="Q48" s="119">
        <v>-1362064.0360000001</v>
      </c>
      <c r="R48" s="120">
        <v>0</v>
      </c>
      <c r="S48" s="120">
        <v>0</v>
      </c>
      <c r="T48" s="121">
        <v>-1362064.0360000001</v>
      </c>
      <c r="U48" s="121">
        <v>513849.81499999971</v>
      </c>
      <c r="V48" s="121">
        <v>-72265.377000000328</v>
      </c>
    </row>
    <row r="49" spans="1:22" x14ac:dyDescent="0.2">
      <c r="A49" s="117"/>
      <c r="B49" t="s">
        <v>30</v>
      </c>
      <c r="D49" s="119">
        <v>1500388.699</v>
      </c>
      <c r="E49" s="120">
        <v>-317983.52</v>
      </c>
      <c r="F49" s="120">
        <v>-709920.53300000005</v>
      </c>
      <c r="G49" s="121">
        <v>472484.64599999995</v>
      </c>
      <c r="H49" s="119">
        <v>349604.07900000003</v>
      </c>
      <c r="I49" s="120">
        <v>-193207.78400000001</v>
      </c>
      <c r="J49" s="120">
        <v>164261.67199999999</v>
      </c>
      <c r="K49" s="121">
        <v>320657.967</v>
      </c>
      <c r="L49" s="121">
        <v>793142.6129999999</v>
      </c>
      <c r="M49" s="119">
        <v>184420.929</v>
      </c>
      <c r="N49" s="120">
        <v>1561923.71</v>
      </c>
      <c r="O49" s="120">
        <v>129574.38499999999</v>
      </c>
      <c r="P49" s="121">
        <v>1875919.024</v>
      </c>
      <c r="Q49" s="119">
        <v>-1362025.121</v>
      </c>
      <c r="R49" s="120">
        <v>0</v>
      </c>
      <c r="S49" s="120">
        <v>0</v>
      </c>
      <c r="T49" s="121">
        <v>-1362025.121</v>
      </c>
      <c r="U49" s="121">
        <v>513893.90299999993</v>
      </c>
      <c r="V49" s="121">
        <v>1307036.5159999998</v>
      </c>
    </row>
    <row r="50" spans="1:22" x14ac:dyDescent="0.2">
      <c r="A50" s="117"/>
      <c r="B50" t="s">
        <v>31</v>
      </c>
      <c r="D50" s="119">
        <v>692136.745</v>
      </c>
      <c r="E50" s="120">
        <v>508914.08100000001</v>
      </c>
      <c r="F50" s="120">
        <v>170892.72099999999</v>
      </c>
      <c r="G50" s="121">
        <v>1371943.547</v>
      </c>
      <c r="H50" s="119">
        <v>2.9710000000000001</v>
      </c>
      <c r="I50" s="120">
        <v>9.5030000000000001</v>
      </c>
      <c r="J50" s="120">
        <v>7301.7839999999997</v>
      </c>
      <c r="K50" s="121">
        <v>7314.2579999999989</v>
      </c>
      <c r="L50" s="121">
        <v>1379257.8049999999</v>
      </c>
      <c r="M50" s="119">
        <v>1.728</v>
      </c>
      <c r="N50" s="120">
        <v>2.0750000000000002</v>
      </c>
      <c r="O50" s="120">
        <v>1.37</v>
      </c>
      <c r="P50" s="121">
        <v>5.173</v>
      </c>
      <c r="Q50" s="119">
        <v>38.914999999999999</v>
      </c>
      <c r="R50" s="120">
        <v>0</v>
      </c>
      <c r="S50" s="120">
        <v>0</v>
      </c>
      <c r="T50" s="121">
        <v>38.914999999999999</v>
      </c>
      <c r="U50" s="121">
        <v>44.088000000000001</v>
      </c>
      <c r="V50" s="121">
        <v>1379301.8929999999</v>
      </c>
    </row>
    <row r="51" spans="1:22" x14ac:dyDescent="0.2">
      <c r="A51" s="117" t="s">
        <v>32</v>
      </c>
      <c r="D51" s="119">
        <v>-2012201.3640000001</v>
      </c>
      <c r="E51" s="120">
        <v>142674.32199999999</v>
      </c>
      <c r="F51" s="120">
        <v>18196.845000000001</v>
      </c>
      <c r="G51" s="121">
        <v>-1851330.1970000002</v>
      </c>
      <c r="H51" s="119">
        <v>162426.66899999999</v>
      </c>
      <c r="I51" s="120">
        <v>-19070.355</v>
      </c>
      <c r="J51" s="120">
        <v>-234949.80300000001</v>
      </c>
      <c r="K51" s="121">
        <v>-91593.489000000031</v>
      </c>
      <c r="L51" s="121">
        <v>-1942923.6860000002</v>
      </c>
      <c r="M51" s="119">
        <v>-1309235.3330000001</v>
      </c>
      <c r="N51" s="120">
        <v>401365.18599999999</v>
      </c>
      <c r="O51" s="120">
        <v>49091.718000000001</v>
      </c>
      <c r="P51" s="121">
        <v>-858778.42900000012</v>
      </c>
      <c r="Q51" s="119">
        <v>-242679.622</v>
      </c>
      <c r="R51" s="120">
        <v>0</v>
      </c>
      <c r="S51" s="120">
        <v>0</v>
      </c>
      <c r="T51" s="121">
        <v>-242679.622</v>
      </c>
      <c r="U51" s="121">
        <v>-1101458.0510000002</v>
      </c>
      <c r="V51" s="121">
        <v>-3044381.7370000007</v>
      </c>
    </row>
    <row r="52" spans="1:22" x14ac:dyDescent="0.2">
      <c r="A52" s="117" t="s">
        <v>33</v>
      </c>
      <c r="D52" s="119">
        <v>1527526.8139999998</v>
      </c>
      <c r="E52" s="120">
        <v>243998.57400000034</v>
      </c>
      <c r="F52" s="120">
        <v>445993.27600000129</v>
      </c>
      <c r="G52" s="121">
        <v>2217518.6640000013</v>
      </c>
      <c r="H52" s="119">
        <v>2430115.2899999996</v>
      </c>
      <c r="I52" s="120">
        <v>-2825256.048</v>
      </c>
      <c r="J52" s="120">
        <v>245012.92300000001</v>
      </c>
      <c r="K52" s="121">
        <v>-150127.83500000043</v>
      </c>
      <c r="L52" s="121">
        <v>2067390.8290000008</v>
      </c>
      <c r="M52" s="119">
        <v>690203.60499999998</v>
      </c>
      <c r="N52" s="120">
        <v>-146585.478</v>
      </c>
      <c r="O52" s="120">
        <v>-803123.61699999997</v>
      </c>
      <c r="P52" s="121">
        <v>-259505.49</v>
      </c>
      <c r="Q52" s="119">
        <v>875320.74999999988</v>
      </c>
      <c r="R52" s="120">
        <v>0</v>
      </c>
      <c r="S52" s="120">
        <v>0</v>
      </c>
      <c r="T52" s="121">
        <v>875320.74999999988</v>
      </c>
      <c r="U52" s="121">
        <v>615815.25999999989</v>
      </c>
      <c r="V52" s="121">
        <v>2683206.0890000006</v>
      </c>
    </row>
    <row r="53" spans="1:22" x14ac:dyDescent="0.2">
      <c r="A53" s="117" t="s">
        <v>85</v>
      </c>
      <c r="D53" s="119">
        <v>0</v>
      </c>
      <c r="E53" s="120">
        <v>0</v>
      </c>
      <c r="F53" s="120">
        <v>0</v>
      </c>
      <c r="G53" s="121">
        <v>0</v>
      </c>
      <c r="H53" s="119">
        <v>0</v>
      </c>
      <c r="I53" s="120">
        <v>0</v>
      </c>
      <c r="J53" s="120">
        <v>0</v>
      </c>
      <c r="K53" s="121">
        <v>0</v>
      </c>
      <c r="L53" s="121">
        <v>0</v>
      </c>
      <c r="M53" s="119">
        <v>0</v>
      </c>
      <c r="N53" s="120">
        <v>0</v>
      </c>
      <c r="O53" s="120">
        <v>0</v>
      </c>
      <c r="P53" s="121">
        <v>0</v>
      </c>
      <c r="Q53" s="119">
        <v>0</v>
      </c>
      <c r="R53" s="120">
        <v>0</v>
      </c>
      <c r="S53" s="120">
        <v>0</v>
      </c>
      <c r="T53" s="121">
        <v>0</v>
      </c>
      <c r="U53" s="121">
        <v>0</v>
      </c>
      <c r="V53" s="121">
        <v>0</v>
      </c>
    </row>
    <row r="54" spans="1:22" x14ac:dyDescent="0.2">
      <c r="A54" s="117"/>
      <c r="B54" t="s">
        <v>34</v>
      </c>
      <c r="D54" s="119">
        <v>0</v>
      </c>
      <c r="E54" s="120">
        <v>0</v>
      </c>
      <c r="F54" s="120">
        <v>0</v>
      </c>
      <c r="G54" s="121">
        <v>0</v>
      </c>
      <c r="H54" s="119">
        <v>0</v>
      </c>
      <c r="I54" s="120">
        <v>0</v>
      </c>
      <c r="J54" s="120">
        <v>0</v>
      </c>
      <c r="K54" s="121">
        <v>0</v>
      </c>
      <c r="L54" s="121">
        <v>0</v>
      </c>
      <c r="M54" s="119">
        <v>0</v>
      </c>
      <c r="N54" s="120">
        <v>0</v>
      </c>
      <c r="O54" s="120">
        <v>0</v>
      </c>
      <c r="P54" s="121">
        <v>0</v>
      </c>
      <c r="Q54" s="119">
        <v>0</v>
      </c>
      <c r="R54" s="120">
        <v>0</v>
      </c>
      <c r="S54" s="120">
        <v>0</v>
      </c>
      <c r="T54" s="121">
        <v>0</v>
      </c>
      <c r="U54" s="121">
        <v>0</v>
      </c>
      <c r="V54" s="121">
        <v>0</v>
      </c>
    </row>
    <row r="55" spans="1:22" x14ac:dyDescent="0.2">
      <c r="A55" s="117"/>
      <c r="B55" t="s">
        <v>35</v>
      </c>
      <c r="D55" s="119">
        <v>0</v>
      </c>
      <c r="E55" s="120">
        <v>0</v>
      </c>
      <c r="F55" s="120">
        <v>0</v>
      </c>
      <c r="G55" s="121">
        <v>0</v>
      </c>
      <c r="H55" s="119">
        <v>0</v>
      </c>
      <c r="I55" s="120">
        <v>0</v>
      </c>
      <c r="J55" s="120">
        <v>0</v>
      </c>
      <c r="K55" s="121">
        <v>0</v>
      </c>
      <c r="L55" s="121">
        <v>0</v>
      </c>
      <c r="M55" s="119">
        <v>0</v>
      </c>
      <c r="N55" s="120">
        <v>0</v>
      </c>
      <c r="O55" s="120">
        <v>0</v>
      </c>
      <c r="P55" s="121">
        <v>0</v>
      </c>
      <c r="Q55" s="119">
        <v>0</v>
      </c>
      <c r="R55" s="120">
        <v>0</v>
      </c>
      <c r="S55" s="120">
        <v>0</v>
      </c>
      <c r="T55" s="121">
        <v>0</v>
      </c>
      <c r="U55" s="121">
        <v>0</v>
      </c>
      <c r="V55" s="121">
        <v>0</v>
      </c>
    </row>
    <row r="56" spans="1:22" x14ac:dyDescent="0.2">
      <c r="A56" s="122" t="s">
        <v>86</v>
      </c>
      <c r="D56" s="119">
        <v>0</v>
      </c>
      <c r="E56" s="120">
        <v>0</v>
      </c>
      <c r="F56" s="120">
        <v>0</v>
      </c>
      <c r="G56" s="121">
        <v>0</v>
      </c>
      <c r="H56" s="119">
        <v>0</v>
      </c>
      <c r="I56" s="120">
        <v>0</v>
      </c>
      <c r="J56" s="120">
        <v>0</v>
      </c>
      <c r="K56" s="121">
        <v>0</v>
      </c>
      <c r="L56" s="121">
        <v>0</v>
      </c>
      <c r="M56" s="119">
        <v>0</v>
      </c>
      <c r="N56" s="120">
        <v>0</v>
      </c>
      <c r="O56" s="120">
        <v>0</v>
      </c>
      <c r="P56" s="121">
        <v>0</v>
      </c>
      <c r="Q56" s="119">
        <v>0</v>
      </c>
      <c r="R56" s="120">
        <v>0</v>
      </c>
      <c r="S56" s="120">
        <v>0</v>
      </c>
      <c r="T56" s="121">
        <v>0</v>
      </c>
      <c r="U56" s="121">
        <v>0</v>
      </c>
      <c r="V56" s="121">
        <v>0</v>
      </c>
    </row>
    <row r="57" spans="1:22" x14ac:dyDescent="0.2">
      <c r="A57" s="117" t="s">
        <v>36</v>
      </c>
      <c r="D57" s="119">
        <v>0</v>
      </c>
      <c r="E57" s="120">
        <v>0</v>
      </c>
      <c r="F57" s="120">
        <v>0</v>
      </c>
      <c r="G57" s="121">
        <v>0</v>
      </c>
      <c r="H57" s="119">
        <v>0</v>
      </c>
      <c r="I57" s="120">
        <v>0</v>
      </c>
      <c r="J57" s="120">
        <v>0</v>
      </c>
      <c r="K57" s="121">
        <v>0</v>
      </c>
      <c r="L57" s="121">
        <v>0</v>
      </c>
      <c r="M57" s="119">
        <v>0</v>
      </c>
      <c r="N57" s="120">
        <v>0</v>
      </c>
      <c r="O57" s="120">
        <v>0</v>
      </c>
      <c r="P57" s="121">
        <v>0</v>
      </c>
      <c r="Q57" s="119">
        <v>0</v>
      </c>
      <c r="R57" s="120">
        <v>0</v>
      </c>
      <c r="S57" s="120">
        <v>0</v>
      </c>
      <c r="T57" s="121">
        <v>0</v>
      </c>
      <c r="U57" s="121">
        <v>0</v>
      </c>
      <c r="V57" s="121">
        <v>0</v>
      </c>
    </row>
    <row r="58" spans="1:22" x14ac:dyDescent="0.2">
      <c r="A58" s="117"/>
      <c r="D58" s="119"/>
      <c r="E58" s="120"/>
      <c r="F58" s="120"/>
      <c r="G58" s="121"/>
      <c r="H58" s="119"/>
      <c r="I58" s="120"/>
      <c r="J58" s="120"/>
      <c r="K58" s="121"/>
      <c r="L58" s="121"/>
      <c r="M58" s="119"/>
      <c r="N58" s="120"/>
      <c r="O58" s="120"/>
      <c r="P58" s="121"/>
      <c r="Q58" s="119"/>
      <c r="R58" s="120"/>
      <c r="S58" s="120"/>
      <c r="T58" s="121"/>
      <c r="U58" s="121"/>
      <c r="V58" s="121"/>
    </row>
    <row r="59" spans="1:22" x14ac:dyDescent="0.2">
      <c r="A59" s="117" t="s">
        <v>37</v>
      </c>
      <c r="D59" s="119">
        <v>-1664501.3339999998</v>
      </c>
      <c r="E59" s="120">
        <v>605830.66500000015</v>
      </c>
      <c r="F59" s="120">
        <v>1595372.8769999999</v>
      </c>
      <c r="G59" s="121">
        <v>536702.2080000001</v>
      </c>
      <c r="H59" s="119">
        <v>388672.53399999999</v>
      </c>
      <c r="I59" s="120">
        <v>221722.64300000001</v>
      </c>
      <c r="J59" s="120">
        <v>1266828.6999999995</v>
      </c>
      <c r="K59" s="121">
        <v>1877223.8769999994</v>
      </c>
      <c r="L59" s="121">
        <v>2413926.0849999995</v>
      </c>
      <c r="M59" s="119">
        <v>351673.99199999991</v>
      </c>
      <c r="N59" s="120">
        <v>3100696.531</v>
      </c>
      <c r="O59" s="120">
        <v>790045.196</v>
      </c>
      <c r="P59" s="121">
        <v>4242415.7189999996</v>
      </c>
      <c r="Q59" s="119">
        <v>-731927.70500000007</v>
      </c>
      <c r="R59" s="120">
        <v>0</v>
      </c>
      <c r="S59" s="120">
        <v>0</v>
      </c>
      <c r="T59" s="121">
        <v>-731927.70500000007</v>
      </c>
      <c r="U59" s="121">
        <v>3510488.0139999995</v>
      </c>
      <c r="V59" s="121">
        <v>5924414.0989999995</v>
      </c>
    </row>
    <row r="60" spans="1:22" x14ac:dyDescent="0.2">
      <c r="A60" s="117" t="s">
        <v>38</v>
      </c>
      <c r="D60" s="119">
        <v>0</v>
      </c>
      <c r="E60" s="120">
        <v>-1806.9880000000001</v>
      </c>
      <c r="F60" s="120">
        <v>-8280.7260000000006</v>
      </c>
      <c r="G60" s="121">
        <v>-10087.714</v>
      </c>
      <c r="H60" s="119">
        <v>6111.0969999999998</v>
      </c>
      <c r="I60" s="120">
        <v>-2912.2290000000003</v>
      </c>
      <c r="J60" s="120">
        <v>-314.44799999999998</v>
      </c>
      <c r="K60" s="121">
        <v>2884.4199999999996</v>
      </c>
      <c r="L60" s="121">
        <v>-7203.2939999999999</v>
      </c>
      <c r="M60" s="119">
        <v>-2.5529999999999999</v>
      </c>
      <c r="N60" s="120">
        <v>-1376.961</v>
      </c>
      <c r="O60" s="120">
        <v>-6283.1660000000002</v>
      </c>
      <c r="P60" s="121">
        <v>-7662.68</v>
      </c>
      <c r="Q60" s="119">
        <v>-422.09100000000001</v>
      </c>
      <c r="R60" s="120">
        <v>0</v>
      </c>
      <c r="S60" s="120">
        <v>0</v>
      </c>
      <c r="T60" s="121">
        <v>-422.09100000000001</v>
      </c>
      <c r="U60" s="121">
        <v>-8084.7710000000006</v>
      </c>
      <c r="V60" s="121">
        <v>-15288.065000000001</v>
      </c>
    </row>
    <row r="61" spans="1:22" x14ac:dyDescent="0.2">
      <c r="A61" s="117"/>
      <c r="B61" t="s">
        <v>39</v>
      </c>
      <c r="D61" s="119">
        <v>0</v>
      </c>
      <c r="E61" s="120">
        <v>0</v>
      </c>
      <c r="F61" s="120">
        <v>0</v>
      </c>
      <c r="G61" s="121">
        <v>0</v>
      </c>
      <c r="H61" s="119">
        <v>6625.8339999999998</v>
      </c>
      <c r="I61" s="120">
        <v>104.995</v>
      </c>
      <c r="J61" s="120">
        <v>504.04300000000001</v>
      </c>
      <c r="K61" s="121">
        <v>7234.8719999999994</v>
      </c>
      <c r="L61" s="121">
        <v>7234.8719999999994</v>
      </c>
      <c r="M61" s="119">
        <v>-2.5529999999999999</v>
      </c>
      <c r="N61" s="120">
        <v>348.60700000000003</v>
      </c>
      <c r="O61" s="120">
        <v>73.793999999999997</v>
      </c>
      <c r="P61" s="121">
        <v>419.84800000000001</v>
      </c>
      <c r="Q61" s="119">
        <v>66.525000000000006</v>
      </c>
      <c r="R61" s="120">
        <v>0</v>
      </c>
      <c r="S61" s="120">
        <v>0</v>
      </c>
      <c r="T61" s="121">
        <v>66.525000000000006</v>
      </c>
      <c r="U61" s="121">
        <v>486.37300000000005</v>
      </c>
      <c r="V61" s="121">
        <v>7721.244999999999</v>
      </c>
    </row>
    <row r="62" spans="1:22" x14ac:dyDescent="0.2">
      <c r="A62" s="117"/>
      <c r="C62" t="s">
        <v>40</v>
      </c>
      <c r="D62" s="119">
        <v>0</v>
      </c>
      <c r="E62" s="120">
        <v>0</v>
      </c>
      <c r="F62" s="120">
        <v>0</v>
      </c>
      <c r="G62" s="121">
        <v>0</v>
      </c>
      <c r="H62" s="119">
        <v>0</v>
      </c>
      <c r="I62" s="120">
        <v>0</v>
      </c>
      <c r="J62" s="120">
        <v>0</v>
      </c>
      <c r="K62" s="121">
        <v>0</v>
      </c>
      <c r="L62" s="121">
        <v>0</v>
      </c>
      <c r="M62" s="119">
        <v>0</v>
      </c>
      <c r="N62" s="120">
        <v>0</v>
      </c>
      <c r="O62" s="120">
        <v>0</v>
      </c>
      <c r="P62" s="121">
        <v>0</v>
      </c>
      <c r="Q62" s="119">
        <v>0</v>
      </c>
      <c r="R62" s="120">
        <v>0</v>
      </c>
      <c r="S62" s="120">
        <v>0</v>
      </c>
      <c r="T62" s="121">
        <v>0</v>
      </c>
      <c r="U62" s="121">
        <v>0</v>
      </c>
      <c r="V62" s="121">
        <v>0</v>
      </c>
    </row>
    <row r="63" spans="1:22" x14ac:dyDescent="0.2">
      <c r="A63" s="117"/>
      <c r="C63" t="s">
        <v>41</v>
      </c>
      <c r="D63" s="119">
        <v>0</v>
      </c>
      <c r="E63" s="120">
        <v>0</v>
      </c>
      <c r="F63" s="120">
        <v>0</v>
      </c>
      <c r="G63" s="121">
        <v>0</v>
      </c>
      <c r="H63" s="119">
        <v>6625.8339999999998</v>
      </c>
      <c r="I63" s="120">
        <v>104.995</v>
      </c>
      <c r="J63" s="120">
        <v>504.04300000000001</v>
      </c>
      <c r="K63" s="121">
        <v>7234.8719999999994</v>
      </c>
      <c r="L63" s="121">
        <v>7234.8719999999994</v>
      </c>
      <c r="M63" s="119">
        <v>-2.5529999999999999</v>
      </c>
      <c r="N63" s="120">
        <v>348.60700000000003</v>
      </c>
      <c r="O63" s="120">
        <v>73.793999999999997</v>
      </c>
      <c r="P63" s="121">
        <v>419.84800000000001</v>
      </c>
      <c r="Q63" s="119">
        <v>66.525000000000006</v>
      </c>
      <c r="R63" s="120">
        <v>0</v>
      </c>
      <c r="S63" s="120">
        <v>0</v>
      </c>
      <c r="T63" s="121">
        <v>66.525000000000006</v>
      </c>
      <c r="U63" s="121">
        <v>486.37300000000005</v>
      </c>
      <c r="V63" s="121">
        <v>7721.244999999999</v>
      </c>
    </row>
    <row r="64" spans="1:22" x14ac:dyDescent="0.2">
      <c r="A64" s="117"/>
      <c r="B64" t="s">
        <v>42</v>
      </c>
      <c r="D64" s="119">
        <v>0</v>
      </c>
      <c r="E64" s="120">
        <v>1806.9880000000001</v>
      </c>
      <c r="F64" s="120">
        <v>8280.7260000000006</v>
      </c>
      <c r="G64" s="121">
        <v>10087.714</v>
      </c>
      <c r="H64" s="119">
        <v>514.73699999999997</v>
      </c>
      <c r="I64" s="120">
        <v>3017.2240000000002</v>
      </c>
      <c r="J64" s="120">
        <v>818.49099999999999</v>
      </c>
      <c r="K64" s="121">
        <v>4350.4520000000002</v>
      </c>
      <c r="L64" s="121">
        <v>14438.166000000001</v>
      </c>
      <c r="M64" s="119">
        <v>0</v>
      </c>
      <c r="N64" s="120">
        <v>1725.568</v>
      </c>
      <c r="O64" s="120">
        <v>6356.96</v>
      </c>
      <c r="P64" s="121">
        <v>8082.5280000000002</v>
      </c>
      <c r="Q64" s="119">
        <v>488.61599999999999</v>
      </c>
      <c r="R64" s="120">
        <v>0</v>
      </c>
      <c r="S64" s="120">
        <v>0</v>
      </c>
      <c r="T64" s="121">
        <v>488.61599999999999</v>
      </c>
      <c r="U64" s="121">
        <v>8571.1440000000002</v>
      </c>
      <c r="V64" s="121">
        <v>23009.31</v>
      </c>
    </row>
    <row r="65" spans="1:22" x14ac:dyDescent="0.2">
      <c r="A65" s="117" t="s">
        <v>43</v>
      </c>
      <c r="D65" s="119">
        <v>-1647247.7109999999</v>
      </c>
      <c r="E65" s="120">
        <v>626835.42400000012</v>
      </c>
      <c r="F65" s="120">
        <v>1622205.7719999999</v>
      </c>
      <c r="G65" s="121">
        <v>601793.4850000001</v>
      </c>
      <c r="H65" s="119">
        <v>401017.592</v>
      </c>
      <c r="I65" s="120">
        <v>242265.17300000001</v>
      </c>
      <c r="J65" s="120">
        <v>1283746.7589999996</v>
      </c>
      <c r="K65" s="121">
        <v>1927029.5239999995</v>
      </c>
      <c r="L65" s="121">
        <v>2528823.0089999996</v>
      </c>
      <c r="M65" s="119">
        <v>364016.36899999995</v>
      </c>
      <c r="N65" s="120">
        <v>3120399.0210000002</v>
      </c>
      <c r="O65" s="120">
        <v>814648.86499999999</v>
      </c>
      <c r="P65" s="121">
        <v>4299064.2549999999</v>
      </c>
      <c r="Q65" s="119">
        <v>-716338.60800000001</v>
      </c>
      <c r="R65" s="120">
        <v>0</v>
      </c>
      <c r="S65" s="120">
        <v>0</v>
      </c>
      <c r="T65" s="121">
        <v>-716338.60800000001</v>
      </c>
      <c r="U65" s="121">
        <v>3582725.6469999999</v>
      </c>
      <c r="V65" s="121">
        <v>6111548.6559999995</v>
      </c>
    </row>
    <row r="66" spans="1:22" x14ac:dyDescent="0.2">
      <c r="A66" s="117"/>
      <c r="B66" t="s">
        <v>39</v>
      </c>
      <c r="D66" s="119">
        <v>0</v>
      </c>
      <c r="E66" s="120">
        <v>718899.06</v>
      </c>
      <c r="F66" s="120">
        <v>2215722</v>
      </c>
      <c r="G66" s="121">
        <v>2934621.06</v>
      </c>
      <c r="H66" s="119">
        <v>430927.81800000003</v>
      </c>
      <c r="I66" s="120">
        <v>272168.08199999999</v>
      </c>
      <c r="J66" s="120">
        <v>9744921.4859999996</v>
      </c>
      <c r="K66" s="121">
        <v>10448017.386</v>
      </c>
      <c r="L66" s="121">
        <v>13382638.446</v>
      </c>
      <c r="M66" s="119">
        <v>3369303.2719999999</v>
      </c>
      <c r="N66" s="120">
        <v>3898982.64</v>
      </c>
      <c r="O66" s="120">
        <v>1341396.412</v>
      </c>
      <c r="P66" s="121">
        <v>8609682.324000001</v>
      </c>
      <c r="Q66" s="119">
        <v>1452034.0090000001</v>
      </c>
      <c r="R66" s="120">
        <v>0</v>
      </c>
      <c r="S66" s="120">
        <v>0</v>
      </c>
      <c r="T66" s="121">
        <v>1452034.0090000001</v>
      </c>
      <c r="U66" s="121">
        <v>10061716.333000001</v>
      </c>
      <c r="V66" s="121">
        <v>23444354.778999999</v>
      </c>
    </row>
    <row r="67" spans="1:22" x14ac:dyDescent="0.2">
      <c r="A67" s="117"/>
      <c r="C67" t="s">
        <v>40</v>
      </c>
      <c r="D67" s="119">
        <v>0</v>
      </c>
      <c r="E67" s="120">
        <v>718899.06</v>
      </c>
      <c r="F67" s="120">
        <v>2215722</v>
      </c>
      <c r="G67" s="121">
        <v>2934621.06</v>
      </c>
      <c r="H67" s="119">
        <v>430927.81800000003</v>
      </c>
      <c r="I67" s="120">
        <v>272168.08199999999</v>
      </c>
      <c r="J67" s="120">
        <v>9744921.4859999996</v>
      </c>
      <c r="K67" s="121">
        <v>10448017.386</v>
      </c>
      <c r="L67" s="121">
        <v>13382638.446</v>
      </c>
      <c r="M67" s="119">
        <v>3369303.2719999999</v>
      </c>
      <c r="N67" s="120">
        <v>3898982.64</v>
      </c>
      <c r="O67" s="120">
        <v>1341396.412</v>
      </c>
      <c r="P67" s="121">
        <v>8609682.324000001</v>
      </c>
      <c r="Q67" s="119">
        <v>1452034.0090000001</v>
      </c>
      <c r="R67" s="120">
        <v>0</v>
      </c>
      <c r="S67" s="120">
        <v>0</v>
      </c>
      <c r="T67" s="121">
        <v>1452034.0090000001</v>
      </c>
      <c r="U67" s="121">
        <v>10061716.333000001</v>
      </c>
      <c r="V67" s="121">
        <v>23444354.778999999</v>
      </c>
    </row>
    <row r="68" spans="1:22" x14ac:dyDescent="0.2">
      <c r="A68" s="117"/>
      <c r="C68" t="s">
        <v>41</v>
      </c>
      <c r="D68" s="119">
        <v>0</v>
      </c>
      <c r="E68" s="120">
        <v>0</v>
      </c>
      <c r="F68" s="120">
        <v>0</v>
      </c>
      <c r="G68" s="121">
        <v>0</v>
      </c>
      <c r="H68" s="119">
        <v>0</v>
      </c>
      <c r="I68" s="120">
        <v>0</v>
      </c>
      <c r="J68" s="120">
        <v>0</v>
      </c>
      <c r="K68" s="121">
        <v>0</v>
      </c>
      <c r="L68" s="121">
        <v>0</v>
      </c>
      <c r="M68" s="119">
        <v>0</v>
      </c>
      <c r="N68" s="120">
        <v>0</v>
      </c>
      <c r="O68" s="120">
        <v>0</v>
      </c>
      <c r="P68" s="121">
        <v>0</v>
      </c>
      <c r="Q68" s="119">
        <v>0</v>
      </c>
      <c r="R68" s="120">
        <v>0</v>
      </c>
      <c r="S68" s="120">
        <v>0</v>
      </c>
      <c r="T68" s="121">
        <v>0</v>
      </c>
      <c r="U68" s="121">
        <v>0</v>
      </c>
      <c r="V68" s="121">
        <v>0</v>
      </c>
    </row>
    <row r="69" spans="1:22" x14ac:dyDescent="0.2">
      <c r="A69" s="117"/>
      <c r="B69" t="s">
        <v>42</v>
      </c>
      <c r="D69" s="119">
        <v>1647247.7109999999</v>
      </c>
      <c r="E69" s="120">
        <v>92063.635999999999</v>
      </c>
      <c r="F69" s="120">
        <v>593516.228</v>
      </c>
      <c r="G69" s="121">
        <v>2332827.5750000002</v>
      </c>
      <c r="H69" s="119">
        <v>29910.225999999999</v>
      </c>
      <c r="I69" s="120">
        <v>29902.909</v>
      </c>
      <c r="J69" s="120">
        <v>8461174.727</v>
      </c>
      <c r="K69" s="121">
        <v>8520987.8619999997</v>
      </c>
      <c r="L69" s="121">
        <v>10853815.436999999</v>
      </c>
      <c r="M69" s="119">
        <v>3005286.9029999999</v>
      </c>
      <c r="N69" s="120">
        <v>778583.61899999995</v>
      </c>
      <c r="O69" s="120">
        <v>526747.54700000002</v>
      </c>
      <c r="P69" s="121">
        <v>4310618.0690000001</v>
      </c>
      <c r="Q69" s="119">
        <v>2168372.6170000001</v>
      </c>
      <c r="R69" s="120">
        <v>0</v>
      </c>
      <c r="S69" s="120">
        <v>0</v>
      </c>
      <c r="T69" s="121">
        <v>2168372.6170000001</v>
      </c>
      <c r="U69" s="121">
        <v>6478990.6860000007</v>
      </c>
      <c r="V69" s="121">
        <v>17332806.123</v>
      </c>
    </row>
    <row r="70" spans="1:22" x14ac:dyDescent="0.2">
      <c r="A70" s="117" t="s">
        <v>44</v>
      </c>
      <c r="D70" s="119">
        <v>-17253.623</v>
      </c>
      <c r="E70" s="120">
        <v>-19197.771000000001</v>
      </c>
      <c r="F70" s="120">
        <v>-18552.169000000002</v>
      </c>
      <c r="G70" s="121">
        <v>-55003.563000000002</v>
      </c>
      <c r="H70" s="119">
        <v>-18456.154999999999</v>
      </c>
      <c r="I70" s="120">
        <v>-17630.300999999999</v>
      </c>
      <c r="J70" s="120">
        <v>-16603.611000000001</v>
      </c>
      <c r="K70" s="121">
        <v>-52690.066999999995</v>
      </c>
      <c r="L70" s="121">
        <v>-107693.63</v>
      </c>
      <c r="M70" s="119">
        <v>-12339.824000000001</v>
      </c>
      <c r="N70" s="120">
        <v>-18325.528999999999</v>
      </c>
      <c r="O70" s="120">
        <v>-18320.503000000001</v>
      </c>
      <c r="P70" s="121">
        <v>-48985.856</v>
      </c>
      <c r="Q70" s="119">
        <v>-15167.005999999999</v>
      </c>
      <c r="R70" s="120">
        <v>0</v>
      </c>
      <c r="S70" s="120">
        <v>0</v>
      </c>
      <c r="T70" s="121">
        <v>-15167.005999999999</v>
      </c>
      <c r="U70" s="121">
        <v>-64152.862000000001</v>
      </c>
      <c r="V70" s="121">
        <v>-171846.492</v>
      </c>
    </row>
    <row r="71" spans="1:22" x14ac:dyDescent="0.2">
      <c r="A71" s="117"/>
      <c r="D71" s="119"/>
      <c r="E71" s="120"/>
      <c r="F71" s="120"/>
      <c r="G71" s="121"/>
      <c r="H71" s="119"/>
      <c r="I71" s="120"/>
      <c r="J71" s="120"/>
      <c r="K71" s="121"/>
      <c r="L71" s="121"/>
      <c r="M71" s="119"/>
      <c r="N71" s="120"/>
      <c r="O71" s="120"/>
      <c r="P71" s="121"/>
      <c r="Q71" s="119"/>
      <c r="R71" s="120"/>
      <c r="S71" s="120"/>
      <c r="T71" s="121"/>
      <c r="U71" s="121"/>
      <c r="V71" s="121"/>
    </row>
    <row r="72" spans="1:22" x14ac:dyDescent="0.2">
      <c r="A72" s="127" t="s">
        <v>45</v>
      </c>
      <c r="B72" s="128"/>
      <c r="C72" s="128"/>
      <c r="D72" s="130">
        <v>718584.33799999952</v>
      </c>
      <c r="E72" s="131">
        <v>-992923.91299999971</v>
      </c>
      <c r="F72" s="131">
        <v>-2037983.1569999987</v>
      </c>
      <c r="G72" s="132">
        <v>-2312322.7319999989</v>
      </c>
      <c r="H72" s="130">
        <v>2455565.2199999997</v>
      </c>
      <c r="I72" s="131">
        <v>-3147776.5989999999</v>
      </c>
      <c r="J72" s="131">
        <v>-1183094.5769999996</v>
      </c>
      <c r="K72" s="132">
        <v>-1875305.9559999993</v>
      </c>
      <c r="L72" s="132">
        <v>-4187628.6879999982</v>
      </c>
      <c r="M72" s="130">
        <v>-865540.60599999991</v>
      </c>
      <c r="N72" s="131">
        <v>-1229760.517</v>
      </c>
      <c r="O72" s="131">
        <v>-1399168.1069999998</v>
      </c>
      <c r="P72" s="132">
        <v>-3494469.2299999995</v>
      </c>
      <c r="Q72" s="130">
        <v>99397.029999999912</v>
      </c>
      <c r="R72" s="131">
        <v>0</v>
      </c>
      <c r="S72" s="131">
        <v>0</v>
      </c>
      <c r="T72" s="132">
        <v>99397.029999999912</v>
      </c>
      <c r="U72" s="132">
        <v>-3395072.1999999997</v>
      </c>
      <c r="V72" s="132">
        <v>-7582700.8879999984</v>
      </c>
    </row>
    <row r="73" spans="1:22" x14ac:dyDescent="0.2">
      <c r="A73" s="144"/>
      <c r="B73" s="145"/>
      <c r="C73" s="145"/>
      <c r="D73" s="227"/>
      <c r="E73" s="240"/>
      <c r="F73" s="240"/>
      <c r="G73" s="227"/>
      <c r="H73" s="227"/>
      <c r="I73" s="240"/>
      <c r="J73" s="240"/>
      <c r="K73" s="227"/>
      <c r="L73" s="227"/>
      <c r="M73" s="136"/>
      <c r="N73" s="137"/>
      <c r="O73" s="137"/>
      <c r="P73" s="138"/>
      <c r="Q73" s="136"/>
      <c r="R73" s="137"/>
      <c r="S73" s="137"/>
      <c r="T73" s="139"/>
      <c r="U73" s="139"/>
      <c r="V73" s="138"/>
    </row>
    <row r="74" spans="1:22" ht="13.9" customHeight="1" x14ac:dyDescent="0.2">
      <c r="A74" s="165" t="s">
        <v>46</v>
      </c>
      <c r="B74" s="244" t="s">
        <v>49</v>
      </c>
      <c r="C74" s="244"/>
      <c r="D74" s="244"/>
      <c r="E74" s="244"/>
      <c r="F74" s="244"/>
      <c r="G74" s="166"/>
    </row>
    <row r="75" spans="1:22" ht="12.4" customHeight="1" x14ac:dyDescent="0.2">
      <c r="A75" s="149" t="s">
        <v>47</v>
      </c>
      <c r="B75" t="s">
        <v>63</v>
      </c>
      <c r="G75" s="166"/>
      <c r="Q75" s="120"/>
    </row>
    <row r="76" spans="1:22" ht="12.4" customHeight="1" x14ac:dyDescent="0.2">
      <c r="A76" s="149" t="s">
        <v>48</v>
      </c>
      <c r="B76" t="s">
        <v>80</v>
      </c>
      <c r="G76" s="166"/>
      <c r="Q76" s="120"/>
    </row>
    <row r="77" spans="1:22" s="149" customFormat="1" x14ac:dyDescent="0.2">
      <c r="A77" s="149" t="s">
        <v>50</v>
      </c>
      <c r="B77" s="149" t="s">
        <v>64</v>
      </c>
      <c r="C77"/>
      <c r="D77"/>
      <c r="E77"/>
      <c r="F77"/>
      <c r="G77" s="167"/>
      <c r="Q77" s="161"/>
      <c r="R77" s="161"/>
      <c r="S77" s="161"/>
      <c r="T77" s="161"/>
      <c r="U77" s="161"/>
    </row>
    <row r="78" spans="1:22" x14ac:dyDescent="0.2">
      <c r="A78" t="s">
        <v>114</v>
      </c>
      <c r="B78" s="236" t="s">
        <v>147</v>
      </c>
      <c r="D78" s="228"/>
      <c r="E78" s="228"/>
      <c r="F78" s="228"/>
      <c r="G78" s="228"/>
      <c r="H78" s="228"/>
      <c r="I78" s="228"/>
      <c r="J78" s="228"/>
    </row>
    <row r="79" spans="1:22" x14ac:dyDescent="0.2">
      <c r="V79" s="151"/>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W79"/>
  <sheetViews>
    <sheetView zoomScale="80" zoomScaleNormal="80" workbookViewId="0"/>
  </sheetViews>
  <sheetFormatPr baseColWidth="10" defaultRowHeight="12.75" x14ac:dyDescent="0.2"/>
  <cols>
    <col min="1" max="2" width="2.7109375" customWidth="1"/>
    <col min="3" max="3" width="52.7109375" customWidth="1"/>
    <col min="4" max="4" width="13.28515625" bestFit="1" customWidth="1"/>
    <col min="5" max="5" width="10.5703125" bestFit="1" customWidth="1"/>
    <col min="6" max="6" width="10.7109375" customWidth="1"/>
    <col min="7" max="7" width="11.5703125" bestFit="1" customWidth="1"/>
    <col min="8" max="8" width="10.5703125" bestFit="1" customWidth="1"/>
    <col min="9" max="10" width="11.28515625" bestFit="1" customWidth="1"/>
    <col min="11" max="12" width="11.5703125" bestFit="1" customWidth="1"/>
    <col min="13" max="15" width="11.28515625" bestFit="1" customWidth="1"/>
    <col min="16" max="16" width="11.5703125" bestFit="1" customWidth="1"/>
    <col min="17" max="17" width="11.28515625" bestFit="1" customWidth="1"/>
    <col min="18" max="19" width="11.28515625" hidden="1" customWidth="1"/>
    <col min="20" max="20" width="11.5703125" hidden="1" customWidth="1"/>
    <col min="21" max="21" width="12.28515625" hidden="1" customWidth="1"/>
    <col min="22" max="22" width="12.28515625" bestFit="1" customWidth="1"/>
    <col min="23" max="23" width="4.7109375" customWidth="1"/>
  </cols>
  <sheetData>
    <row r="1" spans="1:23" ht="26.25" x14ac:dyDescent="0.4">
      <c r="Q1" s="163"/>
      <c r="R1" s="163"/>
      <c r="S1" s="163"/>
      <c r="T1" s="163"/>
      <c r="U1" s="163"/>
      <c r="W1" s="223"/>
    </row>
    <row r="2" spans="1:23" x14ac:dyDescent="0.2">
      <c r="A2" s="91" t="s">
        <v>76</v>
      </c>
      <c r="B2" s="92"/>
      <c r="C2" s="92"/>
      <c r="D2" s="92"/>
      <c r="E2" s="92"/>
      <c r="F2" s="92"/>
      <c r="G2" s="92"/>
      <c r="H2" s="92"/>
      <c r="I2" s="92"/>
      <c r="J2" s="92"/>
      <c r="K2" s="92"/>
      <c r="L2" s="92"/>
      <c r="M2" s="92"/>
      <c r="N2" s="92"/>
      <c r="O2" s="92"/>
      <c r="P2" s="92"/>
      <c r="Q2" s="92"/>
      <c r="R2" s="92"/>
      <c r="S2" s="92"/>
      <c r="T2" s="92"/>
      <c r="U2" s="92"/>
      <c r="V2" s="92"/>
    </row>
    <row r="3" spans="1:23" x14ac:dyDescent="0.2">
      <c r="A3" s="152" t="s">
        <v>117</v>
      </c>
      <c r="B3" s="94"/>
      <c r="C3" s="94"/>
      <c r="D3" s="92"/>
      <c r="E3" s="92"/>
      <c r="F3" s="92"/>
      <c r="G3" s="92"/>
      <c r="H3" s="92"/>
      <c r="I3" s="92"/>
      <c r="J3" s="92"/>
      <c r="K3" s="92"/>
      <c r="L3" s="92"/>
      <c r="M3" s="92"/>
      <c r="N3" s="92"/>
      <c r="O3" s="92"/>
      <c r="P3" s="92"/>
      <c r="Q3" s="92"/>
      <c r="R3" s="92"/>
      <c r="S3" s="92"/>
      <c r="T3" s="92"/>
      <c r="U3" s="92"/>
      <c r="V3" s="92"/>
    </row>
    <row r="4" spans="1:23" x14ac:dyDescent="0.2">
      <c r="A4" s="91" t="s">
        <v>115</v>
      </c>
      <c r="B4" s="92"/>
      <c r="C4" s="92"/>
      <c r="D4" s="92"/>
      <c r="E4" s="92"/>
      <c r="F4" s="92"/>
      <c r="G4" s="92"/>
      <c r="H4" s="92"/>
      <c r="I4" s="92"/>
      <c r="J4" s="92"/>
      <c r="K4" s="92"/>
      <c r="L4" s="92"/>
      <c r="M4" s="92"/>
      <c r="N4" s="92"/>
      <c r="O4" s="92"/>
      <c r="P4" s="92"/>
      <c r="Q4" s="92"/>
      <c r="R4" s="92"/>
      <c r="S4" s="92"/>
      <c r="T4" s="92"/>
      <c r="U4" s="92"/>
      <c r="V4" s="92"/>
    </row>
    <row r="5" spans="1:23" x14ac:dyDescent="0.2">
      <c r="A5" s="91" t="s">
        <v>54</v>
      </c>
      <c r="B5" s="92"/>
      <c r="C5" s="95"/>
      <c r="D5" s="92"/>
      <c r="E5" s="92"/>
      <c r="F5" s="92"/>
      <c r="G5" s="92"/>
      <c r="H5" s="92"/>
      <c r="I5" s="92"/>
      <c r="J5" s="92"/>
      <c r="K5" s="92"/>
      <c r="L5" s="92"/>
      <c r="M5" s="92"/>
      <c r="N5" s="92"/>
      <c r="O5" s="92"/>
      <c r="P5" s="92"/>
      <c r="Q5" s="92"/>
      <c r="R5" s="92"/>
      <c r="S5" s="92"/>
      <c r="T5" s="92"/>
      <c r="U5" s="92"/>
      <c r="V5" s="92"/>
    </row>
    <row r="6" spans="1:23" x14ac:dyDescent="0.2">
      <c r="A6" s="91" t="s">
        <v>55</v>
      </c>
      <c r="B6" s="92"/>
      <c r="C6" s="95"/>
      <c r="D6" s="92"/>
      <c r="E6" s="92"/>
      <c r="F6" s="92"/>
      <c r="G6" s="92"/>
      <c r="H6" s="92"/>
      <c r="I6" s="92"/>
      <c r="J6" s="92"/>
      <c r="K6" s="92"/>
      <c r="L6" s="92"/>
      <c r="M6" s="92"/>
      <c r="N6" s="92"/>
      <c r="O6" s="92"/>
      <c r="P6" s="92"/>
      <c r="Q6" s="92"/>
      <c r="R6" s="92"/>
      <c r="S6" s="92"/>
      <c r="T6" s="92"/>
      <c r="U6" s="92"/>
      <c r="V6" s="92"/>
    </row>
    <row r="7" spans="1:23" x14ac:dyDescent="0.2">
      <c r="A7" s="97"/>
      <c r="B7" s="97"/>
      <c r="C7" s="98"/>
      <c r="P7" s="92"/>
      <c r="Q7" s="92"/>
      <c r="R7" s="92"/>
      <c r="S7" s="92"/>
      <c r="T7" s="92"/>
      <c r="U7" s="92"/>
      <c r="V7" s="92"/>
    </row>
    <row r="8" spans="1:23" ht="24.75" customHeight="1" x14ac:dyDescent="0.2">
      <c r="A8" s="100"/>
      <c r="B8" s="101"/>
      <c r="C8" s="101"/>
      <c r="D8" s="103" t="s">
        <v>5</v>
      </c>
      <c r="E8" s="102" t="s">
        <v>81</v>
      </c>
      <c r="F8" s="102" t="s">
        <v>82</v>
      </c>
      <c r="G8" s="104" t="s">
        <v>110</v>
      </c>
      <c r="H8" s="102" t="s">
        <v>83</v>
      </c>
      <c r="I8" s="102" t="s">
        <v>84</v>
      </c>
      <c r="J8" s="105" t="s">
        <v>88</v>
      </c>
      <c r="K8" s="104" t="s">
        <v>90</v>
      </c>
      <c r="L8" s="104" t="s">
        <v>111</v>
      </c>
      <c r="M8" s="103" t="s">
        <v>89</v>
      </c>
      <c r="N8" s="102" t="s">
        <v>91</v>
      </c>
      <c r="O8" s="105" t="s">
        <v>98</v>
      </c>
      <c r="P8" s="104" t="s">
        <v>112</v>
      </c>
      <c r="Q8" s="103" t="s">
        <v>100</v>
      </c>
      <c r="R8" s="102" t="s">
        <v>101</v>
      </c>
      <c r="S8" s="105" t="s">
        <v>102</v>
      </c>
      <c r="T8" s="104" t="s">
        <v>103</v>
      </c>
      <c r="U8" s="104" t="s">
        <v>104</v>
      </c>
      <c r="V8" s="104" t="s">
        <v>145</v>
      </c>
    </row>
    <row r="9" spans="1:23" x14ac:dyDescent="0.2">
      <c r="A9" s="106"/>
      <c r="D9" s="108"/>
      <c r="E9" s="224">
        <v>4.4414601870812476E-4</v>
      </c>
      <c r="F9" s="109"/>
      <c r="G9" s="110"/>
      <c r="H9" s="108"/>
      <c r="I9" s="109"/>
      <c r="J9" s="111"/>
      <c r="K9" s="111"/>
      <c r="L9" s="111"/>
      <c r="M9" s="108"/>
      <c r="N9" s="109"/>
      <c r="O9" s="111"/>
      <c r="P9" s="111"/>
      <c r="Q9" s="108"/>
      <c r="R9" s="109"/>
      <c r="S9" s="111"/>
      <c r="T9" s="111"/>
      <c r="U9" s="111"/>
      <c r="V9" s="110"/>
    </row>
    <row r="10" spans="1:23" x14ac:dyDescent="0.2">
      <c r="A10" s="112" t="s">
        <v>6</v>
      </c>
      <c r="D10" s="113"/>
      <c r="E10" s="114"/>
      <c r="F10" s="114"/>
      <c r="G10" s="115"/>
      <c r="H10" s="113"/>
      <c r="I10" s="114"/>
      <c r="J10" s="116"/>
      <c r="K10" s="116"/>
      <c r="L10" s="116"/>
      <c r="M10" s="113"/>
      <c r="N10" s="114"/>
      <c r="O10" s="116"/>
      <c r="P10" s="116"/>
      <c r="Q10" s="113"/>
      <c r="R10" s="114"/>
      <c r="S10" s="116"/>
      <c r="T10" s="116"/>
      <c r="U10" s="116"/>
      <c r="V10" s="115"/>
    </row>
    <row r="11" spans="1:23" x14ac:dyDescent="0.2">
      <c r="A11" s="117" t="s">
        <v>7</v>
      </c>
      <c r="D11" s="119">
        <v>156182</v>
      </c>
      <c r="E11" s="120">
        <v>139281</v>
      </c>
      <c r="F11" s="120">
        <v>150323</v>
      </c>
      <c r="G11" s="121">
        <v>445786</v>
      </c>
      <c r="H11" s="119">
        <v>44864</v>
      </c>
      <c r="I11" s="120">
        <v>40829</v>
      </c>
      <c r="J11" s="120">
        <v>342886</v>
      </c>
      <c r="K11" s="121">
        <v>428579</v>
      </c>
      <c r="L11" s="121">
        <v>874365</v>
      </c>
      <c r="M11" s="119">
        <v>36909</v>
      </c>
      <c r="N11" s="120">
        <v>49005</v>
      </c>
      <c r="O11" s="120">
        <v>386593</v>
      </c>
      <c r="P11" s="121">
        <v>472507</v>
      </c>
      <c r="Q11" s="119">
        <v>94784</v>
      </c>
      <c r="R11" s="120">
        <v>0</v>
      </c>
      <c r="S11" s="120">
        <v>0</v>
      </c>
      <c r="T11" s="121">
        <v>94784</v>
      </c>
      <c r="U11" s="121">
        <v>567291</v>
      </c>
      <c r="V11" s="121">
        <v>1441656</v>
      </c>
    </row>
    <row r="12" spans="1:23" x14ac:dyDescent="0.2">
      <c r="A12" s="117"/>
      <c r="B12" t="s">
        <v>8</v>
      </c>
      <c r="D12" s="119">
        <v>0</v>
      </c>
      <c r="E12" s="120">
        <v>0</v>
      </c>
      <c r="F12" s="120">
        <v>0</v>
      </c>
      <c r="G12" s="121">
        <v>0</v>
      </c>
      <c r="H12" s="119">
        <v>0</v>
      </c>
      <c r="I12" s="120">
        <v>0</v>
      </c>
      <c r="J12" s="120">
        <v>0</v>
      </c>
      <c r="K12" s="121">
        <v>0</v>
      </c>
      <c r="L12" s="121">
        <v>0</v>
      </c>
      <c r="M12" s="119">
        <v>0</v>
      </c>
      <c r="N12" s="120">
        <v>0</v>
      </c>
      <c r="O12" s="120">
        <v>0</v>
      </c>
      <c r="P12" s="121">
        <v>0</v>
      </c>
      <c r="Q12" s="119">
        <v>0</v>
      </c>
      <c r="R12" s="120">
        <v>0</v>
      </c>
      <c r="S12" s="120">
        <v>0</v>
      </c>
      <c r="T12" s="121">
        <v>0</v>
      </c>
      <c r="U12" s="121">
        <v>0</v>
      </c>
      <c r="V12" s="121">
        <v>0</v>
      </c>
    </row>
    <row r="13" spans="1:23" s="123" customFormat="1" x14ac:dyDescent="0.2">
      <c r="A13" s="122"/>
      <c r="C13" s="123" t="s">
        <v>68</v>
      </c>
      <c r="D13" s="155">
        <v>0</v>
      </c>
      <c r="E13" s="153">
        <v>0</v>
      </c>
      <c r="F13" s="153">
        <v>0</v>
      </c>
      <c r="G13" s="121">
        <v>0</v>
      </c>
      <c r="H13" s="155">
        <v>0</v>
      </c>
      <c r="I13" s="153">
        <v>0</v>
      </c>
      <c r="J13" s="153">
        <v>0</v>
      </c>
      <c r="K13" s="121">
        <v>0</v>
      </c>
      <c r="L13" s="121">
        <v>0</v>
      </c>
      <c r="M13" s="155">
        <v>0</v>
      </c>
      <c r="N13" s="153">
        <v>0</v>
      </c>
      <c r="O13" s="153">
        <v>0</v>
      </c>
      <c r="P13" s="121">
        <v>0</v>
      </c>
      <c r="Q13" s="155">
        <v>0</v>
      </c>
      <c r="R13" s="153">
        <v>0</v>
      </c>
      <c r="S13" s="153">
        <v>0</v>
      </c>
      <c r="T13" s="121">
        <v>0</v>
      </c>
      <c r="U13" s="121">
        <v>0</v>
      </c>
      <c r="V13" s="121">
        <v>0</v>
      </c>
    </row>
    <row r="14" spans="1:23" s="123" customFormat="1" x14ac:dyDescent="0.2">
      <c r="A14" s="122"/>
      <c r="C14" s="123" t="s">
        <v>59</v>
      </c>
      <c r="D14" s="155">
        <v>0</v>
      </c>
      <c r="E14" s="153">
        <v>0</v>
      </c>
      <c r="F14" s="153">
        <v>0</v>
      </c>
      <c r="G14" s="121">
        <v>0</v>
      </c>
      <c r="H14" s="155">
        <v>0</v>
      </c>
      <c r="I14" s="153">
        <v>0</v>
      </c>
      <c r="J14" s="153">
        <v>0</v>
      </c>
      <c r="K14" s="121">
        <v>0</v>
      </c>
      <c r="L14" s="121">
        <v>0</v>
      </c>
      <c r="M14" s="155">
        <v>0</v>
      </c>
      <c r="N14" s="153">
        <v>0</v>
      </c>
      <c r="O14" s="153">
        <v>0</v>
      </c>
      <c r="P14" s="121">
        <v>0</v>
      </c>
      <c r="Q14" s="155">
        <v>0</v>
      </c>
      <c r="R14" s="153">
        <v>0</v>
      </c>
      <c r="S14" s="153">
        <v>0</v>
      </c>
      <c r="T14" s="121">
        <v>0</v>
      </c>
      <c r="U14" s="121">
        <v>0</v>
      </c>
      <c r="V14" s="121">
        <v>0</v>
      </c>
    </row>
    <row r="15" spans="1:23" x14ac:dyDescent="0.2">
      <c r="A15" s="117"/>
      <c r="B15" t="s">
        <v>93</v>
      </c>
      <c r="D15" s="119">
        <v>96680</v>
      </c>
      <c r="E15" s="120">
        <v>111776</v>
      </c>
      <c r="F15" s="120">
        <v>122578</v>
      </c>
      <c r="G15" s="121">
        <v>331034</v>
      </c>
      <c r="H15" s="119">
        <v>101078.17</v>
      </c>
      <c r="I15" s="120">
        <v>111139.257</v>
      </c>
      <c r="J15" s="120">
        <v>129911.99400000001</v>
      </c>
      <c r="K15" s="121">
        <v>342129.42099999997</v>
      </c>
      <c r="L15" s="121">
        <v>673163.42099999997</v>
      </c>
      <c r="M15" s="119">
        <v>81323.45</v>
      </c>
      <c r="N15" s="120">
        <v>136892</v>
      </c>
      <c r="O15" s="120">
        <v>133237.18</v>
      </c>
      <c r="P15" s="121">
        <v>351452.63</v>
      </c>
      <c r="Q15" s="119">
        <v>114564.122</v>
      </c>
      <c r="R15" s="120">
        <v>0</v>
      </c>
      <c r="S15" s="120">
        <v>0</v>
      </c>
      <c r="T15" s="121">
        <v>114564.122</v>
      </c>
      <c r="U15" s="121">
        <v>466016.75199999998</v>
      </c>
      <c r="V15" s="121">
        <v>1139180.173</v>
      </c>
    </row>
    <row r="16" spans="1:23" x14ac:dyDescent="0.2">
      <c r="A16" s="117"/>
      <c r="B16" t="s">
        <v>9</v>
      </c>
      <c r="D16" s="119">
        <v>0</v>
      </c>
      <c r="E16" s="120">
        <v>0</v>
      </c>
      <c r="F16" s="120">
        <v>0</v>
      </c>
      <c r="G16" s="121">
        <v>0</v>
      </c>
      <c r="H16" s="119">
        <v>0</v>
      </c>
      <c r="I16" s="120">
        <v>0</v>
      </c>
      <c r="J16" s="120">
        <v>0</v>
      </c>
      <c r="K16" s="121">
        <v>0</v>
      </c>
      <c r="L16" s="121">
        <v>0</v>
      </c>
      <c r="M16" s="119">
        <v>0</v>
      </c>
      <c r="N16" s="120">
        <v>0</v>
      </c>
      <c r="O16" s="120">
        <v>0</v>
      </c>
      <c r="P16" s="121">
        <v>0</v>
      </c>
      <c r="Q16" s="119">
        <v>0</v>
      </c>
      <c r="R16" s="120">
        <v>0</v>
      </c>
      <c r="S16" s="120">
        <v>0</v>
      </c>
      <c r="T16" s="121">
        <v>0</v>
      </c>
      <c r="U16" s="121">
        <v>0</v>
      </c>
      <c r="V16" s="121">
        <v>0</v>
      </c>
    </row>
    <row r="17" spans="1:22" x14ac:dyDescent="0.2">
      <c r="A17" s="117"/>
      <c r="B17" t="s">
        <v>65</v>
      </c>
      <c r="D17" s="119">
        <v>0</v>
      </c>
      <c r="E17" s="120">
        <v>0</v>
      </c>
      <c r="F17" s="120">
        <v>0</v>
      </c>
      <c r="G17" s="121">
        <v>0</v>
      </c>
      <c r="H17" s="119">
        <v>0</v>
      </c>
      <c r="I17" s="120">
        <v>0</v>
      </c>
      <c r="J17" s="120">
        <v>0</v>
      </c>
      <c r="K17" s="121">
        <v>0</v>
      </c>
      <c r="L17" s="121">
        <v>0</v>
      </c>
      <c r="M17" s="119">
        <v>0</v>
      </c>
      <c r="N17" s="120">
        <v>0</v>
      </c>
      <c r="O17" s="120">
        <v>0</v>
      </c>
      <c r="P17" s="121">
        <v>0</v>
      </c>
      <c r="Q17" s="119">
        <v>0</v>
      </c>
      <c r="R17" s="120">
        <v>0</v>
      </c>
      <c r="S17" s="120">
        <v>0</v>
      </c>
      <c r="T17" s="121">
        <v>0</v>
      </c>
      <c r="U17" s="121">
        <v>0</v>
      </c>
      <c r="V17" s="121">
        <v>0</v>
      </c>
    </row>
    <row r="18" spans="1:22" x14ac:dyDescent="0.2">
      <c r="A18" s="117"/>
      <c r="B18" t="s">
        <v>66</v>
      </c>
      <c r="D18" s="119">
        <v>31924</v>
      </c>
      <c r="E18" s="120">
        <v>32073</v>
      </c>
      <c r="F18" s="120">
        <v>35929</v>
      </c>
      <c r="G18" s="121">
        <v>99926</v>
      </c>
      <c r="H18" s="119">
        <v>33330</v>
      </c>
      <c r="I18" s="120">
        <v>39416</v>
      </c>
      <c r="J18" s="120">
        <v>34620</v>
      </c>
      <c r="K18" s="121">
        <v>107366</v>
      </c>
      <c r="L18" s="121">
        <v>207292</v>
      </c>
      <c r="M18" s="119">
        <v>33117</v>
      </c>
      <c r="N18" s="120">
        <v>36566</v>
      </c>
      <c r="O18" s="120">
        <v>35275</v>
      </c>
      <c r="P18" s="121">
        <v>104958</v>
      </c>
      <c r="Q18" s="119">
        <v>33275</v>
      </c>
      <c r="R18" s="120">
        <v>0</v>
      </c>
      <c r="S18" s="120">
        <v>0</v>
      </c>
      <c r="T18" s="121">
        <v>33275</v>
      </c>
      <c r="U18" s="121">
        <v>138233</v>
      </c>
      <c r="V18" s="121">
        <v>345525</v>
      </c>
    </row>
    <row r="19" spans="1:22" x14ac:dyDescent="0.2">
      <c r="A19" s="117"/>
      <c r="B19" t="s">
        <v>10</v>
      </c>
      <c r="D19" s="119">
        <v>512</v>
      </c>
      <c r="E19" s="120">
        <v>531</v>
      </c>
      <c r="F19" s="120">
        <v>700</v>
      </c>
      <c r="G19" s="121">
        <v>1743</v>
      </c>
      <c r="H19" s="119">
        <v>420</v>
      </c>
      <c r="I19" s="120">
        <v>259</v>
      </c>
      <c r="J19" s="120">
        <v>420</v>
      </c>
      <c r="K19" s="121">
        <v>1099</v>
      </c>
      <c r="L19" s="121">
        <v>2842</v>
      </c>
      <c r="M19" s="119">
        <v>233</v>
      </c>
      <c r="N19" s="120">
        <v>442</v>
      </c>
      <c r="O19" s="120">
        <v>279</v>
      </c>
      <c r="P19" s="121">
        <v>954</v>
      </c>
      <c r="Q19" s="119">
        <v>255</v>
      </c>
      <c r="R19" s="120">
        <v>0</v>
      </c>
      <c r="S19" s="120">
        <v>0</v>
      </c>
      <c r="T19" s="121">
        <v>255</v>
      </c>
      <c r="U19" s="121">
        <v>1209</v>
      </c>
      <c r="V19" s="121">
        <v>4051</v>
      </c>
    </row>
    <row r="20" spans="1:22" x14ac:dyDescent="0.2">
      <c r="A20" s="117"/>
      <c r="B20" t="s">
        <v>11</v>
      </c>
      <c r="D20" s="119">
        <v>27066</v>
      </c>
      <c r="E20" s="120">
        <v>-5099</v>
      </c>
      <c r="F20" s="120">
        <v>-8884</v>
      </c>
      <c r="G20" s="121">
        <v>13083</v>
      </c>
      <c r="H20" s="119">
        <v>-89964.17</v>
      </c>
      <c r="I20" s="120">
        <v>-109985.257</v>
      </c>
      <c r="J20" s="120">
        <v>177934.00599999999</v>
      </c>
      <c r="K20" s="121">
        <v>-22015.421000000002</v>
      </c>
      <c r="L20" s="121">
        <v>-8932.4210000000021</v>
      </c>
      <c r="M20" s="119">
        <v>-77764.45</v>
      </c>
      <c r="N20" s="120">
        <v>-124895</v>
      </c>
      <c r="O20" s="120">
        <v>217801.82</v>
      </c>
      <c r="P20" s="121">
        <v>15142.37000000001</v>
      </c>
      <c r="Q20" s="119">
        <v>-53310.122000000003</v>
      </c>
      <c r="R20" s="120">
        <v>0</v>
      </c>
      <c r="S20" s="120">
        <v>0</v>
      </c>
      <c r="T20" s="121">
        <v>-53310.122000000003</v>
      </c>
      <c r="U20" s="121">
        <v>-38167.751999999993</v>
      </c>
      <c r="V20" s="121">
        <v>-47100.172999999995</v>
      </c>
    </row>
    <row r="21" spans="1:22" x14ac:dyDescent="0.2">
      <c r="A21" s="117"/>
      <c r="D21" s="119"/>
      <c r="E21" s="120"/>
      <c r="F21" s="120"/>
      <c r="G21" s="142"/>
      <c r="H21" s="119"/>
      <c r="I21" s="120"/>
      <c r="J21" s="120"/>
      <c r="K21" s="142"/>
      <c r="L21" s="142"/>
      <c r="M21" s="119"/>
      <c r="N21" s="120"/>
      <c r="O21" s="120"/>
      <c r="P21" s="142"/>
      <c r="Q21" s="119"/>
      <c r="R21" s="120"/>
      <c r="S21" s="120"/>
      <c r="T21" s="142"/>
      <c r="U21" s="142"/>
      <c r="V21" s="142"/>
    </row>
    <row r="22" spans="1:22" x14ac:dyDescent="0.2">
      <c r="A22" s="117" t="s">
        <v>12</v>
      </c>
      <c r="D22" s="119">
        <v>430473</v>
      </c>
      <c r="E22" s="120">
        <v>66148</v>
      </c>
      <c r="F22" s="120">
        <v>119495</v>
      </c>
      <c r="G22" s="121">
        <v>616116</v>
      </c>
      <c r="H22" s="119">
        <v>93498</v>
      </c>
      <c r="I22" s="120">
        <v>108210</v>
      </c>
      <c r="J22" s="120">
        <v>55468</v>
      </c>
      <c r="K22" s="121">
        <v>257176</v>
      </c>
      <c r="L22" s="121">
        <v>873292</v>
      </c>
      <c r="M22" s="119">
        <v>496999</v>
      </c>
      <c r="N22" s="120">
        <v>54048</v>
      </c>
      <c r="O22" s="120">
        <v>91944</v>
      </c>
      <c r="P22" s="121">
        <v>642991</v>
      </c>
      <c r="Q22" s="119">
        <v>92310</v>
      </c>
      <c r="R22" s="120">
        <v>0</v>
      </c>
      <c r="S22" s="120">
        <v>0</v>
      </c>
      <c r="T22" s="121">
        <v>92310</v>
      </c>
      <c r="U22" s="121">
        <v>735301</v>
      </c>
      <c r="V22" s="121">
        <v>1608593</v>
      </c>
    </row>
    <row r="23" spans="1:22" x14ac:dyDescent="0.2">
      <c r="A23" s="117"/>
      <c r="B23" t="s">
        <v>13</v>
      </c>
      <c r="D23" s="119">
        <v>8749</v>
      </c>
      <c r="E23" s="120">
        <v>9043</v>
      </c>
      <c r="F23" s="120">
        <v>10493</v>
      </c>
      <c r="G23" s="121">
        <v>28285</v>
      </c>
      <c r="H23" s="119">
        <v>11495</v>
      </c>
      <c r="I23" s="120">
        <v>11420</v>
      </c>
      <c r="J23" s="120">
        <v>12206</v>
      </c>
      <c r="K23" s="121">
        <v>35121</v>
      </c>
      <c r="L23" s="121">
        <v>63406</v>
      </c>
      <c r="M23" s="119">
        <v>13207</v>
      </c>
      <c r="N23" s="120">
        <v>11145</v>
      </c>
      <c r="O23" s="120">
        <v>11132</v>
      </c>
      <c r="P23" s="121">
        <v>35484</v>
      </c>
      <c r="Q23" s="119">
        <v>12623</v>
      </c>
      <c r="R23" s="120">
        <v>0</v>
      </c>
      <c r="S23" s="120">
        <v>0</v>
      </c>
      <c r="T23" s="121">
        <v>12623</v>
      </c>
      <c r="U23" s="121">
        <v>48107</v>
      </c>
      <c r="V23" s="121">
        <v>111513</v>
      </c>
    </row>
    <row r="24" spans="1:22" x14ac:dyDescent="0.2">
      <c r="A24" s="117"/>
      <c r="B24" t="s">
        <v>14</v>
      </c>
      <c r="D24" s="119">
        <v>3642</v>
      </c>
      <c r="E24" s="120">
        <v>4987</v>
      </c>
      <c r="F24" s="120">
        <v>37275</v>
      </c>
      <c r="G24" s="121">
        <v>45904</v>
      </c>
      <c r="H24" s="119">
        <v>10926</v>
      </c>
      <c r="I24" s="120">
        <v>-22576</v>
      </c>
      <c r="J24" s="120">
        <v>12386</v>
      </c>
      <c r="K24" s="121">
        <v>736</v>
      </c>
      <c r="L24" s="121">
        <v>46640</v>
      </c>
      <c r="M24" s="119">
        <v>40109</v>
      </c>
      <c r="N24" s="120">
        <v>7541</v>
      </c>
      <c r="O24" s="120">
        <v>7553</v>
      </c>
      <c r="P24" s="121">
        <v>55203</v>
      </c>
      <c r="Q24" s="119">
        <v>8468</v>
      </c>
      <c r="R24" s="120">
        <v>0</v>
      </c>
      <c r="S24" s="120">
        <v>0</v>
      </c>
      <c r="T24" s="121">
        <v>8468</v>
      </c>
      <c r="U24" s="121">
        <v>63671</v>
      </c>
      <c r="V24" s="121">
        <v>110311</v>
      </c>
    </row>
    <row r="25" spans="1:22" x14ac:dyDescent="0.2">
      <c r="A25" s="117"/>
      <c r="B25" t="s">
        <v>15</v>
      </c>
      <c r="D25" s="119">
        <v>417966</v>
      </c>
      <c r="E25" s="120">
        <v>33997</v>
      </c>
      <c r="F25" s="120">
        <v>71022</v>
      </c>
      <c r="G25" s="121">
        <v>522985</v>
      </c>
      <c r="H25" s="119">
        <v>69701</v>
      </c>
      <c r="I25" s="120">
        <v>85637</v>
      </c>
      <c r="J25" s="120">
        <v>23762</v>
      </c>
      <c r="K25" s="121">
        <v>179100</v>
      </c>
      <c r="L25" s="121">
        <v>702085</v>
      </c>
      <c r="M25" s="119">
        <v>442350</v>
      </c>
      <c r="N25" s="120">
        <v>33700</v>
      </c>
      <c r="O25" s="120">
        <v>71434</v>
      </c>
      <c r="P25" s="121">
        <v>547484</v>
      </c>
      <c r="Q25" s="119">
        <v>69608</v>
      </c>
      <c r="R25" s="120">
        <v>0</v>
      </c>
      <c r="S25" s="120">
        <v>0</v>
      </c>
      <c r="T25" s="121">
        <v>69608</v>
      </c>
      <c r="U25" s="121">
        <v>617092</v>
      </c>
      <c r="V25" s="121">
        <v>1319177</v>
      </c>
    </row>
    <row r="26" spans="1:22" x14ac:dyDescent="0.2">
      <c r="A26" s="117"/>
      <c r="B26" t="s">
        <v>67</v>
      </c>
      <c r="D26" s="119">
        <v>103</v>
      </c>
      <c r="E26" s="120">
        <v>18120</v>
      </c>
      <c r="F26" s="120">
        <v>668</v>
      </c>
      <c r="G26" s="121">
        <v>18891</v>
      </c>
      <c r="H26" s="119">
        <v>1351</v>
      </c>
      <c r="I26" s="120">
        <v>33678</v>
      </c>
      <c r="J26" s="120">
        <v>7073</v>
      </c>
      <c r="K26" s="121">
        <v>42102</v>
      </c>
      <c r="L26" s="121">
        <v>60993</v>
      </c>
      <c r="M26" s="119">
        <v>1267</v>
      </c>
      <c r="N26" s="120">
        <v>1639</v>
      </c>
      <c r="O26" s="120">
        <v>1824</v>
      </c>
      <c r="P26" s="121">
        <v>4730</v>
      </c>
      <c r="Q26" s="119">
        <v>1611</v>
      </c>
      <c r="R26" s="120">
        <v>0</v>
      </c>
      <c r="S26" s="120">
        <v>0</v>
      </c>
      <c r="T26" s="121">
        <v>1611</v>
      </c>
      <c r="U26" s="121">
        <v>6341</v>
      </c>
      <c r="V26" s="121">
        <v>67334</v>
      </c>
    </row>
    <row r="27" spans="1:22" x14ac:dyDescent="0.2">
      <c r="A27" s="117"/>
      <c r="B27" t="s">
        <v>60</v>
      </c>
      <c r="D27" s="119">
        <v>13</v>
      </c>
      <c r="E27" s="120">
        <v>1</v>
      </c>
      <c r="F27" s="120">
        <v>37</v>
      </c>
      <c r="G27" s="121">
        <v>51</v>
      </c>
      <c r="H27" s="119">
        <v>25</v>
      </c>
      <c r="I27" s="120">
        <v>18</v>
      </c>
      <c r="J27" s="120">
        <v>22</v>
      </c>
      <c r="K27" s="121">
        <v>65</v>
      </c>
      <c r="L27" s="121">
        <v>116</v>
      </c>
      <c r="M27" s="119">
        <v>9</v>
      </c>
      <c r="N27" s="120">
        <v>23</v>
      </c>
      <c r="O27" s="120">
        <v>1</v>
      </c>
      <c r="P27" s="121">
        <v>33</v>
      </c>
      <c r="Q27" s="119">
        <v>0</v>
      </c>
      <c r="R27" s="120">
        <v>0</v>
      </c>
      <c r="S27" s="120">
        <v>0</v>
      </c>
      <c r="T27" s="121">
        <v>0</v>
      </c>
      <c r="U27" s="121">
        <v>33</v>
      </c>
      <c r="V27" s="121">
        <v>149</v>
      </c>
    </row>
    <row r="28" spans="1:22" x14ac:dyDescent="0.2">
      <c r="A28" s="117"/>
      <c r="B28" t="s">
        <v>16</v>
      </c>
      <c r="D28" s="119">
        <v>0</v>
      </c>
      <c r="E28" s="120">
        <v>0</v>
      </c>
      <c r="F28" s="120">
        <v>0</v>
      </c>
      <c r="G28" s="121">
        <v>0</v>
      </c>
      <c r="H28" s="119">
        <v>0</v>
      </c>
      <c r="I28" s="120">
        <v>33</v>
      </c>
      <c r="J28" s="120">
        <v>19</v>
      </c>
      <c r="K28" s="121">
        <v>52</v>
      </c>
      <c r="L28" s="121">
        <v>52</v>
      </c>
      <c r="M28" s="119">
        <v>57</v>
      </c>
      <c r="N28" s="120">
        <v>0</v>
      </c>
      <c r="O28" s="120">
        <v>0</v>
      </c>
      <c r="P28" s="121">
        <v>57</v>
      </c>
      <c r="Q28" s="119">
        <v>0</v>
      </c>
      <c r="R28" s="120">
        <v>0</v>
      </c>
      <c r="S28" s="120">
        <v>0</v>
      </c>
      <c r="T28" s="121">
        <v>0</v>
      </c>
      <c r="U28" s="121">
        <v>57</v>
      </c>
      <c r="V28" s="121">
        <v>109</v>
      </c>
    </row>
    <row r="29" spans="1:22" x14ac:dyDescent="0.2">
      <c r="A29" s="117"/>
      <c r="D29" s="119"/>
      <c r="E29" s="120"/>
      <c r="F29" s="120"/>
      <c r="G29" s="121"/>
      <c r="H29" s="119"/>
      <c r="I29" s="120"/>
      <c r="J29" s="120"/>
      <c r="K29" s="121"/>
      <c r="L29" s="121"/>
      <c r="M29" s="119"/>
      <c r="N29" s="120"/>
      <c r="O29" s="120"/>
      <c r="P29" s="121"/>
      <c r="Q29" s="119"/>
      <c r="R29" s="120"/>
      <c r="S29" s="120"/>
      <c r="T29" s="121"/>
      <c r="U29" s="121">
        <v>0</v>
      </c>
      <c r="V29" s="121"/>
    </row>
    <row r="30" spans="1:22" x14ac:dyDescent="0.2">
      <c r="A30" s="125" t="s">
        <v>17</v>
      </c>
      <c r="B30" s="126"/>
      <c r="C30" s="126"/>
      <c r="D30" s="119">
        <v>-274291</v>
      </c>
      <c r="E30" s="120">
        <v>73133</v>
      </c>
      <c r="F30" s="120">
        <v>30828</v>
      </c>
      <c r="G30" s="121">
        <v>-170330</v>
      </c>
      <c r="H30" s="119">
        <v>-48634</v>
      </c>
      <c r="I30" s="120">
        <v>-67381</v>
      </c>
      <c r="J30" s="120">
        <v>287418</v>
      </c>
      <c r="K30" s="121">
        <v>171403</v>
      </c>
      <c r="L30" s="121">
        <v>1073</v>
      </c>
      <c r="M30" s="119">
        <v>-460090</v>
      </c>
      <c r="N30" s="120">
        <v>-5043</v>
      </c>
      <c r="O30" s="120">
        <v>294649</v>
      </c>
      <c r="P30" s="121">
        <v>-170484</v>
      </c>
      <c r="Q30" s="119">
        <v>2474</v>
      </c>
      <c r="R30" s="120">
        <v>0</v>
      </c>
      <c r="S30" s="120">
        <v>0</v>
      </c>
      <c r="T30" s="121">
        <v>2474</v>
      </c>
      <c r="U30" s="121">
        <v>-168010</v>
      </c>
      <c r="V30" s="121">
        <v>-166937</v>
      </c>
    </row>
    <row r="31" spans="1:22" x14ac:dyDescent="0.2">
      <c r="A31" s="117"/>
      <c r="D31" s="119"/>
      <c r="E31" s="120"/>
      <c r="F31" s="120"/>
      <c r="G31" s="121"/>
      <c r="H31" s="119"/>
      <c r="I31" s="120"/>
      <c r="J31" s="120"/>
      <c r="K31" s="121"/>
      <c r="L31" s="121"/>
      <c r="M31" s="119"/>
      <c r="N31" s="120"/>
      <c r="O31" s="120"/>
      <c r="P31" s="121"/>
      <c r="Q31" s="119"/>
      <c r="R31" s="120"/>
      <c r="S31" s="120"/>
      <c r="T31" s="121"/>
      <c r="U31" s="121"/>
      <c r="V31" s="121"/>
    </row>
    <row r="32" spans="1:22" x14ac:dyDescent="0.2">
      <c r="A32" s="112" t="s">
        <v>18</v>
      </c>
      <c r="D32" s="119"/>
      <c r="E32" s="120"/>
      <c r="F32" s="120"/>
      <c r="G32" s="121"/>
      <c r="H32" s="119"/>
      <c r="I32" s="120"/>
      <c r="J32" s="120"/>
      <c r="K32" s="121"/>
      <c r="L32" s="121"/>
      <c r="M32" s="119"/>
      <c r="N32" s="120"/>
      <c r="O32" s="120"/>
      <c r="P32" s="121"/>
      <c r="Q32" s="119"/>
      <c r="R32" s="120"/>
      <c r="S32" s="120"/>
      <c r="T32" s="121"/>
      <c r="U32" s="121"/>
      <c r="V32" s="121"/>
    </row>
    <row r="33" spans="1:22" x14ac:dyDescent="0.2">
      <c r="A33" s="117" t="s">
        <v>19</v>
      </c>
      <c r="D33" s="119">
        <v>17</v>
      </c>
      <c r="E33" s="120">
        <v>3</v>
      </c>
      <c r="F33" s="120">
        <v>94</v>
      </c>
      <c r="G33" s="121">
        <v>114</v>
      </c>
      <c r="H33" s="119">
        <v>2212</v>
      </c>
      <c r="I33" s="120">
        <v>683</v>
      </c>
      <c r="J33" s="120">
        <v>469</v>
      </c>
      <c r="K33" s="121">
        <v>3364</v>
      </c>
      <c r="L33" s="121">
        <v>3478</v>
      </c>
      <c r="M33" s="119">
        <v>903</v>
      </c>
      <c r="N33" s="120">
        <v>344</v>
      </c>
      <c r="O33" s="120">
        <v>327</v>
      </c>
      <c r="P33" s="121">
        <v>1574</v>
      </c>
      <c r="Q33" s="119">
        <v>130</v>
      </c>
      <c r="R33" s="120">
        <v>0</v>
      </c>
      <c r="S33" s="120">
        <v>0</v>
      </c>
      <c r="T33" s="121">
        <v>130</v>
      </c>
      <c r="U33" s="121">
        <v>1704</v>
      </c>
      <c r="V33" s="121">
        <v>5182</v>
      </c>
    </row>
    <row r="34" spans="1:22" x14ac:dyDescent="0.2">
      <c r="A34" s="117"/>
      <c r="B34" t="s">
        <v>20</v>
      </c>
      <c r="D34" s="119">
        <v>0</v>
      </c>
      <c r="E34" s="120">
        <v>0</v>
      </c>
      <c r="F34" s="120">
        <v>0</v>
      </c>
      <c r="G34" s="121">
        <v>0</v>
      </c>
      <c r="H34" s="119">
        <v>0</v>
      </c>
      <c r="I34" s="120">
        <v>0</v>
      </c>
      <c r="J34" s="120">
        <v>0</v>
      </c>
      <c r="K34" s="121">
        <v>0</v>
      </c>
      <c r="L34" s="121">
        <v>0</v>
      </c>
      <c r="M34" s="119">
        <v>0</v>
      </c>
      <c r="N34" s="120">
        <v>0</v>
      </c>
      <c r="O34" s="120">
        <v>0</v>
      </c>
      <c r="P34" s="121">
        <v>0</v>
      </c>
      <c r="Q34" s="119">
        <v>0</v>
      </c>
      <c r="R34" s="120">
        <v>0</v>
      </c>
      <c r="S34" s="120">
        <v>0</v>
      </c>
      <c r="T34" s="121">
        <v>0</v>
      </c>
      <c r="U34" s="121">
        <v>0</v>
      </c>
      <c r="V34" s="121">
        <v>0</v>
      </c>
    </row>
    <row r="35" spans="1:22" x14ac:dyDescent="0.2">
      <c r="A35" s="117"/>
      <c r="B35" t="s">
        <v>21</v>
      </c>
      <c r="D35" s="119">
        <v>17</v>
      </c>
      <c r="E35" s="120">
        <v>3</v>
      </c>
      <c r="F35" s="120">
        <v>94</v>
      </c>
      <c r="G35" s="121">
        <v>114</v>
      </c>
      <c r="H35" s="119">
        <v>386</v>
      </c>
      <c r="I35" s="120">
        <v>683</v>
      </c>
      <c r="J35" s="120">
        <v>394</v>
      </c>
      <c r="K35" s="121">
        <v>1463</v>
      </c>
      <c r="L35" s="121">
        <v>1577</v>
      </c>
      <c r="M35" s="119">
        <v>903</v>
      </c>
      <c r="N35" s="120">
        <v>157</v>
      </c>
      <c r="O35" s="120">
        <v>327</v>
      </c>
      <c r="P35" s="121">
        <v>1387</v>
      </c>
      <c r="Q35" s="119">
        <v>55</v>
      </c>
      <c r="R35" s="120">
        <v>0</v>
      </c>
      <c r="S35" s="120">
        <v>0</v>
      </c>
      <c r="T35" s="121">
        <v>55</v>
      </c>
      <c r="U35" s="121">
        <v>1442</v>
      </c>
      <c r="V35" s="121">
        <v>3019</v>
      </c>
    </row>
    <row r="36" spans="1:22" x14ac:dyDescent="0.2">
      <c r="A36" s="117"/>
      <c r="B36" t="s">
        <v>22</v>
      </c>
      <c r="D36" s="119">
        <v>0</v>
      </c>
      <c r="E36" s="120">
        <v>0</v>
      </c>
      <c r="F36" s="120">
        <v>0</v>
      </c>
      <c r="G36" s="121">
        <v>0</v>
      </c>
      <c r="H36" s="119">
        <v>1826</v>
      </c>
      <c r="I36" s="120">
        <v>0</v>
      </c>
      <c r="J36" s="120">
        <v>75</v>
      </c>
      <c r="K36" s="121">
        <v>1901</v>
      </c>
      <c r="L36" s="121">
        <v>1901</v>
      </c>
      <c r="M36" s="119">
        <v>0</v>
      </c>
      <c r="N36" s="120">
        <v>187</v>
      </c>
      <c r="O36" s="120">
        <v>0</v>
      </c>
      <c r="P36" s="121">
        <v>187</v>
      </c>
      <c r="Q36" s="119">
        <v>75</v>
      </c>
      <c r="R36" s="120">
        <v>0</v>
      </c>
      <c r="S36" s="120">
        <v>0</v>
      </c>
      <c r="T36" s="121">
        <v>75</v>
      </c>
      <c r="U36" s="121">
        <v>262</v>
      </c>
      <c r="V36" s="121">
        <v>2163</v>
      </c>
    </row>
    <row r="37" spans="1:22" x14ac:dyDescent="0.2">
      <c r="A37" s="117"/>
      <c r="D37" s="119"/>
      <c r="E37" s="120"/>
      <c r="F37" s="120"/>
      <c r="G37" s="121"/>
      <c r="H37" s="119"/>
      <c r="I37" s="120"/>
      <c r="J37" s="120"/>
      <c r="K37" s="121"/>
      <c r="L37" s="121"/>
      <c r="M37" s="119"/>
      <c r="N37" s="120"/>
      <c r="O37" s="120"/>
      <c r="P37" s="121"/>
      <c r="Q37" s="119"/>
      <c r="R37" s="120"/>
      <c r="S37" s="120"/>
      <c r="T37" s="121"/>
      <c r="U37" s="121"/>
      <c r="V37" s="121"/>
    </row>
    <row r="38" spans="1:22" x14ac:dyDescent="0.2">
      <c r="A38" s="127" t="s">
        <v>61</v>
      </c>
      <c r="B38" s="128"/>
      <c r="C38" s="128"/>
      <c r="D38" s="130">
        <v>156182</v>
      </c>
      <c r="E38" s="131">
        <v>139281</v>
      </c>
      <c r="F38" s="131">
        <v>150323</v>
      </c>
      <c r="G38" s="132">
        <v>445786</v>
      </c>
      <c r="H38" s="130">
        <v>44864</v>
      </c>
      <c r="I38" s="131">
        <v>40829</v>
      </c>
      <c r="J38" s="131">
        <v>342886</v>
      </c>
      <c r="K38" s="132">
        <v>428579</v>
      </c>
      <c r="L38" s="132">
        <v>874365</v>
      </c>
      <c r="M38" s="130">
        <v>36909</v>
      </c>
      <c r="N38" s="131">
        <v>49005</v>
      </c>
      <c r="O38" s="131">
        <v>386593</v>
      </c>
      <c r="P38" s="132">
        <v>472507</v>
      </c>
      <c r="Q38" s="130">
        <v>94784</v>
      </c>
      <c r="R38" s="131">
        <v>0</v>
      </c>
      <c r="S38" s="131">
        <v>0</v>
      </c>
      <c r="T38" s="132">
        <v>94784</v>
      </c>
      <c r="U38" s="132">
        <v>567291</v>
      </c>
      <c r="V38" s="132">
        <v>1441656</v>
      </c>
    </row>
    <row r="39" spans="1:22" x14ac:dyDescent="0.2">
      <c r="A39" s="127" t="s">
        <v>62</v>
      </c>
      <c r="B39" s="128"/>
      <c r="C39" s="128"/>
      <c r="D39" s="130">
        <v>430490</v>
      </c>
      <c r="E39" s="131">
        <v>66151</v>
      </c>
      <c r="F39" s="131">
        <v>119589</v>
      </c>
      <c r="G39" s="132">
        <v>616230</v>
      </c>
      <c r="H39" s="130">
        <v>95710</v>
      </c>
      <c r="I39" s="131">
        <v>108893</v>
      </c>
      <c r="J39" s="131">
        <v>55937</v>
      </c>
      <c r="K39" s="132">
        <v>260540</v>
      </c>
      <c r="L39" s="132">
        <v>876770</v>
      </c>
      <c r="M39" s="130">
        <v>497902</v>
      </c>
      <c r="N39" s="131">
        <v>54392</v>
      </c>
      <c r="O39" s="131">
        <v>92271</v>
      </c>
      <c r="P39" s="132">
        <v>644565</v>
      </c>
      <c r="Q39" s="130">
        <v>92440</v>
      </c>
      <c r="R39" s="131">
        <v>0</v>
      </c>
      <c r="S39" s="131">
        <v>0</v>
      </c>
      <c r="T39" s="132">
        <v>92440</v>
      </c>
      <c r="U39" s="132">
        <v>737005</v>
      </c>
      <c r="V39" s="132">
        <v>1613775</v>
      </c>
    </row>
    <row r="40" spans="1:22" x14ac:dyDescent="0.2">
      <c r="A40" s="127" t="s">
        <v>23</v>
      </c>
      <c r="B40" s="128"/>
      <c r="C40" s="128"/>
      <c r="D40" s="130">
        <v>-274308</v>
      </c>
      <c r="E40" s="131">
        <v>73130</v>
      </c>
      <c r="F40" s="131">
        <v>30734</v>
      </c>
      <c r="G40" s="132">
        <v>-170444</v>
      </c>
      <c r="H40" s="130">
        <v>-50846</v>
      </c>
      <c r="I40" s="131">
        <v>-68064</v>
      </c>
      <c r="J40" s="131">
        <v>286949</v>
      </c>
      <c r="K40" s="132">
        <v>168039</v>
      </c>
      <c r="L40" s="132">
        <v>-2405</v>
      </c>
      <c r="M40" s="130">
        <v>-460993</v>
      </c>
      <c r="N40" s="131">
        <v>-5387</v>
      </c>
      <c r="O40" s="131">
        <v>294322</v>
      </c>
      <c r="P40" s="132">
        <v>-172058</v>
      </c>
      <c r="Q40" s="130">
        <v>2344</v>
      </c>
      <c r="R40" s="131">
        <v>0</v>
      </c>
      <c r="S40" s="131">
        <v>0</v>
      </c>
      <c r="T40" s="132">
        <v>2344</v>
      </c>
      <c r="U40" s="132">
        <v>-169714</v>
      </c>
      <c r="V40" s="132">
        <v>-172119</v>
      </c>
    </row>
    <row r="41" spans="1:22" x14ac:dyDescent="0.2">
      <c r="A41" s="133"/>
      <c r="B41" s="134"/>
      <c r="C41" s="134"/>
      <c r="D41" s="136"/>
      <c r="E41" s="137"/>
      <c r="F41" s="137"/>
      <c r="G41" s="138"/>
      <c r="H41" s="136"/>
      <c r="I41" s="137"/>
      <c r="J41" s="137"/>
      <c r="K41" s="138"/>
      <c r="L41" s="138"/>
      <c r="M41" s="136"/>
      <c r="N41" s="137"/>
      <c r="O41" s="137"/>
      <c r="P41" s="138"/>
      <c r="Q41" s="136"/>
      <c r="R41" s="137"/>
      <c r="S41" s="137"/>
      <c r="T41" s="138"/>
      <c r="U41" s="138"/>
      <c r="V41" s="138"/>
    </row>
    <row r="42" spans="1:22" x14ac:dyDescent="0.2">
      <c r="A42" s="112" t="s">
        <v>24</v>
      </c>
      <c r="D42" s="140"/>
      <c r="E42" s="141"/>
      <c r="F42" s="141"/>
      <c r="G42" s="142"/>
      <c r="H42" s="140"/>
      <c r="I42" s="141"/>
      <c r="J42" s="141"/>
      <c r="K42" s="142"/>
      <c r="L42" s="142"/>
      <c r="M42" s="140"/>
      <c r="N42" s="141"/>
      <c r="O42" s="141"/>
      <c r="P42" s="142"/>
      <c r="Q42" s="140"/>
      <c r="R42" s="141"/>
      <c r="S42" s="141"/>
      <c r="T42" s="142"/>
      <c r="U42" s="142"/>
      <c r="V42" s="142"/>
    </row>
    <row r="43" spans="1:22" x14ac:dyDescent="0.2">
      <c r="A43" s="112"/>
      <c r="D43" s="140"/>
      <c r="E43" s="141"/>
      <c r="F43" s="141"/>
      <c r="G43" s="142"/>
      <c r="H43" s="140"/>
      <c r="I43" s="141"/>
      <c r="J43" s="141"/>
      <c r="K43" s="142"/>
      <c r="L43" s="142"/>
      <c r="M43" s="140"/>
      <c r="N43" s="141"/>
      <c r="O43" s="141"/>
      <c r="P43" s="142"/>
      <c r="Q43" s="140"/>
      <c r="R43" s="141"/>
      <c r="S43" s="141"/>
      <c r="T43" s="142"/>
      <c r="U43" s="142"/>
      <c r="V43" s="142"/>
    </row>
    <row r="44" spans="1:22" x14ac:dyDescent="0.2">
      <c r="A44" s="117" t="s">
        <v>25</v>
      </c>
      <c r="D44" s="119">
        <v>1422607</v>
      </c>
      <c r="E44" s="120">
        <v>73132</v>
      </c>
      <c r="F44" s="120">
        <v>29837</v>
      </c>
      <c r="G44" s="121">
        <v>1525576</v>
      </c>
      <c r="H44" s="119">
        <v>-43766</v>
      </c>
      <c r="I44" s="120">
        <v>-68066</v>
      </c>
      <c r="J44" s="120">
        <v>279442</v>
      </c>
      <c r="K44" s="121">
        <v>167610</v>
      </c>
      <c r="L44" s="121">
        <v>1693186</v>
      </c>
      <c r="M44" s="119">
        <v>1267347</v>
      </c>
      <c r="N44" s="120">
        <v>-5387</v>
      </c>
      <c r="O44" s="120">
        <v>293424</v>
      </c>
      <c r="P44" s="121">
        <v>1555384</v>
      </c>
      <c r="Q44" s="119">
        <v>2344</v>
      </c>
      <c r="R44" s="120">
        <v>0</v>
      </c>
      <c r="S44" s="120">
        <v>0</v>
      </c>
      <c r="T44" s="121">
        <v>2344</v>
      </c>
      <c r="U44" s="121">
        <v>1557728</v>
      </c>
      <c r="V44" s="121">
        <v>3250914</v>
      </c>
    </row>
    <row r="45" spans="1:22" x14ac:dyDescent="0.2">
      <c r="A45" s="117" t="s">
        <v>26</v>
      </c>
      <c r="D45" s="119">
        <v>-250</v>
      </c>
      <c r="E45" s="120">
        <v>-20</v>
      </c>
      <c r="F45" s="120">
        <v>-64</v>
      </c>
      <c r="G45" s="121">
        <v>-334</v>
      </c>
      <c r="H45" s="119">
        <v>-85</v>
      </c>
      <c r="I45" s="120">
        <v>-56</v>
      </c>
      <c r="J45" s="120">
        <v>340</v>
      </c>
      <c r="K45" s="121">
        <v>199</v>
      </c>
      <c r="L45" s="121">
        <v>-135</v>
      </c>
      <c r="M45" s="119">
        <v>-370</v>
      </c>
      <c r="N45" s="120">
        <v>-44</v>
      </c>
      <c r="O45" s="120">
        <v>-76</v>
      </c>
      <c r="P45" s="121">
        <v>-490</v>
      </c>
      <c r="Q45" s="119">
        <v>-74</v>
      </c>
      <c r="R45" s="120">
        <v>0</v>
      </c>
      <c r="S45" s="120">
        <v>0</v>
      </c>
      <c r="T45" s="121">
        <v>-74</v>
      </c>
      <c r="U45" s="121">
        <v>-564</v>
      </c>
      <c r="V45" s="121">
        <v>-699</v>
      </c>
    </row>
    <row r="46" spans="1:22" x14ac:dyDescent="0.2">
      <c r="A46" s="117"/>
      <c r="B46" t="s">
        <v>27</v>
      </c>
      <c r="D46" s="119">
        <v>281</v>
      </c>
      <c r="E46" s="120">
        <v>54</v>
      </c>
      <c r="F46" s="120">
        <v>30</v>
      </c>
      <c r="G46" s="121">
        <v>365</v>
      </c>
      <c r="H46" s="119">
        <v>9</v>
      </c>
      <c r="I46" s="120">
        <v>36</v>
      </c>
      <c r="J46" s="120">
        <v>446</v>
      </c>
      <c r="K46" s="121">
        <v>491</v>
      </c>
      <c r="L46" s="121">
        <v>856</v>
      </c>
      <c r="M46" s="119">
        <v>82</v>
      </c>
      <c r="N46" s="120">
        <v>62</v>
      </c>
      <c r="O46" s="120">
        <v>55</v>
      </c>
      <c r="P46" s="121">
        <v>199</v>
      </c>
      <c r="Q46" s="119">
        <v>26</v>
      </c>
      <c r="R46" s="120">
        <v>0</v>
      </c>
      <c r="S46" s="120">
        <v>0</v>
      </c>
      <c r="T46" s="121">
        <v>26</v>
      </c>
      <c r="U46" s="121">
        <v>225</v>
      </c>
      <c r="V46" s="121">
        <v>1081</v>
      </c>
    </row>
    <row r="47" spans="1:22" x14ac:dyDescent="0.2">
      <c r="A47" s="117"/>
      <c r="B47" t="s">
        <v>28</v>
      </c>
      <c r="D47" s="119">
        <v>531</v>
      </c>
      <c r="E47" s="120">
        <v>74</v>
      </c>
      <c r="F47" s="120">
        <v>94</v>
      </c>
      <c r="G47" s="121">
        <v>699</v>
      </c>
      <c r="H47" s="119">
        <v>94</v>
      </c>
      <c r="I47" s="120">
        <v>92</v>
      </c>
      <c r="J47" s="120">
        <v>106</v>
      </c>
      <c r="K47" s="121">
        <v>292</v>
      </c>
      <c r="L47" s="121">
        <v>991</v>
      </c>
      <c r="M47" s="119">
        <v>452</v>
      </c>
      <c r="N47" s="120">
        <v>106</v>
      </c>
      <c r="O47" s="120">
        <v>131</v>
      </c>
      <c r="P47" s="121">
        <v>689</v>
      </c>
      <c r="Q47" s="119">
        <v>100</v>
      </c>
      <c r="R47" s="120">
        <v>0</v>
      </c>
      <c r="S47" s="120">
        <v>0</v>
      </c>
      <c r="T47" s="121">
        <v>100</v>
      </c>
      <c r="U47" s="121">
        <v>789</v>
      </c>
      <c r="V47" s="121">
        <v>1780</v>
      </c>
    </row>
    <row r="48" spans="1:22" x14ac:dyDescent="0.2">
      <c r="A48" s="117" t="s">
        <v>29</v>
      </c>
      <c r="D48" s="119">
        <v>-697857</v>
      </c>
      <c r="E48" s="120">
        <v>219941</v>
      </c>
      <c r="F48" s="120">
        <v>28039</v>
      </c>
      <c r="G48" s="121">
        <v>-449877</v>
      </c>
      <c r="H48" s="119">
        <v>238032</v>
      </c>
      <c r="I48" s="120">
        <v>-43716</v>
      </c>
      <c r="J48" s="120">
        <v>15368</v>
      </c>
      <c r="K48" s="121">
        <v>209684</v>
      </c>
      <c r="L48" s="121">
        <v>-240193</v>
      </c>
      <c r="M48" s="119">
        <v>-494091</v>
      </c>
      <c r="N48" s="120">
        <v>420262</v>
      </c>
      <c r="O48" s="120">
        <v>355106</v>
      </c>
      <c r="P48" s="121">
        <v>281277</v>
      </c>
      <c r="Q48" s="119">
        <v>-269514</v>
      </c>
      <c r="R48" s="120">
        <v>0</v>
      </c>
      <c r="S48" s="120">
        <v>0</v>
      </c>
      <c r="T48" s="121">
        <v>-269514</v>
      </c>
      <c r="U48" s="121">
        <v>11763</v>
      </c>
      <c r="V48" s="121">
        <v>-228430</v>
      </c>
    </row>
    <row r="49" spans="1:22" x14ac:dyDescent="0.2">
      <c r="A49" s="117"/>
      <c r="B49" t="s">
        <v>30</v>
      </c>
      <c r="D49" s="119">
        <v>227498</v>
      </c>
      <c r="E49" s="120">
        <v>220622</v>
      </c>
      <c r="F49" s="120">
        <v>29266</v>
      </c>
      <c r="G49" s="121">
        <v>477386</v>
      </c>
      <c r="H49" s="119">
        <v>238369</v>
      </c>
      <c r="I49" s="120">
        <v>-43159</v>
      </c>
      <c r="J49" s="120">
        <v>927350</v>
      </c>
      <c r="K49" s="121">
        <v>1122560</v>
      </c>
      <c r="L49" s="121">
        <v>1599946</v>
      </c>
      <c r="M49" s="119">
        <v>-378879</v>
      </c>
      <c r="N49" s="120">
        <v>421194</v>
      </c>
      <c r="O49" s="120">
        <v>355910</v>
      </c>
      <c r="P49" s="121">
        <v>398225</v>
      </c>
      <c r="Q49" s="119">
        <v>730888</v>
      </c>
      <c r="R49" s="120">
        <v>0</v>
      </c>
      <c r="S49" s="120">
        <v>0</v>
      </c>
      <c r="T49" s="121">
        <v>730888</v>
      </c>
      <c r="U49" s="121">
        <v>1129113</v>
      </c>
      <c r="V49" s="121">
        <v>2729059</v>
      </c>
    </row>
    <row r="50" spans="1:22" x14ac:dyDescent="0.2">
      <c r="A50" s="117"/>
      <c r="B50" t="s">
        <v>31</v>
      </c>
      <c r="D50" s="119">
        <v>925355</v>
      </c>
      <c r="E50" s="120">
        <v>681</v>
      </c>
      <c r="F50" s="120">
        <v>1227</v>
      </c>
      <c r="G50" s="121">
        <v>927263</v>
      </c>
      <c r="H50" s="119">
        <v>337</v>
      </c>
      <c r="I50" s="120">
        <v>557</v>
      </c>
      <c r="J50" s="120">
        <v>911982</v>
      </c>
      <c r="K50" s="121">
        <v>912876</v>
      </c>
      <c r="L50" s="121">
        <v>1840139</v>
      </c>
      <c r="M50" s="119">
        <v>115212</v>
      </c>
      <c r="N50" s="120">
        <v>932</v>
      </c>
      <c r="O50" s="120">
        <v>804</v>
      </c>
      <c r="P50" s="121">
        <v>116948</v>
      </c>
      <c r="Q50" s="119">
        <v>1000402</v>
      </c>
      <c r="R50" s="120">
        <v>0</v>
      </c>
      <c r="S50" s="120">
        <v>0</v>
      </c>
      <c r="T50" s="121">
        <v>1000402</v>
      </c>
      <c r="U50" s="121">
        <v>1117350</v>
      </c>
      <c r="V50" s="121">
        <v>2957489</v>
      </c>
    </row>
    <row r="51" spans="1:22" x14ac:dyDescent="0.2">
      <c r="A51" s="117" t="s">
        <v>32</v>
      </c>
      <c r="D51" s="119">
        <v>2221821</v>
      </c>
      <c r="E51" s="120">
        <v>-151240</v>
      </c>
      <c r="F51" s="120">
        <v>-20991</v>
      </c>
      <c r="G51" s="121">
        <v>2049590</v>
      </c>
      <c r="H51" s="119">
        <v>-165074</v>
      </c>
      <c r="I51" s="120">
        <v>33369</v>
      </c>
      <c r="J51" s="120">
        <v>231656</v>
      </c>
      <c r="K51" s="121">
        <v>99951</v>
      </c>
      <c r="L51" s="121">
        <v>2149541</v>
      </c>
      <c r="M51" s="119">
        <v>1416017</v>
      </c>
      <c r="N51" s="120">
        <v>-422814</v>
      </c>
      <c r="O51" s="120">
        <v>-46806</v>
      </c>
      <c r="P51" s="121">
        <v>946397</v>
      </c>
      <c r="Q51" s="119">
        <v>259627</v>
      </c>
      <c r="R51" s="120">
        <v>0</v>
      </c>
      <c r="S51" s="120">
        <v>0</v>
      </c>
      <c r="T51" s="121">
        <v>259627</v>
      </c>
      <c r="U51" s="121">
        <v>1206024</v>
      </c>
      <c r="V51" s="121">
        <v>3355565</v>
      </c>
    </row>
    <row r="52" spans="1:22" x14ac:dyDescent="0.2">
      <c r="A52" s="117" t="s">
        <v>33</v>
      </c>
      <c r="D52" s="119">
        <v>-101107</v>
      </c>
      <c r="E52" s="120">
        <v>4451</v>
      </c>
      <c r="F52" s="120">
        <v>22853</v>
      </c>
      <c r="G52" s="121">
        <v>-73803</v>
      </c>
      <c r="H52" s="119">
        <v>-116639</v>
      </c>
      <c r="I52" s="120">
        <v>-57663</v>
      </c>
      <c r="J52" s="120">
        <v>32078</v>
      </c>
      <c r="K52" s="121">
        <v>-142224</v>
      </c>
      <c r="L52" s="121">
        <v>-216027</v>
      </c>
      <c r="M52" s="119">
        <v>345791</v>
      </c>
      <c r="N52" s="120">
        <v>-2791</v>
      </c>
      <c r="O52" s="120">
        <v>-14800</v>
      </c>
      <c r="P52" s="121">
        <v>328200</v>
      </c>
      <c r="Q52" s="119">
        <v>12305</v>
      </c>
      <c r="R52" s="120">
        <v>0</v>
      </c>
      <c r="S52" s="120">
        <v>0</v>
      </c>
      <c r="T52" s="121">
        <v>12305</v>
      </c>
      <c r="U52" s="121">
        <v>340505</v>
      </c>
      <c r="V52" s="121">
        <v>124478</v>
      </c>
    </row>
    <row r="53" spans="1:22" x14ac:dyDescent="0.2">
      <c r="A53" s="117" t="s">
        <v>85</v>
      </c>
      <c r="D53" s="119">
        <v>0</v>
      </c>
      <c r="E53" s="120">
        <v>0</v>
      </c>
      <c r="F53" s="120">
        <v>0</v>
      </c>
      <c r="G53" s="121">
        <v>0</v>
      </c>
      <c r="H53" s="119">
        <v>0</v>
      </c>
      <c r="I53" s="120">
        <v>0</v>
      </c>
      <c r="J53" s="120">
        <v>0</v>
      </c>
      <c r="K53" s="121">
        <v>0</v>
      </c>
      <c r="L53" s="121">
        <v>0</v>
      </c>
      <c r="M53" s="119">
        <v>0</v>
      </c>
      <c r="N53" s="120">
        <v>0</v>
      </c>
      <c r="O53" s="120">
        <v>0</v>
      </c>
      <c r="P53" s="121">
        <v>0</v>
      </c>
      <c r="Q53" s="119">
        <v>0</v>
      </c>
      <c r="R53" s="120">
        <v>0</v>
      </c>
      <c r="S53" s="120">
        <v>0</v>
      </c>
      <c r="T53" s="121">
        <v>0</v>
      </c>
      <c r="U53" s="121">
        <v>0</v>
      </c>
      <c r="V53" s="121">
        <v>0</v>
      </c>
    </row>
    <row r="54" spans="1:22" x14ac:dyDescent="0.2">
      <c r="A54" s="117"/>
      <c r="B54" t="s">
        <v>34</v>
      </c>
      <c r="D54" s="119">
        <v>0</v>
      </c>
      <c r="E54" s="120">
        <v>0</v>
      </c>
      <c r="F54" s="120">
        <v>0</v>
      </c>
      <c r="G54" s="121">
        <v>0</v>
      </c>
      <c r="H54" s="119">
        <v>0</v>
      </c>
      <c r="I54" s="120">
        <v>0</v>
      </c>
      <c r="J54" s="120">
        <v>0</v>
      </c>
      <c r="K54" s="121">
        <v>0</v>
      </c>
      <c r="L54" s="121">
        <v>0</v>
      </c>
      <c r="M54" s="119">
        <v>0</v>
      </c>
      <c r="N54" s="120">
        <v>0</v>
      </c>
      <c r="O54" s="120">
        <v>0</v>
      </c>
      <c r="P54" s="121">
        <v>0</v>
      </c>
      <c r="Q54" s="119">
        <v>0</v>
      </c>
      <c r="R54" s="120">
        <v>0</v>
      </c>
      <c r="S54" s="120">
        <v>0</v>
      </c>
      <c r="T54" s="121">
        <v>0</v>
      </c>
      <c r="U54" s="121">
        <v>0</v>
      </c>
      <c r="V54" s="121">
        <v>0</v>
      </c>
    </row>
    <row r="55" spans="1:22" x14ac:dyDescent="0.2">
      <c r="A55" s="117"/>
      <c r="B55" t="s">
        <v>35</v>
      </c>
      <c r="D55" s="119">
        <v>0</v>
      </c>
      <c r="E55" s="120">
        <v>0</v>
      </c>
      <c r="F55" s="120">
        <v>0</v>
      </c>
      <c r="G55" s="121">
        <v>0</v>
      </c>
      <c r="H55" s="119">
        <v>0</v>
      </c>
      <c r="I55" s="120">
        <v>0</v>
      </c>
      <c r="J55" s="120">
        <v>0</v>
      </c>
      <c r="K55" s="121">
        <v>0</v>
      </c>
      <c r="L55" s="121">
        <v>0</v>
      </c>
      <c r="M55" s="119">
        <v>0</v>
      </c>
      <c r="N55" s="120">
        <v>0</v>
      </c>
      <c r="O55" s="120">
        <v>0</v>
      </c>
      <c r="P55" s="121">
        <v>0</v>
      </c>
      <c r="Q55" s="119">
        <v>0</v>
      </c>
      <c r="R55" s="120">
        <v>0</v>
      </c>
      <c r="S55" s="120">
        <v>0</v>
      </c>
      <c r="T55" s="121">
        <v>0</v>
      </c>
      <c r="U55" s="121">
        <v>0</v>
      </c>
      <c r="V55" s="121">
        <v>0</v>
      </c>
    </row>
    <row r="56" spans="1:22" x14ac:dyDescent="0.2">
      <c r="A56" s="122" t="s">
        <v>86</v>
      </c>
      <c r="D56" s="119">
        <v>0</v>
      </c>
      <c r="E56" s="120">
        <v>0</v>
      </c>
      <c r="F56" s="120">
        <v>0</v>
      </c>
      <c r="G56" s="121">
        <v>0</v>
      </c>
      <c r="H56" s="119">
        <v>0</v>
      </c>
      <c r="I56" s="120">
        <v>0</v>
      </c>
      <c r="J56" s="120">
        <v>0</v>
      </c>
      <c r="K56" s="121">
        <v>0</v>
      </c>
      <c r="L56" s="121">
        <v>0</v>
      </c>
      <c r="M56" s="119">
        <v>0</v>
      </c>
      <c r="N56" s="120">
        <v>0</v>
      </c>
      <c r="O56" s="120">
        <v>0</v>
      </c>
      <c r="P56" s="121">
        <v>0</v>
      </c>
      <c r="Q56" s="119">
        <v>0</v>
      </c>
      <c r="R56" s="120">
        <v>0</v>
      </c>
      <c r="S56" s="120">
        <v>0</v>
      </c>
      <c r="T56" s="121">
        <v>0</v>
      </c>
      <c r="U56" s="121">
        <v>0</v>
      </c>
      <c r="V56" s="121">
        <v>0</v>
      </c>
    </row>
    <row r="57" spans="1:22" x14ac:dyDescent="0.2">
      <c r="A57" s="117" t="s">
        <v>36</v>
      </c>
      <c r="D57" s="119">
        <v>0</v>
      </c>
      <c r="E57" s="120">
        <v>0</v>
      </c>
      <c r="F57" s="120">
        <v>0</v>
      </c>
      <c r="G57" s="121">
        <v>0</v>
      </c>
      <c r="H57" s="119">
        <v>0</v>
      </c>
      <c r="I57" s="120">
        <v>0</v>
      </c>
      <c r="J57" s="120">
        <v>0</v>
      </c>
      <c r="K57" s="121">
        <v>0</v>
      </c>
      <c r="L57" s="121">
        <v>0</v>
      </c>
      <c r="M57" s="119">
        <v>0</v>
      </c>
      <c r="N57" s="120">
        <v>0</v>
      </c>
      <c r="O57" s="120">
        <v>0</v>
      </c>
      <c r="P57" s="121">
        <v>0</v>
      </c>
      <c r="Q57" s="119">
        <v>0</v>
      </c>
      <c r="R57" s="120">
        <v>0</v>
      </c>
      <c r="S57" s="120">
        <v>0</v>
      </c>
      <c r="T57" s="121">
        <v>0</v>
      </c>
      <c r="U57" s="121">
        <v>0</v>
      </c>
      <c r="V57" s="121">
        <v>0</v>
      </c>
    </row>
    <row r="58" spans="1:22" x14ac:dyDescent="0.2">
      <c r="A58" s="117"/>
      <c r="D58" s="119"/>
      <c r="E58" s="120"/>
      <c r="F58" s="120"/>
      <c r="G58" s="121"/>
      <c r="H58" s="119"/>
      <c r="I58" s="120"/>
      <c r="J58" s="120"/>
      <c r="K58" s="121"/>
      <c r="L58" s="121"/>
      <c r="M58" s="119"/>
      <c r="N58" s="120"/>
      <c r="O58" s="120"/>
      <c r="P58" s="121"/>
      <c r="Q58" s="119"/>
      <c r="R58" s="120"/>
      <c r="S58" s="120"/>
      <c r="T58" s="121"/>
      <c r="U58" s="121"/>
      <c r="V58" s="121"/>
    </row>
    <row r="59" spans="1:22" x14ac:dyDescent="0.2">
      <c r="A59" s="117" t="s">
        <v>37</v>
      </c>
      <c r="D59" s="119">
        <v>1696915</v>
      </c>
      <c r="E59" s="120">
        <v>2</v>
      </c>
      <c r="F59" s="120">
        <v>-897</v>
      </c>
      <c r="G59" s="121">
        <v>1696020</v>
      </c>
      <c r="H59" s="119">
        <v>7080</v>
      </c>
      <c r="I59" s="120">
        <v>-2</v>
      </c>
      <c r="J59" s="120">
        <v>-7507</v>
      </c>
      <c r="K59" s="121">
        <v>-429</v>
      </c>
      <c r="L59" s="121">
        <v>1695591</v>
      </c>
      <c r="M59" s="119">
        <v>1728340</v>
      </c>
      <c r="N59" s="120">
        <v>0</v>
      </c>
      <c r="O59" s="120">
        <v>-898</v>
      </c>
      <c r="P59" s="121">
        <v>1727442</v>
      </c>
      <c r="Q59" s="119">
        <v>0</v>
      </c>
      <c r="R59" s="120">
        <v>0</v>
      </c>
      <c r="S59" s="120">
        <v>0</v>
      </c>
      <c r="T59" s="121">
        <v>0</v>
      </c>
      <c r="U59" s="121">
        <v>1727442</v>
      </c>
      <c r="V59" s="121">
        <v>3423033</v>
      </c>
    </row>
    <row r="60" spans="1:22" x14ac:dyDescent="0.2">
      <c r="A60" s="117" t="s">
        <v>38</v>
      </c>
      <c r="D60" s="119">
        <v>1698202</v>
      </c>
      <c r="E60" s="120">
        <v>0</v>
      </c>
      <c r="F60" s="120">
        <v>-903</v>
      </c>
      <c r="G60" s="121">
        <v>1697299</v>
      </c>
      <c r="H60" s="119">
        <v>7080</v>
      </c>
      <c r="I60" s="120">
        <v>-2</v>
      </c>
      <c r="J60" s="120">
        <v>-7507</v>
      </c>
      <c r="K60" s="121">
        <v>-429</v>
      </c>
      <c r="L60" s="121">
        <v>1696870</v>
      </c>
      <c r="M60" s="119">
        <v>1728340</v>
      </c>
      <c r="N60" s="120">
        <v>0</v>
      </c>
      <c r="O60" s="120">
        <v>-898</v>
      </c>
      <c r="P60" s="121">
        <v>1727442</v>
      </c>
      <c r="Q60" s="119">
        <v>0</v>
      </c>
      <c r="R60" s="120">
        <v>0</v>
      </c>
      <c r="S60" s="120">
        <v>0</v>
      </c>
      <c r="T60" s="121">
        <v>0</v>
      </c>
      <c r="U60" s="121">
        <v>1727442</v>
      </c>
      <c r="V60" s="121">
        <v>3424312</v>
      </c>
    </row>
    <row r="61" spans="1:22" x14ac:dyDescent="0.2">
      <c r="A61" s="117"/>
      <c r="B61" t="s">
        <v>39</v>
      </c>
      <c r="D61" s="119">
        <v>1698351</v>
      </c>
      <c r="E61" s="120">
        <v>0</v>
      </c>
      <c r="F61" s="120">
        <v>0</v>
      </c>
      <c r="G61" s="121">
        <v>1698351</v>
      </c>
      <c r="H61" s="119">
        <v>7080</v>
      </c>
      <c r="I61" s="120">
        <v>0</v>
      </c>
      <c r="J61" s="120">
        <v>1881</v>
      </c>
      <c r="K61" s="121">
        <v>8961</v>
      </c>
      <c r="L61" s="121">
        <v>1707312</v>
      </c>
      <c r="M61" s="119">
        <v>1728489</v>
      </c>
      <c r="N61" s="120">
        <v>0</v>
      </c>
      <c r="O61" s="120">
        <v>0</v>
      </c>
      <c r="P61" s="121">
        <v>1728489</v>
      </c>
      <c r="Q61" s="119">
        <v>0</v>
      </c>
      <c r="R61" s="120">
        <v>0</v>
      </c>
      <c r="S61" s="120">
        <v>0</v>
      </c>
      <c r="T61" s="121">
        <v>0</v>
      </c>
      <c r="U61" s="121">
        <v>1728489</v>
      </c>
      <c r="V61" s="121">
        <v>3435801</v>
      </c>
    </row>
    <row r="62" spans="1:22" x14ac:dyDescent="0.2">
      <c r="A62" s="117"/>
      <c r="C62" t="s">
        <v>40</v>
      </c>
      <c r="D62" s="119">
        <v>1698351</v>
      </c>
      <c r="E62" s="120">
        <v>0</v>
      </c>
      <c r="F62" s="120">
        <v>0</v>
      </c>
      <c r="G62" s="121">
        <v>1698351</v>
      </c>
      <c r="H62" s="119">
        <v>7080</v>
      </c>
      <c r="I62" s="120">
        <v>0</v>
      </c>
      <c r="J62" s="120">
        <v>1881</v>
      </c>
      <c r="K62" s="121">
        <v>8961</v>
      </c>
      <c r="L62" s="121">
        <v>1707312</v>
      </c>
      <c r="M62" s="119">
        <v>1728489</v>
      </c>
      <c r="N62" s="120">
        <v>0</v>
      </c>
      <c r="O62" s="120">
        <v>0</v>
      </c>
      <c r="P62" s="121">
        <v>1728489</v>
      </c>
      <c r="Q62" s="119">
        <v>0</v>
      </c>
      <c r="R62" s="120">
        <v>0</v>
      </c>
      <c r="S62" s="120">
        <v>0</v>
      </c>
      <c r="T62" s="121">
        <v>0</v>
      </c>
      <c r="U62" s="121">
        <v>1728489</v>
      </c>
      <c r="V62" s="121">
        <v>3435801</v>
      </c>
    </row>
    <row r="63" spans="1:22" x14ac:dyDescent="0.2">
      <c r="A63" s="117"/>
      <c r="C63" t="s">
        <v>41</v>
      </c>
      <c r="D63" s="119">
        <v>0</v>
      </c>
      <c r="E63" s="120">
        <v>0</v>
      </c>
      <c r="F63" s="120">
        <v>0</v>
      </c>
      <c r="G63" s="121">
        <v>0</v>
      </c>
      <c r="H63" s="119">
        <v>0</v>
      </c>
      <c r="I63" s="120">
        <v>0</v>
      </c>
      <c r="J63" s="120">
        <v>0</v>
      </c>
      <c r="K63" s="121">
        <v>0</v>
      </c>
      <c r="L63" s="121">
        <v>0</v>
      </c>
      <c r="M63" s="119">
        <v>0</v>
      </c>
      <c r="N63" s="120">
        <v>0</v>
      </c>
      <c r="O63" s="120">
        <v>0</v>
      </c>
      <c r="P63" s="121">
        <v>0</v>
      </c>
      <c r="Q63" s="119">
        <v>0</v>
      </c>
      <c r="R63" s="120">
        <v>0</v>
      </c>
      <c r="S63" s="120">
        <v>0</v>
      </c>
      <c r="T63" s="121">
        <v>0</v>
      </c>
      <c r="U63" s="121">
        <v>0</v>
      </c>
      <c r="V63" s="121">
        <v>0</v>
      </c>
    </row>
    <row r="64" spans="1:22" x14ac:dyDescent="0.2">
      <c r="A64" s="117"/>
      <c r="B64" t="s">
        <v>42</v>
      </c>
      <c r="D64" s="119">
        <v>149</v>
      </c>
      <c r="E64" s="120">
        <v>0</v>
      </c>
      <c r="F64" s="120">
        <v>903</v>
      </c>
      <c r="G64" s="121">
        <v>1052</v>
      </c>
      <c r="H64" s="119">
        <v>0</v>
      </c>
      <c r="I64" s="120">
        <v>2</v>
      </c>
      <c r="J64" s="120">
        <v>9388</v>
      </c>
      <c r="K64" s="121">
        <v>9390</v>
      </c>
      <c r="L64" s="121">
        <v>10442</v>
      </c>
      <c r="M64" s="119">
        <v>149</v>
      </c>
      <c r="N64" s="120">
        <v>0</v>
      </c>
      <c r="O64" s="120">
        <v>898</v>
      </c>
      <c r="P64" s="121">
        <v>1047</v>
      </c>
      <c r="Q64" s="119">
        <v>0</v>
      </c>
      <c r="R64" s="120">
        <v>0</v>
      </c>
      <c r="S64" s="120">
        <v>0</v>
      </c>
      <c r="T64" s="121">
        <v>0</v>
      </c>
      <c r="U64" s="121">
        <v>1047</v>
      </c>
      <c r="V64" s="121">
        <v>11489</v>
      </c>
    </row>
    <row r="65" spans="1:22" x14ac:dyDescent="0.2">
      <c r="A65" s="117" t="s">
        <v>43</v>
      </c>
      <c r="D65" s="119">
        <v>-1287</v>
      </c>
      <c r="E65" s="120">
        <v>2</v>
      </c>
      <c r="F65" s="120">
        <v>6</v>
      </c>
      <c r="G65" s="121">
        <v>-1279</v>
      </c>
      <c r="H65" s="119">
        <v>0</v>
      </c>
      <c r="I65" s="120">
        <v>0</v>
      </c>
      <c r="J65" s="120">
        <v>0</v>
      </c>
      <c r="K65" s="121">
        <v>0</v>
      </c>
      <c r="L65" s="121">
        <v>-1279</v>
      </c>
      <c r="M65" s="119">
        <v>0</v>
      </c>
      <c r="N65" s="120">
        <v>0</v>
      </c>
      <c r="O65" s="120">
        <v>0</v>
      </c>
      <c r="P65" s="121">
        <v>0</v>
      </c>
      <c r="Q65" s="119">
        <v>0</v>
      </c>
      <c r="R65" s="120">
        <v>0</v>
      </c>
      <c r="S65" s="120">
        <v>0</v>
      </c>
      <c r="T65" s="121">
        <v>0</v>
      </c>
      <c r="U65" s="121">
        <v>0</v>
      </c>
      <c r="V65" s="121">
        <v>-1279</v>
      </c>
    </row>
    <row r="66" spans="1:22" x14ac:dyDescent="0.2">
      <c r="A66" s="117"/>
      <c r="B66" t="s">
        <v>39</v>
      </c>
      <c r="D66" s="119">
        <v>0</v>
      </c>
      <c r="E66" s="120">
        <v>0</v>
      </c>
      <c r="F66" s="120">
        <v>0</v>
      </c>
      <c r="G66" s="121">
        <v>0</v>
      </c>
      <c r="H66" s="119">
        <v>0</v>
      </c>
      <c r="I66" s="120">
        <v>0</v>
      </c>
      <c r="J66" s="120">
        <v>0</v>
      </c>
      <c r="K66" s="121">
        <v>0</v>
      </c>
      <c r="L66" s="121">
        <v>0</v>
      </c>
      <c r="M66" s="119">
        <v>0</v>
      </c>
      <c r="N66" s="120">
        <v>0</v>
      </c>
      <c r="O66" s="120">
        <v>0</v>
      </c>
      <c r="P66" s="121">
        <v>0</v>
      </c>
      <c r="Q66" s="119">
        <v>0</v>
      </c>
      <c r="R66" s="120">
        <v>0</v>
      </c>
      <c r="S66" s="120">
        <v>0</v>
      </c>
      <c r="T66" s="121">
        <v>0</v>
      </c>
      <c r="U66" s="121">
        <v>0</v>
      </c>
      <c r="V66" s="121">
        <v>0</v>
      </c>
    </row>
    <row r="67" spans="1:22" x14ac:dyDescent="0.2">
      <c r="A67" s="117"/>
      <c r="C67" t="s">
        <v>40</v>
      </c>
      <c r="D67" s="119">
        <v>0</v>
      </c>
      <c r="E67" s="120">
        <v>0</v>
      </c>
      <c r="F67" s="120">
        <v>0</v>
      </c>
      <c r="G67" s="121">
        <v>0</v>
      </c>
      <c r="H67" s="119">
        <v>0</v>
      </c>
      <c r="I67" s="120">
        <v>0</v>
      </c>
      <c r="J67" s="120">
        <v>0</v>
      </c>
      <c r="K67" s="121">
        <v>0</v>
      </c>
      <c r="L67" s="121">
        <v>0</v>
      </c>
      <c r="M67" s="119">
        <v>0</v>
      </c>
      <c r="N67" s="120">
        <v>0</v>
      </c>
      <c r="O67" s="120">
        <v>0</v>
      </c>
      <c r="P67" s="121">
        <v>0</v>
      </c>
      <c r="Q67" s="119">
        <v>0</v>
      </c>
      <c r="R67" s="120">
        <v>0</v>
      </c>
      <c r="S67" s="120">
        <v>0</v>
      </c>
      <c r="T67" s="121">
        <v>0</v>
      </c>
      <c r="U67" s="121">
        <v>0</v>
      </c>
      <c r="V67" s="121">
        <v>0</v>
      </c>
    </row>
    <row r="68" spans="1:22" x14ac:dyDescent="0.2">
      <c r="A68" s="117"/>
      <c r="C68" t="s">
        <v>41</v>
      </c>
      <c r="D68" s="119">
        <v>0</v>
      </c>
      <c r="E68" s="120">
        <v>0</v>
      </c>
      <c r="F68" s="120">
        <v>0</v>
      </c>
      <c r="G68" s="121">
        <v>0</v>
      </c>
      <c r="H68" s="119">
        <v>0</v>
      </c>
      <c r="I68" s="120">
        <v>0</v>
      </c>
      <c r="J68" s="120">
        <v>0</v>
      </c>
      <c r="K68" s="121">
        <v>0</v>
      </c>
      <c r="L68" s="121">
        <v>0</v>
      </c>
      <c r="M68" s="119">
        <v>0</v>
      </c>
      <c r="N68" s="120">
        <v>0</v>
      </c>
      <c r="O68" s="120">
        <v>0</v>
      </c>
      <c r="P68" s="121">
        <v>0</v>
      </c>
      <c r="Q68" s="119">
        <v>0</v>
      </c>
      <c r="R68" s="120">
        <v>0</v>
      </c>
      <c r="S68" s="120">
        <v>0</v>
      </c>
      <c r="T68" s="121">
        <v>0</v>
      </c>
      <c r="U68" s="121">
        <v>0</v>
      </c>
      <c r="V68" s="121">
        <v>0</v>
      </c>
    </row>
    <row r="69" spans="1:22" x14ac:dyDescent="0.2">
      <c r="A69" s="117"/>
      <c r="B69" t="s">
        <v>42</v>
      </c>
      <c r="D69" s="119">
        <v>1287</v>
      </c>
      <c r="E69" s="120">
        <v>-2</v>
      </c>
      <c r="F69" s="120">
        <v>-6</v>
      </c>
      <c r="G69" s="121">
        <v>1279</v>
      </c>
      <c r="H69" s="119">
        <v>0</v>
      </c>
      <c r="I69" s="120">
        <v>0</v>
      </c>
      <c r="J69" s="120">
        <v>0</v>
      </c>
      <c r="K69" s="121">
        <v>0</v>
      </c>
      <c r="L69" s="121">
        <v>1279</v>
      </c>
      <c r="M69" s="119">
        <v>0</v>
      </c>
      <c r="N69" s="120">
        <v>0</v>
      </c>
      <c r="O69" s="120">
        <v>0</v>
      </c>
      <c r="P69" s="121">
        <v>0</v>
      </c>
      <c r="Q69" s="119">
        <v>0</v>
      </c>
      <c r="R69" s="120">
        <v>0</v>
      </c>
      <c r="S69" s="120">
        <v>0</v>
      </c>
      <c r="T69" s="121">
        <v>0</v>
      </c>
      <c r="U69" s="121">
        <v>0</v>
      </c>
      <c r="V69" s="121">
        <v>1279</v>
      </c>
    </row>
    <row r="70" spans="1:22" x14ac:dyDescent="0.2">
      <c r="A70" s="117" t="s">
        <v>44</v>
      </c>
      <c r="D70" s="119">
        <v>0</v>
      </c>
      <c r="E70" s="120">
        <v>0</v>
      </c>
      <c r="F70" s="120">
        <v>0</v>
      </c>
      <c r="G70" s="121">
        <v>0</v>
      </c>
      <c r="H70" s="119">
        <v>0</v>
      </c>
      <c r="I70" s="120">
        <v>0</v>
      </c>
      <c r="J70" s="120">
        <v>0</v>
      </c>
      <c r="K70" s="121">
        <v>0</v>
      </c>
      <c r="L70" s="121">
        <v>0</v>
      </c>
      <c r="M70" s="119">
        <v>0</v>
      </c>
      <c r="N70" s="120">
        <v>0</v>
      </c>
      <c r="O70" s="120">
        <v>0</v>
      </c>
      <c r="P70" s="121">
        <v>0</v>
      </c>
      <c r="Q70" s="119">
        <v>0</v>
      </c>
      <c r="R70" s="120">
        <v>0</v>
      </c>
      <c r="S70" s="120">
        <v>0</v>
      </c>
      <c r="T70" s="121">
        <v>0</v>
      </c>
      <c r="U70" s="121">
        <v>0</v>
      </c>
      <c r="V70" s="121">
        <v>0</v>
      </c>
    </row>
    <row r="71" spans="1:22" x14ac:dyDescent="0.2">
      <c r="A71" s="117"/>
      <c r="D71" s="119"/>
      <c r="E71" s="120"/>
      <c r="F71" s="120"/>
      <c r="G71" s="121"/>
      <c r="H71" s="119"/>
      <c r="I71" s="120"/>
      <c r="J71" s="120"/>
      <c r="K71" s="121"/>
      <c r="L71" s="121"/>
      <c r="M71" s="119"/>
      <c r="N71" s="120"/>
      <c r="O71" s="120"/>
      <c r="P71" s="121"/>
      <c r="Q71" s="119"/>
      <c r="R71" s="120"/>
      <c r="S71" s="120"/>
      <c r="T71" s="121"/>
      <c r="U71" s="121"/>
      <c r="V71" s="121"/>
    </row>
    <row r="72" spans="1:22" x14ac:dyDescent="0.2">
      <c r="A72" s="127" t="s">
        <v>45</v>
      </c>
      <c r="B72" s="128"/>
      <c r="C72" s="128"/>
      <c r="D72" s="130">
        <v>-274308</v>
      </c>
      <c r="E72" s="131">
        <v>73130</v>
      </c>
      <c r="F72" s="131">
        <v>30734</v>
      </c>
      <c r="G72" s="132">
        <v>-170444</v>
      </c>
      <c r="H72" s="130">
        <v>-50846</v>
      </c>
      <c r="I72" s="131">
        <v>-68064</v>
      </c>
      <c r="J72" s="131">
        <v>286949</v>
      </c>
      <c r="K72" s="132">
        <v>168039</v>
      </c>
      <c r="L72" s="132">
        <v>-2405</v>
      </c>
      <c r="M72" s="130">
        <v>-460993</v>
      </c>
      <c r="N72" s="131">
        <v>-5387</v>
      </c>
      <c r="O72" s="131">
        <v>294322</v>
      </c>
      <c r="P72" s="132">
        <v>-172058</v>
      </c>
      <c r="Q72" s="130">
        <v>2344</v>
      </c>
      <c r="R72" s="131">
        <v>0</v>
      </c>
      <c r="S72" s="131">
        <v>0</v>
      </c>
      <c r="T72" s="132">
        <v>2344</v>
      </c>
      <c r="U72" s="132">
        <v>-169714</v>
      </c>
      <c r="V72" s="132">
        <v>-172119</v>
      </c>
    </row>
    <row r="73" spans="1:22" x14ac:dyDescent="0.2">
      <c r="A73" s="144"/>
      <c r="B73" s="145"/>
      <c r="C73" s="145"/>
      <c r="D73" s="225"/>
      <c r="E73" s="239"/>
      <c r="F73" s="239"/>
      <c r="G73" s="225"/>
      <c r="H73" s="225"/>
      <c r="I73" s="239"/>
      <c r="J73" s="239"/>
      <c r="K73" s="225"/>
      <c r="L73" s="225"/>
      <c r="M73" s="136"/>
      <c r="N73" s="137"/>
      <c r="O73" s="137"/>
      <c r="P73" s="139"/>
      <c r="Q73" s="136"/>
      <c r="R73" s="137"/>
      <c r="S73" s="137"/>
      <c r="T73" s="139"/>
      <c r="U73" s="139"/>
      <c r="V73" s="139"/>
    </row>
    <row r="74" spans="1:22" ht="13.9" customHeight="1" x14ac:dyDescent="0.2">
      <c r="A74" s="165" t="s">
        <v>46</v>
      </c>
      <c r="B74" s="244" t="s">
        <v>49</v>
      </c>
      <c r="C74" s="244"/>
      <c r="D74" s="244"/>
      <c r="E74" s="244"/>
      <c r="F74" s="244"/>
      <c r="G74" s="166"/>
      <c r="Q74" s="234"/>
    </row>
    <row r="75" spans="1:22" ht="12.4" customHeight="1" x14ac:dyDescent="0.2">
      <c r="A75" s="149" t="s">
        <v>47</v>
      </c>
      <c r="B75" t="s">
        <v>63</v>
      </c>
      <c r="G75" s="166"/>
    </row>
    <row r="76" spans="1:22" ht="12.4" customHeight="1" x14ac:dyDescent="0.2">
      <c r="A76" s="149" t="s">
        <v>48</v>
      </c>
      <c r="B76" t="s">
        <v>80</v>
      </c>
      <c r="G76" s="166"/>
      <c r="Q76" s="120"/>
    </row>
    <row r="77" spans="1:22" s="149" customFormat="1" x14ac:dyDescent="0.2">
      <c r="A77" s="149" t="s">
        <v>50</v>
      </c>
      <c r="B77" s="149" t="s">
        <v>64</v>
      </c>
      <c r="C77"/>
      <c r="D77"/>
      <c r="E77"/>
      <c r="F77"/>
      <c r="G77" s="167"/>
      <c r="Q77" s="161"/>
      <c r="R77" s="161"/>
      <c r="S77" s="161"/>
      <c r="T77" s="161"/>
      <c r="U77" s="161"/>
    </row>
    <row r="78" spans="1:22" x14ac:dyDescent="0.2">
      <c r="A78" t="s">
        <v>114</v>
      </c>
      <c r="B78" s="236" t="s">
        <v>147</v>
      </c>
    </row>
    <row r="79" spans="1:22" x14ac:dyDescent="0.2">
      <c r="V79" s="151"/>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W44"/>
  <sheetViews>
    <sheetView zoomScale="80" zoomScaleNormal="80" workbookViewId="0"/>
  </sheetViews>
  <sheetFormatPr baseColWidth="10" defaultRowHeight="12.75" x14ac:dyDescent="0.2"/>
  <cols>
    <col min="1" max="2" width="2.7109375" customWidth="1"/>
    <col min="3" max="3" width="44.7109375" customWidth="1"/>
    <col min="4" max="14" width="7.7109375" customWidth="1"/>
    <col min="15" max="15" width="10.28515625" bestFit="1" customWidth="1"/>
    <col min="16" max="16" width="7.7109375" customWidth="1"/>
    <col min="17" max="17" width="8.140625" bestFit="1" customWidth="1"/>
    <col min="18" max="18" width="9.5703125" hidden="1" customWidth="1"/>
    <col min="19" max="19" width="9.28515625" hidden="1" customWidth="1"/>
    <col min="20" max="21" width="7.7109375" hidden="1" customWidth="1"/>
    <col min="22" max="22" width="10.7109375" customWidth="1"/>
    <col min="23" max="23" width="9.28515625" customWidth="1"/>
  </cols>
  <sheetData>
    <row r="1" spans="1:23" x14ac:dyDescent="0.2">
      <c r="Q1" s="150"/>
      <c r="R1" s="150"/>
      <c r="S1" s="150"/>
      <c r="W1" s="199"/>
    </row>
    <row r="2" spans="1:23" x14ac:dyDescent="0.2">
      <c r="A2" s="91" t="s">
        <v>94</v>
      </c>
      <c r="B2" s="92"/>
      <c r="C2" s="92"/>
      <c r="D2" s="92"/>
      <c r="E2" s="92"/>
      <c r="F2" s="92"/>
      <c r="G2" s="92"/>
      <c r="H2" s="92"/>
      <c r="I2" s="92"/>
      <c r="J2" s="92"/>
      <c r="K2" s="92"/>
      <c r="L2" s="92"/>
      <c r="M2" s="92"/>
      <c r="N2" s="92"/>
      <c r="O2" s="92"/>
      <c r="P2" s="92"/>
      <c r="Q2" s="92"/>
      <c r="R2" s="92"/>
      <c r="S2" s="92"/>
      <c r="T2" s="92"/>
      <c r="U2" s="92"/>
      <c r="V2" s="92"/>
      <c r="W2" s="150"/>
    </row>
    <row r="3" spans="1:23" x14ac:dyDescent="0.2">
      <c r="A3" s="152" t="s">
        <v>117</v>
      </c>
      <c r="B3" s="92"/>
      <c r="C3" s="92"/>
      <c r="D3" s="92"/>
      <c r="E3" s="92"/>
      <c r="F3" s="92"/>
      <c r="G3" s="92"/>
      <c r="H3" s="92"/>
      <c r="I3" s="92"/>
      <c r="J3" s="92"/>
      <c r="K3" s="92"/>
      <c r="L3" s="92"/>
      <c r="M3" s="92"/>
      <c r="N3" s="92"/>
      <c r="O3" s="92"/>
      <c r="P3" s="92"/>
      <c r="Q3" s="92"/>
      <c r="R3" s="92"/>
      <c r="S3" s="92"/>
      <c r="T3" s="92"/>
      <c r="U3" s="92"/>
      <c r="V3" s="92"/>
      <c r="W3" s="150"/>
    </row>
    <row r="4" spans="1:23" x14ac:dyDescent="0.2">
      <c r="A4" s="91" t="s">
        <v>1</v>
      </c>
      <c r="B4" s="92"/>
      <c r="C4" s="92"/>
      <c r="D4" s="92"/>
      <c r="E4" s="92"/>
      <c r="F4" s="92"/>
      <c r="G4" s="92"/>
      <c r="H4" s="92"/>
      <c r="I4" s="92"/>
      <c r="J4" s="92"/>
      <c r="K4" s="92"/>
      <c r="L4" s="92"/>
      <c r="M4" s="92"/>
      <c r="N4" s="92"/>
      <c r="O4" s="92"/>
      <c r="P4" s="92"/>
      <c r="Q4" s="92"/>
      <c r="R4" s="92"/>
      <c r="S4" s="92"/>
      <c r="T4" s="92"/>
      <c r="U4" s="92"/>
      <c r="V4" s="92"/>
      <c r="W4" s="150"/>
    </row>
    <row r="5" spans="1:23" x14ac:dyDescent="0.2">
      <c r="A5" s="91" t="s">
        <v>2</v>
      </c>
      <c r="B5" s="92"/>
      <c r="C5" s="92"/>
      <c r="D5" s="92"/>
      <c r="E5" s="92"/>
      <c r="F5" s="92"/>
      <c r="G5" s="92"/>
      <c r="H5" s="92"/>
      <c r="I5" s="92"/>
      <c r="J5" s="92"/>
      <c r="K5" s="92"/>
      <c r="L5" s="92"/>
      <c r="M5" s="92"/>
      <c r="N5" s="92"/>
      <c r="O5" s="92"/>
      <c r="P5" s="92"/>
      <c r="Q5" s="92"/>
      <c r="R5" s="92"/>
      <c r="S5" s="92"/>
      <c r="T5" s="92"/>
      <c r="U5" s="92"/>
      <c r="V5" s="92"/>
      <c r="W5" s="150"/>
    </row>
    <row r="6" spans="1:23" x14ac:dyDescent="0.2">
      <c r="A6" s="91" t="s">
        <v>70</v>
      </c>
      <c r="B6" s="92"/>
      <c r="C6" s="92"/>
      <c r="D6" s="92"/>
      <c r="E6" s="92"/>
      <c r="F6" s="92"/>
      <c r="G6" s="92"/>
      <c r="H6" s="92"/>
      <c r="I6" s="92"/>
      <c r="J6" s="92"/>
      <c r="K6" s="92"/>
      <c r="L6" s="92"/>
      <c r="M6" s="92"/>
      <c r="N6" s="92"/>
      <c r="O6" s="92"/>
      <c r="P6" s="92"/>
      <c r="Q6" s="92"/>
      <c r="R6" s="92"/>
      <c r="S6" s="92"/>
      <c r="T6" s="92"/>
      <c r="U6" s="92"/>
      <c r="V6" s="92"/>
      <c r="W6" s="150"/>
    </row>
    <row r="7" spans="1:23" x14ac:dyDescent="0.2">
      <c r="A7" s="91"/>
      <c r="B7" s="92"/>
      <c r="C7" s="95"/>
      <c r="D7" s="168" t="s">
        <v>119</v>
      </c>
      <c r="E7" s="200"/>
      <c r="F7" s="200"/>
      <c r="G7" s="200"/>
      <c r="H7" s="200"/>
      <c r="I7" s="200"/>
      <c r="J7" s="200"/>
      <c r="K7" s="200"/>
      <c r="L7" s="200"/>
      <c r="M7" s="200"/>
      <c r="N7" s="200"/>
      <c r="O7" s="200"/>
      <c r="P7" s="200"/>
      <c r="Q7" s="218"/>
      <c r="R7" s="169"/>
      <c r="S7" s="169"/>
      <c r="T7" s="169"/>
      <c r="U7" s="169"/>
      <c r="V7" s="170"/>
      <c r="W7" s="150"/>
    </row>
    <row r="8" spans="1:23" ht="25.5" customHeight="1" x14ac:dyDescent="0.2">
      <c r="A8" s="100"/>
      <c r="B8" s="101"/>
      <c r="C8" s="101"/>
      <c r="D8" s="103" t="s">
        <v>5</v>
      </c>
      <c r="E8" s="102" t="s">
        <v>81</v>
      </c>
      <c r="F8" s="102" t="s">
        <v>82</v>
      </c>
      <c r="G8" s="104" t="s">
        <v>110</v>
      </c>
      <c r="H8" s="102" t="s">
        <v>83</v>
      </c>
      <c r="I8" s="102" t="s">
        <v>84</v>
      </c>
      <c r="J8" s="105" t="s">
        <v>88</v>
      </c>
      <c r="K8" s="104" t="s">
        <v>90</v>
      </c>
      <c r="L8" s="104" t="s">
        <v>111</v>
      </c>
      <c r="M8" s="103" t="s">
        <v>89</v>
      </c>
      <c r="N8" s="102" t="s">
        <v>91</v>
      </c>
      <c r="O8" s="105" t="s">
        <v>98</v>
      </c>
      <c r="P8" s="104" t="s">
        <v>112</v>
      </c>
      <c r="Q8" s="103" t="s">
        <v>100</v>
      </c>
      <c r="R8" s="102" t="s">
        <v>101</v>
      </c>
      <c r="S8" s="105" t="s">
        <v>102</v>
      </c>
      <c r="T8" s="104" t="s">
        <v>103</v>
      </c>
      <c r="U8" s="104" t="s">
        <v>104</v>
      </c>
      <c r="V8" s="104" t="s">
        <v>145</v>
      </c>
    </row>
    <row r="9" spans="1:23" x14ac:dyDescent="0.2">
      <c r="A9" s="106"/>
      <c r="D9" s="201"/>
      <c r="E9" s="202"/>
      <c r="F9" s="202"/>
      <c r="G9" s="203"/>
      <c r="H9" s="202"/>
      <c r="I9" s="202"/>
      <c r="J9" s="204"/>
      <c r="K9" s="204"/>
      <c r="L9" s="204"/>
      <c r="M9" s="201"/>
      <c r="N9" s="202"/>
      <c r="O9" s="204"/>
      <c r="P9" s="203"/>
      <c r="Q9" s="201"/>
      <c r="R9" s="202"/>
      <c r="S9" s="204"/>
      <c r="T9" s="203"/>
      <c r="U9" s="203"/>
      <c r="V9" s="203"/>
    </row>
    <row r="10" spans="1:23" x14ac:dyDescent="0.2">
      <c r="A10" s="112" t="s">
        <v>6</v>
      </c>
      <c r="D10" s="117"/>
      <c r="G10" s="172"/>
      <c r="J10" s="107"/>
      <c r="K10" s="107"/>
      <c r="L10" s="107"/>
      <c r="M10" s="117"/>
      <c r="O10" s="107"/>
      <c r="P10" s="172"/>
      <c r="Q10" s="117"/>
      <c r="S10" s="107"/>
      <c r="T10" s="172"/>
      <c r="U10" s="172"/>
      <c r="V10" s="172"/>
    </row>
    <row r="11" spans="1:23" x14ac:dyDescent="0.2">
      <c r="A11" s="117" t="s">
        <v>7</v>
      </c>
      <c r="D11" s="173">
        <v>8.7454104642396384</v>
      </c>
      <c r="E11" s="174">
        <v>6.827340431906606</v>
      </c>
      <c r="F11" s="174">
        <v>7.383126998549649</v>
      </c>
      <c r="G11" s="175">
        <v>22.955877894695895</v>
      </c>
      <c r="H11" s="173">
        <v>12.50340716680417</v>
      </c>
      <c r="I11" s="174">
        <v>4.174797483953844</v>
      </c>
      <c r="J11" s="174">
        <v>8.0102536504436728</v>
      </c>
      <c r="K11" s="175">
        <v>24.688458301201681</v>
      </c>
      <c r="L11" s="175">
        <v>47.64433619589758</v>
      </c>
      <c r="M11" s="173">
        <v>7.1725631325373964</v>
      </c>
      <c r="N11" s="174">
        <v>6.7424726094558673</v>
      </c>
      <c r="O11" s="174">
        <v>7.7633975548538192</v>
      </c>
      <c r="P11" s="175">
        <v>21.678433296847082</v>
      </c>
      <c r="Q11" s="175">
        <v>9.1244454805891309</v>
      </c>
      <c r="R11" s="174">
        <v>0</v>
      </c>
      <c r="S11" s="174">
        <v>0</v>
      </c>
      <c r="T11" s="175">
        <v>9.1244454805891309</v>
      </c>
      <c r="U11" s="175">
        <v>30.802878777436216</v>
      </c>
      <c r="V11" s="175">
        <v>78.447214973333786</v>
      </c>
    </row>
    <row r="12" spans="1:23" x14ac:dyDescent="0.2">
      <c r="A12" s="117"/>
      <c r="B12" t="s">
        <v>8</v>
      </c>
      <c r="D12" s="173">
        <v>8.5579284686865993</v>
      </c>
      <c r="E12" s="174">
        <v>6.1040736402152902</v>
      </c>
      <c r="F12" s="174">
        <v>7.3987211640296664</v>
      </c>
      <c r="G12" s="175">
        <v>22.060723272931558</v>
      </c>
      <c r="H12" s="173">
        <v>13.323760589507758</v>
      </c>
      <c r="I12" s="174">
        <v>3.652419961207372</v>
      </c>
      <c r="J12" s="174">
        <v>7.9997265672154052</v>
      </c>
      <c r="K12" s="175">
        <v>24.975907117930536</v>
      </c>
      <c r="L12" s="175">
        <v>47.036630390862094</v>
      </c>
      <c r="M12" s="173">
        <v>6.7844714014962575</v>
      </c>
      <c r="N12" s="174">
        <v>6.8054193563694936</v>
      </c>
      <c r="O12" s="174">
        <v>7.5076807460619026</v>
      </c>
      <c r="P12" s="175">
        <v>21.097571503927654</v>
      </c>
      <c r="Q12" s="175">
        <v>8.5794166042594568</v>
      </c>
      <c r="R12" s="174">
        <v>0</v>
      </c>
      <c r="S12" s="174">
        <v>0</v>
      </c>
      <c r="T12" s="175">
        <v>8.5794166042594568</v>
      </c>
      <c r="U12" s="175">
        <v>29.676988108187107</v>
      </c>
      <c r="V12" s="175">
        <v>76.713618499049204</v>
      </c>
    </row>
    <row r="13" spans="1:23" s="123" customFormat="1" x14ac:dyDescent="0.2">
      <c r="A13" s="122"/>
      <c r="C13" s="123" t="s">
        <v>71</v>
      </c>
      <c r="D13" s="173">
        <v>7.2964525583936863</v>
      </c>
      <c r="E13" s="174">
        <v>5.7282517971497864</v>
      </c>
      <c r="F13" s="174">
        <v>8.4466066063561804</v>
      </c>
      <c r="G13" s="175">
        <v>21.47131096189965</v>
      </c>
      <c r="H13" s="173">
        <v>9.595742871599457</v>
      </c>
      <c r="I13" s="174">
        <v>6.1427590536091685</v>
      </c>
      <c r="J13" s="174">
        <v>12.114879789385155</v>
      </c>
      <c r="K13" s="175">
        <v>27.853381714593777</v>
      </c>
      <c r="L13" s="175">
        <v>49.324692676493434</v>
      </c>
      <c r="M13" s="173">
        <v>10.44631471766699</v>
      </c>
      <c r="N13" s="174">
        <v>10.096368307777668</v>
      </c>
      <c r="O13" s="174">
        <v>12.281870292067438</v>
      </c>
      <c r="P13" s="175">
        <v>32.824553317512098</v>
      </c>
      <c r="Q13" s="175">
        <v>9.8425130335134838</v>
      </c>
      <c r="R13" s="174">
        <v>0</v>
      </c>
      <c r="S13" s="174">
        <v>0</v>
      </c>
      <c r="T13" s="175">
        <v>9.8425130335134838</v>
      </c>
      <c r="U13" s="175">
        <v>42.667066351025582</v>
      </c>
      <c r="V13" s="175">
        <v>91.991759027519009</v>
      </c>
    </row>
    <row r="14" spans="1:23" s="123" customFormat="1" x14ac:dyDescent="0.2">
      <c r="A14" s="122"/>
      <c r="C14" s="123" t="s">
        <v>59</v>
      </c>
      <c r="D14" s="173">
        <v>8.6261071130751237</v>
      </c>
      <c r="E14" s="174">
        <v>6.1243855808419276</v>
      </c>
      <c r="F14" s="174">
        <v>7.3420863853950875</v>
      </c>
      <c r="G14" s="175">
        <v>22.092579079312141</v>
      </c>
      <c r="H14" s="173">
        <v>13.525247746091171</v>
      </c>
      <c r="I14" s="174">
        <v>3.5178252836536159</v>
      </c>
      <c r="J14" s="174">
        <v>7.7773160036451019</v>
      </c>
      <c r="K14" s="175">
        <v>24.82038903338989</v>
      </c>
      <c r="L14" s="175">
        <v>46.912968112702039</v>
      </c>
      <c r="M14" s="173">
        <v>6.586560754750943</v>
      </c>
      <c r="N14" s="174">
        <v>6.6275543361752121</v>
      </c>
      <c r="O14" s="174">
        <v>7.2496514260846805</v>
      </c>
      <c r="P14" s="175">
        <v>20.463766517010836</v>
      </c>
      <c r="Q14" s="175">
        <v>8.5111503761247231</v>
      </c>
      <c r="R14" s="174">
        <v>0</v>
      </c>
      <c r="S14" s="174">
        <v>0</v>
      </c>
      <c r="T14" s="175">
        <v>8.5111503761247231</v>
      </c>
      <c r="U14" s="175">
        <v>28.974916893135561</v>
      </c>
      <c r="V14" s="175">
        <v>75.887885005837589</v>
      </c>
    </row>
    <row r="15" spans="1:23" x14ac:dyDescent="0.2">
      <c r="A15" s="117"/>
      <c r="B15" t="s">
        <v>93</v>
      </c>
      <c r="D15" s="173">
        <v>6.9742324878014239</v>
      </c>
      <c r="E15" s="174">
        <v>8.5556291333140528</v>
      </c>
      <c r="F15" s="174">
        <v>9.426168416425142</v>
      </c>
      <c r="G15" s="175">
        <v>24.956030037540618</v>
      </c>
      <c r="H15" s="173">
        <v>7.7102888248879706</v>
      </c>
      <c r="I15" s="174">
        <v>8.1046097812278148</v>
      </c>
      <c r="J15" s="174">
        <v>9.5582077810049721</v>
      </c>
      <c r="K15" s="175">
        <v>25.373106387120757</v>
      </c>
      <c r="L15" s="175">
        <v>50.329136424661371</v>
      </c>
      <c r="M15" s="173">
        <v>6.0575021676018235</v>
      </c>
      <c r="N15" s="174">
        <v>10.113303245252402</v>
      </c>
      <c r="O15" s="174">
        <v>9.8042327135878704</v>
      </c>
      <c r="P15" s="175">
        <v>25.975038126442097</v>
      </c>
      <c r="Q15" s="175">
        <v>8.4993529581023903</v>
      </c>
      <c r="R15" s="174">
        <v>0</v>
      </c>
      <c r="S15" s="174">
        <v>0</v>
      </c>
      <c r="T15" s="175">
        <v>8.4993529581023903</v>
      </c>
      <c r="U15" s="175">
        <v>34.474391084544486</v>
      </c>
      <c r="V15" s="175">
        <v>84.80352750920585</v>
      </c>
    </row>
    <row r="16" spans="1:23" x14ac:dyDescent="0.2">
      <c r="A16" s="117"/>
      <c r="B16" t="s">
        <v>9</v>
      </c>
      <c r="D16" s="173">
        <v>10.552450978770546</v>
      </c>
      <c r="E16" s="174">
        <v>15.264830023715875</v>
      </c>
      <c r="F16" s="174">
        <v>12.244668947834102</v>
      </c>
      <c r="G16" s="175">
        <v>38.061949950320525</v>
      </c>
      <c r="H16" s="173">
        <v>11.665834157595876</v>
      </c>
      <c r="I16" s="174">
        <v>11.644423588812391</v>
      </c>
      <c r="J16" s="174">
        <v>11.378617244897343</v>
      </c>
      <c r="K16" s="175">
        <v>34.68887499130561</v>
      </c>
      <c r="L16" s="175">
        <v>72.750824941626135</v>
      </c>
      <c r="M16" s="173">
        <v>11.608212664268201</v>
      </c>
      <c r="N16" s="174">
        <v>10.917948941079757</v>
      </c>
      <c r="O16" s="174">
        <v>12.87314139992996</v>
      </c>
      <c r="P16" s="175">
        <v>35.399303005277922</v>
      </c>
      <c r="Q16" s="175">
        <v>11.467968976885016</v>
      </c>
      <c r="R16" s="174">
        <v>0</v>
      </c>
      <c r="S16" s="174">
        <v>0</v>
      </c>
      <c r="T16" s="175">
        <v>11.467968976885016</v>
      </c>
      <c r="U16" s="175">
        <v>46.86727198216294</v>
      </c>
      <c r="V16" s="175">
        <v>119.61809692378908</v>
      </c>
    </row>
    <row r="17" spans="1:22" x14ac:dyDescent="0.2">
      <c r="A17" s="117"/>
      <c r="B17" t="s">
        <v>56</v>
      </c>
      <c r="D17" s="173">
        <v>3.8003018956009278</v>
      </c>
      <c r="E17" s="174">
        <v>5.0978986947897482</v>
      </c>
      <c r="F17" s="174">
        <v>24.750862710010647</v>
      </c>
      <c r="G17" s="175">
        <v>33.649063300401323</v>
      </c>
      <c r="H17" s="173">
        <v>20.70431061404274</v>
      </c>
      <c r="I17" s="174">
        <v>8.5843849840758395</v>
      </c>
      <c r="J17" s="174">
        <v>4.2757748007293799</v>
      </c>
      <c r="K17" s="175">
        <v>33.564470398847959</v>
      </c>
      <c r="L17" s="175">
        <v>67.213533699249282</v>
      </c>
      <c r="M17" s="173">
        <v>9.0654310757392267</v>
      </c>
      <c r="N17" s="174">
        <v>6.9807589603043034</v>
      </c>
      <c r="O17" s="174">
        <v>11.111389719873653</v>
      </c>
      <c r="P17" s="175">
        <v>27.157579755917183</v>
      </c>
      <c r="Q17" s="175">
        <v>7.3607352989874251</v>
      </c>
      <c r="R17" s="174">
        <v>0</v>
      </c>
      <c r="S17" s="174">
        <v>0</v>
      </c>
      <c r="T17" s="175">
        <v>7.3607352989874251</v>
      </c>
      <c r="U17" s="175">
        <v>34.518315054904605</v>
      </c>
      <c r="V17" s="175">
        <v>101.7318487541539</v>
      </c>
    </row>
    <row r="18" spans="1:22" x14ac:dyDescent="0.2">
      <c r="A18" s="117"/>
      <c r="B18" t="s">
        <v>57</v>
      </c>
      <c r="D18" s="173">
        <v>13.328415562237639</v>
      </c>
      <c r="E18" s="174">
        <v>2.2605984847378617</v>
      </c>
      <c r="F18" s="174">
        <v>2.3083502739186028</v>
      </c>
      <c r="G18" s="175">
        <v>17.897364320894102</v>
      </c>
      <c r="H18" s="173">
        <v>7.5925551278676879</v>
      </c>
      <c r="I18" s="174">
        <v>3.0667451295414394</v>
      </c>
      <c r="J18" s="174">
        <v>2.6256343569506142</v>
      </c>
      <c r="K18" s="175">
        <v>13.284934614359745</v>
      </c>
      <c r="L18" s="175">
        <v>31.182298935253844</v>
      </c>
      <c r="M18" s="173">
        <v>7.021683510231659</v>
      </c>
      <c r="N18" s="174">
        <v>2.609734326412585</v>
      </c>
      <c r="O18" s="174">
        <v>2.6263457514534099</v>
      </c>
      <c r="P18" s="175">
        <v>12.257763588097655</v>
      </c>
      <c r="Q18" s="175">
        <v>18.055874309068322</v>
      </c>
      <c r="R18" s="174">
        <v>0</v>
      </c>
      <c r="S18" s="174">
        <v>0</v>
      </c>
      <c r="T18" s="175">
        <v>18.055874309068322</v>
      </c>
      <c r="U18" s="175">
        <v>30.313637897165975</v>
      </c>
      <c r="V18" s="175">
        <v>61.495936832419815</v>
      </c>
    </row>
    <row r="19" spans="1:22" x14ac:dyDescent="0.2">
      <c r="A19" s="117"/>
      <c r="B19" t="s">
        <v>10</v>
      </c>
      <c r="D19" s="173">
        <v>10.421239647326246</v>
      </c>
      <c r="E19" s="174">
        <v>11.429497515059472</v>
      </c>
      <c r="F19" s="174">
        <v>11.574634604832578</v>
      </c>
      <c r="G19" s="175">
        <v>33.425371767218301</v>
      </c>
      <c r="H19" s="173">
        <v>13.703339992664541</v>
      </c>
      <c r="I19" s="174">
        <v>6.8245974937856086</v>
      </c>
      <c r="J19" s="174">
        <v>9.3688301351320291</v>
      </c>
      <c r="K19" s="175">
        <v>29.896767621582178</v>
      </c>
      <c r="L19" s="175">
        <v>63.32213938880048</v>
      </c>
      <c r="M19" s="173">
        <v>10.595226312734253</v>
      </c>
      <c r="N19" s="174">
        <v>10.601934282167139</v>
      </c>
      <c r="O19" s="174">
        <v>9.369348485860149</v>
      </c>
      <c r="P19" s="175">
        <v>30.566509080761545</v>
      </c>
      <c r="Q19" s="175">
        <v>10.997968502229487</v>
      </c>
      <c r="R19" s="174">
        <v>0</v>
      </c>
      <c r="S19" s="174">
        <v>0</v>
      </c>
      <c r="T19" s="175">
        <v>10.997968502229487</v>
      </c>
      <c r="U19" s="175">
        <v>41.564477582991024</v>
      </c>
      <c r="V19" s="175">
        <v>104.88661697179151</v>
      </c>
    </row>
    <row r="20" spans="1:22" x14ac:dyDescent="0.2">
      <c r="A20" s="117"/>
      <c r="B20" t="s">
        <v>11</v>
      </c>
      <c r="D20" s="173">
        <v>7.187494991859003</v>
      </c>
      <c r="E20" s="174">
        <v>14.093666441559504</v>
      </c>
      <c r="F20" s="174">
        <v>5.2101590525353227</v>
      </c>
      <c r="G20" s="175">
        <v>26.491320485953828</v>
      </c>
      <c r="H20" s="173">
        <v>4.6511972087800775</v>
      </c>
      <c r="I20" s="174">
        <v>5.9502917300314389</v>
      </c>
      <c r="J20" s="174">
        <v>9.0203527904810787</v>
      </c>
      <c r="K20" s="175">
        <v>19.621841729292594</v>
      </c>
      <c r="L20" s="175">
        <v>46.113162215246426</v>
      </c>
      <c r="M20" s="173">
        <v>9.7339068061854661</v>
      </c>
      <c r="N20" s="174">
        <v>3.5172319064926802</v>
      </c>
      <c r="O20" s="174">
        <v>10.963633143122115</v>
      </c>
      <c r="P20" s="175">
        <v>24.214771855800262</v>
      </c>
      <c r="Q20" s="175">
        <v>9.1531879629541475</v>
      </c>
      <c r="R20" s="174">
        <v>0</v>
      </c>
      <c r="S20" s="174">
        <v>0</v>
      </c>
      <c r="T20" s="175">
        <v>9.1531879629541475</v>
      </c>
      <c r="U20" s="175">
        <v>33.367959818754407</v>
      </c>
      <c r="V20" s="175">
        <v>79.481122034000833</v>
      </c>
    </row>
    <row r="21" spans="1:22" x14ac:dyDescent="0.2">
      <c r="A21" s="193"/>
      <c r="B21" s="98"/>
      <c r="C21" s="98"/>
      <c r="D21" s="173"/>
      <c r="E21" s="174"/>
      <c r="F21" s="174"/>
      <c r="G21" s="175"/>
      <c r="H21" s="173"/>
      <c r="I21" s="174"/>
      <c r="J21" s="174"/>
      <c r="K21" s="175"/>
      <c r="L21" s="175"/>
      <c r="M21" s="173"/>
      <c r="N21" s="174"/>
      <c r="O21" s="174"/>
      <c r="P21" s="175"/>
      <c r="Q21" s="175"/>
      <c r="R21" s="174"/>
      <c r="S21" s="174"/>
      <c r="T21" s="175"/>
      <c r="U21" s="175"/>
      <c r="V21" s="175"/>
    </row>
    <row r="22" spans="1:22" x14ac:dyDescent="0.2">
      <c r="A22" s="117" t="s">
        <v>12</v>
      </c>
      <c r="D22" s="173">
        <v>8.273243203021325</v>
      </c>
      <c r="E22" s="174">
        <v>7.6711726994538472</v>
      </c>
      <c r="F22" s="174">
        <v>9.4401376197758324</v>
      </c>
      <c r="G22" s="175">
        <v>25.384553522251004</v>
      </c>
      <c r="H22" s="173">
        <v>8.4220512837506263</v>
      </c>
      <c r="I22" s="174">
        <v>8.1166350162759962</v>
      </c>
      <c r="J22" s="174">
        <v>8.2902885998600784</v>
      </c>
      <c r="K22" s="175">
        <v>24.828974899886699</v>
      </c>
      <c r="L22" s="175">
        <v>50.213528422137713</v>
      </c>
      <c r="M22" s="173">
        <v>8.5077757411016677</v>
      </c>
      <c r="N22" s="174">
        <v>7.8776357293437949</v>
      </c>
      <c r="O22" s="174">
        <v>8.9572069532652332</v>
      </c>
      <c r="P22" s="175">
        <v>25.342618423710693</v>
      </c>
      <c r="Q22" s="175">
        <v>8.4168799922549375</v>
      </c>
      <c r="R22" s="174">
        <v>0</v>
      </c>
      <c r="S22" s="174">
        <v>0</v>
      </c>
      <c r="T22" s="175">
        <v>8.4168799922549375</v>
      </c>
      <c r="U22" s="175">
        <v>33.759498415965631</v>
      </c>
      <c r="V22" s="175">
        <v>83.973026838103337</v>
      </c>
    </row>
    <row r="23" spans="1:22" x14ac:dyDescent="0.2">
      <c r="A23" s="117"/>
      <c r="B23" t="s">
        <v>13</v>
      </c>
      <c r="D23" s="173">
        <v>8.2888891509551463</v>
      </c>
      <c r="E23" s="174">
        <v>7.6747230448468411</v>
      </c>
      <c r="F23" s="174">
        <v>10.170015236086506</v>
      </c>
      <c r="G23" s="175">
        <v>26.133627431888495</v>
      </c>
      <c r="H23" s="173">
        <v>7.9770767704284982</v>
      </c>
      <c r="I23" s="174">
        <v>7.9467530725790425</v>
      </c>
      <c r="J23" s="174">
        <v>10.195458159402653</v>
      </c>
      <c r="K23" s="175">
        <v>26.119288002410197</v>
      </c>
      <c r="L23" s="175">
        <v>52.2529154342987</v>
      </c>
      <c r="M23" s="173">
        <v>7.9302712324064117</v>
      </c>
      <c r="N23" s="174">
        <v>8.02192883462968</v>
      </c>
      <c r="O23" s="174">
        <v>10.224910810255876</v>
      </c>
      <c r="P23" s="175">
        <v>26.17711087729197</v>
      </c>
      <c r="Q23" s="175">
        <v>7.7681811025893079</v>
      </c>
      <c r="R23" s="174">
        <v>0</v>
      </c>
      <c r="S23" s="174">
        <v>0</v>
      </c>
      <c r="T23" s="175">
        <v>7.7681811025893079</v>
      </c>
      <c r="U23" s="175">
        <v>33.945291979881276</v>
      </c>
      <c r="V23" s="175">
        <v>86.198207414179976</v>
      </c>
    </row>
    <row r="24" spans="1:22" x14ac:dyDescent="0.2">
      <c r="A24" s="117"/>
      <c r="B24" t="s">
        <v>14</v>
      </c>
      <c r="D24" s="173">
        <v>8.2343530250861612</v>
      </c>
      <c r="E24" s="174">
        <v>8.4503774643342808</v>
      </c>
      <c r="F24" s="174">
        <v>11.136083061548096</v>
      </c>
      <c r="G24" s="175">
        <v>27.820813550968538</v>
      </c>
      <c r="H24" s="173">
        <v>9.1599231513650725</v>
      </c>
      <c r="I24" s="174">
        <v>9.1926069761893192</v>
      </c>
      <c r="J24" s="174">
        <v>8.9863060380826507</v>
      </c>
      <c r="K24" s="175">
        <v>27.338836165637048</v>
      </c>
      <c r="L24" s="175">
        <v>55.159649716605585</v>
      </c>
      <c r="M24" s="173">
        <v>9.1237260773881221</v>
      </c>
      <c r="N24" s="174">
        <v>8.7732912341807356</v>
      </c>
      <c r="O24" s="174">
        <v>9.1351956668139866</v>
      </c>
      <c r="P24" s="175">
        <v>27.032212978382848</v>
      </c>
      <c r="Q24" s="175">
        <v>9.0823737053900757</v>
      </c>
      <c r="R24" s="174">
        <v>0</v>
      </c>
      <c r="S24" s="174">
        <v>0</v>
      </c>
      <c r="T24" s="175">
        <v>9.0823737053900757</v>
      </c>
      <c r="U24" s="175">
        <v>36.11458668377292</v>
      </c>
      <c r="V24" s="175">
        <v>91.274236400378499</v>
      </c>
    </row>
    <row r="25" spans="1:22" x14ac:dyDescent="0.2">
      <c r="A25" s="117"/>
      <c r="B25" t="s">
        <v>15</v>
      </c>
      <c r="D25" s="173">
        <v>20.456138132539532</v>
      </c>
      <c r="E25" s="174">
        <v>1.4608295533965654</v>
      </c>
      <c r="F25" s="174">
        <v>16.550544079677497</v>
      </c>
      <c r="G25" s="175">
        <v>38.467511765613601</v>
      </c>
      <c r="H25" s="173">
        <v>8.1405853125319769</v>
      </c>
      <c r="I25" s="174">
        <v>5.0844547558778732</v>
      </c>
      <c r="J25" s="174">
        <v>3.180331084973838</v>
      </c>
      <c r="K25" s="175">
        <v>16.405371153383687</v>
      </c>
      <c r="L25" s="175">
        <v>54.872882918997291</v>
      </c>
      <c r="M25" s="173">
        <v>22.074908036207976</v>
      </c>
      <c r="N25" s="174">
        <v>1.5169673075425685</v>
      </c>
      <c r="O25" s="174">
        <v>13.691868234228879</v>
      </c>
      <c r="P25" s="175">
        <v>37.283743577979429</v>
      </c>
      <c r="Q25" s="175">
        <v>13.219426296315248</v>
      </c>
      <c r="R25" s="174">
        <v>0</v>
      </c>
      <c r="S25" s="174">
        <v>0</v>
      </c>
      <c r="T25" s="175">
        <v>13.219426296315248</v>
      </c>
      <c r="U25" s="175">
        <v>50.50316987429467</v>
      </c>
      <c r="V25" s="175">
        <v>105.37605279329196</v>
      </c>
    </row>
    <row r="26" spans="1:22" x14ac:dyDescent="0.2">
      <c r="A26" s="117"/>
      <c r="B26" t="s">
        <v>58</v>
      </c>
      <c r="D26" s="173">
        <v>6.6960260912745202</v>
      </c>
      <c r="E26" s="174">
        <v>7.6568623400652109</v>
      </c>
      <c r="F26" s="174">
        <v>8.0436218709347642</v>
      </c>
      <c r="G26" s="175">
        <v>22.396510302274496</v>
      </c>
      <c r="H26" s="173">
        <v>8.4372596865275025</v>
      </c>
      <c r="I26" s="174">
        <v>7.7888246338339862</v>
      </c>
      <c r="J26" s="174">
        <v>7.7383958300673461</v>
      </c>
      <c r="K26" s="175">
        <v>23.964480150428837</v>
      </c>
      <c r="L26" s="175">
        <v>46.360990452703341</v>
      </c>
      <c r="M26" s="173">
        <v>7.010181290815706</v>
      </c>
      <c r="N26" s="174">
        <v>7.9803823029442817</v>
      </c>
      <c r="O26" s="174">
        <v>7.6656923556662937</v>
      </c>
      <c r="P26" s="175">
        <v>22.656255949426281</v>
      </c>
      <c r="Q26" s="175">
        <v>7.8899825029310309</v>
      </c>
      <c r="R26" s="174">
        <v>0</v>
      </c>
      <c r="S26" s="174">
        <v>0</v>
      </c>
      <c r="T26" s="175">
        <v>7.8899825029310309</v>
      </c>
      <c r="U26" s="175">
        <v>30.546238452357315</v>
      </c>
      <c r="V26" s="175">
        <v>76.907228905060649</v>
      </c>
    </row>
    <row r="27" spans="1:22" x14ac:dyDescent="0.2">
      <c r="A27" s="117"/>
      <c r="B27" t="s">
        <v>72</v>
      </c>
      <c r="D27" s="173">
        <v>8.1968979290001851</v>
      </c>
      <c r="E27" s="174">
        <v>8.7601358606306654</v>
      </c>
      <c r="F27" s="174">
        <v>8.929360045453878</v>
      </c>
      <c r="G27" s="175">
        <v>25.886393835084732</v>
      </c>
      <c r="H27" s="173">
        <v>8.5216162460095539</v>
      </c>
      <c r="I27" s="174">
        <v>9.2138330708258529</v>
      </c>
      <c r="J27" s="174">
        <v>8.2528614540408682</v>
      </c>
      <c r="K27" s="175">
        <v>25.988310770876279</v>
      </c>
      <c r="L27" s="175">
        <v>51.874704605961007</v>
      </c>
      <c r="M27" s="173">
        <v>8.4340898853651218</v>
      </c>
      <c r="N27" s="174">
        <v>8.375501552150503</v>
      </c>
      <c r="O27" s="174">
        <v>8.6024924927438207</v>
      </c>
      <c r="P27" s="175">
        <v>25.412083930259442</v>
      </c>
      <c r="Q27" s="175">
        <v>8.4938729206213068</v>
      </c>
      <c r="R27" s="174">
        <v>0</v>
      </c>
      <c r="S27" s="174">
        <v>0</v>
      </c>
      <c r="T27" s="175">
        <v>8.4938729206213068</v>
      </c>
      <c r="U27" s="175">
        <v>33.905956850880756</v>
      </c>
      <c r="V27" s="175">
        <v>85.780661456841756</v>
      </c>
    </row>
    <row r="28" spans="1:22" x14ac:dyDescent="0.2">
      <c r="A28" s="117"/>
      <c r="B28" t="s">
        <v>73</v>
      </c>
      <c r="D28" s="219"/>
      <c r="E28" s="220"/>
      <c r="F28" s="220"/>
      <c r="G28" s="221"/>
      <c r="H28" s="219"/>
      <c r="I28" s="220"/>
      <c r="J28" s="220"/>
      <c r="K28" s="221"/>
      <c r="L28" s="221"/>
      <c r="M28" s="219"/>
      <c r="N28" s="220"/>
      <c r="O28" s="220"/>
      <c r="P28" s="221"/>
      <c r="Q28" s="221"/>
      <c r="R28" s="220"/>
      <c r="S28" s="220"/>
      <c r="T28" s="221"/>
      <c r="U28" s="221"/>
      <c r="V28" s="221"/>
    </row>
    <row r="29" spans="1:22" x14ac:dyDescent="0.2">
      <c r="A29" s="117"/>
      <c r="D29" s="173"/>
      <c r="E29" s="174"/>
      <c r="F29" s="174"/>
      <c r="G29" s="175"/>
      <c r="H29" s="173"/>
      <c r="I29" s="174"/>
      <c r="J29" s="174"/>
      <c r="K29" s="175"/>
      <c r="L29" s="175"/>
      <c r="M29" s="173"/>
      <c r="N29" s="174"/>
      <c r="O29" s="174"/>
      <c r="P29" s="175"/>
      <c r="Q29" s="175"/>
      <c r="R29" s="174"/>
      <c r="S29" s="174"/>
      <c r="T29" s="175"/>
      <c r="U29" s="175"/>
      <c r="V29" s="175"/>
    </row>
    <row r="30" spans="1:22" x14ac:dyDescent="0.2">
      <c r="A30" s="117" t="s">
        <v>17</v>
      </c>
      <c r="B30" s="126"/>
      <c r="C30" s="126"/>
      <c r="D30" s="173">
        <v>14.828815558261624</v>
      </c>
      <c r="E30" s="174">
        <v>-4.0445982570477792</v>
      </c>
      <c r="F30" s="174">
        <v>-19.119406996154439</v>
      </c>
      <c r="G30" s="175">
        <v>-8.3351896949405955</v>
      </c>
      <c r="H30" s="173">
        <v>65.087614520402639</v>
      </c>
      <c r="I30" s="174">
        <v>-46.6118548181595</v>
      </c>
      <c r="J30" s="174">
        <v>4.4022821163980934</v>
      </c>
      <c r="K30" s="175">
        <v>22.878041818641233</v>
      </c>
      <c r="L30" s="175">
        <v>14.542852123700639</v>
      </c>
      <c r="M30" s="173">
        <v>-10.030322056037026</v>
      </c>
      <c r="N30" s="174">
        <v>-7.8829740770715251</v>
      </c>
      <c r="O30" s="174">
        <v>-7.6176480450642696</v>
      </c>
      <c r="P30" s="175">
        <v>-25.53094417817282</v>
      </c>
      <c r="Q30" s="175">
        <v>18.240722379965632</v>
      </c>
      <c r="R30" s="174">
        <v>0</v>
      </c>
      <c r="S30" s="174">
        <v>0</v>
      </c>
      <c r="T30" s="175">
        <v>18.240722379965632</v>
      </c>
      <c r="U30" s="175">
        <v>-7.2902217982071891</v>
      </c>
      <c r="V30" s="175">
        <v>7.2526303254934517</v>
      </c>
    </row>
    <row r="31" spans="1:22" x14ac:dyDescent="0.2">
      <c r="A31" s="117"/>
      <c r="D31" s="173"/>
      <c r="E31" s="174"/>
      <c r="F31" s="174"/>
      <c r="G31" s="175"/>
      <c r="H31" s="173"/>
      <c r="I31" s="174"/>
      <c r="J31" s="174"/>
      <c r="K31" s="175"/>
      <c r="L31" s="175"/>
      <c r="M31" s="173"/>
      <c r="N31" s="174"/>
      <c r="O31" s="174"/>
      <c r="P31" s="175"/>
      <c r="Q31" s="175"/>
      <c r="R31" s="174"/>
      <c r="S31" s="174"/>
      <c r="T31" s="175"/>
      <c r="U31" s="175"/>
      <c r="V31" s="175"/>
    </row>
    <row r="32" spans="1:22" x14ac:dyDescent="0.2">
      <c r="A32" s="112" t="s">
        <v>18</v>
      </c>
      <c r="D32" s="173"/>
      <c r="E32" s="174"/>
      <c r="F32" s="174"/>
      <c r="G32" s="175"/>
      <c r="H32" s="173"/>
      <c r="I32" s="174"/>
      <c r="J32" s="174"/>
      <c r="K32" s="175"/>
      <c r="L32" s="175"/>
      <c r="M32" s="173"/>
      <c r="N32" s="174"/>
      <c r="O32" s="174"/>
      <c r="P32" s="175"/>
      <c r="Q32" s="175"/>
      <c r="R32" s="174"/>
      <c r="S32" s="174"/>
      <c r="T32" s="175"/>
      <c r="U32" s="175"/>
      <c r="V32" s="175"/>
    </row>
    <row r="33" spans="1:22" x14ac:dyDescent="0.2">
      <c r="A33" s="117" t="s">
        <v>19</v>
      </c>
      <c r="D33" s="173">
        <v>2.281449298784052</v>
      </c>
      <c r="E33" s="174">
        <v>5.9393586150818676</v>
      </c>
      <c r="F33" s="174">
        <v>8.6458426475309729</v>
      </c>
      <c r="G33" s="175">
        <v>16.866650561396892</v>
      </c>
      <c r="H33" s="173">
        <v>7.1566767394339701</v>
      </c>
      <c r="I33" s="174">
        <v>7.1545180617391857</v>
      </c>
      <c r="J33" s="174">
        <v>9.4057857230814683</v>
      </c>
      <c r="K33" s="175">
        <v>23.716980524254623</v>
      </c>
      <c r="L33" s="175">
        <v>40.583631085651518</v>
      </c>
      <c r="M33" s="173">
        <v>6.5527754151336133</v>
      </c>
      <c r="N33" s="174">
        <v>6.9245383560693359</v>
      </c>
      <c r="O33" s="174">
        <v>6.1409914004816351</v>
      </c>
      <c r="P33" s="175">
        <v>19.618305171684582</v>
      </c>
      <c r="Q33" s="175">
        <v>6.7376993744219558</v>
      </c>
      <c r="R33" s="174">
        <v>0</v>
      </c>
      <c r="S33" s="174">
        <v>0</v>
      </c>
      <c r="T33" s="175">
        <v>6.7376993744219558</v>
      </c>
      <c r="U33" s="175">
        <v>26.356004546106536</v>
      </c>
      <c r="V33" s="175">
        <v>66.939635631758051</v>
      </c>
    </row>
    <row r="34" spans="1:22" x14ac:dyDescent="0.2">
      <c r="A34" s="117"/>
      <c r="B34" t="s">
        <v>20</v>
      </c>
      <c r="D34" s="173">
        <v>3.9780342740735253</v>
      </c>
      <c r="E34" s="174">
        <v>20.905318712652328</v>
      </c>
      <c r="F34" s="174">
        <v>3.0435839515174714</v>
      </c>
      <c r="G34" s="175">
        <v>27.926936938243323</v>
      </c>
      <c r="H34" s="173">
        <v>1.9085099641359904</v>
      </c>
      <c r="I34" s="174">
        <v>12.262036961958781</v>
      </c>
      <c r="J34" s="174">
        <v>10.701891887675492</v>
      </c>
      <c r="K34" s="175">
        <v>24.872438813770266</v>
      </c>
      <c r="L34" s="175">
        <v>52.799375752013589</v>
      </c>
      <c r="M34" s="173">
        <v>17.812091835293177</v>
      </c>
      <c r="N34" s="174">
        <v>6.628918042488638</v>
      </c>
      <c r="O34" s="174">
        <v>3.4422622900507229</v>
      </c>
      <c r="P34" s="175">
        <v>27.883272167832541</v>
      </c>
      <c r="Q34" s="175">
        <v>48.786740883736663</v>
      </c>
      <c r="R34" s="174">
        <v>0</v>
      </c>
      <c r="S34" s="174">
        <v>0</v>
      </c>
      <c r="T34" s="175">
        <v>48.786740883736663</v>
      </c>
      <c r="U34" s="175">
        <v>76.670013051569214</v>
      </c>
      <c r="V34" s="175">
        <v>129.4693888035828</v>
      </c>
    </row>
    <row r="35" spans="1:22" x14ac:dyDescent="0.2">
      <c r="A35" s="117"/>
      <c r="B35" t="s">
        <v>21</v>
      </c>
      <c r="D35" s="173">
        <v>0.15481587998544868</v>
      </c>
      <c r="E35" s="174">
        <v>4.2285247580925214</v>
      </c>
      <c r="F35" s="174">
        <v>6.7693526612213883</v>
      </c>
      <c r="G35" s="175">
        <v>11.15269329929936</v>
      </c>
      <c r="H35" s="173">
        <v>7.9975492113384439</v>
      </c>
      <c r="I35" s="174">
        <v>6.2477660730546081</v>
      </c>
      <c r="J35" s="174">
        <v>10.658705926797136</v>
      </c>
      <c r="K35" s="175">
        <v>24.904021211190187</v>
      </c>
      <c r="L35" s="175">
        <v>36.056714510489549</v>
      </c>
      <c r="M35" s="173">
        <v>4.8396065244881399</v>
      </c>
      <c r="N35" s="174">
        <v>5.8892937180848826</v>
      </c>
      <c r="O35" s="174">
        <v>6.4091526682788373</v>
      </c>
      <c r="P35" s="175">
        <v>17.138052910851858</v>
      </c>
      <c r="Q35" s="175">
        <v>6.3469657615029984</v>
      </c>
      <c r="R35" s="174">
        <v>0</v>
      </c>
      <c r="S35" s="174">
        <v>0</v>
      </c>
      <c r="T35" s="175">
        <v>6.3469657615029984</v>
      </c>
      <c r="U35" s="175">
        <v>23.485018672354858</v>
      </c>
      <c r="V35" s="175">
        <v>59.541733182844411</v>
      </c>
    </row>
    <row r="36" spans="1:22" x14ac:dyDescent="0.2">
      <c r="A36" s="117"/>
      <c r="B36" t="s">
        <v>22</v>
      </c>
      <c r="D36" s="173">
        <v>4.065793203185641</v>
      </c>
      <c r="E36" s="174">
        <v>7.4003546021173081</v>
      </c>
      <c r="F36" s="174">
        <v>10.206980360053578</v>
      </c>
      <c r="G36" s="175">
        <v>21.673128165356523</v>
      </c>
      <c r="H36" s="173">
        <v>6.442554843308133</v>
      </c>
      <c r="I36" s="174">
        <v>7.9235533061362551</v>
      </c>
      <c r="J36" s="174">
        <v>8.3588362635764142</v>
      </c>
      <c r="K36" s="175">
        <v>22.724944413020804</v>
      </c>
      <c r="L36" s="175">
        <v>44.398072578377331</v>
      </c>
      <c r="M36" s="173">
        <v>8.008770304413499</v>
      </c>
      <c r="N36" s="174">
        <v>7.7910516239431793</v>
      </c>
      <c r="O36" s="174">
        <v>5.9113280997511719</v>
      </c>
      <c r="P36" s="175">
        <v>21.711150028107852</v>
      </c>
      <c r="Q36" s="175">
        <v>7.1438775324859982</v>
      </c>
      <c r="R36" s="174">
        <v>0</v>
      </c>
      <c r="S36" s="174">
        <v>0</v>
      </c>
      <c r="T36" s="175">
        <v>7.1438775324859982</v>
      </c>
      <c r="U36" s="175">
        <v>28.85502756059385</v>
      </c>
      <c r="V36" s="175">
        <v>73.253100138971178</v>
      </c>
    </row>
    <row r="37" spans="1:22" x14ac:dyDescent="0.2">
      <c r="A37" s="193"/>
      <c r="B37" s="98"/>
      <c r="C37" s="98"/>
      <c r="D37" s="173"/>
      <c r="E37" s="174"/>
      <c r="F37" s="174"/>
      <c r="G37" s="175"/>
      <c r="H37" s="173"/>
      <c r="I37" s="174"/>
      <c r="J37" s="174"/>
      <c r="K37" s="175"/>
      <c r="L37" s="175"/>
      <c r="M37" s="173"/>
      <c r="N37" s="174"/>
      <c r="O37" s="174"/>
      <c r="P37" s="175"/>
      <c r="Q37" s="175"/>
      <c r="R37" s="174"/>
      <c r="S37" s="174"/>
      <c r="T37" s="175"/>
      <c r="U37" s="175"/>
      <c r="V37" s="175"/>
    </row>
    <row r="38" spans="1:22" x14ac:dyDescent="0.2">
      <c r="A38" s="127" t="s">
        <v>74</v>
      </c>
      <c r="B38" s="128"/>
      <c r="C38" s="128"/>
      <c r="D38" s="177">
        <v>8.7445654210416333</v>
      </c>
      <c r="E38" s="178">
        <v>6.8298358296501993</v>
      </c>
      <c r="F38" s="178">
        <v>7.3823577910887614</v>
      </c>
      <c r="G38" s="179">
        <v>22.956759041780593</v>
      </c>
      <c r="H38" s="177">
        <v>12.501529164008179</v>
      </c>
      <c r="I38" s="178">
        <v>4.1762309908639175</v>
      </c>
      <c r="J38" s="178">
        <v>8.010730757869883</v>
      </c>
      <c r="K38" s="179">
        <v>24.68849091274198</v>
      </c>
      <c r="L38" s="179">
        <v>47.645249954522569</v>
      </c>
      <c r="M38" s="177">
        <v>7.1744490465080162</v>
      </c>
      <c r="N38" s="178">
        <v>6.7424524812950946</v>
      </c>
      <c r="O38" s="178">
        <v>7.7626316102718267</v>
      </c>
      <c r="P38" s="179">
        <v>21.679533138074937</v>
      </c>
      <c r="Q38" s="179">
        <v>9.1314758368292797</v>
      </c>
      <c r="R38" s="178">
        <v>0</v>
      </c>
      <c r="S38" s="178">
        <v>0</v>
      </c>
      <c r="T38" s="179">
        <v>9.1314758368292797</v>
      </c>
      <c r="U38" s="179">
        <v>30.811008974904215</v>
      </c>
      <c r="V38" s="179">
        <v>78.456258929426781</v>
      </c>
    </row>
    <row r="39" spans="1:22" x14ac:dyDescent="0.2">
      <c r="A39" s="127" t="s">
        <v>75</v>
      </c>
      <c r="B39" s="128"/>
      <c r="C39" s="128"/>
      <c r="D39" s="177">
        <v>7.3293696719868668</v>
      </c>
      <c r="E39" s="178">
        <v>7.4006937523202918</v>
      </c>
      <c r="F39" s="178">
        <v>9.3140763150489043</v>
      </c>
      <c r="G39" s="179">
        <v>24.044139739356062</v>
      </c>
      <c r="H39" s="177">
        <v>8.2218174170379932</v>
      </c>
      <c r="I39" s="178">
        <v>7.9658531176014735</v>
      </c>
      <c r="J39" s="178">
        <v>8.4662697335063921</v>
      </c>
      <c r="K39" s="179">
        <v>24.653940268145856</v>
      </c>
      <c r="L39" s="179">
        <v>48.698080007501915</v>
      </c>
      <c r="M39" s="177">
        <v>8.2015320481898666</v>
      </c>
      <c r="N39" s="178">
        <v>7.7274054773927858</v>
      </c>
      <c r="O39" s="178">
        <v>8.5130123053633291</v>
      </c>
      <c r="P39" s="179">
        <v>24.44194983094598</v>
      </c>
      <c r="Q39" s="179">
        <v>8.1590535091403922</v>
      </c>
      <c r="R39" s="178">
        <v>0</v>
      </c>
      <c r="S39" s="178">
        <v>0</v>
      </c>
      <c r="T39" s="179">
        <v>8.1590535091403922</v>
      </c>
      <c r="U39" s="179">
        <v>32.601003340086372</v>
      </c>
      <c r="V39" s="179">
        <v>81.299083347588279</v>
      </c>
    </row>
    <row r="40" spans="1:22" x14ac:dyDescent="0.2">
      <c r="A40" s="212"/>
      <c r="B40" s="213"/>
      <c r="C40" s="213"/>
      <c r="D40" s="214"/>
      <c r="E40" s="215"/>
      <c r="F40" s="215"/>
      <c r="G40" s="216"/>
      <c r="H40" s="215"/>
      <c r="I40" s="215"/>
      <c r="J40" s="217"/>
      <c r="K40" s="217"/>
      <c r="L40" s="217"/>
      <c r="M40" s="214"/>
      <c r="N40" s="215"/>
      <c r="O40" s="217"/>
      <c r="P40" s="217"/>
      <c r="Q40" s="214"/>
      <c r="R40" s="215"/>
      <c r="S40" s="217"/>
      <c r="T40" s="217"/>
      <c r="U40" s="217"/>
      <c r="V40" s="216"/>
    </row>
    <row r="41" spans="1:22" x14ac:dyDescent="0.2">
      <c r="A41" s="99"/>
      <c r="B41" s="99"/>
      <c r="C41" s="99"/>
      <c r="D41" s="222"/>
      <c r="E41" s="222"/>
      <c r="F41" s="222"/>
      <c r="G41" s="222"/>
      <c r="H41" s="222"/>
      <c r="I41" s="222"/>
      <c r="J41" s="222"/>
      <c r="K41" s="222"/>
      <c r="L41" s="222"/>
      <c r="M41" s="222"/>
      <c r="N41" s="222"/>
      <c r="O41" s="222"/>
      <c r="P41" s="222"/>
      <c r="Q41" s="99"/>
    </row>
    <row r="42" spans="1:22" ht="25.5" customHeight="1" x14ac:dyDescent="0.2">
      <c r="A42" s="149" t="s">
        <v>78</v>
      </c>
      <c r="B42" s="242" t="s">
        <v>79</v>
      </c>
      <c r="C42" s="243"/>
      <c r="D42" s="243"/>
      <c r="E42" s="243"/>
      <c r="F42" s="243"/>
      <c r="G42" s="243"/>
      <c r="H42" s="243"/>
      <c r="I42" s="243"/>
      <c r="J42" s="243"/>
      <c r="K42" s="243"/>
      <c r="L42" s="243"/>
      <c r="M42" s="243"/>
      <c r="N42" s="243"/>
      <c r="O42" s="243"/>
      <c r="P42" s="243"/>
      <c r="Q42" s="243"/>
      <c r="R42" s="243"/>
      <c r="S42" s="243"/>
      <c r="T42" s="243"/>
      <c r="U42" s="243"/>
      <c r="V42" s="243"/>
    </row>
    <row r="43" spans="1:22" x14ac:dyDescent="0.2">
      <c r="A43" s="123"/>
      <c r="D43" s="174"/>
      <c r="E43" s="174"/>
      <c r="F43" s="174"/>
      <c r="G43" s="174"/>
      <c r="H43" s="174"/>
      <c r="I43" s="174"/>
      <c r="J43" s="174"/>
      <c r="K43" s="174"/>
      <c r="L43" s="174"/>
      <c r="M43" s="174"/>
      <c r="V43" s="194"/>
    </row>
    <row r="44" spans="1:22" x14ac:dyDescent="0.2">
      <c r="C44" s="126"/>
      <c r="D44" s="174"/>
      <c r="E44" s="174"/>
      <c r="F44" s="174"/>
      <c r="G44" s="174"/>
      <c r="H44" s="174"/>
      <c r="I44" s="174"/>
      <c r="J44" s="174"/>
      <c r="K44" s="174"/>
      <c r="L44" s="174"/>
      <c r="M44" s="174"/>
      <c r="N44" s="174"/>
      <c r="O44" s="174"/>
      <c r="P44" s="174"/>
    </row>
  </sheetData>
  <mergeCells count="1">
    <mergeCell ref="B42:V42"/>
  </mergeCells>
  <printOptions horizontalCentered="1"/>
  <pageMargins left="0" right="0" top="1.1811023622047245" bottom="0" header="0" footer="0"/>
  <pageSetup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Parámetros</vt:lpstr>
      <vt:lpstr>Total</vt:lpstr>
      <vt:lpstr>Total (2023)</vt:lpstr>
      <vt:lpstr>VarTotal</vt:lpstr>
      <vt:lpstr>Pptario</vt:lpstr>
      <vt:lpstr>Pptario (2023)</vt:lpstr>
      <vt:lpstr>PptarioMN</vt:lpstr>
      <vt:lpstr>PptarioME</vt:lpstr>
      <vt:lpstr>%AvancPptario</vt:lpstr>
      <vt:lpstr>%AvancPptario(cont)</vt:lpstr>
      <vt:lpstr>VarPptario</vt:lpstr>
      <vt:lpstr>Extrappt</vt:lpstr>
      <vt:lpstr>Extrappt (2023)</vt:lpstr>
      <vt:lpstr>VarExtrappt</vt:lpstr>
      <vt:lpstr>'%AvancPptario'!Área_de_impresión</vt:lpstr>
      <vt:lpstr>'%AvancPptario(cont)'!Área_de_impresión</vt:lpstr>
      <vt:lpstr>Extrappt!Área_de_impresión</vt:lpstr>
      <vt:lpstr>'Extrappt (2023)'!Área_de_impresión</vt:lpstr>
      <vt:lpstr>Parámetros!Área_de_impresión</vt:lpstr>
      <vt:lpstr>Pptario!Área_de_impresión</vt:lpstr>
      <vt:lpstr>'Pptario (2023)'!Área_de_impresión</vt:lpstr>
      <vt:lpstr>PptarioME!Área_de_impresión</vt:lpstr>
      <vt:lpstr>PptarioMN!Área_de_impresión</vt:lpstr>
      <vt:lpstr>Total!Área_de_impresión</vt:lpstr>
      <vt:lpstr>'Total (2023)'!Área_de_impresión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José Antonio Rojas Fuentes</cp:lastModifiedBy>
  <cp:lastPrinted>2018-01-24T19:29:34Z</cp:lastPrinted>
  <dcterms:created xsi:type="dcterms:W3CDTF">2005-03-30T13:24:33Z</dcterms:created>
  <dcterms:modified xsi:type="dcterms:W3CDTF">2024-11-29T19:31:55Z</dcterms:modified>
</cp:coreProperties>
</file>