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4/IFP 1T24/Compilados de Cuadros/"/>
    </mc:Choice>
  </mc:AlternateContent>
  <xr:revisionPtr revIDLastSave="248" documentId="8_{24461F67-E9E1-4877-94F5-BC60BD0BC2A0}" xr6:coauthVersionLast="47" xr6:coauthVersionMax="47" xr10:uidLastSave="{82CD99BD-C26E-4D80-915E-FC230AACAA7B}"/>
  <bookViews>
    <workbookView xWindow="-120" yWindow="-120" windowWidth="29040" windowHeight="15840" xr2:uid="{7A15AC49-75FD-4024-BDB1-F08A3AA36BCC}"/>
  </bookViews>
  <sheets>
    <sheet name="Índice" sheetId="157" r:id="rId1"/>
    <sheet name="C I.1.1" sheetId="95" r:id="rId2"/>
    <sheet name="C I.1.2" sheetId="130" r:id="rId3"/>
    <sheet name="C I.2.1" sheetId="1" r:id="rId4"/>
    <sheet name="C I.2.2" sheetId="2" r:id="rId5"/>
    <sheet name="C I.2.3" sheetId="4" r:id="rId6"/>
    <sheet name="C I.2.4" sheetId="3" r:id="rId7"/>
    <sheet name="C I.4.1" sheetId="6" r:id="rId8"/>
    <sheet name="C I.4.2" sheetId="5" r:id="rId9"/>
    <sheet name="C I.5.1" sheetId="7" r:id="rId10"/>
    <sheet name="C I.5.2" sheetId="11" r:id="rId11"/>
    <sheet name="C I.5.3" sheetId="8" r:id="rId12"/>
    <sheet name="C I.5.4" sheetId="9" r:id="rId13"/>
    <sheet name="C I.5.5" sheetId="10" r:id="rId14"/>
    <sheet name="C I.6.1" sheetId="12" r:id="rId15"/>
    <sheet name="C I.7.1" sheetId="13" r:id="rId16"/>
    <sheet name="C I.7.2" sheetId="14" r:id="rId17"/>
    <sheet name="C I.8.1" sheetId="15" r:id="rId18"/>
    <sheet name="C I.8.2" sheetId="16" r:id="rId19"/>
    <sheet name="C. I.9.1" sheetId="99" r:id="rId20"/>
    <sheet name="C I.9.2" sheetId="133" r:id="rId21"/>
    <sheet name="C I.9.3" sheetId="118" r:id="rId22"/>
    <sheet name="C I.9.4" sheetId="134" r:id="rId23"/>
    <sheet name="C I.9.5" sheetId="135" r:id="rId24"/>
    <sheet name="C I.9.6" sheetId="17" r:id="rId25"/>
    <sheet name="C I.10.1" sheetId="18" r:id="rId26"/>
    <sheet name="C I.11.1" sheetId="129" r:id="rId27"/>
    <sheet name="C I.11.2" sheetId="136" r:id="rId28"/>
    <sheet name="C I.11.3" sheetId="137" r:id="rId29"/>
    <sheet name="C I.11.4" sheetId="138" r:id="rId30"/>
    <sheet name="C I.11.5" sheetId="152" r:id="rId31"/>
    <sheet name="C I.11.6" sheetId="140" r:id="rId32"/>
    <sheet name="C II.1.1" sheetId="19" r:id="rId33"/>
    <sheet name="C II.1.2" sheetId="131" r:id="rId34"/>
    <sheet name="C II.2.1" sheetId="20" r:id="rId35"/>
    <sheet name="C II.2.2" sheetId="143" r:id="rId36"/>
    <sheet name="C II.3.1" sheetId="103" r:id="rId37"/>
    <sheet name="C II.3.2" sheetId="21" r:id="rId38"/>
    <sheet name="C II.4.1" sheetId="158" r:id="rId39"/>
    <sheet name="C II.4.2" sheetId="22" r:id="rId40"/>
    <sheet name="C II.5.1" sheetId="23" r:id="rId41"/>
    <sheet name="C II.6.1" sheetId="24" r:id="rId42"/>
    <sheet name="C II.7.1" sheetId="153" r:id="rId43"/>
    <sheet name="C III.3.1" sheetId="26" r:id="rId44"/>
    <sheet name="C III.3.2" sheetId="132" r:id="rId45"/>
    <sheet name="C III.4.1" sheetId="28" r:id="rId46"/>
    <sheet name="C III.4.2" sheetId="29" r:id="rId47"/>
    <sheet name="C III.4.3" sheetId="30" r:id="rId48"/>
    <sheet name="C III.4.4" sheetId="31" r:id="rId49"/>
    <sheet name="C III.5.1" sheetId="32" r:id="rId50"/>
    <sheet name="C III.5.2" sheetId="33" r:id="rId51"/>
    <sheet name="C III.6.1" sheetId="34" r:id="rId52"/>
    <sheet name="C III.6.2" sheetId="35" r:id="rId53"/>
    <sheet name="C III.7.1" sheetId="36" r:id="rId54"/>
    <sheet name="C III.8.1" sheetId="37" r:id="rId55"/>
    <sheet name="C III.9.1" sheetId="144" r:id="rId56"/>
    <sheet name="C III.9.2" sheetId="155" r:id="rId57"/>
    <sheet name="C III.9.3" sheetId="156" r:id="rId58"/>
    <sheet name="C III.9.4" sheetId="145" r:id="rId59"/>
    <sheet name="C A.I.1" sheetId="75" r:id="rId60"/>
    <sheet name="C A.I.2" sheetId="76" r:id="rId61"/>
    <sheet name="C A.I.3" sheetId="77" r:id="rId62"/>
    <sheet name="C A.I.4" sheetId="78" r:id="rId63"/>
    <sheet name="C A.I.5" sheetId="63" r:id="rId64"/>
    <sheet name="C A.I.6" sheetId="64" r:id="rId65"/>
    <sheet name="C A.I.7" sheetId="65" r:id="rId66"/>
    <sheet name="C A.I.8" sheetId="66" r:id="rId67"/>
    <sheet name="C A.II.1" sheetId="104" r:id="rId68"/>
    <sheet name="C A.II.2" sheetId="105" r:id="rId69"/>
    <sheet name="C A.II.3" sheetId="106" r:id="rId70"/>
    <sheet name="C A.II.4" sheetId="107" r:id="rId71"/>
    <sheet name="C A.II.5" sheetId="108" r:id="rId72"/>
    <sheet name="C A.II.6" sheetId="109" r:id="rId73"/>
    <sheet name="C A.II.7" sheetId="110" r:id="rId74"/>
    <sheet name="C.A.II.8" sheetId="111" r:id="rId75"/>
    <sheet name="C A.II.9" sheetId="112" r:id="rId76"/>
    <sheet name="C.A.II.10" sheetId="113" r:id="rId77"/>
    <sheet name="C.A.II.11" sheetId="114" r:id="rId78"/>
    <sheet name="C A.II.12" sheetId="115" r:id="rId79"/>
    <sheet name="C A.II.13" sheetId="116" r:id="rId80"/>
    <sheet name="C A.II.14" sheetId="117" r:id="rId81"/>
    <sheet name="C A.III.1" sheetId="60" r:id="rId82"/>
    <sheet name="C A.III.2" sheetId="61" r:id="rId83"/>
    <sheet name="C A.III.3" sheetId="62" r:id="rId84"/>
    <sheet name="C R.1.1" sheetId="163" r:id="rId85"/>
    <sheet name="C R.3.1" sheetId="161" r:id="rId86"/>
    <sheet name="C R.3.2" sheetId="162" r:id="rId87"/>
  </sheets>
  <definedNames>
    <definedName name="__C">#REF!</definedName>
    <definedName name="_0012TC">#REF!</definedName>
    <definedName name="_0106TC">#REF!</definedName>
    <definedName name="_0112TC">#REF!</definedName>
    <definedName name="_1INT_DEBT">#REF!</definedName>
    <definedName name="_C">#REF!</definedName>
    <definedName name="_Fill" hidden="1">#REF!</definedName>
    <definedName name="_msoanchor_2">#REF!</definedName>
    <definedName name="_Parse_Out" hidden="1">#REF!</definedName>
    <definedName name="A">#REF!</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#REF!</definedName>
    <definedName name="A_6" hidden="1">#REF!</definedName>
    <definedName name="A_7" hidden="1">#REF!</definedName>
    <definedName name="A_8" hidden="1">#REF!</definedName>
    <definedName name="A_9" hidden="1">#REF!</definedName>
    <definedName name="aaaa">#REF!</definedName>
    <definedName name="aaaaa">#REF!</definedName>
    <definedName name="ADJGDPDATA">#REF!</definedName>
    <definedName name="ADJGDPDATALABELS">#REF!</definedName>
    <definedName name="Aii">#REF!</definedName>
    <definedName name="AII_2">#REF!</definedName>
    <definedName name="Amortizaciones">#REF!</definedName>
    <definedName name="_xlnm.Print_Area">#REF!</definedName>
    <definedName name="asd" hidden="1">#REF!</definedName>
    <definedName name="BACKUP">#REF!</definedName>
    <definedName name="BASEGDPDATA">#REF!</definedName>
    <definedName name="BASEGDPLABELS">#REF!</definedName>
    <definedName name="BASELINE">#REF!</definedName>
    <definedName name="BLPH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udgetYear">#REF!</definedName>
    <definedName name="ca" hidden="1">#REF!</definedName>
    <definedName name="CalcAmort">#REF!</definedName>
    <definedName name="Cancel_Prepag">#REF!,#REF!</definedName>
    <definedName name="Cancelaciones">#REF!</definedName>
    <definedName name="Capitulo">#REF!</definedName>
    <definedName name="Cartera_Cons_USD">#REF!</definedName>
    <definedName name="Cartera_USD">#REF!</definedName>
    <definedName name="Comisiones">#REF!</definedName>
    <definedName name="CurrentYear">#REF!</definedName>
    <definedName name="das" hidden="1">#REF!</definedName>
    <definedName name="Datos">#REF!</definedName>
    <definedName name="dddd">#REF!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#REF!</definedName>
    <definedName name="fg" hidden="1">#REF!</definedName>
    <definedName name="fromyear">#REF!</definedName>
    <definedName name="GROWTH">#REF!</definedName>
    <definedName name="GRWTH">#REF!</definedName>
    <definedName name="HANDENTEREDDATA">#REF!</definedName>
    <definedName name="HANDENTEREDDATALABELS">#REF!</definedName>
    <definedName name="hg" hidden="1">#REF!</definedName>
    <definedName name="hgd" hidden="1">#REF!</definedName>
    <definedName name="hhh">#REF!</definedName>
    <definedName name="hhhh">#REF!</definedName>
    <definedName name="Intereses">#REF!</definedName>
    <definedName name="InvCF">#REF!</definedName>
    <definedName name="IPC_Total98">#REF!</definedName>
    <definedName name="jfhkjf">#REF!</definedName>
    <definedName name="KKK">#REF!</definedName>
    <definedName name="lalala">#REF!</definedName>
    <definedName name="LMaxEmisorUSD">#REF!</definedName>
    <definedName name="m">#REF!</definedName>
    <definedName name="Monedas">#REF!</definedName>
    <definedName name="newbase">#REF!</definedName>
    <definedName name="OFFBUD">#REF!</definedName>
    <definedName name="oldbase">#REF!</definedName>
    <definedName name="OLE_LINK1" localSheetId="3">'C I.2.1'!$A$5</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idades">#REF!</definedName>
    <definedName name="ParidFechas">#REF!</definedName>
    <definedName name="ParidVigDic2000">#REF!</definedName>
    <definedName name="Partidas">#REF!</definedName>
    <definedName name="PartidasCodigos">#REF!</definedName>
    <definedName name="PIB_pc" hidden="1">#REF!</definedName>
    <definedName name="Prepagos">#REF!</definedName>
    <definedName name="Print_Area2">#REF!</definedName>
    <definedName name="print_area3">#REF!</definedName>
    <definedName name="Proyección">#REF!</definedName>
    <definedName name="Proyecto">#REF!</definedName>
    <definedName name="q" hidden="1">#REF!</definedName>
    <definedName name="qe" hidden="1">#REF!</definedName>
    <definedName name="qew">#REF!</definedName>
    <definedName name="qwerty">#REF!</definedName>
    <definedName name="qwerty2">#REF!</definedName>
    <definedName name="qwerty3">#REF!</definedName>
    <definedName name="qwerty4">#REF!</definedName>
    <definedName name="qwerty5">#REF!</definedName>
    <definedName name="Resumen_Desemb">#REF!</definedName>
    <definedName name="Resumen_Ppto">#REF!,#REF!</definedName>
    <definedName name="Resumen_SD">#REF!</definedName>
    <definedName name="Saldos">#REF!</definedName>
    <definedName name="sem">#REF!</definedName>
    <definedName name="Semana">#REF!</definedName>
    <definedName name="Servicio_Deuda">#REF!,#REF!,#REF!</definedName>
    <definedName name="SOG">#REF!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8" hidden="1">#REF!</definedName>
    <definedName name="SpreadsheetBuilder_19" hidden="1">#REF!</definedName>
    <definedName name="SpreadsheetBuilder_2" hidden="1">#REF!</definedName>
    <definedName name="SpreadsheetBuilder_22" hidden="1">#REF!</definedName>
    <definedName name="SpreadsheetBuilder_23" hidden="1">#REF!</definedName>
    <definedName name="SpreadsheetBuilder_25" hidden="1">#REF!</definedName>
    <definedName name="SpreadsheetBuilder_3" hidden="1">#REF!</definedName>
    <definedName name="SpreadsheetBuilder_6" hidden="1">#REF!</definedName>
    <definedName name="Tasas_Interes">#REF!</definedName>
    <definedName name="TasasProy">#REF!</definedName>
    <definedName name="TasasVig">#REF!</definedName>
    <definedName name="TasasVigTipos">#REF!</definedName>
    <definedName name="TC">#REF!</definedName>
    <definedName name="Tipos_Tasas">#REF!</definedName>
    <definedName name="_xlnm.Print_Titles">#N/A</definedName>
    <definedName name="Total__BCX0500706">#REF!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#REF!</definedName>
    <definedName name="toyear">#REF!</definedName>
    <definedName name="TSDATA">#REF!</definedName>
    <definedName name="TSLABELS">#REF!</definedName>
    <definedName name="UNADJGDPDATA">#REF!</definedName>
    <definedName name="UNADJGDPDATALABELS">#REF!</definedName>
    <definedName name="wrn.informe._.de._.precios." localSheetId="38" hidden="1">{"informe precios",#N/A,TRUE,"tablas imprimir";"graficos informe",#N/A,TRUE,"graficos"}</definedName>
    <definedName name="wrn.informe._.de._.precios." hidden="1">{"informe precios",#N/A,TRUE,"tablas imprimir";"graficos informe",#N/A,TRUE,"graficos"}</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0" i="157" l="1"/>
  <c r="A100" i="157"/>
  <c r="B99" i="157"/>
  <c r="A99" i="157"/>
  <c r="B47" i="157"/>
  <c r="A47" i="157"/>
  <c r="B43" i="157"/>
  <c r="A43" i="157"/>
  <c r="B8" i="104" l="1"/>
  <c r="C8" i="104"/>
  <c r="D8" i="104"/>
  <c r="B96" i="157" l="1"/>
  <c r="A96" i="157"/>
  <c r="B95" i="157"/>
  <c r="A95" i="157"/>
  <c r="B94" i="157" l="1"/>
  <c r="A94" i="157"/>
  <c r="A91" i="157" l="1"/>
  <c r="B91" i="157"/>
  <c r="B90" i="157"/>
  <c r="B89" i="157"/>
  <c r="A89" i="157"/>
  <c r="A90" i="157"/>
  <c r="B88" i="157"/>
  <c r="A88" i="157"/>
  <c r="B87" i="157"/>
  <c r="A87" i="157"/>
  <c r="B86" i="157"/>
  <c r="B85" i="157"/>
  <c r="B84" i="157"/>
  <c r="A86" i="157"/>
  <c r="A85" i="157"/>
  <c r="A84" i="157"/>
  <c r="B83" i="157"/>
  <c r="A83" i="157"/>
  <c r="B82" i="157"/>
  <c r="A82" i="157"/>
  <c r="A81" i="157"/>
  <c r="B81" i="157"/>
  <c r="B80" i="157"/>
  <c r="A80" i="157"/>
  <c r="B79" i="157"/>
  <c r="A79" i="157"/>
  <c r="B78" i="157"/>
  <c r="A78" i="157"/>
  <c r="B75" i="157"/>
  <c r="A75" i="157"/>
  <c r="B74" i="157"/>
  <c r="A74" i="157"/>
  <c r="B73" i="157"/>
  <c r="A73" i="157"/>
  <c r="B72" i="157"/>
  <c r="A72" i="157"/>
  <c r="B70" i="157"/>
  <c r="B71" i="157"/>
  <c r="A71" i="157"/>
  <c r="A70" i="157"/>
  <c r="B69" i="157"/>
  <c r="A69" i="157"/>
  <c r="B68" i="157"/>
  <c r="A68" i="157"/>
  <c r="B65" i="157"/>
  <c r="A65" i="157"/>
  <c r="B64" i="157"/>
  <c r="A64" i="157"/>
  <c r="B63" i="157"/>
  <c r="A63" i="157"/>
  <c r="B62" i="157"/>
  <c r="A62" i="157"/>
  <c r="B61" i="157"/>
  <c r="A61" i="157"/>
  <c r="B60" i="157"/>
  <c r="A60" i="157"/>
  <c r="B59" i="157"/>
  <c r="A59" i="157"/>
  <c r="B58" i="157"/>
  <c r="A58" i="157"/>
  <c r="B57" i="157"/>
  <c r="A57" i="157"/>
  <c r="B56" i="157"/>
  <c r="A56" i="157"/>
  <c r="B55" i="157"/>
  <c r="A55" i="157"/>
  <c r="B54" i="157"/>
  <c r="A54" i="157"/>
  <c r="B53" i="157"/>
  <c r="A53" i="157"/>
  <c r="B52" i="157"/>
  <c r="A52" i="157"/>
  <c r="B51" i="157"/>
  <c r="A51" i="157"/>
  <c r="B50" i="157"/>
  <c r="A50" i="157"/>
  <c r="B46" i="157"/>
  <c r="A46" i="157"/>
  <c r="B45" i="157"/>
  <c r="A45" i="157"/>
  <c r="B44" i="157"/>
  <c r="A44" i="157"/>
  <c r="B42" i="157"/>
  <c r="A42" i="157"/>
  <c r="B41" i="157"/>
  <c r="A41" i="157"/>
  <c r="B40" i="157"/>
  <c r="A40" i="157"/>
  <c r="B39" i="157"/>
  <c r="A39" i="157"/>
  <c r="B38" i="157"/>
  <c r="A38" i="157"/>
  <c r="B37" i="157"/>
  <c r="A37" i="157"/>
  <c r="B34" i="157"/>
  <c r="A34" i="157"/>
  <c r="B33" i="157"/>
  <c r="A33" i="157"/>
  <c r="B32" i="157"/>
  <c r="A32" i="157"/>
  <c r="B31" i="157"/>
  <c r="A31" i="157"/>
  <c r="B30" i="157"/>
  <c r="A30" i="157"/>
  <c r="B29" i="157"/>
  <c r="A29" i="157"/>
  <c r="B28" i="157"/>
  <c r="A28" i="157"/>
  <c r="B27" i="157"/>
  <c r="A27" i="157"/>
  <c r="B26" i="157"/>
  <c r="A26" i="157"/>
  <c r="B25" i="157"/>
  <c r="A25" i="157"/>
  <c r="B24" i="157"/>
  <c r="A24" i="157"/>
  <c r="B23" i="157"/>
  <c r="B4" i="157"/>
  <c r="A23" i="157"/>
  <c r="B22" i="157"/>
  <c r="A22" i="157"/>
  <c r="B21" i="157"/>
  <c r="A21" i="157"/>
  <c r="B20" i="157"/>
  <c r="A20" i="157"/>
  <c r="B19" i="157"/>
  <c r="A19" i="157"/>
  <c r="B18" i="157"/>
  <c r="A18" i="157"/>
  <c r="B17" i="157"/>
  <c r="A17" i="157"/>
  <c r="B16" i="157"/>
  <c r="A16" i="157"/>
  <c r="B15" i="157"/>
  <c r="A15" i="157"/>
  <c r="B14" i="157"/>
  <c r="A14" i="157"/>
  <c r="B13" i="157"/>
  <c r="A13" i="157"/>
  <c r="B12" i="157"/>
  <c r="A12" i="157"/>
  <c r="B11" i="157"/>
  <c r="A11" i="157"/>
  <c r="B10" i="157"/>
  <c r="A10" i="157"/>
  <c r="B9" i="157"/>
  <c r="A9" i="157"/>
  <c r="B8" i="157"/>
  <c r="A8" i="157"/>
  <c r="B7" i="157"/>
  <c r="A7" i="157"/>
  <c r="B6" i="157"/>
  <c r="A6" i="157"/>
  <c r="B5" i="157"/>
  <c r="A5" i="157"/>
  <c r="A4" i="157"/>
</calcChain>
</file>

<file path=xl/sharedStrings.xml><?xml version="1.0" encoding="utf-8"?>
<sst xmlns="http://schemas.openxmlformats.org/spreadsheetml/2006/main" count="2304" uniqueCount="1309">
  <si>
    <t>Cuadro I.1.1</t>
  </si>
  <si>
    <t xml:space="preserve">PIB </t>
  </si>
  <si>
    <t>Fuente: Ministerio de Hacienda.</t>
  </si>
  <si>
    <t>Cuadro I.2.1</t>
  </si>
  <si>
    <t xml:space="preserve">Ejecución </t>
  </si>
  <si>
    <t xml:space="preserve">Presupuesto </t>
  </si>
  <si>
    <t>TRANSACCIONES QUE AFECTAN EL PATRIMONIO NETO</t>
  </si>
  <si>
    <t>Ingresos tributarios netos</t>
  </si>
  <si>
    <t xml:space="preserve">       Tributación minería privada</t>
  </si>
  <si>
    <t xml:space="preserve">       Tributación resto contribuyentes</t>
  </si>
  <si>
    <t>Cobre bruto</t>
  </si>
  <si>
    <t>Imposiciones previsionales</t>
  </si>
  <si>
    <t>Donaciones</t>
  </si>
  <si>
    <t>Rentas de la propiedad</t>
  </si>
  <si>
    <t>Ingresos de operación</t>
  </si>
  <si>
    <t>TRANSACCIONES EN ACTIVOS NO FINANCIEROS</t>
  </si>
  <si>
    <t>Venta de activos físicos</t>
  </si>
  <si>
    <t>TOTAL INGRESOS</t>
  </si>
  <si>
    <t>Fuente: Dipres.</t>
  </si>
  <si>
    <t>Cuadro I.2.2</t>
  </si>
  <si>
    <t>1. Impuestos a la Renta</t>
  </si>
  <si>
    <t xml:space="preserve">     Declaración Anual</t>
  </si>
  <si>
    <t xml:space="preserve">     Declaración y Pago Mensual </t>
  </si>
  <si>
    <t xml:space="preserve">     Pagos Provisionales Mensuales</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</si>
  <si>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</si>
  <si>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</si>
  <si>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</si>
  <si>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</si>
  <si>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</si>
  <si>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</si>
  <si>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</si>
  <si>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</si>
  <si>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</si>
  <si>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t>Cuadro I.2.3</t>
  </si>
  <si>
    <t>Cuadro I.2.4</t>
  </si>
  <si>
    <t>(% de variación real anual)</t>
  </si>
  <si>
    <t>Primer</t>
  </si>
  <si>
    <t>Segundo</t>
  </si>
  <si>
    <t>Tercer</t>
  </si>
  <si>
    <t>Cuarto</t>
  </si>
  <si>
    <t>Trimestre</t>
  </si>
  <si>
    <t>Otros ingresos</t>
  </si>
  <si>
    <t>Cuadro I.4.1</t>
  </si>
  <si>
    <t>Cierre</t>
  </si>
  <si>
    <t>PIB</t>
  </si>
  <si>
    <t>Cobre</t>
  </si>
  <si>
    <t>Cuadro I.4.2</t>
  </si>
  <si>
    <t>Total Ingresos</t>
  </si>
  <si>
    <t>Ingresos Tributarios Netos</t>
  </si>
  <si>
    <t xml:space="preserve">   Tributación Minería Privada</t>
  </si>
  <si>
    <t xml:space="preserve">   Tributación Resto de Contribuyentes</t>
  </si>
  <si>
    <t>Cobre Bruto</t>
  </si>
  <si>
    <t>Imposiciones Previsionales Salud</t>
  </si>
  <si>
    <t>(2)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</si>
  <si>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I.5.1</t>
  </si>
  <si>
    <t>(MM$)</t>
  </si>
  <si>
    <t xml:space="preserve">(%) </t>
  </si>
  <si>
    <t>Personal</t>
  </si>
  <si>
    <t>Bienes y servicios de consumo y producción</t>
  </si>
  <si>
    <t>Intereses</t>
  </si>
  <si>
    <t>Subsidios y donaciones</t>
  </si>
  <si>
    <r>
      <t>Prestaciones previsionales</t>
    </r>
    <r>
      <rPr>
        <vertAlign val="superscript"/>
        <sz val="10"/>
        <color rgb="FF000000"/>
        <rFont val="Calibri"/>
        <family val="2"/>
        <scheme val="minor"/>
      </rPr>
      <t>(1)</t>
    </r>
  </si>
  <si>
    <t>Otros</t>
  </si>
  <si>
    <t>Inversión</t>
  </si>
  <si>
    <t>Transferencias de capital</t>
  </si>
  <si>
    <t>TOTAL GASTOS</t>
  </si>
  <si>
    <t>Cuadro I.5.2</t>
  </si>
  <si>
    <t>Cuadro I.5.3</t>
  </si>
  <si>
    <t>Ministerios</t>
  </si>
  <si>
    <t>Salud</t>
  </si>
  <si>
    <t>Defensa</t>
  </si>
  <si>
    <t>Educación</t>
  </si>
  <si>
    <t>Cuadro I.5.4</t>
  </si>
  <si>
    <t>Vivienda</t>
  </si>
  <si>
    <t>Cuadro I.5.5</t>
  </si>
  <si>
    <t>MMUS$</t>
  </si>
  <si>
    <t>Cuadro I.6.1</t>
  </si>
  <si>
    <t>PARTIDA</t>
  </si>
  <si>
    <t>Cuadro I.7.1</t>
  </si>
  <si>
    <t>Ejecución</t>
  </si>
  <si>
    <t>Presupuesto</t>
  </si>
  <si>
    <t>Transacciones que afectan el patrimonio neto</t>
  </si>
  <si>
    <t>Transacciones en activos no financieros</t>
  </si>
  <si>
    <t>PRESTAMO NETO / ENDEUDAMIENTO NETO</t>
  </si>
  <si>
    <t>Cuadro II.5.1</t>
  </si>
  <si>
    <t>DE TRANSACCIONES QUE AFECTAN EL PATRIMONIO NETO</t>
  </si>
  <si>
    <t>DE TRANSACCIONES EN ACTIVOS NO FINANCIEROS</t>
  </si>
  <si>
    <t>Cuadro I.7.2</t>
  </si>
  <si>
    <t>Millones de pesos</t>
  </si>
  <si>
    <t>Balance efectivo</t>
  </si>
  <si>
    <t>Efecto cíclico en los ingresos</t>
  </si>
  <si>
    <t xml:space="preserve">   Efecto cíclico en ingresos tributarios no mineros</t>
  </si>
  <si>
    <t xml:space="preserve">   Efecto cíclico en cotizaciones de salud</t>
  </si>
  <si>
    <t xml:space="preserve">   Efecto cíclico en cobre bruto</t>
  </si>
  <si>
    <t xml:space="preserve">   Efecto cíclico en ingresos tributarios mineros</t>
  </si>
  <si>
    <t>Balance Estructural</t>
  </si>
  <si>
    <t xml:space="preserve">Cuadro I.8.1 </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</si>
  <si>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</si>
  <si>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</si>
  <si>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</si>
  <si>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</si>
  <si>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</si>
  <si>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</si>
  <si>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</si>
  <si>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</si>
  <si>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</si>
  <si>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</si>
  <si>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</si>
  <si>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</si>
  <si>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</si>
  <si>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</si>
  <si>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</si>
  <si>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</si>
  <si>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</si>
  <si>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</si>
  <si>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 xml:space="preserve">Cuadro I.8.2 </t>
  </si>
  <si>
    <t>Fuentes</t>
  </si>
  <si>
    <t xml:space="preserve">    Endeudamiento bruto</t>
  </si>
  <si>
    <t>Usos</t>
  </si>
  <si>
    <t xml:space="preserve">    Amortizaciones regulares</t>
  </si>
  <si>
    <t xml:space="preserve">Cuadro I.9.1 </t>
  </si>
  <si>
    <t>% del PIB</t>
  </si>
  <si>
    <t>FEES</t>
  </si>
  <si>
    <t>FRP</t>
  </si>
  <si>
    <t>OATP</t>
  </si>
  <si>
    <t>FpE</t>
  </si>
  <si>
    <t>FAR</t>
  </si>
  <si>
    <t>Fondo TAC</t>
  </si>
  <si>
    <t>Activos Consolidados del TP</t>
  </si>
  <si>
    <t>Cuadro I.9.2</t>
  </si>
  <si>
    <t>%</t>
  </si>
  <si>
    <t>Deuda Total</t>
  </si>
  <si>
    <t xml:space="preserve">Bonos </t>
  </si>
  <si>
    <t>BID</t>
  </si>
  <si>
    <t>BIRF</t>
  </si>
  <si>
    <t>Banco Estado</t>
  </si>
  <si>
    <t>Deuda Interna</t>
  </si>
  <si>
    <t>Deuda Externa</t>
  </si>
  <si>
    <t>Cuadro I.9.3</t>
  </si>
  <si>
    <t>Total activos del Tesoro Público</t>
  </si>
  <si>
    <t>Total deuda bruta</t>
  </si>
  <si>
    <t xml:space="preserve">Cuadro I.10.1 </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</si>
  <si>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</si>
  <si>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</si>
  <si>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</si>
  <si>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</si>
  <si>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</si>
  <si>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</si>
  <si>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</si>
  <si>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</si>
  <si>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</si>
  <si>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</si>
  <si>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</si>
  <si>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</si>
  <si>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</si>
  <si>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</si>
  <si>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</si>
  <si>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</si>
  <si>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</si>
  <si>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</si>
  <si>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</si>
  <si>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</si>
  <si>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</si>
  <si>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</si>
  <si>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</si>
  <si>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</si>
  <si>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</si>
  <si>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</si>
  <si>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</si>
  <si>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</si>
  <si>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</si>
  <si>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</si>
  <si>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</si>
  <si>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</si>
  <si>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</si>
  <si>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</si>
  <si>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</si>
  <si>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</si>
  <si>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</si>
  <si>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</si>
  <si>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</si>
  <si>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</si>
  <si>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</si>
  <si>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</si>
  <si>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</si>
  <si>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</si>
  <si>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</si>
  <si>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</si>
  <si>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Enseñanza no atribuible a ningún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</si>
  <si>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</si>
  <si>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</si>
  <si>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</si>
  <si>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</si>
  <si>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</si>
  <si>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</si>
  <si>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</si>
  <si>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</si>
  <si>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</si>
  <si>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Cuadro II.1.1</t>
  </si>
  <si>
    <t>(var. anual, %)</t>
  </si>
  <si>
    <t>Demanda Interna</t>
  </si>
  <si>
    <t xml:space="preserve">Cuadro II.2.1 </t>
  </si>
  <si>
    <t>Diferencia</t>
  </si>
  <si>
    <t>  </t>
  </si>
  <si>
    <t>(1)</t>
  </si>
  <si>
    <t>(2)</t>
  </si>
  <si>
    <t>(3) = (2) - (1)</t>
  </si>
  <si>
    <t>(4) = (2) / (1)</t>
  </si>
  <si>
    <t>TRANSACCIONES QUE AFECTAN EL PATRIMONIO NETO </t>
  </si>
  <si>
    <t>Ingresos tributarios netos </t>
  </si>
  <si>
    <t>  Tributación minería privada </t>
  </si>
  <si>
    <t>  Tributación resto contribuyentes </t>
  </si>
  <si>
    <t>Cobre bruto </t>
  </si>
  <si>
    <t>Imposiciones previsionales </t>
  </si>
  <si>
    <t>Rentas de la propiedad </t>
  </si>
  <si>
    <t>Ingresos de operación </t>
  </si>
  <si>
    <t>Otros ingresos </t>
  </si>
  <si>
    <t>TRANSACCIONES EN ACTIVOS NO FINANCIEROS </t>
  </si>
  <si>
    <t>Venta de activos físicos </t>
  </si>
  <si>
    <r>
      <t>TOTAL INGRESOS</t>
    </r>
    <r>
      <rPr>
        <sz val="10"/>
        <color theme="1"/>
        <rFont val="Calibri"/>
        <family val="2"/>
        <scheme val="minor"/>
      </rPr>
      <t> </t>
    </r>
  </si>
  <si>
    <t>Cuadro II.2.2</t>
  </si>
  <si>
    <r>
      <t>% del PIB</t>
    </r>
    <r>
      <rPr>
        <sz val="10"/>
        <color theme="1"/>
        <rFont val="Calibri"/>
        <family val="2"/>
        <scheme val="minor"/>
      </rPr>
      <t> </t>
    </r>
  </si>
  <si>
    <t>Fuente: Dipres. </t>
  </si>
  <si>
    <t>Cuadro II.3.1</t>
  </si>
  <si>
    <r>
      <t> </t>
    </r>
    <r>
      <rPr>
        <sz val="10"/>
        <rFont val="Calibri"/>
        <family val="2"/>
        <scheme val="minor"/>
      </rPr>
      <t> </t>
    </r>
  </si>
  <si>
    <r>
      <t>Cobre</t>
    </r>
    <r>
      <rPr>
        <sz val="10"/>
        <rFont val="Calibri"/>
        <family val="2"/>
        <scheme val="minor"/>
      </rPr>
      <t> </t>
    </r>
  </si>
  <si>
    <t>    Ventas Codelco (MTFM) </t>
  </si>
  <si>
    <t>    Producción GMP10 (MTFM) </t>
  </si>
  <si>
    <t>Cuadro II.3.2</t>
  </si>
  <si>
    <t>(3)=(2)-(1)</t>
  </si>
  <si>
    <t>Total ingresos</t>
  </si>
  <si>
    <t xml:space="preserve">     Tributación Minería Privada</t>
  </si>
  <si>
    <t xml:space="preserve">     Tributación Resto de Contribuyentes</t>
  </si>
  <si>
    <t>Imposiciones Previsionales de Salud</t>
  </si>
  <si>
    <r>
      <t>Otros ingresos</t>
    </r>
    <r>
      <rPr>
        <vertAlign val="superscript"/>
        <sz val="10"/>
        <color rgb="FF000000"/>
        <rFont val="Calibri"/>
        <family val="2"/>
        <scheme val="minor"/>
      </rPr>
      <t>(1)</t>
    </r>
  </si>
  <si>
    <t>Cuadro II.4.1</t>
  </si>
  <si>
    <r>
      <t> </t>
    </r>
    <r>
      <rPr>
        <sz val="10"/>
        <color rgb="FF000000"/>
        <rFont val="Calibri"/>
        <family val="2"/>
        <scheme val="minor"/>
      </rPr>
      <t> </t>
    </r>
  </si>
  <si>
    <t>Cuadro II.4.2</t>
  </si>
  <si>
    <t>MM$</t>
  </si>
  <si>
    <t>Total Ingresos Efectivos</t>
  </si>
  <si>
    <t>Total Ingresos Cíclicamente Ajustados</t>
  </si>
  <si>
    <t>(3)</t>
  </si>
  <si>
    <t>Total Gasto Comprometido</t>
  </si>
  <si>
    <t>(1) - (3)</t>
  </si>
  <si>
    <t>Balance Efectivo</t>
  </si>
  <si>
    <t>(2) - (3)</t>
  </si>
  <si>
    <t>Balance Cíclicamente Ajustado</t>
  </si>
  <si>
    <t>(1) PIB proyectado en cada informe.</t>
  </si>
  <si>
    <t>Deuda Bruta saldo ejercicio anterior</t>
  </si>
  <si>
    <t>Transacciones en activos financieros</t>
  </si>
  <si>
    <t>Deuda Bruta saldo final</t>
  </si>
  <si>
    <t>Cuadro II.6.1</t>
  </si>
  <si>
    <t>(millones US$ al 31 de marzo y % del PIB estimado)</t>
  </si>
  <si>
    <t>Posición financiera neta</t>
  </si>
  <si>
    <t>Cuadro III.3.1</t>
  </si>
  <si>
    <t xml:space="preserve">IPC </t>
  </si>
  <si>
    <t xml:space="preserve">(var. anual, % promedio) </t>
  </si>
  <si>
    <t xml:space="preserve">Tipo de cambio </t>
  </si>
  <si>
    <t xml:space="preserve">($/US$, promedio, valor nominal) </t>
  </si>
  <si>
    <t xml:space="preserve">Precio del cobre </t>
  </si>
  <si>
    <t xml:space="preserve">(USc$/lb, promedio, BML) </t>
  </si>
  <si>
    <t>Cuadro III.4.1</t>
  </si>
  <si>
    <t>Tributación minería privada</t>
  </si>
  <si>
    <t>Tributación resto contribuyentes</t>
  </si>
  <si>
    <t>Cuadro III.4.2</t>
  </si>
  <si>
    <t>moneda nacional + moneda extranjera</t>
  </si>
  <si>
    <t>Crecimiento real proyectado</t>
  </si>
  <si>
    <t>Cuadro III.4.3</t>
  </si>
  <si>
    <t>Precio de referencia (USc$/lb)</t>
  </si>
  <si>
    <t>Cuadro III.4.4</t>
  </si>
  <si>
    <t> </t>
  </si>
  <si>
    <t>2025 </t>
  </si>
  <si>
    <r>
      <t>TOTAL INGRESOS</t>
    </r>
    <r>
      <rPr>
        <sz val="10"/>
        <rFont val="Calibri"/>
        <family val="2"/>
      </rPr>
      <t> </t>
    </r>
  </si>
  <si>
    <t>   Tributación minería privada  </t>
  </si>
  <si>
    <t>   Tributación resto contribuyentes </t>
  </si>
  <si>
    <t>Imposiciones previsionales de salud </t>
  </si>
  <si>
    <t>Cuadro III.5.1</t>
  </si>
  <si>
    <t>(3)=(2)-(1) Variación en el Gasto (MM$)</t>
  </si>
  <si>
    <t>(3)=(2)-(1) Variación en el Gasto (% de PIB)</t>
  </si>
  <si>
    <t>Cuadro III.5.2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</si>
  <si>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</si>
  <si>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</si>
  <si>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</si>
  <si>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</si>
  <si>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</si>
  <si>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</si>
  <si>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</si>
  <si>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</si>
  <si>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</si>
  <si>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</si>
  <si>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</si>
  <si>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</si>
  <si>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</si>
  <si>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</si>
  <si>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</si>
  <si>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</si>
  <si>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</si>
  <si>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III.6.2</t>
  </si>
  <si>
    <t>Cuadro III.7.1</t>
  </si>
  <si>
    <t>Déficit Fiscal Gobierno Central Total</t>
  </si>
  <si>
    <t>Cuadro III.8.1</t>
  </si>
  <si>
    <t>Total Deuda Bruta</t>
  </si>
  <si>
    <t>Posición Financiera Neta</t>
  </si>
  <si>
    <t>Ministerio</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</si>
  <si>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</si>
  <si>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</si>
  <si>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</si>
  <si>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</si>
  <si>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</si>
  <si>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</si>
  <si>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</si>
  <si>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</si>
  <si>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</si>
  <si>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</si>
  <si>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</si>
  <si>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</si>
  <si>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</si>
  <si>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</si>
  <si>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</si>
  <si>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</si>
  <si>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</si>
  <si>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</si>
  <si>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</si>
  <si>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</si>
  <si>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</si>
  <si>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</si>
  <si>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</si>
  <si>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</si>
  <si>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</si>
  <si>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</si>
  <si>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</si>
  <si>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</si>
  <si>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</si>
  <si>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</si>
  <si>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</si>
  <si>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</si>
  <si>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</si>
  <si>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</si>
  <si>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</si>
  <si>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</si>
  <si>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</si>
  <si>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</si>
  <si>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</si>
  <si>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</si>
  <si>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</si>
  <si>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</si>
  <si>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</si>
  <si>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</si>
  <si>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</si>
  <si>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Cuadro A.I.6</t>
  </si>
  <si>
    <t>Cuadro A.I.7</t>
  </si>
  <si>
    <t>Cuadro A.I.8</t>
  </si>
  <si>
    <t>Cuadro A.II.1</t>
  </si>
  <si>
    <t>Gobierno Central Presupuestario</t>
  </si>
  <si>
    <t xml:space="preserve">     en miles de US$</t>
  </si>
  <si>
    <t>Gobierno Central Extrapresupuestario</t>
  </si>
  <si>
    <t>Gobierno Central Consolidado</t>
  </si>
  <si>
    <t>Cuadro A.II.2</t>
  </si>
  <si>
    <t>Cuadro A.II.3</t>
  </si>
  <si>
    <t>Ejecución -</t>
  </si>
  <si>
    <t>Cuadro A.II.4</t>
  </si>
  <si>
    <t>Presupuestario</t>
  </si>
  <si>
    <t>Extrapresupuestario</t>
  </si>
  <si>
    <t>Consolidado</t>
  </si>
  <si>
    <t>De transacciones que afectan el patrimonio neto</t>
  </si>
  <si>
    <t xml:space="preserve"> I.   Tributarios</t>
  </si>
  <si>
    <t xml:space="preserve"> II.  Cobre bruto</t>
  </si>
  <si>
    <t xml:space="preserve"> III. Otros</t>
  </si>
  <si>
    <t>De transacciones en activos no financieros</t>
  </si>
  <si>
    <t>(1) Estas cifras consideran, tanto en ingresos como en gastos, el efecto del Bono Electrónico Fonasa.</t>
  </si>
  <si>
    <t>Cuadro A.II.5</t>
  </si>
  <si>
    <t>Gobierno Central Presupuestario, Extrapresupuestario y Total</t>
  </si>
  <si>
    <t>GOBIERNO CENTRAL PRESUPUESTARIO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</si>
  <si>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</si>
  <si>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</si>
  <si>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</si>
  <si>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</si>
  <si>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</si>
  <si>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</si>
  <si>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</si>
  <si>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</si>
  <si>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</si>
  <si>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</si>
  <si>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</si>
  <si>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</si>
  <si>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</si>
  <si>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</si>
  <si>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</si>
  <si>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</si>
  <si>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</si>
  <si>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</si>
  <si>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</si>
  <si>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</si>
  <si>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</si>
  <si>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</si>
  <si>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</si>
  <si>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</si>
  <si>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</si>
  <si>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</si>
  <si>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RESULTADO OPERATIVO BRUTO EXTRAPRESUPUESTARIO</t>
  </si>
  <si>
    <t>ADQUISICIÓN NETA DE ACTIVOS NO FINANCIEROS</t>
  </si>
  <si>
    <t>GOBIERNO CENTRAL TOTAL</t>
  </si>
  <si>
    <t>PRÉSTAMO NETO/ENDEUDAM NETO (PRESUPUESTARIO+EXTRAPRESUPUESTARIO)</t>
  </si>
  <si>
    <t>Cuadro A.II.6</t>
  </si>
  <si>
    <t>(millones de dólares y pesos, según corresponda)</t>
  </si>
  <si>
    <t>A. EN MONEDA EXTRANJERA</t>
  </si>
  <si>
    <t>Millones de dólares</t>
  </si>
  <si>
    <t>Fondo de Reserva de Pensiones</t>
  </si>
  <si>
    <t xml:space="preserve">    Aportes</t>
  </si>
  <si>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</si>
  <si>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</si>
  <si>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</si>
  <si>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</si>
  <si>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</si>
  <si>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</si>
  <si>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</si>
  <si>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</si>
  <si>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Fondo para la Educación</t>
  </si>
  <si>
    <t>B. EN MONEDA NACIONAL</t>
  </si>
  <si>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</si>
  <si>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</si>
  <si>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</si>
  <si>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</si>
  <si>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</si>
  <si>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</si>
  <si>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</si>
  <si>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(3) Se refiere al fondo creado bajo un Protocolo entre el Ministro de Hacienda y de Obras Públicas, en septiembre de 1998.</t>
  </si>
  <si>
    <t>Cuadro A.II.7</t>
  </si>
  <si>
    <t>Ejecución Presupuestaria Consolidada</t>
  </si>
  <si>
    <t>(millones de pesos de cada año)</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</si>
  <si>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</si>
  <si>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</si>
  <si>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</si>
  <si>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</si>
  <si>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</si>
  <si>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</si>
  <si>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</si>
  <si>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</si>
  <si>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</si>
  <si>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</si>
  <si>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</si>
  <si>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</si>
  <si>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 xml:space="preserve">    Fluctuación Deudores más Diferencias Pendientes</t>
  </si>
  <si>
    <t xml:space="preserve">    Otros</t>
  </si>
  <si>
    <t>Cuadro A.II.8</t>
  </si>
  <si>
    <t>Cuadro A.II.9</t>
  </si>
  <si>
    <t>Ejecución Presupuestaria sin Mineras Privadas Consolidadas</t>
  </si>
  <si>
    <t>Cuadro A.II.10</t>
  </si>
  <si>
    <t>Cuadro A.II.11</t>
  </si>
  <si>
    <t>Ejecución Presupuestaria Mineras Privadas Consolidadas</t>
  </si>
  <si>
    <t>Cuadro A.II.12</t>
  </si>
  <si>
    <t>(miles de dólares)</t>
  </si>
  <si>
    <t>Ley de Presupuestos</t>
  </si>
  <si>
    <t>Proyección</t>
  </si>
  <si>
    <t>Gobierno Central Total</t>
  </si>
  <si>
    <t>Cuadro A.II.13</t>
  </si>
  <si>
    <t>Declaración anual de Renta</t>
  </si>
  <si>
    <t>Declaración y pago mensual</t>
  </si>
  <si>
    <t>Pagos Provisionales Mensuales</t>
  </si>
  <si>
    <t>Impuesto Adicional Retenido</t>
  </si>
  <si>
    <t>Total pagos por impuesto a la Renta</t>
  </si>
  <si>
    <t>Cuadro A.II.14</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</si>
  <si>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</si>
  <si>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</si>
  <si>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</si>
  <si>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</si>
  <si>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</si>
  <si>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</si>
  <si>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</si>
  <si>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</si>
  <si>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</si>
  <si>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</si>
  <si>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</si>
  <si>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</si>
  <si>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</si>
  <si>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</si>
  <si>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</si>
  <si>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</si>
  <si>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</si>
  <si>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PRESTAMO NETO/ENDEUDAMIENTO NETO EXTRAPRESUPUESTARIO</t>
  </si>
  <si>
    <t>PRESTAMO NETO/ENDEUDAMIENTO NETO (TOTAL)</t>
  </si>
  <si>
    <t>Cuadro A.III.1</t>
  </si>
  <si>
    <t>con efectos en los gastos fiscales</t>
  </si>
  <si>
    <t>Cuadro A.III.2</t>
  </si>
  <si>
    <t>con efectos en los ingresos fiscales</t>
  </si>
  <si>
    <t>Cuadro A.III.3</t>
  </si>
  <si>
    <t>sin efecto en gastos o ingresos fiscales</t>
  </si>
  <si>
    <t>(millones US$ al 31 de diciembre de cada año y % del PIB estimado)</t>
  </si>
  <si>
    <t xml:space="preserve">         Var. real anual (% de variación)</t>
  </si>
  <si>
    <t>Precio de referencia del cobre 2022</t>
  </si>
  <si>
    <t>Promedio 2022</t>
  </si>
  <si>
    <t>Total 2022</t>
  </si>
  <si>
    <t>Cuadro I.1.2</t>
  </si>
  <si>
    <t xml:space="preserve">Demanda Interna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</si>
  <si>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</si>
  <si>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</si>
  <si>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</si>
  <si>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</si>
  <si>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</si>
  <si>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</si>
  <si>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del PIB)</t>
  </si>
  <si>
    <t xml:space="preserve">Precio petróleo WTI </t>
  </si>
  <si>
    <t xml:space="preserve">(US$/bbl) </t>
  </si>
  <si>
    <t>(1) Estas cifras consideran el efecto del Bono Electrónico Fonasa que no es considerado en lo publicado en la ejecución trimestral.</t>
  </si>
  <si>
    <t>(1) Esta descomposición corresponde a la clasificación "transacciones en activos financieros", la cual es recogida del estado de operaciones, según las definiciones del FMI.</t>
  </si>
  <si>
    <r>
      <t>Prestaciones previsionales</t>
    </r>
    <r>
      <rPr>
        <vertAlign val="superscript"/>
        <sz val="10"/>
        <rFont val="Calibri"/>
        <family val="2"/>
        <scheme val="minor"/>
      </rPr>
      <t>(1)</t>
    </r>
  </si>
  <si>
    <t>Presupuesto + FET</t>
  </si>
  <si>
    <t>Variación real</t>
  </si>
  <si>
    <t>Cuadro II.1.2</t>
  </si>
  <si>
    <t>Cuadro III.3.2</t>
  </si>
  <si>
    <t xml:space="preserve">   Consumo Total </t>
  </si>
  <si>
    <t xml:space="preserve">   Formación Bruta de Capital Fijo </t>
  </si>
  <si>
    <t>Exportación de Bienes y Servicios</t>
  </si>
  <si>
    <t>Importación de Bienes y Servicios</t>
  </si>
  <si>
    <t>Cuenta corriente</t>
  </si>
  <si>
    <t>(1)  Estas cifras consideran, tanto en ingresos como en gastos, el efecto del Bono Electrónico Fonasa.</t>
  </si>
  <si>
    <t>Notas:</t>
  </si>
  <si>
    <r>
      <t>PRESTAMO NETO / ENDEUDAMIENTO NETO (% del PIB)</t>
    </r>
    <r>
      <rPr>
        <b/>
        <vertAlign val="superscript"/>
        <sz val="10"/>
        <color theme="1"/>
        <rFont val="Calibri"/>
        <family val="2"/>
        <scheme val="minor"/>
      </rPr>
      <t>(2)</t>
    </r>
  </si>
  <si>
    <t>(2) Porcentaje del PIB efectivo de cada año.</t>
  </si>
  <si>
    <t>(millones de dólares, al 31 de diciembre de cada año)</t>
  </si>
  <si>
    <t>(millones de dólares al 31 de diciembre de cada año y % del PIB)</t>
  </si>
  <si>
    <t>Total Activos del Tesoro Público</t>
  </si>
  <si>
    <t>Cuadro I.9.6</t>
  </si>
  <si>
    <t>Conciliación de flujos y saldos de la Deuda Bruta del Gobierno Central</t>
  </si>
  <si>
    <t>(cifras consolidadas en millones de pesos corrientes)</t>
  </si>
  <si>
    <t>Amortización Deuda Interna</t>
  </si>
  <si>
    <t>Amortización Deuda Externa</t>
  </si>
  <si>
    <t>Corrección monetaria y de monedas</t>
  </si>
  <si>
    <t xml:space="preserve">Amortizaciones </t>
  </si>
  <si>
    <t>Endeudamiento</t>
  </si>
  <si>
    <t>Cuadro I.11.1</t>
  </si>
  <si>
    <t>Cuadro I.11.2</t>
  </si>
  <si>
    <t>Número de Instituciones</t>
  </si>
  <si>
    <t>% Promedio de Logro</t>
  </si>
  <si>
    <t>Año de Protocolo</t>
  </si>
  <si>
    <t>Calificación Global</t>
  </si>
  <si>
    <t>N° programas e instituciones***</t>
  </si>
  <si>
    <t>Egresado</t>
  </si>
  <si>
    <t>Egreso Incompleto*</t>
  </si>
  <si>
    <t>Cumplido</t>
  </si>
  <si>
    <t>Parcialmente cumplido</t>
  </si>
  <si>
    <t>No cumplido**</t>
  </si>
  <si>
    <t>En evaluación</t>
  </si>
  <si>
    <t>Cuadro I.11.3</t>
  </si>
  <si>
    <t>Nota:</t>
  </si>
  <si>
    <t>Cuadro I.11.4</t>
  </si>
  <si>
    <t>Servicio</t>
  </si>
  <si>
    <t>Programa/Institución</t>
  </si>
  <si>
    <t>Programa/Servicio/Ministerio</t>
  </si>
  <si>
    <t>Calificación de Compromisos</t>
  </si>
  <si>
    <t>Total de Compromisos</t>
  </si>
  <si>
    <t>Cancelado</t>
  </si>
  <si>
    <t>No cumplido</t>
  </si>
  <si>
    <t>Por vencer a futuro</t>
  </si>
  <si>
    <t>N° de programas</t>
  </si>
  <si>
    <t xml:space="preserve">Fuente: SES-Dipres. </t>
  </si>
  <si>
    <t>(3)=(2)/(1) Variación en el Gasto (%)</t>
  </si>
  <si>
    <t>Declaración anual</t>
  </si>
  <si>
    <t xml:space="preserve">   Impuestos</t>
  </si>
  <si>
    <t>Sistemas de pagos</t>
  </si>
  <si>
    <t>Declaración y Pago Mensual</t>
  </si>
  <si>
    <t>I.V.A Declarado</t>
  </si>
  <si>
    <t>Crédito Especial Empresas Constructoras</t>
  </si>
  <si>
    <t>Devoluciones</t>
  </si>
  <si>
    <t xml:space="preserve">    Derechos de Extracción Ley de Pesca</t>
  </si>
  <si>
    <t>Fluctuación Deudores más Diferencias Pendientes</t>
  </si>
  <si>
    <t>(4)=(2)/(1)</t>
  </si>
  <si>
    <t>+ Cambio en medidas tributarias</t>
  </si>
  <si>
    <r>
      <t>Otros Ingresos</t>
    </r>
    <r>
      <rPr>
        <vertAlign val="superscript"/>
        <sz val="10"/>
        <rFont val="Calibri"/>
        <family val="2"/>
      </rPr>
      <t>(1)</t>
    </r>
    <r>
      <rPr>
        <sz val="10"/>
        <rFont val="Calibri"/>
        <family val="2"/>
      </rPr>
      <t> </t>
    </r>
  </si>
  <si>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</si>
  <si>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r>
      <t xml:space="preserve">Fondo de Infraestructura </t>
    </r>
    <r>
      <rPr>
        <vertAlign val="superscript"/>
        <sz val="10"/>
        <rFont val="Calibri"/>
        <family val="2"/>
        <scheme val="minor"/>
      </rPr>
      <t>(3)</t>
    </r>
  </si>
  <si>
    <t>Escenario Base</t>
  </si>
  <si>
    <t>Escenario Pesimista</t>
  </si>
  <si>
    <t>Escenario Optimista</t>
  </si>
  <si>
    <t>Cuadro III.9.1</t>
  </si>
  <si>
    <t>Escenario</t>
  </si>
  <si>
    <t>IPC (var. anual, % promedio)</t>
  </si>
  <si>
    <t>TCN ($/U$, promedio, valor nominal)</t>
  </si>
  <si>
    <t>Diferencia en el gasto compatible (MM$)</t>
  </si>
  <si>
    <t>Diferencia en el gasto compatible (%)</t>
  </si>
  <si>
    <t>Diferencia Gasto (MMUS$)</t>
  </si>
  <si>
    <t>Diferencia Gasto (% del PIB)</t>
  </si>
  <si>
    <t>Nota: Las cifras fueron convertidas a dólares utilizando el tipo de cambio estimado en cada escenario para cada período, publicado en esta sección del presente informe.</t>
  </si>
  <si>
    <t>Cuadro I.9.5</t>
  </si>
  <si>
    <t>Cuadro I.9.4</t>
  </si>
  <si>
    <t>Total</t>
  </si>
  <si>
    <t>Cuadro II.7.1</t>
  </si>
  <si>
    <t>Evaluación</t>
  </si>
  <si>
    <t>Línea*</t>
  </si>
  <si>
    <t>Equipo Evaluador</t>
  </si>
  <si>
    <t>Ejecución 2022</t>
  </si>
  <si>
    <t>Dic 2022</t>
  </si>
  <si>
    <r>
      <rPr>
        <b/>
        <i/>
        <sz val="10"/>
        <rFont val="Calibri"/>
        <family val="2"/>
        <scheme val="minor"/>
      </rPr>
      <t>Stock</t>
    </r>
    <r>
      <rPr>
        <b/>
        <sz val="10"/>
        <rFont val="Calibri"/>
        <family val="2"/>
        <scheme val="minor"/>
      </rPr>
      <t xml:space="preserve"> de deuda del Gobierno Central por acreedor</t>
    </r>
    <r>
      <rPr>
        <sz val="10"/>
        <rFont val="Calibri"/>
        <family val="2"/>
        <scheme val="minor"/>
      </rPr>
      <t xml:space="preserve"> </t>
    </r>
  </si>
  <si>
    <t>DBGC al 31 de diciembre de 2022</t>
  </si>
  <si>
    <t>2026 </t>
  </si>
  <si>
    <t>(millones de pesos 2023 y % de variación real)</t>
  </si>
  <si>
    <t>(millones de pesos 2023 y % del PIB)</t>
  </si>
  <si>
    <t>MM$2023</t>
  </si>
  <si>
    <t xml:space="preserve">(millones de pesos 2023) </t>
  </si>
  <si>
    <t>Efecto total en los Ingresos 2023</t>
  </si>
  <si>
    <t>(millones de pesos 2023)</t>
  </si>
  <si>
    <t>Variables estructurales para 2023</t>
  </si>
  <si>
    <t>Precio de referencia del cobre 2023</t>
  </si>
  <si>
    <t>Proyección de variables económicas efectivas 2023</t>
  </si>
  <si>
    <t>Promedio 2023</t>
  </si>
  <si>
    <t>Total 2023</t>
  </si>
  <si>
    <t>Ingresos efectivos, componente cíclico e ingresos cíclicamente ajustados 2023</t>
  </si>
  <si>
    <t>(1.2) Sistema de pagos (créditos, efecto en abril de 2023)</t>
  </si>
  <si>
    <t>(4.1.1) Impuesto Específico (abril de 2023)</t>
  </si>
  <si>
    <t>(4.1.3) Créditos (abril de 2023)</t>
  </si>
  <si>
    <t>(4.2.1) Impuesto Primera Categoría (abril de 2023)</t>
  </si>
  <si>
    <t>(4.2.3) Créditos (abril de 2023)</t>
  </si>
  <si>
    <t>Balance Cíclicamente Ajustado del Gobierno Central Total 2023</t>
  </si>
  <si>
    <t>Promedio 2022 ($2023)</t>
  </si>
  <si>
    <t>Efectivo 2022</t>
  </si>
  <si>
    <t>Detalle supuestos de crecimiento económico y cuenta corriente 2023</t>
  </si>
  <si>
    <t xml:space="preserve">(var. real anual, %) </t>
  </si>
  <si>
    <t>PIB Minero</t>
  </si>
  <si>
    <t>PIB No Minero</t>
  </si>
  <si>
    <t>Ministerio de Agricultura</t>
  </si>
  <si>
    <t>Ministerio de Bienes Nacionales</t>
  </si>
  <si>
    <t>Ministerio de Ciencia, Tecnología, Conocimiento e Innovación</t>
  </si>
  <si>
    <t>Ministerio de Economía, Fomento y Turismo</t>
  </si>
  <si>
    <t>Ministerio de Educación</t>
  </si>
  <si>
    <t>Ministerio de Justicia y Derechos Humanos</t>
  </si>
  <si>
    <t>Ministerio de la Mujer y la Equidad de Género</t>
  </si>
  <si>
    <t>Ministerio de las Culturas, las Artes y el Patrimonio</t>
  </si>
  <si>
    <t>Ministerio de Minería</t>
  </si>
  <si>
    <t>Ministerio de Obras Publicas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</si>
  <si>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</si>
  <si>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</si>
  <si>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</si>
  <si>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</si>
  <si>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</si>
  <si>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</si>
  <si>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</si>
  <si>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Previsión Social</t>
  </si>
  <si>
    <t>Ministerio Secretaria General de Gobierno</t>
  </si>
  <si>
    <t>Ministerio de Desarrollo Social y Familia</t>
  </si>
  <si>
    <t>Ministerio de Energía</t>
  </si>
  <si>
    <t>Total General</t>
  </si>
  <si>
    <t>Ministerio de Educacion</t>
  </si>
  <si>
    <t>Ministerio de Energia</t>
  </si>
  <si>
    <t>Ministerio de Hacienda</t>
  </si>
  <si>
    <t xml:space="preserve">Ministerio de Ciencia, Tecnologia, Conocimiento e Innovacion                </t>
  </si>
  <si>
    <t>Ministerio Secretaria General de la Presidencia</t>
  </si>
  <si>
    <t>Ministerio de Economia, Fomento y Turismo</t>
  </si>
  <si>
    <t>Ministerio del Trabajo y Prevision Social</t>
  </si>
  <si>
    <t>Ministerio de Defensa Nacional</t>
  </si>
  <si>
    <t>Ministerio de Obras PÚblicas</t>
  </si>
  <si>
    <t>Cuadro I.11.5</t>
  </si>
  <si>
    <t xml:space="preserve">Fuente: Dipres. </t>
  </si>
  <si>
    <t>Ministerio de Medio Ambiente</t>
  </si>
  <si>
    <t>Ministerio de Obras Públicas</t>
  </si>
  <si>
    <t>Ministerio Secretaría General de Gobierno</t>
  </si>
  <si>
    <t>Ministerio de Interior y Seguridad Pública</t>
  </si>
  <si>
    <t>Ministerio de Trabajo y Previsión Social</t>
  </si>
  <si>
    <t>Ministerio de la Mujer y Equidad de Género</t>
  </si>
  <si>
    <t>Programas / Política Pública</t>
  </si>
  <si>
    <t>Ministerio / Servicio</t>
  </si>
  <si>
    <t>* EPG: Evaluación de Programas Gubernamentales; EFA: Evaluación Focalizada de Ámbito; ES: Evaluación Sectorial.</t>
  </si>
  <si>
    <t>Reducción de IDPC y PPM del Régimen Pro-Pyme General (Acuerdo Covid) </t>
  </si>
  <si>
    <t>Liberación pago contribución regional de 1% para proyectos de inversión (Acuerdo Covid)</t>
  </si>
  <si>
    <t xml:space="preserve">PIB Minero </t>
  </si>
  <si>
    <t xml:space="preserve">PIB No Minero </t>
  </si>
  <si>
    <t xml:space="preserve">(var.real anual, %) </t>
  </si>
  <si>
    <t>Diferencia Total</t>
  </si>
  <si>
    <r>
      <t xml:space="preserve">   + Cambio en proyección de Rentas de la Propiedad</t>
    </r>
    <r>
      <rPr>
        <vertAlign val="superscript"/>
        <sz val="10"/>
        <color theme="1"/>
        <rFont val="Calibri"/>
        <family val="2"/>
        <scheme val="minor"/>
      </rPr>
      <t>(1)</t>
    </r>
  </si>
  <si>
    <t>Nota: Cabe destacar que las Rentas de la Propiedad, además de las rentas asociadas a los contratos de explotación del litio, comprenden todos los ingresos obtenidos por los organismos públicos cuando ponen activos que poseen, a disposición de otras entidades o personas naturales. Entre este tipo de ingresos se encuentran aquellos provenientes de arriendo de activos no financieros, dividendos, intereses, participación de utilidades y otras rentas de la propiedad.</t>
  </si>
  <si>
    <t>Cuadro III.9.2</t>
  </si>
  <si>
    <t xml:space="preserve">Diferencia Gasto (MMUS$) </t>
  </si>
  <si>
    <t>Cuadro III.9.3</t>
  </si>
  <si>
    <t>+ Cambio en escenario macroeconómico y otros</t>
  </si>
  <si>
    <t>Operaciones de cambio</t>
  </si>
  <si>
    <t>    PIB Tendencial No Minero (% de variación real) </t>
  </si>
  <si>
    <t>    Brecha PIB No Minero (%) </t>
  </si>
  <si>
    <t>IFP</t>
  </si>
  <si>
    <t>Protección Social n.e.p.</t>
  </si>
  <si>
    <r>
      <rPr>
        <vertAlign val="superscript"/>
        <sz val="10"/>
        <color theme="1"/>
        <rFont val="Calibri"/>
        <family val="2"/>
        <scheme val="minor"/>
      </rPr>
      <t>(1)</t>
    </r>
    <r>
      <rPr>
        <sz val="10"/>
        <color theme="1"/>
        <rFont val="Calibri"/>
        <family val="2"/>
        <scheme val="minor"/>
      </rPr>
      <t xml:space="preserve"> n.e.p. = no clasificado en otra partida.</t>
    </r>
  </si>
  <si>
    <r>
      <t>Gasto en funciones sociales</t>
    </r>
    <r>
      <rPr>
        <b/>
        <vertAlign val="superscript"/>
        <sz val="10"/>
        <color rgb="FF000000"/>
        <rFont val="Calibri"/>
        <family val="2"/>
        <scheme val="minor"/>
      </rPr>
      <t>(2)</t>
    </r>
  </si>
  <si>
    <r>
      <t>Clasificación Funcional de Erogaciones del Gobierno Central Total</t>
    </r>
    <r>
      <rPr>
        <b/>
        <vertAlign val="superscript"/>
        <sz val="10"/>
        <color theme="1"/>
        <rFont val="Calibri"/>
        <family val="2"/>
        <scheme val="minor"/>
      </rPr>
      <t>(1)</t>
    </r>
  </si>
  <si>
    <t>(millones dólares y % del PIB, al 31 de diciembre de cada año)</t>
  </si>
  <si>
    <r>
      <t>Fondos especiales</t>
    </r>
    <r>
      <rPr>
        <vertAlign val="superscript"/>
        <sz val="10"/>
        <rFont val="Calibri"/>
        <family val="2"/>
        <scheme val="minor"/>
      </rPr>
      <t>(1)</t>
    </r>
  </si>
  <si>
    <t>Brecha PIB No Minero (%)</t>
  </si>
  <si>
    <t>Nombre IF</t>
  </si>
  <si>
    <t>Efecto en gasto</t>
  </si>
  <si>
    <t>Efecto en ingresos</t>
  </si>
  <si>
    <r>
      <rPr>
        <vertAlign val="superscript"/>
        <sz val="10"/>
        <color theme="1"/>
        <rFont val="Calibri"/>
        <family val="2"/>
        <scheme val="minor"/>
      </rPr>
      <t>(2)</t>
    </r>
    <r>
      <rPr>
        <sz val="10"/>
        <color theme="1"/>
        <rFont val="Calibri"/>
        <family val="2"/>
        <scheme val="minor"/>
      </rPr>
      <t xml:space="preserve"> Los gastos asignados a funciones sociales corresponden a: Protección del Medio Ambiente, Vivienda y Servicios Comunitarios, Salud, Actividades Recreativas, Cultura y Religión, Educación y Protección Social.</t>
    </r>
  </si>
  <si>
    <t>2027 </t>
  </si>
  <si>
    <t>Supuestos macroeconómicos 2025-2028</t>
  </si>
  <si>
    <t>Detalle supuestos de crecimiento económico y cuenta corriente 2025-2028</t>
  </si>
  <si>
    <t>Ingresos del Gobierno Central Total 2025-2028</t>
  </si>
  <si>
    <t>Actualización de Ingresos del Gobierno Central Total 2025-2028</t>
  </si>
  <si>
    <t>Ingresos Cíclicamente ajustados del Gobierno Central Total 2025-2028</t>
  </si>
  <si>
    <t>Actualización de gastos comprometidos para el Gobierno Central Total 2025-2028</t>
  </si>
  <si>
    <t>Gastos Comprometidos 2025-2028</t>
  </si>
  <si>
    <t>Balances del Gobierno Central Total 2025-2028</t>
  </si>
  <si>
    <t>Deuda Bruta del Gobierno Central, cierre estimado 2025-2028</t>
  </si>
  <si>
    <t xml:space="preserve">Posición Financiera Neta Gobierno Central Total, cierre estimado 2025-2028 </t>
  </si>
  <si>
    <t>Balances del Gobierno Central Total 2025-2028, Escenario Pesimista</t>
  </si>
  <si>
    <t>Balances del Gobierno Central Total 2025-2028, Escenario Optimista</t>
  </si>
  <si>
    <t>Posición Financiera Neta Gobierno Central Total, cierre estimado 2025-2028</t>
  </si>
  <si>
    <t>Evaluaciones en curso 2024</t>
  </si>
  <si>
    <t>Supuestos Macroeconómicos 2024</t>
  </si>
  <si>
    <t>Detalle supuestos de crecimiento económico y cuenta corriente 2024</t>
  </si>
  <si>
    <t>Ingresos Gobierno Central Total 2024</t>
  </si>
  <si>
    <t>(millones de pesos 2024 y % de variación real)</t>
  </si>
  <si>
    <t>Ingresos Tributarios Netos 2024</t>
  </si>
  <si>
    <t>MM$2024</t>
  </si>
  <si>
    <t>Parámetros de referencia del Balance Cíclicamente Ajustado 2024</t>
  </si>
  <si>
    <t xml:space="preserve">    Precio de referencia (USc$2024/lb) </t>
  </si>
  <si>
    <t>Ingresos Cíclicamente Ajustados del Gobierno Central Total 2024</t>
  </si>
  <si>
    <t>Gasto del Gobierno Central Total 2024</t>
  </si>
  <si>
    <t>Balance del Gobierno Central Total 2024</t>
  </si>
  <si>
    <t>(millones de pesos 2024 y % del PIB)</t>
  </si>
  <si>
    <t>(millones de pesos 2024)</t>
  </si>
  <si>
    <t xml:space="preserve">(millones de pesos 2024) </t>
  </si>
  <si>
    <t>(millones de pesos 2024, % de variación real y % de PIB)</t>
  </si>
  <si>
    <t>Variables estructurales para 2024</t>
  </si>
  <si>
    <t>Precio de referencia del cobre 2024</t>
  </si>
  <si>
    <t>Proyección de variables económicas efectivas 2024</t>
  </si>
  <si>
    <t>Promedio 2024</t>
  </si>
  <si>
    <t>Total 2024</t>
  </si>
  <si>
    <t>Ingresos efectivos, componente cíclico e ingresos cíclicamente ajustados 2024</t>
  </si>
  <si>
    <t>(1.2) Sistema de pagos (créditos, efecto en abril de 2024)</t>
  </si>
  <si>
    <t>(4.1.1) Impuesto Específico (abril de 2024)</t>
  </si>
  <si>
    <t>(4.1.3) Créditos (abril de 2024)</t>
  </si>
  <si>
    <t>(4.2.1) Impuesto Primera Categoría (abril de 2024)</t>
  </si>
  <si>
    <t>(4.2.3) Créditos (abril de 2024)</t>
  </si>
  <si>
    <t>Balance Cíclicamente Ajustado del Gobierno Central Total 2024</t>
  </si>
  <si>
    <t>Proyección de Ingresos Cobre bruto 2024</t>
  </si>
  <si>
    <t>Ingresos Tributarios GMP10 moneda nacional y extranjera 1997-2024p</t>
  </si>
  <si>
    <t>Ley de Presupuestos 2024</t>
  </si>
  <si>
    <t>Proyección 2024</t>
  </si>
  <si>
    <t>p: corresponde a la proyección para el año 2024 de acuerdo a la información disponible al cierre de este informe.</t>
  </si>
  <si>
    <t>Estado de Operaciones del Gobierno 2024</t>
  </si>
  <si>
    <t>Informes financieros de Proyectos de Ley enviados entre enero y marzo de 2024,</t>
  </si>
  <si>
    <t>(miles de pesos 2024)</t>
  </si>
  <si>
    <t xml:space="preserve">Ejecución 2023 – </t>
  </si>
  <si>
    <t>Presupuesto 2023</t>
  </si>
  <si>
    <t>Ejecución 2023</t>
  </si>
  <si>
    <t xml:space="preserve">(millones de pesos 2023 y % del PIB) </t>
  </si>
  <si>
    <t>Ingresos Gobierno Central Total Evolución Trimestral 2023</t>
  </si>
  <si>
    <t>Ejecución 2023 - Presupuesto 2023</t>
  </si>
  <si>
    <t>Ejecución 2023 – Presupuesto 2023</t>
  </si>
  <si>
    <t>Gastos Gobierno Central Total Ejecución Trimestral de Gastos 2023</t>
  </si>
  <si>
    <t xml:space="preserve"> Ejecución 2023</t>
  </si>
  <si>
    <t>Porcentaje de ejecución 2023 (%)</t>
  </si>
  <si>
    <t>Ley de Presupuestos Vigente 2023 (MM$ 2023)</t>
  </si>
  <si>
    <t>Ejecución 2023 (MM$ 2023)</t>
  </si>
  <si>
    <t>Tasa de ejecución 2023 sobre Ley Vigente (%)</t>
  </si>
  <si>
    <t>Diferencias respecto de Ley Aprobada 2023 (MM$ 2023)</t>
  </si>
  <si>
    <t>Diferencias respecto de Ley Vigente 2023 (MM$ 2023)</t>
  </si>
  <si>
    <t>Balance del Gobierno Central Total efectivo y estructural 2023</t>
  </si>
  <si>
    <t>Deuda Bruta del Gobierno Central, cierre efectivo 2023</t>
  </si>
  <si>
    <t>Dic 2023</t>
  </si>
  <si>
    <t>DBGC al 31 de diciembre de 2023</t>
  </si>
  <si>
    <t>Perfil de vencimiento de la Deuda Bruta del Gobierno Central al 31 de diciembre de 2023</t>
  </si>
  <si>
    <t>(cifras consolidadas en millones de pesos 2023)</t>
  </si>
  <si>
    <t xml:space="preserve">(millones de pesos de 2023, % de gasto total y variación promedio anual) </t>
  </si>
  <si>
    <t>Variación promedio anual período 2000-2023</t>
  </si>
  <si>
    <t>Inc. Gasto Social 2023</t>
  </si>
  <si>
    <t>MM$ 2023</t>
  </si>
  <si>
    <t>Resumen cumplimiento por año de protocolo a diciembre de 2023</t>
  </si>
  <si>
    <t>Resumen cumplimiento por Ministerio a diciembre de 2023</t>
  </si>
  <si>
    <t>Programas que egresaron del sistema de seguimiento de compromisos en diciembre de 2023</t>
  </si>
  <si>
    <t>Programas Calificados Globalmente como No Cumplidos a diciembre de 2023</t>
  </si>
  <si>
    <t>Ministerio de Hacienda/Comité de expertos, reunido en julio de 2023.</t>
  </si>
  <si>
    <t>Comité de expertos, reunido en julio de 2023.</t>
  </si>
  <si>
    <t>Promedio 2023 ($2024)</t>
  </si>
  <si>
    <t>(millones de pesos 2023 y miles de dólares)</t>
  </si>
  <si>
    <t>Efectivo 2023</t>
  </si>
  <si>
    <t xml:space="preserve">     en millones de $ de 2023</t>
  </si>
  <si>
    <t>(MM$2023)</t>
  </si>
  <si>
    <t>Ingresos Gobierno Central Total en 2022 y 2023</t>
  </si>
  <si>
    <t>Variación Real 2023-2022 (%)</t>
  </si>
  <si>
    <t>Ingresos tributarios 2022 y 2023</t>
  </si>
  <si>
    <t xml:space="preserve">Variación Real 2023-2022 (%) </t>
  </si>
  <si>
    <t>Parámetros estructurales 2022-2023</t>
  </si>
  <si>
    <t>Ingresos Cíclicamente Ajustados del Gobierno Central Total 2022 y 2023</t>
  </si>
  <si>
    <t>Gastos Gobierno Central Total 2022 y 2023</t>
  </si>
  <si>
    <t>Variación Real 2023-2022</t>
  </si>
  <si>
    <t>Gastos Gobierno Central Presupuestario 2022 y 2023</t>
  </si>
  <si>
    <t>Financiamiento del Gobierno Central Total 2022-2023</t>
  </si>
  <si>
    <t>Variación anual 2023-2022</t>
  </si>
  <si>
    <t>Ingresos Cobre Bruto 2022-2023</t>
  </si>
  <si>
    <t>2022 - 2023 (%)</t>
  </si>
  <si>
    <t>Consolidado 2022</t>
  </si>
  <si>
    <t>Estado de Operaciones de Gobierno: 2022-2023</t>
  </si>
  <si>
    <t>Logro de Indicadores de desempeño años 2021-2023 por Ministerio</t>
  </si>
  <si>
    <t>Activos consolidados del Tesoro Público, cierre efectivo 2020-2023</t>
  </si>
  <si>
    <t>Posición Financiera Neta Gobierno Central Total, cierre efectivo 2020-2023</t>
  </si>
  <si>
    <t>(período 2016-2023)</t>
  </si>
  <si>
    <t>Ingresos por Impuestos 2015-2023</t>
  </si>
  <si>
    <t>Fondos Especiales 2013-2023</t>
  </si>
  <si>
    <t>(1) Fondos creados por las Leyes N°19.030 y N°20.063; en el último caso, el fondo estuvo vigente hasta junio de 2012.</t>
  </si>
  <si>
    <t>IFP 4T23</t>
  </si>
  <si>
    <t>Proyección    IFP 4T23</t>
  </si>
  <si>
    <t>Proyección IFP 4T23</t>
  </si>
  <si>
    <t>Ingresos Totales Proyección IFP 4T23</t>
  </si>
  <si>
    <t>IFP 1T24</t>
  </si>
  <si>
    <t>Proyección    IFP 1T24</t>
  </si>
  <si>
    <t>Proyección IFP 1T24</t>
  </si>
  <si>
    <t>Actualización del Gasto 2024 IFP 1T24</t>
  </si>
  <si>
    <t>Ingresos Totales Proyección IFP 1T24</t>
  </si>
  <si>
    <t>PIB (var. real anual, %)</t>
  </si>
  <si>
    <t>PIB No Minero (var.real anual, %)</t>
  </si>
  <si>
    <t>Demanda Interna (var. real anual, %)</t>
  </si>
  <si>
    <t>Precio del Cobre (Usc$/lb, promedio)</t>
  </si>
  <si>
    <t>PIB No Minero (var. real anual, %)</t>
  </si>
  <si>
    <t>Índice</t>
  </si>
  <si>
    <t>Capítulo I</t>
  </si>
  <si>
    <t>Capítulo II</t>
  </si>
  <si>
    <t>Capítulo III</t>
  </si>
  <si>
    <t>Cuadro III.9.4</t>
  </si>
  <si>
    <t>Anexo I</t>
  </si>
  <si>
    <t>Anexo II</t>
  </si>
  <si>
    <r>
      <t>Efecto de las medidas tributarias implementadas por la pandemia en los Ingresos 2023</t>
    </r>
    <r>
      <rPr>
        <b/>
        <vertAlign val="superscript"/>
        <sz val="10"/>
        <color theme="1"/>
        <rFont val="Calibri"/>
        <family val="2"/>
        <scheme val="minor"/>
      </rPr>
      <t>(1)</t>
    </r>
  </si>
  <si>
    <r>
      <t>Depreciación 100% instantánea (Acuerdo Covid)</t>
    </r>
    <r>
      <rPr>
        <vertAlign val="superscript"/>
        <sz val="10"/>
        <color rgb="FF000000"/>
        <rFont val="Calibri"/>
        <family val="2"/>
        <scheme val="minor"/>
      </rPr>
      <t>(1)</t>
    </r>
  </si>
  <si>
    <r>
      <t>Devolución de remanentes de crédito fiscal IVA (Ley N°21.353 - MTTRA)</t>
    </r>
    <r>
      <rPr>
        <vertAlign val="superscript"/>
        <sz val="10"/>
        <rFont val="Calibri"/>
        <family val="2"/>
        <scheme val="minor"/>
      </rPr>
      <t>(1,2)</t>
    </r>
  </si>
  <si>
    <t>Anexo III</t>
  </si>
  <si>
    <t xml:space="preserve">   PIB Tendencial (% de variación real)</t>
  </si>
  <si>
    <t xml:space="preserve">   PIB No Minero Tendencial (% de variación real)</t>
  </si>
  <si>
    <t xml:space="preserve">   Brecha (%)</t>
  </si>
  <si>
    <t>-</t>
  </si>
  <si>
    <t>Nota: El PIB Tendencial correspondiente al cierre del año 2022 difiere al utilizado en el Presupuesto de dicho año debido a la actualización realizada a partir de la Compilación de Referencia publicada por el Banco Central de Chile en marzo de 2022.</t>
  </si>
  <si>
    <r>
      <t>Gasto Corriente, 5 Ministerios con mayor gasto aprobado 2023</t>
    </r>
    <r>
      <rPr>
        <b/>
        <vertAlign val="superscript"/>
        <sz val="10"/>
        <color theme="1"/>
        <rFont val="Calibri"/>
        <family val="2"/>
        <scheme val="minor"/>
      </rPr>
      <t>(1)(2)</t>
    </r>
  </si>
  <si>
    <r>
      <t>Gasto de Capital, 5 Ministerios con mayor gasto aprobado 2023</t>
    </r>
    <r>
      <rPr>
        <b/>
        <vertAlign val="superscript"/>
        <sz val="10"/>
        <color theme="1"/>
        <rFont val="Calibri"/>
        <family val="2"/>
        <scheme val="minor"/>
      </rPr>
      <t>(1)(2)</t>
    </r>
  </si>
  <si>
    <r>
      <t>Fuentes y usos de recursos fiscales 2023</t>
    </r>
    <r>
      <rPr>
        <b/>
        <vertAlign val="superscript"/>
        <sz val="10"/>
        <rFont val="Calibri"/>
        <family val="2"/>
        <scheme val="minor"/>
      </rPr>
      <t>(1)</t>
    </r>
  </si>
  <si>
    <t xml:space="preserve">      Ingresos por litio de Corfo</t>
  </si>
  <si>
    <t xml:space="preserve">      Resto de rentas de la propiedad</t>
  </si>
  <si>
    <t>Variación
IFP 1T24/4T23</t>
  </si>
  <si>
    <t>PIB No Minero</t>
  </si>
  <si>
    <t>Litio</t>
  </si>
  <si>
    <t>    Umbral del litio (% del PIB)</t>
  </si>
  <si>
    <t>Nota: El PIB No Minero Tendencial y el Precio de Referencia del Cobre de 2023 corresponden a los estimados por los Comités reunidos en julio de 2022, mientras que los de 2024 corresponden a los reunidos con ocasión de la elaboración del Presupuesto 2024, en julio de 2023. Por su parte, el umbral del litio 2024 corresponde al promedio de los ingresos por Rentas de la Propiedad provenientes de la explotación del litio de Corfo entre agosto de 2018 y julio de 2023, como porcentaje del PIB del período entre julio de 2018 y julio de 2023.</t>
  </si>
  <si>
    <t>Ingresos por litio de Corfo</t>
  </si>
  <si>
    <t>Variación         IFP 1T24/4T23</t>
  </si>
  <si>
    <t>(1)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</si>
  <si>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r>
      <t>Actualización del Gasto 2024 IFP 4T23</t>
    </r>
    <r>
      <rPr>
        <b/>
        <vertAlign val="superscript"/>
        <sz val="10"/>
        <rFont val="Calibri"/>
        <family val="2"/>
        <scheme val="minor"/>
      </rPr>
      <t>(1)</t>
    </r>
  </si>
  <si>
    <t>(1) Presupuesto 2023 incluye $587.933 millones correspondientes a Bono Electrónico Fonasa, lo que permite hacer comparación con la cifra de Ejecución 2023, que incluye un ajuste equivalente.</t>
  </si>
  <si>
    <r>
      <t>(millones de pesos 2024 y % del PIB</t>
    </r>
    <r>
      <rPr>
        <vertAlign val="superscript"/>
        <sz val="10"/>
        <color theme="1"/>
        <rFont val="Calibri"/>
        <family val="2"/>
        <scheme val="minor"/>
      </rPr>
      <t>(1)</t>
    </r>
    <r>
      <rPr>
        <sz val="10"/>
        <color theme="1"/>
        <rFont val="Calibri"/>
        <family val="2"/>
        <scheme val="minor"/>
      </rPr>
      <t>)</t>
    </r>
  </si>
  <si>
    <t>Parámetros de referencia del Balance Cíclicamente Ajustado 2025-2028</t>
  </si>
  <si>
    <t>Nota: El PIB No Minero Tendencial y el Precio de Referencia del Cobre corresponden a la consulta de julio de 2023. Por su parte, el umbral del litio corresponde al promedio de los ingresos por Rentas de la Propiedad provenientes de la explotación del litio de Corfo entre agosto de 2018 y julio de 2023, como porcentaje del PIB del período entre julio de 2018 y junio de 2023.</t>
  </si>
  <si>
    <t>(1) Proyección IFP 4T23</t>
  </si>
  <si>
    <t>(2) Proyección IFP 1T24</t>
  </si>
  <si>
    <t>Holguras compatibles con el BCA</t>
  </si>
  <si>
    <t>Escenarios macroeconómicos alternativos</t>
  </si>
  <si>
    <t>Brecha PIB no minero tendencial/PIB no minero efectivo 2023</t>
  </si>
  <si>
    <t>Ministerio de Hacienda/Comité de expertos, reunido en julio de 2022.</t>
  </si>
  <si>
    <t>Brecha PIB no minero tendencial/PIB no minero efectivo 2022</t>
  </si>
  <si>
    <t>Comité de expertos, reunido en julio de 2022.</t>
  </si>
  <si>
    <t>Comité de expertos, reunido en agosto de 2021.</t>
  </si>
  <si>
    <t>PIB no minero (miles de millones de pesos año anterior)</t>
  </si>
  <si>
    <t xml:space="preserve">Total 2022 </t>
  </si>
  <si>
    <t>PIB tendencial no minero (miles de millones de pesos año anterior)</t>
  </si>
  <si>
    <t xml:space="preserve">IPC (tasa de variación promedio/promedio) </t>
  </si>
  <si>
    <t>Tasa de impuesto específico a la minería asociada al precio del cobre BML</t>
  </si>
  <si>
    <t>Tasa de impuesto específico a la minería asociada al precio de referencia del cobre</t>
  </si>
  <si>
    <t>Tasa efectiva de impuesto a la renta de primera categoría asociada al precio del cobre BML</t>
  </si>
  <si>
    <t>Tasa efectiva de impuesto a la renta de primera categoría asociada al precio de referencia del cobre</t>
  </si>
  <si>
    <t>Tasa efectiva impuesto adicional asociada al precio del cobre BML</t>
  </si>
  <si>
    <t>Tasa efectiva impuesto adicional asociada al precio de referencia del cobre</t>
  </si>
  <si>
    <t>Umbral del litio</t>
  </si>
  <si>
    <t>Dipres, promedio de los ingresos por Rentas de la Propiedad provenientes de la explotación del litio de Corfo entre agosto de 2018 y julio de 2023, como porcentaje del PIB del período entre julio de 2018 y junio de 2023.</t>
  </si>
  <si>
    <r>
      <t>Tasa de royalty a la minería asociada al precio del cobre BML</t>
    </r>
    <r>
      <rPr>
        <vertAlign val="superscript"/>
        <sz val="10"/>
        <rFont val="Calibri"/>
        <family val="2"/>
        <scheme val="minor"/>
      </rPr>
      <t>(1)</t>
    </r>
  </si>
  <si>
    <r>
      <t>Tasa de royalty a la minería asociada al precio de referencia del cobre</t>
    </r>
    <r>
      <rPr>
        <vertAlign val="superscript"/>
        <sz val="10"/>
        <rFont val="Calibri"/>
        <family val="2"/>
        <scheme val="minor"/>
      </rPr>
      <t>(1)</t>
    </r>
  </si>
  <si>
    <r>
      <t xml:space="preserve">Nota: (1) Esta tasa se considera según el Decreto Ley N°824, aprueba texto que indica de la Ley sobre Impuesto a la Renta; y que es reemplazado por la Ley N°21.591, sobre </t>
    </r>
    <r>
      <rPr>
        <i/>
        <sz val="10"/>
        <color theme="1"/>
        <rFont val="Calibri"/>
        <family val="2"/>
        <scheme val="minor"/>
      </rPr>
      <t>royalty</t>
    </r>
    <r>
      <rPr>
        <sz val="10"/>
        <color theme="1"/>
        <rFont val="Calibri"/>
        <family val="2"/>
        <scheme val="minor"/>
      </rPr>
      <t xml:space="preserve"> a la minería a partir de 2024.</t>
    </r>
  </si>
  <si>
    <t>(4.1) Royalty Minero GMP10</t>
  </si>
  <si>
    <t>(5) Ingresos por litio de Corfo</t>
  </si>
  <si>
    <t>(6) Otros ingresos sin ajuste cíclico</t>
  </si>
  <si>
    <t>(7)= (1+2+3+4+5+6) Total</t>
  </si>
  <si>
    <r>
      <t>(1) Balance Efectivo (BD</t>
    </r>
    <r>
      <rPr>
        <b/>
        <vertAlign val="subscript"/>
        <sz val="10"/>
        <color rgb="FF000000"/>
        <rFont val="Calibri"/>
        <family val="2"/>
        <scheme val="minor"/>
      </rPr>
      <t>2024</t>
    </r>
    <r>
      <rPr>
        <b/>
        <sz val="10"/>
        <color rgb="FF000000"/>
        <rFont val="Calibri"/>
        <family val="2"/>
        <scheme val="minor"/>
      </rPr>
      <t>)</t>
    </r>
  </si>
  <si>
    <r>
      <t>(2) Efecto Cíclico (AC</t>
    </r>
    <r>
      <rPr>
        <b/>
        <vertAlign val="subscript"/>
        <sz val="10"/>
        <color rgb="FF000000"/>
        <rFont val="Calibri"/>
        <family val="2"/>
        <scheme val="minor"/>
      </rPr>
      <t>2024</t>
    </r>
    <r>
      <rPr>
        <b/>
        <sz val="10"/>
        <color rgb="FF000000"/>
        <rFont val="Calibri"/>
        <family val="2"/>
        <scheme val="minor"/>
      </rPr>
      <t>)</t>
    </r>
  </si>
  <si>
    <r>
      <t>(3)= (1-2) Balance Cíclicamente Ajustado (BCA</t>
    </r>
    <r>
      <rPr>
        <b/>
        <vertAlign val="subscript"/>
        <sz val="10"/>
        <color rgb="FF000000"/>
        <rFont val="Calibri"/>
        <family val="2"/>
        <scheme val="minor"/>
      </rPr>
      <t>2024</t>
    </r>
    <r>
      <rPr>
        <b/>
        <sz val="10"/>
        <color rgb="FF000000"/>
        <rFont val="Calibri"/>
        <family val="2"/>
        <scheme val="minor"/>
      </rPr>
      <t>)</t>
    </r>
  </si>
  <si>
    <r>
      <t>(1) Balance Efectivo (BD</t>
    </r>
    <r>
      <rPr>
        <b/>
        <vertAlign val="subscript"/>
        <sz val="10"/>
        <color rgb="FF000000"/>
        <rFont val="Calibri"/>
        <family val="2"/>
        <scheme val="minor"/>
      </rPr>
      <t>2023</t>
    </r>
    <r>
      <rPr>
        <b/>
        <sz val="10"/>
        <color rgb="FF000000"/>
        <rFont val="Calibri"/>
        <family val="2"/>
        <scheme val="minor"/>
      </rPr>
      <t>)</t>
    </r>
  </si>
  <si>
    <r>
      <t>(2) Efecto Cíclico (AC</t>
    </r>
    <r>
      <rPr>
        <b/>
        <vertAlign val="subscript"/>
        <sz val="10"/>
        <color rgb="FF000000"/>
        <rFont val="Calibri"/>
        <family val="2"/>
        <scheme val="minor"/>
      </rPr>
      <t>2023</t>
    </r>
    <r>
      <rPr>
        <b/>
        <sz val="10"/>
        <color rgb="FF000000"/>
        <rFont val="Calibri"/>
        <family val="2"/>
        <scheme val="minor"/>
      </rPr>
      <t>)</t>
    </r>
  </si>
  <si>
    <r>
      <t>(3)= (1-2) Balance Cíclicamente Ajustado (BCA</t>
    </r>
    <r>
      <rPr>
        <b/>
        <vertAlign val="subscript"/>
        <sz val="10"/>
        <color rgb="FF000000"/>
        <rFont val="Calibri"/>
        <family val="2"/>
        <scheme val="minor"/>
      </rPr>
      <t>2023</t>
    </r>
    <r>
      <rPr>
        <b/>
        <sz val="10"/>
        <color rgb="FF000000"/>
        <rFont val="Calibri"/>
        <family val="2"/>
        <scheme val="minor"/>
      </rPr>
      <t>)</t>
    </r>
  </si>
  <si>
    <r>
      <t>Balance del Gobierno Central Presupuestario, Extrapresupuestario y Consolidado 2023 y Consolidado 2022</t>
    </r>
    <r>
      <rPr>
        <b/>
        <vertAlign val="superscript"/>
        <sz val="10"/>
        <rFont val="Calibri"/>
        <family val="2"/>
        <scheme val="minor"/>
      </rPr>
      <t>(1)</t>
    </r>
  </si>
  <si>
    <t>(millones de pesos 2023, % de variación real anual y % de ejecución sobre Ley Aprobada)</t>
  </si>
  <si>
    <t>Ley Aprobada 2023</t>
  </si>
  <si>
    <t>(2) Estas cifras no consideran, tanto en la Ley aprobada como en la Ejecución, el Bono Electrónico Fonasa.</t>
  </si>
  <si>
    <t>(2) Estas cifras no consideran, tanto en la Ley aprobada como en la Ejecución, el Bono Electrónico Fonasa.</t>
  </si>
  <si>
    <t>Ley de Presupuestos Aprobada 2023 (MM$ 2023)</t>
  </si>
  <si>
    <t>Tasa de ejecución 2023 sobre Ley Aprobada (%)</t>
  </si>
  <si>
    <r>
      <t>Balance del Gobierno Central Total 2022 y 2023</t>
    </r>
    <r>
      <rPr>
        <b/>
        <vertAlign val="superscript"/>
        <sz val="10"/>
        <color theme="1"/>
        <rFont val="Calibri"/>
        <family val="2"/>
        <scheme val="minor"/>
      </rPr>
      <t>(1)</t>
    </r>
  </si>
  <si>
    <t>Variación 
2024/Ejecución 2023          (%)</t>
  </si>
  <si>
    <t>(1) Supone inflación y tipo de cambio del IFP 4T23: 3,1% y $868 por dólar, respectivamente.</t>
  </si>
  <si>
    <t>PIB No Minero Tendencial (% de variación real)</t>
  </si>
  <si>
    <t xml:space="preserve">   Precio de referencia (USc$/lb)</t>
  </si>
  <si>
    <r>
      <t>Otros Ingresos</t>
    </r>
    <r>
      <rPr>
        <vertAlign val="superscript"/>
        <sz val="10"/>
        <color rgb="FF000000"/>
        <rFont val="Calibri"/>
        <family val="2"/>
        <scheme val="minor"/>
      </rPr>
      <t>(1)(2)</t>
    </r>
  </si>
  <si>
    <t>(1) Estas cifras consideran el efecto del Bono Electrónico Fonasa, que no es considerado en lo publicado en los informes de ejecución presupuestaria trimestral.</t>
  </si>
  <si>
    <t xml:space="preserve">Variación real     2023-2022 (%) </t>
  </si>
  <si>
    <t>(millones de pesos 2023 y %)</t>
  </si>
  <si>
    <t>(%)</t>
  </si>
  <si>
    <t>Gasto compatible con la Meta de Balance Estructural 2025-2028</t>
  </si>
  <si>
    <t>Gasto compatible con la meta IFP 4T23 (MM$)</t>
  </si>
  <si>
    <t>Gasto compatible con la meta IFP 1T24 (MM$)</t>
  </si>
  <si>
    <t>Variación real anual (%)</t>
  </si>
  <si>
    <t>Brecha PIB no minero tendencial/PIB no minero efectivo 2024</t>
  </si>
  <si>
    <t>(1) Luego de la clasificación por mayor gasto aprobado en la Ley de Presupuestos 2023 (excluyendo Tesoro Público), se ordenan descendentemente de acuerdo con el porcentaje de ejecución acumulada. El Gasto Corriente aprobado de estos 5 ministerios representa un 72,6% del Gasto Corriente total aprobado en la Ley de Presupuestos 2023.</t>
  </si>
  <si>
    <t>TOTAL</t>
  </si>
  <si>
    <t>Interior</t>
  </si>
  <si>
    <t>Trabajo</t>
  </si>
  <si>
    <t>Obras Públicas</t>
  </si>
  <si>
    <t>Gobiernos Regionales</t>
  </si>
  <si>
    <t>(1) Luego de la clasificación por mayor gasto aprobado en la Ley de Presupuestos 2023, se ordenan descendentemente por el porcentaje de ejecución acumulada. El Gasto de Capital aprobado de estos 5 ministerios representa un 86,6% del Gasto de Capital total aprobado en la Ley de Presupuestos 2023.</t>
  </si>
  <si>
    <t>(1) Dato efectivo actualizado a enero de 2024 por el SII. El resto de las medidas son proyecciones de los Informes Financieros correspondientes, corregidos por la inflación proyectada.</t>
  </si>
  <si>
    <t>(2) Se recaudaron mayores ingresos por $18.518 millones en 2023 por la reversión de la medida tributaria transitoria (MTTRA).</t>
  </si>
  <si>
    <r>
      <t>Devolución de remanentes de crédito fiscal IVA a Pymes (Acuerdo Covid)</t>
    </r>
    <r>
      <rPr>
        <vertAlign val="superscript"/>
        <sz val="10"/>
        <rFont val="Calibri"/>
        <family val="2"/>
        <scheme val="minor"/>
      </rPr>
      <t>(1,3)</t>
    </r>
  </si>
  <si>
    <t>(3) Si bien, el carácter de la medida es de reversión automática, para este año no se considera como tal para el cálculo del Balance Cíclicamente Ajustado, ya que se ha reversado por más de 2 años consecutivos (medida implementada en 2020). De acuerdo con la definición del Decreto N°346, de 2023, del Ministerio de Hacienda, que aprueba la metodología, procedimiento y publicación del Balance Estructural, en su artículo 7, numeral 4: “Para estos efectos, se entenderá por medida tributaria transitoria de reversión automática, aquellas modificaciones transitorias sobre la base o la tasa de algún impuesto, o bien que generen un cambio en el flujo de ingresos, que signifiquen una pérdida o una ganancia en los ingresos fiscales del año, pero que a la vez dicha medida considere revertir el impacto en los ingresos fiscales en el ejercicio en curso o siguiente a su aplicación, a excepción de aquellos que, por su operatoria específica, puedan ser revertidos a lo más en un período adicional”.</t>
  </si>
  <si>
    <t>--</t>
  </si>
  <si>
    <t>Total Indicadores</t>
  </si>
  <si>
    <t xml:space="preserve">Presidencia de la República                                                   </t>
  </si>
  <si>
    <t>** Considera programas que teniendo compromisos vigentes no reportaron en el proceso a diciembre de 2023.</t>
  </si>
  <si>
    <t>*** No todo el universo de programas e instituciones bajo seguimiento de compromisos es evaluado. Solo se consideran aquellos programas e instituciones a los cuáles se le concordaron compromisos y se les está haciendo seguimiento a éstos a través de la plataforma de seguimiento de compromisos.</t>
  </si>
  <si>
    <t>Fondo de Solidaridad e Inversión Social</t>
  </si>
  <si>
    <t>Acción - Apoyo a Iniciativas Familiares y Comunitarias</t>
  </si>
  <si>
    <t>Corporación de Fomento de la Producción</t>
  </si>
  <si>
    <t>Modelo de Agenciamiento de la Corporación de Fomento de la Producción</t>
  </si>
  <si>
    <t>Programa de Formación para la Competitividad</t>
  </si>
  <si>
    <t xml:space="preserve">Ministerio de Salud </t>
  </si>
  <si>
    <t>Subsecretaria de Redes Asistenciales</t>
  </si>
  <si>
    <t>Hospital Digital</t>
  </si>
  <si>
    <t xml:space="preserve">Programa Nacional de Alimentación Complementaria y Programa de Alimentación Complementaria del Adulto Mayor </t>
  </si>
  <si>
    <t>Subsecretaría de Salud Pública</t>
  </si>
  <si>
    <t>Subsidio Nacional al Transporte Público</t>
  </si>
  <si>
    <t>Secretaría y Administración General de Transportes</t>
  </si>
  <si>
    <t xml:space="preserve">Fondo Solidario de Elección de Vivienda (DS 49) </t>
  </si>
  <si>
    <t>Subsecretaría de Vivienda y Urbanismo</t>
  </si>
  <si>
    <t xml:space="preserve"> Ministerio de Vivienda y Urbanismo</t>
  </si>
  <si>
    <t>TOTAL GENERAL</t>
  </si>
  <si>
    <t>Programas convocados a proceso de monitoreo del desempeño 2023</t>
  </si>
  <si>
    <t>Desarrollo Lector</t>
  </si>
  <si>
    <t>Ministerio de las Culturas, las Artes y el Patrimonio/ Subsecretaría de las Culturas y las Artes</t>
  </si>
  <si>
    <t>EPG</t>
  </si>
  <si>
    <t>Panel Evaluador Externo:</t>
  </si>
  <si>
    <t xml:space="preserve">- Pablo Andrade Blanco – Coordinador  </t>
  </si>
  <si>
    <t xml:space="preserve">- Pablo Villalobos Dintrans – Panelista </t>
  </si>
  <si>
    <t xml:space="preserve">- Claudia Jara Tapia – Panelista </t>
  </si>
  <si>
    <t>Programa Crecer en Movimiento Programa Deporte y Participación Social</t>
  </si>
  <si>
    <t>Ministerio del Deporte/ Instituto Nacional del Deporte</t>
  </si>
  <si>
    <t xml:space="preserve">- Marcia Riveros Concha – Coordinadora   </t>
  </si>
  <si>
    <t xml:space="preserve">- Pamela Frenk Barquín – Panelista </t>
  </si>
  <si>
    <t xml:space="preserve">- Christian Belmar Castro – Panelista </t>
  </si>
  <si>
    <t xml:space="preserve">Protege Calle (Ex Plan de Invierno Noche Digna) </t>
  </si>
  <si>
    <t>Apoyo a Personas en Situación de Calle - SSOO</t>
  </si>
  <si>
    <t>Ministerio de Desarrollo Social y Familia. Subsecretaría de Servicios Sociales</t>
  </si>
  <si>
    <t xml:space="preserve">- Patricio Navarro Inostroza – Coordinador  </t>
  </si>
  <si>
    <t xml:space="preserve">- Verónica Monreal Álvarez – Panelista </t>
  </si>
  <si>
    <t>- Marcial Marín Farías – Panelista</t>
  </si>
  <si>
    <t>Programa Promoción Turística Internacional</t>
  </si>
  <si>
    <t>Ministerio de Economía, Fomento y Turismo/ Servicio Nacional de Turismo</t>
  </si>
  <si>
    <t xml:space="preserve">- Diego Vásquez Contreras – Coordinador  </t>
  </si>
  <si>
    <t xml:space="preserve">- Jaime Campos Gutierrez – Panelista </t>
  </si>
  <si>
    <t xml:space="preserve">- Lenia Planas Serralta – Panelista </t>
  </si>
  <si>
    <t>Retos de Innovación</t>
  </si>
  <si>
    <t>Ministerio de Economía, Fomento y Turismo/ Corporación de Fomento de la Producción</t>
  </si>
  <si>
    <t xml:space="preserve">- María Angélica Ropert Dokmanovic – Coordinadora  </t>
  </si>
  <si>
    <t xml:space="preserve">- Carolina Calvo Asencio – Panelista </t>
  </si>
  <si>
    <t>- Juan Andrés Roeschmann Gillmore – Panelista</t>
  </si>
  <si>
    <t>Fondo de Apoyo a la Educación Pública</t>
  </si>
  <si>
    <t>Ministerio de Educación/ Dirección de Educación Pública</t>
  </si>
  <si>
    <t xml:space="preserve">- María Teresa Yáñez Cifuentes – Coordinadora  </t>
  </si>
  <si>
    <t xml:space="preserve">- Máximo Quiero Bastías – Panelista </t>
  </si>
  <si>
    <t xml:space="preserve">- Luis Felipe de la Vega Rodríguez – Panelista </t>
  </si>
  <si>
    <t>Programa Lazos</t>
  </si>
  <si>
    <t>Ministerio del Interior y Seguridad Pública/ Subsecretaría de Prevención del Delito</t>
  </si>
  <si>
    <t xml:space="preserve">- Decio Mettifogo Guerrero – Coordinador  </t>
  </si>
  <si>
    <t xml:space="preserve">- Diego Piñol Arriagada – Panelista </t>
  </si>
  <si>
    <t xml:space="preserve">- Roberto Gallardo Tarán – Panelista </t>
  </si>
  <si>
    <t>Programa de Alimentación Escolar</t>
  </si>
  <si>
    <t>Ministerio de Educación/Junta Nacional de Auxilio Escolar y Becas</t>
  </si>
  <si>
    <t>EFA</t>
  </si>
  <si>
    <t xml:space="preserve">Equipo Dipres </t>
  </si>
  <si>
    <t>Colaborador Externo: próximo a iniciar su convocatoria en el Registro de Evaluadores y Evaluadoras.</t>
  </si>
  <si>
    <t>Fondo Subsidio ELEAM/ Establecimientos de Larga Estadía para Adultos Mayores</t>
  </si>
  <si>
    <t>Ministerio de Desarrollo Social y Familia/ Servicio Nacional del Adulto Mayor</t>
  </si>
  <si>
    <t>Intermediación de programas y Componentes de Eficiencia Energética realizados a través de la Agencia de Sostenibilidad Energética</t>
  </si>
  <si>
    <t>Colaborador Externo próximo a iniciar su convocatoria en el Registro de Evaluadores y Evaluadoras.</t>
  </si>
  <si>
    <t>Programa de Reforzamiento de la Atención Primaria de Salud</t>
  </si>
  <si>
    <t>Colaboradores Externos próximo a iniciar su convocatoria en el Registro de Evaluadores y Evaluadoras.</t>
  </si>
  <si>
    <t>Política de Salud Mental</t>
  </si>
  <si>
    <t>N/A</t>
  </si>
  <si>
    <t>ES</t>
  </si>
  <si>
    <t>Equipo Dipres-SES</t>
  </si>
  <si>
    <t>Panel Evaluador Externo próximo a iniciar su convocatoria en el Registro de Evaluadores y Evaluadoras.</t>
  </si>
  <si>
    <t>Política de Capacitación y Formación de Competencias</t>
  </si>
  <si>
    <t>(1) Presupuesto 2023 incluye MM$587.933 correspondientes a Bono Electrónico Fonasa, lo que permite hacer comparación con la cifra de Ejecución 2023, que incluye un ajuste equivalente.</t>
  </si>
  <si>
    <t>* Corresponde a casos en que se decide cerrar el seguimiento debido al incumplimiento reiterado de un(os) compromiso(s). Generalmente, se considera un egreso incompleto cuando pasan dos períodos sin que el servicio reporte sobre el estado del (los) compromiso(s) pendiente(s). Sin embargo, esto corresponde a excepciones.</t>
  </si>
  <si>
    <t>Cuadro I.11.6</t>
  </si>
  <si>
    <t>(Período 2016-2023)</t>
  </si>
  <si>
    <t xml:space="preserve">(1) Gasto del Estado de Operaciones Neto de Transferencias Consolidables Extrapartidas. Considera ejecución devengada a diciembre (Ley de Presupuestos 2023 inicial corresponde a la aprobada en el Congreso y la vigente considera los decretos totalmente tramitados del ejercicio presupuestario año 2023). </t>
  </si>
  <si>
    <r>
      <t>Gasto del Gobierno Central Presupuestario por Partida 2023</t>
    </r>
    <r>
      <rPr>
        <b/>
        <vertAlign val="superscript"/>
        <sz val="10"/>
        <color rgb="FF000000"/>
        <rFont val="Calibri"/>
        <family val="2"/>
        <scheme val="minor"/>
      </rPr>
      <t>(1)(2)</t>
    </r>
    <r>
      <rPr>
        <b/>
        <sz val="10"/>
        <color rgb="FF000000"/>
        <rFont val="Calibri"/>
        <family val="2"/>
        <scheme val="minor"/>
      </rPr>
      <t xml:space="preserve">, sub/sobre ejecución </t>
    </r>
  </si>
  <si>
    <t xml:space="preserve">    Venta neta Activos Financieros</t>
  </si>
  <si>
    <t xml:space="preserve">    Déficit efectivo 2023</t>
  </si>
  <si>
    <t xml:space="preserve">    Pago de Bonos de Reconocimiento</t>
  </si>
  <si>
    <t>Promedio Primer Trimestre 2023</t>
  </si>
  <si>
    <t>Promedio Segundo Trimestre 2023</t>
  </si>
  <si>
    <t>Promedio Tercer Trimestre 2023</t>
  </si>
  <si>
    <t>Promedio Cuarto Trimestre 2023</t>
  </si>
  <si>
    <t>Primer Trimestre 2023</t>
  </si>
  <si>
    <t>Segundo Trimestre 2023</t>
  </si>
  <si>
    <t>Tercer Trimestre 2023</t>
  </si>
  <si>
    <t>Cuarto Trimestre 2023</t>
  </si>
  <si>
    <t>Precio Efectivo Codelco (centavos de dólar por libra) </t>
  </si>
  <si>
    <t xml:space="preserve">Presidencia de la República                                                     </t>
  </si>
  <si>
    <t xml:space="preserve">Congreso Nacional                                                               </t>
  </si>
  <si>
    <t xml:space="preserve">Poder Judicial                                                                  </t>
  </si>
  <si>
    <t xml:space="preserve">Contraloría General de la República                                             </t>
  </si>
  <si>
    <t xml:space="preserve">Ministerio del Interior y Seguridad Pública                                     </t>
  </si>
  <si>
    <t xml:space="preserve">Ministerio de Relaciones Exteriores                                             </t>
  </si>
  <si>
    <t xml:space="preserve">Ministerio de Economía, Fomento y Turismo                                       </t>
  </si>
  <si>
    <t xml:space="preserve">Ministerio de Hacienda                                                          </t>
  </si>
  <si>
    <t xml:space="preserve">Ministerio de Educación                                                         </t>
  </si>
  <si>
    <t xml:space="preserve">Ministerio de Justicia y Derechos Humanos                                       </t>
  </si>
  <si>
    <t xml:space="preserve">Ministerio de Defensa Nacional                                                  </t>
  </si>
  <si>
    <t xml:space="preserve">Ministerio de Obras Públicas                                                    </t>
  </si>
  <si>
    <t xml:space="preserve">Ministerio de Agricultura                                                       </t>
  </si>
  <si>
    <t xml:space="preserve">Ministerio de Bienes Nacionales                                                 </t>
  </si>
  <si>
    <t xml:space="preserve">Ministerio del Trabajo y Previsión Social                                       </t>
  </si>
  <si>
    <t xml:space="preserve">Ministerio de Salud                                                             </t>
  </si>
  <si>
    <t xml:space="preserve">Ministerio de Minería                                                           </t>
  </si>
  <si>
    <t xml:space="preserve">Ministerio de Vivienda y Urbanismo                                              </t>
  </si>
  <si>
    <t xml:space="preserve">Ministerio de Transportes y Telecomunicaciones                                  </t>
  </si>
  <si>
    <t xml:space="preserve">Ministerio Secretaría General de Gobierno                                       </t>
  </si>
  <si>
    <t xml:space="preserve">Ministerio de Desarrollo Social y Familia                                       </t>
  </si>
  <si>
    <t>Ministerio Secretaría General de la Presidencia de la República</t>
  </si>
  <si>
    <t xml:space="preserve">Ministerio Público                                                              </t>
  </si>
  <si>
    <t xml:space="preserve">Ministerio de Energía                                                           </t>
  </si>
  <si>
    <t xml:space="preserve">Ministerio del Medio Ambiente                                                   </t>
  </si>
  <si>
    <t xml:space="preserve">Ministerio del Deporte                                                          </t>
  </si>
  <si>
    <t xml:space="preserve">Ministerio de la Mujer y la Equidad de Género                                   </t>
  </si>
  <si>
    <t xml:space="preserve">Servicio Electoral                                                              </t>
  </si>
  <si>
    <t xml:space="preserve">Ministerio de las Culturas, las Artes y el Patrimonio                           </t>
  </si>
  <si>
    <t xml:space="preserve">Tesoro Público                                                                  </t>
  </si>
  <si>
    <t>Total Gobierno Central Presupuestario</t>
  </si>
  <si>
    <r>
      <t>Prestaciones previsionales</t>
    </r>
    <r>
      <rPr>
        <vertAlign val="superscript"/>
        <sz val="10"/>
        <color rgb="FF000000"/>
        <rFont val="Calibri"/>
        <family val="2"/>
        <scheme val="minor"/>
      </rPr>
      <t>(2)</t>
    </r>
  </si>
  <si>
    <r>
      <t>2022</t>
    </r>
    <r>
      <rPr>
        <b/>
        <vertAlign val="superscript"/>
        <sz val="10"/>
        <color rgb="FF000000"/>
        <rFont val="Calibri"/>
        <family val="2"/>
        <scheme val="minor"/>
      </rPr>
      <t>(1)</t>
    </r>
  </si>
  <si>
    <t>(2) Presupuesto 2023 incluye $587.933 millones correspondientes a Bono Electrónico Fonasa, lo que permite hacer comparación con la cifra de Ejecución 2023, que incluye un ajuste equivalente.</t>
  </si>
  <si>
    <t>(1) Incluye Fondo de Emergencia Transitorio (FET).</t>
  </si>
  <si>
    <t>Nota: El cálculo del componente cíclico estimado, incluye el descuento de las medidas de reversión automáticas consideradas para 2023, tal como señala la metodología vigente. El monto descontado es: $18.518 millones estimados en la línea (1.5) por devolución de remanentes IVA, correspondiente a un beneficio otorgado por la Ley N°21.353.</t>
  </si>
  <si>
    <t>Promedio Primer Trimestre 2024</t>
  </si>
  <si>
    <t>Promedio Segundo Trimestre 2024</t>
  </si>
  <si>
    <t>Promedio Tercer Trimestre 2024</t>
  </si>
  <si>
    <t>Promedio Cuarto Trimestre 2024</t>
  </si>
  <si>
    <t xml:space="preserve">    Ajuste (% del PIB)</t>
  </si>
  <si>
    <t>NA</t>
  </si>
  <si>
    <t>Precio Cobre Codelco (centavos de dólar por libra) </t>
  </si>
  <si>
    <t>Comparación de la raíz del error cuadrático medio</t>
  </si>
  <si>
    <t>(puntos porcentuales)</t>
  </si>
  <si>
    <t>Año en curso (T)</t>
  </si>
  <si>
    <t>Año siguiente (T+1)</t>
  </si>
  <si>
    <t>Muestra total</t>
  </si>
  <si>
    <t>Excluyendo pandemia</t>
  </si>
  <si>
    <t>Últimos 2 años</t>
  </si>
  <si>
    <t>WEO</t>
  </si>
  <si>
    <t>EEE</t>
  </si>
  <si>
    <t>Fuente: Ministerio de Hacienda, Banco Central de Chile y Fondo Monetario Internacional.</t>
  </si>
  <si>
    <t>Comparación del error medio para el año siguiente</t>
  </si>
  <si>
    <t>Cuadro R.3.2</t>
  </si>
  <si>
    <t>Cuadro R.3.1</t>
  </si>
  <si>
    <t>N° IF</t>
  </si>
  <si>
    <t>N°</t>
  </si>
  <si>
    <t>Boletín</t>
  </si>
  <si>
    <t>Mensaje</t>
  </si>
  <si>
    <t>16.553-12</t>
  </si>
  <si>
    <t>291-371</t>
  </si>
  <si>
    <t>Fortalece y mejora la eficacia de la fiscalización y el cumplimiento de la regulación ambiental a cargo de la Superintendencia del Medio Ambiente, modificando al efecto el artículo segundo de la ley N°20.417, y regula otras materias que indica</t>
  </si>
  <si>
    <t>15.480-13</t>
  </si>
  <si>
    <t>294-371</t>
  </si>
  <si>
    <t>Proyecto de ley que crea un nuevo sistema mixto de pensiones y un seguro social en el pilar contributivo, mejora la Pensión Garantizada Universal y establece beneficios y modificaciones regulatorias que indica</t>
  </si>
  <si>
    <t>16.552-12</t>
  </si>
  <si>
    <t>292-371</t>
  </si>
  <si>
    <t>Proyecto de ley que reforma a la Ley N°19.300 sobre Bases Generales del Medio Ambiente</t>
  </si>
  <si>
    <t>16.566-03</t>
  </si>
  <si>
    <t>293-371</t>
  </si>
  <si>
    <t>Proyecto de ley que establece una ley marco de autorizaciones sectoriales e introduce modificaciones a los cuerpos legales que indica</t>
  </si>
  <si>
    <t>14.743-03</t>
  </si>
  <si>
    <t>296-371</t>
  </si>
  <si>
    <t>Indicaciones al Proyecto de Ley que crea un Registro de Deuda Consolidada</t>
  </si>
  <si>
    <t>16.576-08</t>
  </si>
  <si>
    <t>306-371</t>
  </si>
  <si>
    <t>Proyecto de Ley sobre Estabilización Tarifaria</t>
  </si>
  <si>
    <t>9.119-18</t>
  </si>
  <si>
    <t>309-371</t>
  </si>
  <si>
    <t>indicaciones al Proyecto de Ley de Reforma Integral al Sistema de Adopción en Chile</t>
  </si>
  <si>
    <t>16.619-02</t>
  </si>
  <si>
    <t>299-371</t>
  </si>
  <si>
    <t xml:space="preserve">Proyecto de Ley que modifica la Planta de Oficiales de la Armada, en el Escalafón Litoral </t>
  </si>
  <si>
    <t>16.627-08</t>
  </si>
  <si>
    <t>327-371</t>
  </si>
  <si>
    <t>Proyecto de ley que perfecciona los sistemas medianos</t>
  </si>
  <si>
    <t>16.621-05</t>
  </si>
  <si>
    <t>326-371</t>
  </si>
  <si>
    <t>Proyecto de Ley de cumplimiento de obligaciones tributarias dentro del pacto por el crecimiento económico, el progreso social y la responsabilidad fiscal</t>
  </si>
  <si>
    <t>12.662-11</t>
  </si>
  <si>
    <t>322-371</t>
  </si>
  <si>
    <t>Proyecto de ley que crea el seguro de salud catastrófico a través de una cobertura financiera especial en la modalidad de atención de libre elección</t>
  </si>
  <si>
    <t>14.714-01</t>
  </si>
  <si>
    <t>323-371</t>
  </si>
  <si>
    <t>Proyecto de ley que establece una Ley Marco de Suelos</t>
  </si>
  <si>
    <t>16.628-05</t>
  </si>
  <si>
    <t>328-371</t>
  </si>
  <si>
    <t>Proyecto de ley que establece bases de las transferencias a personas e instituciones privadas</t>
  </si>
  <si>
    <t>16.408-05</t>
  </si>
  <si>
    <t>001-372</t>
  </si>
  <si>
    <t>Proyecto de ley que modifica diversos cuerpos legales, con el objeto de adoptar medidas para combatir el sobreendeudamiento</t>
  </si>
  <si>
    <t>12.748-17</t>
  </si>
  <si>
    <t>117-371</t>
  </si>
  <si>
    <t>Indicaciones al proyecto de ley que modifica y fortalece la ley N°20.609, que establece medidas contra la discriminación</t>
  </si>
  <si>
    <t>12.213-07</t>
  </si>
  <si>
    <t>002-372</t>
  </si>
  <si>
    <t>Formula indicaciones al proyecto de ley que modifica diversos textos legales en materia de ejecución de sanciones penales</t>
  </si>
  <si>
    <t>13.098-24</t>
  </si>
  <si>
    <t>008-372</t>
  </si>
  <si>
    <t>Formula indicaciones al proyecto de ley que establece y regula determinados derechos de autor en materia de propiedad intelectual, respecto de los artistas y creadores de obras visuales de imagen fija, obras de arte gráficas y plásticas</t>
  </si>
  <si>
    <t>13.991-07</t>
  </si>
  <si>
    <t>241-371</t>
  </si>
  <si>
    <t>Proyecto de ley que crea el Servicio Nacional de Acceso a la Justicia y la Defensoría de Víctimas de Delitos</t>
  </si>
  <si>
    <t>13.822-07</t>
  </si>
  <si>
    <t>012-372</t>
  </si>
  <si>
    <t>Proyecto de ley sobre la promoción del envejecimiento positivo, el cuidado integral de los adultos mayores y el fortalecimiento de la institucionalidad del adulto mayor</t>
  </si>
  <si>
    <t>15.940-25</t>
  </si>
  <si>
    <t>18-372</t>
  </si>
  <si>
    <t>Proyecto de Ley que fortalece el rol de las municipalidades en la prevención del delito y seguridad pública</t>
  </si>
  <si>
    <t>16.078-08</t>
  </si>
  <si>
    <t>295-371</t>
  </si>
  <si>
    <t>Proyecto de ley de Transición Energética que posiciona a la Transmisión Eléctrica como un sector habilitante para la carbono neutralidad</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</si>
  <si>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</si>
  <si>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16.335-14</t>
  </si>
  <si>
    <t>284-371</t>
  </si>
  <si>
    <t xml:space="preserve">Indicaciones al Proyecto de Ley que regula la prevención de incendios forestales y rurales, y otras materias que indica </t>
  </si>
  <si>
    <t>12.017-12</t>
  </si>
  <si>
    <t>283-371</t>
  </si>
  <si>
    <t>Propone forma y modo de resolver las divergencias surgidas entre ambas Cámaras durante la discusión del proyecto de ley sobre protección ambiental de turberas</t>
  </si>
  <si>
    <t>16.399-05</t>
  </si>
  <si>
    <t>285-371</t>
  </si>
  <si>
    <t>Indicaciones al Proyecto de Ley que crea la Secretaría de Gobierno Digital en la Subsecretaría de Hacienda</t>
  </si>
  <si>
    <t>15.896-11</t>
  </si>
  <si>
    <t>287-371</t>
  </si>
  <si>
    <t>Proyecto de ley que modifica el decreto con fuerza de ley N°1, de 2005, del Ministerio de Salud, que fija el texto refundido, coordinado y sistematizado del decreto ley N°2.763, de 1979, y de las leyes N°18.933 y N°18.469, en las materias que indica, crea un nuevo modelo de atención en el FONASA, otorga facultades y atribuciones a la Superintendencia de Salud y modifica normas relativas a las Instituciones de Salud Previsional</t>
  </si>
  <si>
    <t>16.323-25</t>
  </si>
  <si>
    <t>288-371</t>
  </si>
  <si>
    <t>Proyecto de Ley que establece plazo y condiciones para la inhumación respecto de funerales de riesgo para la seguridad y orden público, y modifica otros cuerpos legales</t>
  </si>
  <si>
    <t>289-371</t>
  </si>
  <si>
    <t>Proyecto de Ley que crea un nuevo sistema mixto de pensiones y un seguro social en el pilar contributivo, mejora la Pensión Garantizada Universal y establece beneficios y modificaciones regulatorias que indica</t>
  </si>
  <si>
    <t>15.975-25</t>
  </si>
  <si>
    <t>290-371</t>
  </si>
  <si>
    <t>Proyecto de Ley que crea el Subsistema de Inteligencia Económica y establece otras medidas para la prevención y alerta de actividades que digan relación con el crimen organizado</t>
  </si>
  <si>
    <t>16.596-10</t>
  </si>
  <si>
    <t>298-371</t>
  </si>
  <si>
    <t>Proyecto de Acuerdo que aprueba el Tercer Protocolo Modificatorio del Protocolo Adicional al Acuerdo Marco de la Alianza del Pacífico</t>
  </si>
  <si>
    <t>16.573-04</t>
  </si>
  <si>
    <t>300-371</t>
  </si>
  <si>
    <t>Proyecto de Ley que introduce modificaciones al Decreto con Fuerza de Ley N°2, de 1998, del Ministerio de Educación, en lo relativo a la regulación al procedimiento de solicitud de subvención estatal por primera vez y modifica otro cuerpo legal</t>
  </si>
  <si>
    <t>301-371</t>
  </si>
  <si>
    <t>16.316-05</t>
  </si>
  <si>
    <t>304-371</t>
  </si>
  <si>
    <t xml:space="preserve">Proyecto de Ley que Crea el Servicio de Auditoría Interna de Gobierno </t>
  </si>
  <si>
    <t>305-371</t>
  </si>
  <si>
    <t>15.140-15</t>
  </si>
  <si>
    <t>303-371</t>
  </si>
  <si>
    <t>Indicaciones al Proyecto de Ley que establece un nuevo marco de financiamiento e introduce mejoras al transporte público remunerado de pasajeros</t>
  </si>
  <si>
    <t>16.620-06</t>
  </si>
  <si>
    <t>302-371</t>
  </si>
  <si>
    <t>Proyecto de Ley que condona deuda por pagos en exceso a funcionarios o exfuncionarios municipales</t>
  </si>
  <si>
    <t>307-371</t>
  </si>
  <si>
    <t>12.042-15</t>
  </si>
  <si>
    <t>308-371</t>
  </si>
  <si>
    <t>Indicaciones al Proyecto de Ley que modifica la Ley N°18.168, General de Telecomunicaciones, en materia de individualización y registro de datos de los usuarios de servicios de telefonía en la modalidad de prepago</t>
  </si>
  <si>
    <t>13.806-11</t>
  </si>
  <si>
    <t>310-371</t>
  </si>
  <si>
    <t>Formula indicación sustitutiva al Proyecto de Ley que modifica el Código Sanitario para regular el ejercicio de distintas profesiones del área de la salud como parte de un equipo médico</t>
  </si>
  <si>
    <t>312-371</t>
  </si>
  <si>
    <t>16.598-15</t>
  </si>
  <si>
    <t>313-371</t>
  </si>
  <si>
    <t>Proyecto de Ley que prohíbe la fabricación, comercialización, importación, exportación, utilización, tenencia y porte de dispositivos electrónicos aptos para interceptar, interferir o interrumpir cualquier tipo de señal que se emita a través de un servicio de telecomunicaciones y establece sanciones en caso de incumplimiento</t>
  </si>
  <si>
    <t>314-371</t>
  </si>
  <si>
    <t>16.597-10</t>
  </si>
  <si>
    <t>297-371</t>
  </si>
  <si>
    <t>Protocolo de enmienda al Acuerdo de Asociación Económica Integral entre el Gobierno de la República de Chile y el Gobierno de la República de Indonesia para la Incorporación de Disposiciones sobre Comercio de Servicios, suscrito en Yakarta, Indonesia, el 21 de noviembre de 2022</t>
  </si>
  <si>
    <t>15.995-02</t>
  </si>
  <si>
    <t>311-371</t>
  </si>
  <si>
    <t xml:space="preserve">Proyecto de Ley que modifica la Ley N°17.798, sobre control de armas, para autorizar el porte de armas por los aspirantes a oficiales de las policías, desde el primer año de formación y durante la realización de la práctica policial </t>
  </si>
  <si>
    <t>315-371</t>
  </si>
  <si>
    <t>317-371</t>
  </si>
  <si>
    <t>14.614-07</t>
  </si>
  <si>
    <t>319-371</t>
  </si>
  <si>
    <t>Indicaciones al Proyecto de Ley que Crea el Ministerio de Seguridad Pública</t>
  </si>
  <si>
    <t>320-371</t>
  </si>
  <si>
    <t>Proyecto de Ley que Modifica el decreto con fuerza de ley N°1, de 2005, del Ministerio de Salud, que fija el texto refundido, coordinado y sistematizado del decreto ley N°2.763, de 1979, y de las leyes N°18.933 y N°18.469, en las materias que indica, crea un nuevo modelo de atención en el FONASA, otorga facultades y atribuciones a la Superintendencia de Salud y modifica normas relativas a las Instituciones de Salud Previsional</t>
  </si>
  <si>
    <t>321-371</t>
  </si>
  <si>
    <t>Indicaciones al Proyecto de Ley que regula la prevención de incendios forestales y rurales, y otras materias que indica</t>
  </si>
  <si>
    <t>16.304-31               16.305-31               16.310-31</t>
  </si>
  <si>
    <t>325-371</t>
  </si>
  <si>
    <t>Proyecto de Ley que modifica la Ley N°18.056, que establece normas generales sobre otorgamiento de pensiones de gracia por el Presidente de la República, para limitar la discrecionalidad y fomentar la transparencia en su concesión</t>
  </si>
  <si>
    <t>324-371</t>
  </si>
  <si>
    <t>15.805-07</t>
  </si>
  <si>
    <t>329-371</t>
  </si>
  <si>
    <t>Formula indicaciones al Proyecto de Ley que establece normas generales sobre el Uso de la Fuerza para el personal de las Fuerzas de Orden y Seguridad Pública y de las Fuerzas Armadas en las circunstancias que se señala</t>
  </si>
  <si>
    <t>11.175-01</t>
  </si>
  <si>
    <t>331-371</t>
  </si>
  <si>
    <t xml:space="preserve">Indicaciones al Proyecto de ley que crea el Servicio Nacional Forestal y modifica la Ley General de Urbanismo y Construcciones </t>
  </si>
  <si>
    <t>16.371-24</t>
  </si>
  <si>
    <t>332-371</t>
  </si>
  <si>
    <t>Formula indicaciones al proyecto de ley de protección y fomento de la Artesanía</t>
  </si>
  <si>
    <t>15.202-34</t>
  </si>
  <si>
    <t>334-371</t>
  </si>
  <si>
    <t xml:space="preserve">Proyecto de Ley que Modifica la Ley N°21.027, que Regula el Desarrollo Integral y Armónico de las Caletas Pesqueras a Nivel Nacional y Fija Normas para su Declaración y Asignación, para Incorporar Normas sobre Enfoque de Género en su Administración </t>
  </si>
  <si>
    <t>N° 14.594-06 y             15.523-06, refundidos</t>
  </si>
  <si>
    <t>335-371</t>
  </si>
  <si>
    <t>Formula indicaciones a los Proyectos de Ley que modifican distintos cuerpos legales en materia de transparencia, fiscalización y probidad de las Corporaciones Municipales y organizaciones funcionales, y cuerpos legales que indica en materia de transparencia y probidad municipal</t>
  </si>
  <si>
    <t>16.653-33</t>
  </si>
  <si>
    <t>330-371</t>
  </si>
  <si>
    <t xml:space="preserve">Proyecto de ley que modifica el artículo 314 del Código de Aguas, para agilizar la entrada en vigencia de los decretos de declaración de zona de escasez hídrica e incorporar a las obras estatales de desarrollo del recurso </t>
  </si>
  <si>
    <t>007-372</t>
  </si>
  <si>
    <t>Indicaciones al Proyecto de ley que crea el Servicio Nacional Forestal y modifica la Ley General de Urbanismo y Construcciones</t>
  </si>
  <si>
    <t>16.687-10</t>
  </si>
  <si>
    <t>006-372</t>
  </si>
  <si>
    <t>Proyecto de ley que aprueba el Acuerdo de Viena por el que se establece una Clasificación Internacional de los elementos figurativos de las marcas, adoptado en Viena el 12 de junio de 1973 y enmendado el 1 de octubre de 1985</t>
  </si>
  <si>
    <t>16.688-10</t>
  </si>
  <si>
    <t>005-372</t>
  </si>
  <si>
    <t>Proyecto de ley que aprueba el Arreglo de Niza relativo a la clasificación internacional de productos y servicios para el registro de las marcas, adoptado en Niza, el 15 de junio de 1957, revisado en Estocolmo, el 14 de julio de 1967 y en Ginebra el 13 de mayo de 1977, y modificado el 28 de septiembre de 1979</t>
  </si>
  <si>
    <t>16.689-10</t>
  </si>
  <si>
    <t>004-372</t>
  </si>
  <si>
    <t>Proyecto de ley que aprueba el Arreglo de Locarno que establece una Clasificación Internacional para los Dibujos y Modelos Industriales, suscrito en esa ciudad el 8 de octubre de 1968 y enmendado el 28 de septiembre de 1979</t>
  </si>
  <si>
    <t>16.690-10</t>
  </si>
  <si>
    <t>003-372</t>
  </si>
  <si>
    <t xml:space="preserve">Proyecto de ley que aprueba el Arreglo de Estrasburgo relativo a la Clasificación Internacional de Patentes del 24 de marzo de 1971 y enmendado el 28 de septiembre de 1979 </t>
  </si>
  <si>
    <t>16.481-25</t>
  </si>
  <si>
    <t>014-372</t>
  </si>
  <si>
    <t>Proyecto de ley que modifica el Código Procesal Penal, con el objeto de aumentar el plazo máximo para considerar una situación entre las hipótesis de flagrancia</t>
  </si>
  <si>
    <t>12.234-02</t>
  </si>
  <si>
    <t>015-372</t>
  </si>
  <si>
    <t>Formula Indicaciones al Proyecto de Ley que Fortalece y Moderniza el Sistema de Inteligencia del Estado</t>
  </si>
  <si>
    <t>013-372</t>
  </si>
  <si>
    <t>Proyecto de Ley que modifica la Ley N°21.325 para perfeccionar el procedimiento de expulsión administrativa</t>
  </si>
  <si>
    <t>16.678-06</t>
  </si>
  <si>
    <t>017-372</t>
  </si>
  <si>
    <t>Proyecto de Ley que modifica el artículo 67 de Ley N°18.695, Orgánica Constitucional de Municipalidades, permitiendo flexibilizar el plazo para la rendición de cuenta pública en aquellas municipalidades declaradas zona de catástrofe</t>
  </si>
  <si>
    <t>020-372</t>
  </si>
  <si>
    <t>16.698-13</t>
  </si>
  <si>
    <t>022-372</t>
  </si>
  <si>
    <t>Proyecto de Ley que autoriza a las instituciones de seguridad social para celebrar convenios de pago de cotizaciones previsionales adeudadas y modifica las leyes que indica</t>
  </si>
  <si>
    <t>16.686-19</t>
  </si>
  <si>
    <t>016-372</t>
  </si>
  <si>
    <t>Proyecto de Ley de Transferencia de Tecnología y Conocimiento</t>
  </si>
  <si>
    <t>023-372</t>
  </si>
  <si>
    <t>Indicaciones al Proyecto de Ley de cumplimiento de obligaciones tributarias dentro del pacto por el crecimiento económico, el progreso social y la responsabilidad fiscal</t>
  </si>
  <si>
    <t>021-372</t>
  </si>
  <si>
    <t>025-372</t>
  </si>
  <si>
    <t>028-372</t>
  </si>
  <si>
    <t>026-372</t>
  </si>
  <si>
    <t>Proyecto de Ley que establece normas generales sobre el uso de la fuerza para el personal de las Fuerzas Armadas de Orden y Seguridad Pública y de las Fuerzas Armadas en las circunstancias que se señala</t>
  </si>
  <si>
    <t>16.391-01</t>
  </si>
  <si>
    <t>024-372</t>
  </si>
  <si>
    <t>Formula indicaciones al Proyecto de Ley que establece un Sistema de Incentivos para la Gestión Sostenible de Suelos Agropecuarios (SIGESS)</t>
  </si>
  <si>
    <t>031-372</t>
  </si>
  <si>
    <t xml:space="preserve">Indicaciones al proyecto de ley que crea el Ministerio de Seguridad Pública </t>
  </si>
  <si>
    <t>032-372</t>
  </si>
  <si>
    <t>Proyecto de ley que modifica el decreto con fuerza de ley N°1, de 2005, del Ministerio de Salud, que fija el texto refundido, coordinado y sistematizado del decreto ley N°2.763, de 1979, y de las leyes N°18.933 y N°18.469, en las materias que indica, crea un nuevo modelo de atención en el FONASA, otorga facultades y atribuciones a la Superintendencia de Salud y modifica normas relativas a las Instituciones de Salud Previsional.</t>
  </si>
  <si>
    <t>040-372</t>
  </si>
  <si>
    <t>Proyecto de Ley que establece normas generales sobre el uso de la fuerza para el personal de las Fuerzas de Orden y Seguridad Pública y de las Fuerzas Armadas en las circunstancias que se señala</t>
  </si>
  <si>
    <t>041-372</t>
  </si>
  <si>
    <t>038-372</t>
  </si>
  <si>
    <t>Proyecto de Acuerdo entre el Gobierno de la República de Chile y el Gobierno del Reino de los Países Bajos, adoptado por Canje de Notas de 12 de enero y 7 de febrero de 2023, que modifica el Acuerdo de 1995, por el cual se autoriza a los miembros de familia dependientes de un funcionario Diplomático, Consular de Carrera o del Personal Administrativo, Técnico y de Servicio de las Misiones Diplomáticas y Consulares acreditadas en ambos Países para realizar actividades remuneradas en el Estado receptor</t>
  </si>
  <si>
    <t>045-372</t>
  </si>
  <si>
    <t>Formula indicaciones al proyecto de Ley que establece un Sistema de Incentivos para la Gestión Sostenible de Suelos Agropecuarios (SIGESS)</t>
  </si>
  <si>
    <t>046-372</t>
  </si>
  <si>
    <t>Proyecto de ley que modifica la Ley N°14.908, sobre abandono de familia y pago de pensiones alimenticias, estableciendo la imposibilidad de adjudicación de programas o instrumentos financiados por la Agencia Nacional de Investigación y Desarrollo en el caso que indica.</t>
  </si>
  <si>
    <t>034-372</t>
  </si>
  <si>
    <t>Proyecto de ley que modifica diversos cuerpos legales para atender situaciones urbanas y territoriales urgentes que afecten a la población</t>
  </si>
  <si>
    <t>055-372</t>
  </si>
  <si>
    <t xml:space="preserve">Proyecto de Ley que reconoce la función de los recolectores de residuos domiciliarios y establece obligaciones para la protección de su salud y seguridad en el trabajo </t>
  </si>
  <si>
    <t>056-372</t>
  </si>
  <si>
    <t>Proyecto de Ley que modifica la Ley N°17.798, sobre control de armas, para autorizar el porte de armas por los aspirantes a oficiales de las policías, desde el primer año de formación y durante la realización de la práctica policial.</t>
  </si>
  <si>
    <t>060-372</t>
  </si>
  <si>
    <t>Indicaciones al proyecto de ley que crea el Ministerio de Seguridad Pública</t>
  </si>
  <si>
    <t>Nota: Actualización del IFP 1T24 con un nivel de PIB nominal 2023 estimado en $281.870 miles de millones de pesos.</t>
  </si>
  <si>
    <t xml:space="preserve">   Capitalización Empresas Públicas</t>
  </si>
  <si>
    <t xml:space="preserve">   Aportes mandatados por Ley</t>
  </si>
  <si>
    <t xml:space="preserve">   Compra acciones CAF y Banco Mundial</t>
  </si>
  <si>
    <t xml:space="preserve">   Bonos de Reconocimiento</t>
  </si>
  <si>
    <t xml:space="preserve">   Variación stock de activos</t>
  </si>
  <si>
    <t>(1) Tipo de cambio de cierre considerado en Proyección IFP 4T23: $867,9 por dólar (promedio anual 2024 estimado). Tipo de cambio de cierre considerado en Proyección IFP 1T24: $907,0 por dólar (promedio diciembre 2024 estimado).</t>
  </si>
  <si>
    <r>
      <t>Deuda Bruta del Gobierno Central, cierre estimado 2024</t>
    </r>
    <r>
      <rPr>
        <b/>
        <vertAlign val="superscript"/>
        <sz val="10"/>
        <color theme="1"/>
        <rFont val="Calibri"/>
        <family val="2"/>
        <scheme val="minor"/>
      </rPr>
      <t>(1)</t>
    </r>
  </si>
  <si>
    <t>Recuadros</t>
  </si>
  <si>
    <r>
      <t>Posición Financiera Neta Gobierno Central Total, cierre estimado 2024</t>
    </r>
    <r>
      <rPr>
        <b/>
        <vertAlign val="superscript"/>
        <sz val="10"/>
        <rFont val="Calibri"/>
        <family val="2"/>
        <scheme val="minor"/>
      </rPr>
      <t>(1)</t>
    </r>
  </si>
  <si>
    <t>(1) Proyecciones PIB estimadas para cada IFP. Tipo de cambio de cierre considerado en Proyección IFP 4T23: $867,9 por dólar (promedio anual 2024 estimado). Tipo de cambio de cierre considerado en Proyección IFP 1T24: $907,0 por dólar (promedio diciembre 2024 estimado).</t>
  </si>
  <si>
    <t>Supuestos macroeconómicos 2023</t>
  </si>
  <si>
    <t>PIB minero</t>
  </si>
  <si>
    <t>PIB no minero</t>
  </si>
  <si>
    <t>Demanda interna</t>
  </si>
  <si>
    <t>Fuente: Ministerio de Hacienda</t>
  </si>
  <si>
    <t>Nota: Actualización del IFP 1T24 con un nivel de PIB nominal 2024 estimado en $304.506 miles de millones de pesos y un tipo de cambio a diciembre 2024 de 907 $/US$. Cierre estadístico de proyecciones macroeconómicas corresponde al 25 de abril de 2024.</t>
  </si>
  <si>
    <t>Nota: Actualización del IFP 1T24 con un nivel de PIB nominal 2025 estimado en $319.159 miles millones de pesos, PIB nominal 2026 estimado en $334.168 miles de millones de pesos, PIB nominal 2027 estimado en $349.769 miles de millones de pesos y PIB nominal 2028 estimado en $366.873 miles de millones de pesos y un tipo de cambio a diciembre 2025 de 867 $/US$; a diciembre 2026 de 860 $/US$; a diciembre 2027 de 851 $/US$; a diciembre 2028 de 847 $/US$.Cierre estadístico de proyecciones macroeconómicas: 25 de abril de 2024.</t>
  </si>
  <si>
    <t>Nota: Las cifras fueron convertidas a dólares utilizando el tipo de cambio estimado para diciembre de cada período, publicado al inicio de esta sección del presente informe.</t>
  </si>
  <si>
    <t>Cuadro R.1.1</t>
  </si>
  <si>
    <t>Fuentes de Financiamiento Fondo Transitorio para la Reconstrucción 2024-2026</t>
  </si>
  <si>
    <t>(millones de pesos y % del PIB)</t>
  </si>
  <si>
    <t>Fuente de Financiamiento</t>
  </si>
  <si>
    <t>Impuesto Sustitutivo de Impuestos Finales</t>
  </si>
  <si>
    <t>Reasignaciones de Presupuestos Regulares</t>
  </si>
  <si>
    <t xml:space="preserve">   Corrección por condiciones financieras</t>
  </si>
  <si>
    <r>
      <t>Otros ingresos</t>
    </r>
    <r>
      <rPr>
        <vertAlign val="superscript"/>
        <sz val="10"/>
        <color theme="1"/>
        <rFont val="Calibri"/>
        <family val="2"/>
        <scheme val="minor"/>
      </rPr>
      <t>(1)</t>
    </r>
  </si>
  <si>
    <t>(2) Corresponde al Gasto Total del Gobierno Central del IFP 3T23.</t>
  </si>
  <si>
    <r>
      <t>Variación
2024/Ley Aprobada 2024</t>
    </r>
    <r>
      <rPr>
        <b/>
        <vertAlign val="superscript"/>
        <sz val="10"/>
        <color rgb="FF000000"/>
        <rFont val="Calibri"/>
        <family val="2"/>
        <scheme val="minor"/>
      </rPr>
      <t>(2)</t>
    </r>
    <r>
      <rPr>
        <b/>
        <sz val="10"/>
        <color rgb="FF000000"/>
        <rFont val="Calibri"/>
        <family val="2"/>
        <scheme val="minor"/>
      </rPr>
      <t xml:space="preserve"> (%)</t>
    </r>
  </si>
  <si>
    <t>21) Presupuesto 2023 (Gasto del Gobierno Central Total del IFP 3T22) incluye $587.993 millones correspondientes a Bono Electrónico Fonasa, lo que permite hacer comparación con la cifra de Ejecución 2023, que incluye un ajuste equivalente.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</si>
</sst>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 &quot;$&quot;* #,##0_ ;_ &quot;$&quot;* \-#,##0_ ;_ &quot;$&quot;* &quot;-&quot;_ ;_ @_ "/>
    <numFmt numFmtId="41" formatCode="_ * #,##0_ ;_ * \-#,##0_ ;_ * &quot;-&quot;_ ;_ @_ "/>
    <numFmt numFmtId="43" formatCode="_ * #,##0.00_ ;_ * \-#,##0.00_ ;_ * &quot;-&quot;??_ ;_ @_ "/>
    <numFmt numFmtId="164" formatCode="_-* #,##0_-;\-* #,##0_-;_-* &quot;-&quot;_-;_-@_-"/>
    <numFmt numFmtId="165" formatCode="_-* #,##0.00_-;\-* #,##0.00_-;_-* &quot;-&quot;??_-;_-@_-"/>
    <numFmt numFmtId="166" formatCode="_ * #,##0.0_ ;_ * \-#,##0.0_ ;_ * &quot;-&quot;_ ;_ @_ "/>
    <numFmt numFmtId="167" formatCode="0.0"/>
    <numFmt numFmtId="168" formatCode="#,##0.0"/>
    <numFmt numFmtId="169" formatCode="0.0%"/>
    <numFmt numFmtId="170" formatCode="_ * #,##0.0_ ;_ * \-#,##0.0_ ;_ * &quot;-&quot;?_ ;_ @_ "/>
    <numFmt numFmtId="171" formatCode="#,##0_ ;\-#,##0\ "/>
    <numFmt numFmtId="172" formatCode="_-* #,##0_-;\-* #,##0_-;_-* &quot;-&quot;??_-;_-@_-"/>
    <numFmt numFmtId="173" formatCode="_-* #,##0.000_-;\-* #,##0.000_-;_-* &quot;-&quot;??_-;_-@_-"/>
    <numFmt numFmtId="174" formatCode="#,##0.0;\-#,##0.0"/>
    <numFmt numFmtId="175" formatCode="_-* #,##0.0000_-;\-* #,##0.0000_-;_-* &quot;-&quot;??_-;_-@_-"/>
    <numFmt numFmtId="177" formatCode="#,##0.0_ ;\-#,##0.0\ "/>
    <numFmt numFmtId="178" formatCode="_ * #,##0.00000_ ;_ * \-#,##0.00000_ ;_ * &quot;-&quot;_ ;_ @_ "/>
    <numFmt numFmtId="179" formatCode="_ * #,##0.0000000_ ;_ * \-#,##0.0000000_ ;_ * &quot;-&quot;_ ;_ @_ "/>
    <numFmt numFmtId="180" formatCode="_ * #,##0.000_ ;_ * \-#,##0.000_ ;_ * &quot;-&quot;_ ;_ @_ "/>
    <numFmt numFmtId="184" formatCode="_ * #,##0.000000_ ;_ * \-#,##0.000000_ ;_ * &quot;-&quot;_ ;_ @_ "/>
    <numFmt numFmtId="186" formatCode="_ * #,##0.00_ ;_ * \-#,##0.00_ ;_ * &quot;-&quot;_ ;_ @_ "/>
  </numFmts>
  <fonts count="44" x14ac:knownFonts="1">
    <font>
      <sz val="11"/>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color theme="1"/>
      <name val="Calibri"/>
      <family val="2"/>
      <scheme val="minor"/>
    </font>
    <font>
      <b/>
      <sz val="10"/>
      <name val="Calibri"/>
      <family val="2"/>
    </font>
    <font>
      <sz val="10"/>
      <name val="Calibri"/>
      <family val="2"/>
    </font>
    <font>
      <vertAlign val="superscript"/>
      <sz val="10"/>
      <name val="Calibri"/>
      <family val="2"/>
    </font>
    <font>
      <sz val="10"/>
      <color rgb="FF000000"/>
      <name val="Calibri"/>
      <family val="2"/>
    </font>
    <font>
      <b/>
      <vertAlign val="superscript"/>
      <sz val="10"/>
      <name val="Calibri"/>
      <family val="2"/>
      <scheme val="minor"/>
    </font>
    <font>
      <sz val="10"/>
      <color rgb="FFFF0000"/>
      <name val="Calibri"/>
      <family val="2"/>
      <scheme val="minor"/>
    </font>
    <font>
      <vertAlign val="superscript"/>
      <sz val="10"/>
      <color rgb="FF000000"/>
      <name val="Calibri"/>
      <family val="2"/>
      <scheme val="minor"/>
    </font>
    <font>
      <b/>
      <vertAlign val="superscript"/>
      <sz val="10"/>
      <color theme="1"/>
      <name val="Calibri"/>
      <family val="2"/>
      <scheme val="minor"/>
    </font>
    <font>
      <vertAlign val="superscript"/>
      <sz val="10"/>
      <color theme="1"/>
      <name val="Calibri"/>
      <family val="2"/>
      <scheme val="minor"/>
    </font>
    <font>
      <b/>
      <sz val="10"/>
      <color rgb="FF4BACC6"/>
      <name val="Calibri"/>
      <family val="2"/>
      <scheme val="minor"/>
    </font>
    <font>
      <sz val="11"/>
      <color rgb="FF000000"/>
      <name val="Calibri"/>
      <family val="2"/>
    </font>
    <font>
      <b/>
      <sz val="10"/>
      <color rgb="FF000000"/>
      <name val="Calibri"/>
      <family val="2"/>
    </font>
    <font>
      <vertAlign val="superscript"/>
      <sz val="10"/>
      <name val="Calibri"/>
      <family val="2"/>
      <scheme val="minor"/>
    </font>
    <font>
      <b/>
      <sz val="10"/>
      <color rgb="FFC00000"/>
      <name val="Calibri"/>
      <family val="2"/>
      <scheme val="minor"/>
    </font>
    <font>
      <b/>
      <sz val="10"/>
      <color rgb="FFFF0000"/>
      <name val="Calibri"/>
      <family val="2"/>
      <scheme val="minor"/>
    </font>
    <font>
      <i/>
      <sz val="10"/>
      <name val="Calibri"/>
      <family val="2"/>
      <scheme val="minor"/>
    </font>
    <font>
      <i/>
      <sz val="10"/>
      <color rgb="FF000000"/>
      <name val="Calibri"/>
      <family val="2"/>
      <scheme val="minor"/>
    </font>
    <font>
      <b/>
      <vertAlign val="superscript"/>
      <sz val="10"/>
      <color rgb="FF000000"/>
      <name val="Calibri"/>
      <family val="2"/>
      <scheme val="minor"/>
    </font>
    <font>
      <sz val="10"/>
      <name val="Century Gothic"/>
      <family val="2"/>
    </font>
    <font>
      <sz val="10"/>
      <color rgb="FFC00000"/>
      <name val="Calibri"/>
      <family val="2"/>
      <scheme val="minor"/>
    </font>
    <font>
      <sz val="10"/>
      <color rgb="FF3B3838"/>
      <name val="Calibri"/>
      <family val="2"/>
      <scheme val="minor"/>
    </font>
    <font>
      <sz val="9"/>
      <color theme="1"/>
      <name val="Calibri"/>
      <family val="2"/>
      <scheme val="minor"/>
    </font>
    <font>
      <i/>
      <sz val="10"/>
      <color theme="1"/>
      <name val="Calibri"/>
      <family val="2"/>
      <scheme val="minor"/>
    </font>
    <font>
      <i/>
      <sz val="10"/>
      <name val="Calibri"/>
      <family val="2"/>
    </font>
    <font>
      <b/>
      <i/>
      <sz val="10"/>
      <name val="Calibri"/>
      <family val="2"/>
      <scheme val="minor"/>
    </font>
    <font>
      <u/>
      <sz val="11"/>
      <color theme="10"/>
      <name val="Calibri"/>
      <family val="2"/>
      <scheme val="minor"/>
    </font>
    <font>
      <b/>
      <vertAlign val="subscript"/>
      <sz val="10"/>
      <color rgb="FF000000"/>
      <name val="Calibri"/>
      <family val="2"/>
      <scheme val="minor"/>
    </font>
    <font>
      <u/>
      <sz val="10"/>
      <color theme="10"/>
      <name val="Calibri"/>
      <family val="2"/>
      <scheme val="minor"/>
    </font>
    <font>
      <b/>
      <sz val="10"/>
      <color theme="1"/>
      <name val="Calibri"/>
    </font>
    <font>
      <sz val="10"/>
      <color theme="1"/>
      <name val="Calibri"/>
    </font>
    <font>
      <b/>
      <sz val="10"/>
      <color theme="1"/>
      <name val="Calibri"/>
      <family val="2"/>
    </font>
    <font>
      <sz val="10"/>
      <color theme="1"/>
      <name val="Calibri"/>
      <family val="2"/>
    </font>
    <font>
      <sz val="10"/>
      <color theme="1"/>
      <name val="Aptos"/>
    </font>
    <font>
      <sz val="10"/>
      <color rgb="FF000000"/>
      <name val="Calibri"/>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rgb="FFFFFFFF"/>
      </patternFill>
    </fill>
    <fill>
      <patternFill patternType="solid">
        <fgColor theme="0"/>
        <bgColor rgb="FFFFFFFF"/>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FF0000"/>
      </left>
      <right style="thin">
        <color auto="1"/>
      </right>
      <top/>
      <bottom style="thin">
        <color auto="1"/>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top/>
      <bottom style="thin">
        <color rgb="FFFF0000"/>
      </bottom>
      <diagonal/>
    </border>
    <border>
      <left style="thin">
        <color rgb="FF000000"/>
      </left>
      <right/>
      <top/>
      <bottom style="thin">
        <color rgb="FF000000"/>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bottom/>
      <diagonal/>
    </border>
    <border>
      <left style="thin">
        <color rgb="FFC00000"/>
      </left>
      <right/>
      <top/>
      <bottom/>
      <diagonal/>
    </border>
    <border>
      <left style="thin">
        <color rgb="FFC00000"/>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5">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0" borderId="0">
      <alignment vertical="top"/>
    </xf>
    <xf numFmtId="0" fontId="6" fillId="0" borderId="0"/>
    <xf numFmtId="0" fontId="9" fillId="0" borderId="0"/>
    <xf numFmtId="165" fontId="5" fillId="0" borderId="0" applyFont="0" applyFill="0" applyBorder="0" applyAlignment="0" applyProtection="0"/>
    <xf numFmtId="165"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20" fillId="0" borderId="0"/>
    <xf numFmtId="165" fontId="6"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5" fillId="0" borderId="0" applyFont="0" applyFill="0" applyBorder="0" applyAlignment="0" applyProtection="0"/>
    <xf numFmtId="165" fontId="5" fillId="0" borderId="0" applyFont="0" applyFill="0" applyBorder="0" applyAlignment="0" applyProtection="0"/>
    <xf numFmtId="0" fontId="35" fillId="0" borderId="0" applyNumberFormat="0" applyFill="0" applyBorder="0" applyAlignment="0" applyProtection="0"/>
    <xf numFmtId="0" fontId="6" fillId="0" borderId="0"/>
  </cellStyleXfs>
  <cellXfs count="1336">
    <xf numFmtId="0" fontId="0" fillId="0" borderId="0" xfId="0"/>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0" xfId="0" applyFont="1" applyFill="1" applyAlignment="1">
      <alignment vertical="center"/>
    </xf>
    <xf numFmtId="0" fontId="4" fillId="0" borderId="0" xfId="0" applyFont="1"/>
    <xf numFmtId="0" fontId="4" fillId="0" borderId="0" xfId="0" applyFont="1" applyAlignment="1">
      <alignment vertical="center"/>
    </xf>
    <xf numFmtId="0" fontId="3" fillId="3" borderId="0" xfId="0" applyFont="1" applyFill="1"/>
    <xf numFmtId="0" fontId="4" fillId="3" borderId="0" xfId="0" applyFont="1" applyFill="1"/>
    <xf numFmtId="0" fontId="4" fillId="3" borderId="2" xfId="0" applyFont="1" applyFill="1" applyBorder="1"/>
    <xf numFmtId="0" fontId="3" fillId="3" borderId="1" xfId="0" applyFont="1" applyFill="1" applyBorder="1" applyAlignment="1">
      <alignment horizontal="center"/>
    </xf>
    <xf numFmtId="0" fontId="3" fillId="3" borderId="2" xfId="0" applyFont="1" applyFill="1" applyBorder="1"/>
    <xf numFmtId="0" fontId="4" fillId="3" borderId="7" xfId="0" applyFont="1" applyFill="1" applyBorder="1"/>
    <xf numFmtId="0" fontId="7" fillId="0" borderId="0" xfId="0" applyFont="1"/>
    <xf numFmtId="3" fontId="8" fillId="0" borderId="0" xfId="0" applyNumberFormat="1" applyFont="1"/>
    <xf numFmtId="0" fontId="8" fillId="0" borderId="0" xfId="4" applyFont="1"/>
    <xf numFmtId="0" fontId="7" fillId="0" borderId="0" xfId="4" applyFont="1"/>
    <xf numFmtId="0" fontId="3" fillId="3" borderId="0" xfId="5" applyFont="1" applyFill="1"/>
    <xf numFmtId="0" fontId="4" fillId="3" borderId="0" xfId="5" applyFont="1" applyFill="1"/>
    <xf numFmtId="0" fontId="4" fillId="3" borderId="2" xfId="5" applyFont="1" applyFill="1" applyBorder="1"/>
    <xf numFmtId="0" fontId="3" fillId="3" borderId="7" xfId="5" applyFont="1" applyFill="1" applyBorder="1"/>
    <xf numFmtId="0" fontId="3" fillId="3" borderId="7" xfId="5" applyFont="1" applyFill="1" applyBorder="1" applyAlignment="1">
      <alignment horizontal="center"/>
    </xf>
    <xf numFmtId="0" fontId="3" fillId="3" borderId="8" xfId="5" applyFont="1" applyFill="1" applyBorder="1" applyAlignment="1">
      <alignment horizontal="center"/>
    </xf>
    <xf numFmtId="0" fontId="8" fillId="3" borderId="0" xfId="0" applyFont="1" applyFill="1"/>
    <xf numFmtId="0" fontId="8" fillId="3" borderId="13" xfId="0" applyFont="1" applyFill="1" applyBorder="1" applyAlignment="1">
      <alignment vertical="center"/>
    </xf>
    <xf numFmtId="0" fontId="7" fillId="3" borderId="1" xfId="0" applyFont="1" applyFill="1" applyBorder="1" applyAlignment="1">
      <alignment horizontal="center" vertical="center"/>
    </xf>
    <xf numFmtId="0" fontId="7" fillId="3" borderId="5" xfId="0" applyFont="1" applyFill="1" applyBorder="1" applyAlignment="1">
      <alignment vertical="center"/>
    </xf>
    <xf numFmtId="3" fontId="10" fillId="3" borderId="9" xfId="0" applyNumberFormat="1" applyFont="1" applyFill="1" applyBorder="1" applyAlignment="1">
      <alignment horizontal="right"/>
    </xf>
    <xf numFmtId="41" fontId="4" fillId="0" borderId="0" xfId="1" applyFont="1"/>
    <xf numFmtId="3" fontId="10" fillId="3" borderId="10" xfId="0" applyNumberFormat="1" applyFont="1" applyFill="1" applyBorder="1" applyAlignment="1">
      <alignment horizontal="right"/>
    </xf>
    <xf numFmtId="0" fontId="8" fillId="3" borderId="5" xfId="0" applyFont="1" applyFill="1" applyBorder="1" applyAlignment="1">
      <alignment horizontal="left" vertical="center" indent="1"/>
    </xf>
    <xf numFmtId="3" fontId="11" fillId="3" borderId="10" xfId="0" applyNumberFormat="1" applyFont="1" applyFill="1" applyBorder="1" applyAlignment="1">
      <alignment horizontal="right"/>
    </xf>
    <xf numFmtId="3" fontId="11" fillId="3" borderId="0" xfId="0" applyNumberFormat="1" applyFont="1" applyFill="1" applyAlignment="1">
      <alignment horizontal="right"/>
    </xf>
    <xf numFmtId="3" fontId="11" fillId="3" borderId="6" xfId="0" applyNumberFormat="1" applyFont="1" applyFill="1" applyBorder="1" applyAlignment="1">
      <alignment horizontal="right"/>
    </xf>
    <xf numFmtId="37" fontId="10" fillId="3" borderId="10" xfId="0" applyNumberFormat="1" applyFont="1" applyFill="1" applyBorder="1"/>
    <xf numFmtId="37" fontId="10" fillId="3" borderId="0" xfId="0" applyNumberFormat="1" applyFont="1" applyFill="1"/>
    <xf numFmtId="37" fontId="10" fillId="3" borderId="6" xfId="0" applyNumberFormat="1" applyFont="1" applyFill="1" applyBorder="1"/>
    <xf numFmtId="0" fontId="8" fillId="3" borderId="7" xfId="0" applyFont="1" applyFill="1" applyBorder="1" applyAlignment="1">
      <alignment horizontal="left" vertical="center" indent="1"/>
    </xf>
    <xf numFmtId="37" fontId="11" fillId="3" borderId="11" xfId="0" applyNumberFormat="1" applyFont="1" applyFill="1" applyBorder="1"/>
    <xf numFmtId="37" fontId="11" fillId="3" borderId="14" xfId="0" applyNumberFormat="1" applyFont="1" applyFill="1" applyBorder="1"/>
    <xf numFmtId="37" fontId="11" fillId="3" borderId="8" xfId="0" applyNumberFormat="1" applyFont="1" applyFill="1" applyBorder="1"/>
    <xf numFmtId="41" fontId="4" fillId="0" borderId="0" xfId="0" applyNumberFormat="1" applyFont="1"/>
    <xf numFmtId="0" fontId="3" fillId="3" borderId="0" xfId="0" applyFont="1" applyFill="1" applyAlignment="1">
      <alignment horizontal="left" vertical="center"/>
    </xf>
    <xf numFmtId="0" fontId="4" fillId="3" borderId="0" xfId="0" applyFont="1" applyFill="1" applyAlignment="1">
      <alignment horizontal="left" vertical="center"/>
    </xf>
    <xf numFmtId="3" fontId="4" fillId="0" borderId="0" xfId="0" applyNumberFormat="1" applyFont="1"/>
    <xf numFmtId="10" fontId="4" fillId="0" borderId="0" xfId="0" applyNumberFormat="1" applyFont="1"/>
    <xf numFmtId="0" fontId="7" fillId="3" borderId="0" xfId="0" applyFont="1" applyFill="1" applyAlignment="1">
      <alignment horizontal="center" vertical="center"/>
    </xf>
    <xf numFmtId="0" fontId="7" fillId="3" borderId="2" xfId="0" applyFont="1" applyFill="1" applyBorder="1" applyAlignment="1">
      <alignment vertical="center"/>
    </xf>
    <xf numFmtId="169" fontId="8" fillId="3" borderId="0" xfId="2" applyNumberFormat="1" applyFont="1" applyFill="1" applyBorder="1" applyAlignment="1">
      <alignment horizontal="center" vertical="center" wrapText="1"/>
    </xf>
    <xf numFmtId="169" fontId="8" fillId="3" borderId="6" xfId="2"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justify" vertical="center"/>
    </xf>
    <xf numFmtId="169" fontId="4" fillId="0" borderId="0" xfId="0" applyNumberFormat="1" applyFont="1"/>
    <xf numFmtId="0" fontId="10" fillId="3" borderId="2" xfId="0" applyFont="1" applyFill="1" applyBorder="1" applyAlignment="1">
      <alignment wrapText="1"/>
    </xf>
    <xf numFmtId="37" fontId="10" fillId="3" borderId="9" xfId="0" applyNumberFormat="1" applyFont="1" applyFill="1" applyBorder="1" applyAlignment="1">
      <alignment horizontal="right" wrapText="1"/>
    </xf>
    <xf numFmtId="37" fontId="10" fillId="3" borderId="3" xfId="0" applyNumberFormat="1" applyFont="1" applyFill="1" applyBorder="1" applyAlignment="1">
      <alignment horizontal="right" wrapText="1"/>
    </xf>
    <xf numFmtId="37" fontId="10" fillId="3" borderId="4" xfId="0" applyNumberFormat="1" applyFont="1" applyFill="1" applyBorder="1" applyAlignment="1">
      <alignment horizontal="right" wrapText="1"/>
    </xf>
    <xf numFmtId="0" fontId="11" fillId="3" borderId="5" xfId="0" applyFont="1" applyFill="1" applyBorder="1" applyAlignment="1">
      <alignment wrapText="1"/>
    </xf>
    <xf numFmtId="37" fontId="11" fillId="3" borderId="10" xfId="0" applyNumberFormat="1" applyFont="1" applyFill="1" applyBorder="1" applyAlignment="1">
      <alignment horizontal="right" wrapText="1"/>
    </xf>
    <xf numFmtId="37" fontId="11" fillId="3" borderId="0" xfId="0" applyNumberFormat="1" applyFont="1" applyFill="1" applyAlignment="1">
      <alignment horizontal="right" wrapText="1"/>
    </xf>
    <xf numFmtId="37" fontId="11" fillId="3" borderId="6" xfId="0" applyNumberFormat="1" applyFont="1" applyFill="1" applyBorder="1" applyAlignment="1">
      <alignment horizontal="right" wrapText="1"/>
    </xf>
    <xf numFmtId="0" fontId="11" fillId="3" borderId="7" xfId="0" applyFont="1" applyFill="1" applyBorder="1" applyAlignment="1">
      <alignment wrapText="1"/>
    </xf>
    <xf numFmtId="37" fontId="11" fillId="3" borderId="11" xfId="0" applyNumberFormat="1" applyFont="1" applyFill="1" applyBorder="1" applyAlignment="1">
      <alignment horizontal="right" wrapText="1"/>
    </xf>
    <xf numFmtId="37" fontId="11" fillId="3" borderId="14" xfId="0" applyNumberFormat="1" applyFont="1" applyFill="1" applyBorder="1" applyAlignment="1">
      <alignment horizontal="right" wrapText="1"/>
    </xf>
    <xf numFmtId="37" fontId="11" fillId="3" borderId="8" xfId="0" applyNumberFormat="1" applyFont="1" applyFill="1" applyBorder="1" applyAlignment="1">
      <alignment horizontal="right" wrapText="1"/>
    </xf>
    <xf numFmtId="0" fontId="8" fillId="4" borderId="13" xfId="0" applyFont="1" applyFill="1" applyBorder="1"/>
    <xf numFmtId="0" fontId="7" fillId="4" borderId="1" xfId="0" applyFont="1" applyFill="1" applyBorder="1" applyAlignment="1">
      <alignment horizontal="center" vertical="center"/>
    </xf>
    <xf numFmtId="3" fontId="8" fillId="4" borderId="9" xfId="0" applyNumberFormat="1" applyFont="1" applyFill="1" applyBorder="1"/>
    <xf numFmtId="3" fontId="8" fillId="4" borderId="3" xfId="0" applyNumberFormat="1" applyFont="1" applyFill="1" applyBorder="1"/>
    <xf numFmtId="0" fontId="7" fillId="4" borderId="5" xfId="0" applyFont="1" applyFill="1" applyBorder="1"/>
    <xf numFmtId="169" fontId="4" fillId="0" borderId="0" xfId="2" applyNumberFormat="1" applyFont="1"/>
    <xf numFmtId="0" fontId="7" fillId="4" borderId="7" xfId="0" applyFont="1" applyFill="1" applyBorder="1"/>
    <xf numFmtId="0" fontId="8" fillId="4" borderId="5" xfId="0" applyFont="1" applyFill="1" applyBorder="1"/>
    <xf numFmtId="3" fontId="8" fillId="4" borderId="10" xfId="0" applyNumberFormat="1" applyFont="1" applyFill="1" applyBorder="1"/>
    <xf numFmtId="0" fontId="8" fillId="4" borderId="7" xfId="0" applyFont="1" applyFill="1" applyBorder="1"/>
    <xf numFmtId="166" fontId="4" fillId="0" borderId="0" xfId="1" applyNumberFormat="1" applyFont="1"/>
    <xf numFmtId="170" fontId="4" fillId="0" borderId="0" xfId="0" applyNumberFormat="1" applyFont="1"/>
    <xf numFmtId="0" fontId="7" fillId="3" borderId="0" xfId="0" applyFont="1" applyFill="1"/>
    <xf numFmtId="0" fontId="8" fillId="3" borderId="13" xfId="0" applyFont="1" applyFill="1" applyBorder="1"/>
    <xf numFmtId="0" fontId="7" fillId="3" borderId="5" xfId="0" applyFont="1" applyFill="1" applyBorder="1"/>
    <xf numFmtId="0" fontId="8" fillId="3" borderId="5" xfId="0" applyFont="1" applyFill="1" applyBorder="1"/>
    <xf numFmtId="0" fontId="8" fillId="3" borderId="7" xfId="0" applyFont="1" applyFill="1" applyBorder="1"/>
    <xf numFmtId="3" fontId="8" fillId="0" borderId="11" xfId="0" applyNumberFormat="1" applyFont="1" applyBorder="1" applyAlignment="1">
      <alignment horizontal="right"/>
    </xf>
    <xf numFmtId="0" fontId="8" fillId="3" borderId="15" xfId="0" applyFont="1" applyFill="1" applyBorder="1" applyAlignment="1">
      <alignment vertical="center"/>
    </xf>
    <xf numFmtId="0" fontId="8" fillId="3" borderId="5" xfId="0" applyFont="1" applyFill="1" applyBorder="1" applyAlignment="1">
      <alignment vertical="center"/>
    </xf>
    <xf numFmtId="3" fontId="8" fillId="3" borderId="10" xfId="0" applyNumberFormat="1" applyFont="1" applyFill="1" applyBorder="1" applyAlignment="1">
      <alignment horizontal="right" vertical="center" wrapText="1"/>
    </xf>
    <xf numFmtId="168" fontId="8" fillId="3" borderId="10" xfId="0" applyNumberFormat="1" applyFont="1" applyFill="1" applyBorder="1" applyAlignment="1">
      <alignment horizontal="center" vertical="center" wrapText="1"/>
    </xf>
    <xf numFmtId="0" fontId="7" fillId="3" borderId="7" xfId="0" applyFont="1" applyFill="1" applyBorder="1" applyAlignment="1">
      <alignment vertical="center"/>
    </xf>
    <xf numFmtId="0" fontId="7" fillId="3" borderId="14" xfId="0" applyFont="1" applyFill="1" applyBorder="1" applyAlignment="1">
      <alignment horizontal="left" vertical="center"/>
    </xf>
    <xf numFmtId="167" fontId="7" fillId="3" borderId="11" xfId="0" applyNumberFormat="1" applyFont="1" applyFill="1" applyBorder="1" applyAlignment="1">
      <alignment horizontal="center" vertical="center"/>
    </xf>
    <xf numFmtId="3" fontId="4" fillId="3" borderId="0" xfId="0" applyNumberFormat="1" applyFont="1" applyFill="1"/>
    <xf numFmtId="0" fontId="2" fillId="3" borderId="13" xfId="0" applyFont="1" applyFill="1" applyBorder="1" applyAlignment="1">
      <alignment vertical="center"/>
    </xf>
    <xf numFmtId="0" fontId="1" fillId="3" borderId="12" xfId="0" applyFont="1" applyFill="1" applyBorder="1" applyAlignment="1">
      <alignment horizontal="center" vertical="center"/>
    </xf>
    <xf numFmtId="0" fontId="1" fillId="3" borderId="5"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vertical="center"/>
    </xf>
    <xf numFmtId="169" fontId="4" fillId="3" borderId="0" xfId="2" applyNumberFormat="1" applyFont="1" applyFill="1"/>
    <xf numFmtId="3" fontId="7" fillId="0" borderId="13" xfId="0" applyNumberFormat="1" applyFont="1" applyBorder="1" applyAlignment="1">
      <alignment horizontal="center" wrapText="1"/>
    </xf>
    <xf numFmtId="0" fontId="7" fillId="0" borderId="15"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xf numFmtId="3" fontId="7" fillId="0" borderId="15" xfId="0" applyNumberFormat="1" applyFont="1" applyBorder="1"/>
    <xf numFmtId="0" fontId="8" fillId="0" borderId="5" xfId="0" applyFont="1" applyBorder="1"/>
    <xf numFmtId="3" fontId="8" fillId="0" borderId="6" xfId="0" applyNumberFormat="1" applyFont="1" applyBorder="1"/>
    <xf numFmtId="0" fontId="7" fillId="0" borderId="2" xfId="0" applyFont="1" applyBorder="1"/>
    <xf numFmtId="3" fontId="7" fillId="0" borderId="3" xfId="0" applyNumberFormat="1" applyFont="1" applyBorder="1"/>
    <xf numFmtId="3" fontId="7" fillId="0" borderId="4" xfId="0" applyNumberFormat="1" applyFont="1" applyBorder="1"/>
    <xf numFmtId="0" fontId="7" fillId="3" borderId="0" xfId="4" applyFont="1" applyFill="1"/>
    <xf numFmtId="0" fontId="8" fillId="3" borderId="0" xfId="4" applyFont="1" applyFill="1"/>
    <xf numFmtId="0" fontId="10" fillId="3" borderId="16" xfId="0" applyFont="1" applyFill="1" applyBorder="1" applyAlignment="1">
      <alignment wrapText="1"/>
    </xf>
    <xf numFmtId="0" fontId="10" fillId="3" borderId="1" xfId="0" applyFont="1" applyFill="1" applyBorder="1" applyAlignment="1">
      <alignment horizontal="center" wrapText="1"/>
    </xf>
    <xf numFmtId="0" fontId="10" fillId="3" borderId="17" xfId="0" applyFont="1" applyFill="1" applyBorder="1" applyAlignment="1">
      <alignment horizontal="center" wrapText="1"/>
    </xf>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3" borderId="13" xfId="0" applyFont="1" applyFill="1" applyBorder="1" applyAlignment="1">
      <alignment vertical="center"/>
    </xf>
    <xf numFmtId="0" fontId="8" fillId="3" borderId="10" xfId="0" applyFont="1" applyFill="1" applyBorder="1" applyAlignment="1">
      <alignment horizontal="center" vertical="center" wrapText="1"/>
    </xf>
    <xf numFmtId="0" fontId="8" fillId="3" borderId="0" xfId="0" applyFont="1" applyFill="1" applyAlignment="1">
      <alignment vertical="center"/>
    </xf>
    <xf numFmtId="0" fontId="8" fillId="3" borderId="10" xfId="0" applyFont="1" applyFill="1" applyBorder="1" applyAlignment="1">
      <alignment vertical="center"/>
    </xf>
    <xf numFmtId="0" fontId="1" fillId="3" borderId="7" xfId="0" applyFont="1" applyFill="1" applyBorder="1" applyAlignment="1">
      <alignment vertical="center"/>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4" fillId="3" borderId="10" xfId="0" applyFont="1" applyFill="1" applyBorder="1" applyAlignment="1">
      <alignment horizontal="center"/>
    </xf>
    <xf numFmtId="172" fontId="8" fillId="3" borderId="10" xfId="6" applyNumberFormat="1" applyFont="1" applyFill="1" applyBorder="1"/>
    <xf numFmtId="0" fontId="7" fillId="3" borderId="13" xfId="0" applyFont="1" applyFill="1" applyBorder="1" applyAlignment="1">
      <alignment horizontal="center" vertical="center"/>
    </xf>
    <xf numFmtId="0" fontId="8" fillId="3" borderId="10" xfId="0" applyFont="1" applyFill="1" applyBorder="1"/>
    <xf numFmtId="0" fontId="7" fillId="3" borderId="7" xfId="0" applyFont="1" applyFill="1" applyBorder="1"/>
    <xf numFmtId="0" fontId="7" fillId="3" borderId="0" xfId="0" applyFont="1" applyFill="1" applyAlignment="1">
      <alignment horizontal="centerContinuous"/>
    </xf>
    <xf numFmtId="171" fontId="7" fillId="3" borderId="9" xfId="0" applyNumberFormat="1" applyFont="1" applyFill="1" applyBorder="1" applyAlignment="1">
      <alignment horizontal="right"/>
    </xf>
    <xf numFmtId="0" fontId="7" fillId="3" borderId="10" xfId="0" applyFont="1" applyFill="1" applyBorder="1"/>
    <xf numFmtId="0" fontId="7" fillId="3" borderId="18" xfId="0" applyFont="1" applyFill="1" applyBorder="1" applyAlignment="1">
      <alignment vertical="center"/>
    </xf>
    <xf numFmtId="0" fontId="3" fillId="3" borderId="1" xfId="0" applyFont="1" applyFill="1" applyBorder="1" applyAlignment="1">
      <alignment horizontal="center" vertical="center"/>
    </xf>
    <xf numFmtId="0" fontId="1" fillId="5" borderId="0" xfId="0" applyFont="1" applyFill="1"/>
    <xf numFmtId="0" fontId="4" fillId="5" borderId="0" xfId="0" applyFont="1" applyFill="1"/>
    <xf numFmtId="0" fontId="3"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3" fillId="3" borderId="2" xfId="0" applyFont="1" applyFill="1" applyBorder="1" applyAlignment="1">
      <alignment vertical="center"/>
    </xf>
    <xf numFmtId="3" fontId="8" fillId="3" borderId="0" xfId="0" applyNumberFormat="1" applyFont="1" applyFill="1"/>
    <xf numFmtId="0" fontId="4" fillId="3" borderId="5" xfId="0" applyFont="1" applyFill="1" applyBorder="1" applyAlignment="1">
      <alignment horizontal="left" vertical="center" wrapText="1" indent="1"/>
    </xf>
    <xf numFmtId="3" fontId="4" fillId="3" borderId="10" xfId="0" applyNumberFormat="1" applyFont="1" applyFill="1" applyBorder="1" applyAlignment="1">
      <alignment horizontal="right" vertical="center" wrapText="1"/>
    </xf>
    <xf numFmtId="0" fontId="4" fillId="3" borderId="5" xfId="0" applyFont="1" applyFill="1" applyBorder="1" applyAlignment="1">
      <alignment horizontal="left" vertical="center" indent="1"/>
    </xf>
    <xf numFmtId="0" fontId="4" fillId="3" borderId="5" xfId="0" applyFont="1" applyFill="1" applyBorder="1" applyAlignment="1">
      <alignment horizontal="left" vertical="center" wrapText="1" indent="2"/>
    </xf>
    <xf numFmtId="0" fontId="3" fillId="3" borderId="7" xfId="0" applyFont="1" applyFill="1" applyBorder="1" applyAlignment="1">
      <alignment vertical="center"/>
    </xf>
    <xf numFmtId="3" fontId="3" fillId="3" borderId="14" xfId="0" applyNumberFormat="1" applyFont="1" applyFill="1" applyBorder="1" applyAlignment="1">
      <alignment horizontal="right" vertical="center"/>
    </xf>
    <xf numFmtId="0" fontId="8" fillId="3" borderId="0" xfId="0" applyFont="1" applyFill="1" applyAlignment="1">
      <alignment horizontal="left"/>
    </xf>
    <xf numFmtId="0" fontId="2" fillId="3" borderId="9"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2" fillId="3" borderId="5" xfId="0" applyFont="1" applyFill="1" applyBorder="1" applyAlignment="1">
      <alignment horizontal="left" vertical="center" wrapText="1" indent="1"/>
    </xf>
    <xf numFmtId="0" fontId="3" fillId="0" borderId="0" xfId="0" applyFont="1"/>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 xfId="0" applyFont="1" applyBorder="1" applyAlignment="1">
      <alignment vertical="center"/>
    </xf>
    <xf numFmtId="0" fontId="2" fillId="0" borderId="5" xfId="0" applyFont="1" applyBorder="1" applyAlignment="1">
      <alignment vertical="center"/>
    </xf>
    <xf numFmtId="0" fontId="1" fillId="2" borderId="13" xfId="0" applyFont="1" applyFill="1" applyBorder="1" applyAlignment="1">
      <alignmen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2" xfId="0" applyFont="1" applyFill="1" applyBorder="1"/>
    <xf numFmtId="0" fontId="4" fillId="2" borderId="7" xfId="0" applyFont="1" applyFill="1" applyBorder="1"/>
    <xf numFmtId="0" fontId="3" fillId="0" borderId="7" xfId="0" applyFont="1" applyBorder="1" applyAlignment="1">
      <alignment vertical="center"/>
    </xf>
    <xf numFmtId="0" fontId="3" fillId="2" borderId="13" xfId="0" applyFont="1" applyFill="1" applyBorder="1" applyAlignment="1">
      <alignment vertical="center"/>
    </xf>
    <xf numFmtId="0" fontId="4" fillId="0" borderId="0" xfId="0" applyFont="1" applyAlignment="1">
      <alignment vertical="center" wrapText="1"/>
    </xf>
    <xf numFmtId="0" fontId="2" fillId="0" borderId="7" xfId="0" applyFont="1" applyBorder="1" applyAlignment="1">
      <alignment vertical="center"/>
    </xf>
    <xf numFmtId="0" fontId="3" fillId="0" borderId="0" xfId="0" applyFont="1" applyAlignment="1">
      <alignment horizontal="left" vertical="center"/>
    </xf>
    <xf numFmtId="0" fontId="3" fillId="2"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justify" vertical="center" wrapText="1"/>
    </xf>
    <xf numFmtId="0" fontId="1" fillId="2" borderId="9" xfId="0" applyFont="1" applyFill="1" applyBorder="1" applyAlignment="1">
      <alignment horizontal="center" vertical="center" wrapText="1"/>
    </xf>
    <xf numFmtId="0" fontId="3" fillId="0" borderId="13" xfId="0" applyFont="1" applyBorder="1" applyAlignment="1">
      <alignment horizontal="center" vertical="center" wrapText="1"/>
    </xf>
    <xf numFmtId="0" fontId="4" fillId="0" borderId="5" xfId="0" applyFont="1" applyBorder="1" applyAlignment="1">
      <alignment horizontal="justify" vertical="center" wrapText="1"/>
    </xf>
    <xf numFmtId="0" fontId="2" fillId="2" borderId="0" xfId="0" applyFont="1" applyFill="1" applyAlignment="1">
      <alignment horizontal="justify"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vertical="center"/>
    </xf>
    <xf numFmtId="0" fontId="3" fillId="0" borderId="5" xfId="0" applyFont="1" applyBorder="1" applyAlignment="1">
      <alignment horizontal="justify" vertical="center"/>
    </xf>
    <xf numFmtId="0" fontId="4" fillId="0" borderId="5" xfId="0" applyFont="1" applyBorder="1" applyAlignment="1">
      <alignment horizontal="justify" vertical="center"/>
    </xf>
    <xf numFmtId="0" fontId="3" fillId="0" borderId="7" xfId="0" applyFont="1" applyBorder="1" applyAlignment="1">
      <alignment horizontal="justify" vertical="center"/>
    </xf>
    <xf numFmtId="0" fontId="4" fillId="0" borderId="0" xfId="0" applyFont="1" applyAlignment="1">
      <alignment horizontal="justify"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justify" vertical="center"/>
    </xf>
    <xf numFmtId="0" fontId="3" fillId="0" borderId="10" xfId="0" applyFont="1" applyBorder="1" applyAlignment="1">
      <alignment horizontal="justify" vertical="center"/>
    </xf>
    <xf numFmtId="0" fontId="4"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8" xfId="0" applyFont="1" applyBorder="1" applyAlignment="1">
      <alignment horizontal="center" vertical="center"/>
    </xf>
    <xf numFmtId="0" fontId="19" fillId="0" borderId="0" xfId="0" applyFont="1" applyAlignment="1">
      <alignment vertical="center"/>
    </xf>
    <xf numFmtId="0" fontId="4" fillId="2" borderId="0" xfId="0" applyFont="1" applyFill="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2" fillId="0" borderId="5"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3" fillId="0" borderId="13" xfId="0" applyFont="1" applyBorder="1" applyAlignment="1">
      <alignment vertical="center"/>
    </xf>
    <xf numFmtId="0" fontId="1" fillId="2" borderId="2" xfId="0" applyFont="1" applyFill="1" applyBorder="1" applyAlignment="1">
      <alignment vertical="center"/>
    </xf>
    <xf numFmtId="0" fontId="4" fillId="0" borderId="2"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49" fontId="3" fillId="0" borderId="11" xfId="0" applyNumberFormat="1" applyFont="1" applyBorder="1" applyAlignment="1">
      <alignment horizontal="center" vertical="center" wrapText="1"/>
    </xf>
    <xf numFmtId="0" fontId="1" fillId="0" borderId="5" xfId="0" applyFont="1" applyBorder="1" applyAlignment="1">
      <alignment horizontal="justify"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3" fontId="8" fillId="3" borderId="0" xfId="4" applyNumberFormat="1" applyFont="1" applyFill="1" applyAlignment="1">
      <alignment vertical="center"/>
    </xf>
    <xf numFmtId="3" fontId="1" fillId="0" borderId="2" xfId="0" applyNumberFormat="1" applyFont="1" applyBorder="1" applyAlignment="1">
      <alignment horizontal="center" wrapText="1"/>
    </xf>
    <xf numFmtId="0" fontId="8" fillId="0" borderId="5" xfId="4" applyFont="1" applyBorder="1"/>
    <xf numFmtId="0" fontId="7" fillId="0" borderId="7" xfId="4" applyFont="1" applyBorder="1"/>
    <xf numFmtId="3" fontId="7" fillId="3" borderId="14" xfId="4" applyNumberFormat="1" applyFont="1" applyFill="1" applyBorder="1" applyAlignment="1">
      <alignment vertical="center"/>
    </xf>
    <xf numFmtId="3" fontId="1" fillId="0" borderId="7" xfId="0" applyNumberFormat="1" applyFont="1" applyBorder="1" applyAlignment="1">
      <alignment horizontal="center" wrapText="1"/>
    </xf>
    <xf numFmtId="0" fontId="1" fillId="0" borderId="14" xfId="4" applyFont="1" applyBorder="1" applyAlignment="1">
      <alignment horizontal="center" vertical="center"/>
    </xf>
    <xf numFmtId="0" fontId="1" fillId="0" borderId="8" xfId="4" applyFont="1" applyBorder="1" applyAlignment="1">
      <alignment horizontal="center" vertical="center"/>
    </xf>
    <xf numFmtId="0" fontId="1" fillId="0" borderId="7" xfId="4" applyFont="1" applyBorder="1" applyAlignment="1">
      <alignment horizontal="center" vertical="center"/>
    </xf>
    <xf numFmtId="3" fontId="8" fillId="0" borderId="5" xfId="4" applyNumberFormat="1" applyFont="1" applyBorder="1" applyAlignment="1">
      <alignment vertical="center"/>
    </xf>
    <xf numFmtId="3" fontId="7" fillId="0" borderId="7" xfId="4" applyNumberFormat="1" applyFont="1" applyBorder="1" applyAlignment="1">
      <alignment vertical="center"/>
    </xf>
    <xf numFmtId="0" fontId="4" fillId="3" borderId="7" xfId="0" applyFont="1" applyFill="1" applyBorder="1" applyAlignment="1">
      <alignment horizontal="right"/>
    </xf>
    <xf numFmtId="0" fontId="4" fillId="3" borderId="13" xfId="0" applyFont="1" applyFill="1" applyBorder="1"/>
    <xf numFmtId="0" fontId="7" fillId="3" borderId="12" xfId="0" applyFont="1" applyFill="1" applyBorder="1" applyAlignment="1">
      <alignment horizontal="center" vertical="center"/>
    </xf>
    <xf numFmtId="169" fontId="8" fillId="3" borderId="10" xfId="2"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2" xfId="0" applyFont="1" applyBorder="1" applyAlignment="1">
      <alignment vertical="center"/>
    </xf>
    <xf numFmtId="3" fontId="7" fillId="3" borderId="9"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0" fontId="8" fillId="3" borderId="10" xfId="0" applyFont="1" applyFill="1" applyBorder="1" applyAlignment="1">
      <alignment horizontal="right" vertical="center"/>
    </xf>
    <xf numFmtId="0" fontId="8" fillId="3" borderId="7" xfId="0" applyFont="1" applyFill="1" applyBorder="1" applyAlignment="1">
      <alignment vertical="center"/>
    </xf>
    <xf numFmtId="3" fontId="8" fillId="3" borderId="11"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0" fontId="1" fillId="2" borderId="9" xfId="0" applyFont="1" applyFill="1" applyBorder="1" applyAlignment="1">
      <alignment horizontal="center" vertical="center"/>
    </xf>
    <xf numFmtId="41" fontId="2" fillId="0" borderId="10" xfId="1" applyFont="1" applyBorder="1" applyAlignment="1">
      <alignment horizontal="right" vertical="center"/>
    </xf>
    <xf numFmtId="41" fontId="1" fillId="0" borderId="10" xfId="1" applyFont="1" applyBorder="1" applyAlignment="1">
      <alignment horizontal="right" vertical="center"/>
    </xf>
    <xf numFmtId="41" fontId="3" fillId="0" borderId="10" xfId="1" applyFont="1" applyBorder="1" applyAlignment="1">
      <alignment horizontal="center" vertical="center"/>
    </xf>
    <xf numFmtId="41" fontId="4" fillId="0" borderId="10" xfId="1" applyFont="1" applyBorder="1" applyAlignment="1">
      <alignment horizontal="center" vertical="center"/>
    </xf>
    <xf numFmtId="41" fontId="3" fillId="0" borderId="11" xfId="1" applyFont="1" applyBorder="1" applyAlignment="1">
      <alignment horizontal="center" vertical="center"/>
    </xf>
    <xf numFmtId="37" fontId="4" fillId="0" borderId="0" xfId="0" applyNumberFormat="1" applyFont="1"/>
    <xf numFmtId="0" fontId="2" fillId="2" borderId="5" xfId="0" applyFont="1" applyFill="1" applyBorder="1" applyAlignment="1">
      <alignment vertical="center"/>
    </xf>
    <xf numFmtId="0" fontId="1" fillId="2" borderId="0" xfId="0" applyFont="1" applyFill="1" applyAlignment="1">
      <alignment horizontal="center" vertical="center"/>
    </xf>
    <xf numFmtId="0" fontId="7"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left" vertical="center"/>
    </xf>
    <xf numFmtId="0" fontId="7" fillId="3" borderId="9" xfId="0" applyFont="1" applyFill="1" applyBorder="1"/>
    <xf numFmtId="0" fontId="7" fillId="3" borderId="10" xfId="0" applyFont="1" applyFill="1" applyBorder="1" applyAlignment="1">
      <alignment vertical="center"/>
    </xf>
    <xf numFmtId="0" fontId="8" fillId="3" borderId="11" xfId="0" applyFont="1" applyFill="1" applyBorder="1" applyAlignment="1">
      <alignment vertical="center"/>
    </xf>
    <xf numFmtId="0" fontId="8" fillId="3" borderId="14" xfId="0" applyFont="1" applyFill="1" applyBorder="1" applyAlignment="1">
      <alignment horizontal="left" wrapText="1"/>
    </xf>
    <xf numFmtId="0" fontId="7" fillId="3" borderId="19" xfId="0" applyFont="1" applyFill="1" applyBorder="1" applyAlignment="1">
      <alignment horizontal="center" vertical="center"/>
    </xf>
    <xf numFmtId="0" fontId="8" fillId="3" borderId="20" xfId="0" applyFont="1" applyFill="1" applyBorder="1" applyAlignment="1">
      <alignment vertical="center"/>
    </xf>
    <xf numFmtId="0" fontId="4" fillId="3" borderId="0" xfId="0" applyFont="1" applyFill="1" applyAlignment="1">
      <alignment horizontal="centerContinuous"/>
    </xf>
    <xf numFmtId="0" fontId="8" fillId="3" borderId="2" xfId="0" applyFont="1" applyFill="1" applyBorder="1"/>
    <xf numFmtId="0" fontId="7" fillId="3" borderId="9" xfId="0" applyFont="1" applyFill="1" applyBorder="1" applyAlignment="1">
      <alignment horizontal="center"/>
    </xf>
    <xf numFmtId="0" fontId="7" fillId="3" borderId="11" xfId="0" applyFont="1" applyFill="1" applyBorder="1" applyAlignment="1">
      <alignment horizontal="center"/>
    </xf>
    <xf numFmtId="167" fontId="4" fillId="3" borderId="0" xfId="0" applyNumberFormat="1" applyFont="1" applyFill="1"/>
    <xf numFmtId="0" fontId="4" fillId="3" borderId="10" xfId="0" applyFont="1" applyFill="1" applyBorder="1"/>
    <xf numFmtId="0" fontId="8" fillId="3" borderId="11" xfId="0" applyFont="1" applyFill="1" applyBorder="1"/>
    <xf numFmtId="168" fontId="4" fillId="3" borderId="0" xfId="0" applyNumberFormat="1" applyFont="1" applyFill="1"/>
    <xf numFmtId="0" fontId="8" fillId="3" borderId="0" xfId="0" applyFont="1" applyFill="1" applyAlignment="1">
      <alignment horizontal="centerContinuous"/>
    </xf>
    <xf numFmtId="0" fontId="8" fillId="3" borderId="3" xfId="0" applyFont="1" applyFill="1" applyBorder="1"/>
    <xf numFmtId="0" fontId="7" fillId="3" borderId="7" xfId="0" applyFont="1" applyFill="1" applyBorder="1" applyAlignment="1">
      <alignment horizontal="centerContinuous"/>
    </xf>
    <xf numFmtId="0" fontId="8" fillId="3" borderId="14" xfId="0" applyFont="1" applyFill="1" applyBorder="1" applyAlignment="1">
      <alignment horizontal="centerContinuous"/>
    </xf>
    <xf numFmtId="168" fontId="10" fillId="3" borderId="35" xfId="0" applyNumberFormat="1" applyFont="1" applyFill="1" applyBorder="1" applyAlignment="1">
      <alignment horizontal="center" vertical="center"/>
    </xf>
    <xf numFmtId="168" fontId="11" fillId="3" borderId="35" xfId="0" applyNumberFormat="1" applyFont="1" applyFill="1" applyBorder="1" applyAlignment="1">
      <alignment horizontal="center" vertical="center"/>
    </xf>
    <xf numFmtId="168" fontId="10" fillId="3" borderId="32" xfId="0" applyNumberFormat="1" applyFont="1" applyFill="1" applyBorder="1" applyAlignment="1">
      <alignment horizontal="center" vertical="center"/>
    </xf>
    <xf numFmtId="0" fontId="7" fillId="3" borderId="0" xfId="0" applyFont="1" applyFill="1" applyAlignment="1">
      <alignment vertical="center"/>
    </xf>
    <xf numFmtId="3" fontId="7" fillId="3" borderId="5" xfId="0" applyNumberFormat="1" applyFont="1" applyFill="1" applyBorder="1" applyAlignment="1">
      <alignment horizontal="right" vertical="center"/>
    </xf>
    <xf numFmtId="3" fontId="7" fillId="3" borderId="10" xfId="0" applyNumberFormat="1" applyFont="1" applyFill="1" applyBorder="1" applyAlignment="1">
      <alignment horizontal="right" vertical="center"/>
    </xf>
    <xf numFmtId="167" fontId="7" fillId="3" borderId="0" xfId="0" applyNumberFormat="1" applyFont="1" applyFill="1" applyAlignment="1">
      <alignment horizontal="center" vertical="center"/>
    </xf>
    <xf numFmtId="167" fontId="7" fillId="3" borderId="10" xfId="0" applyNumberFormat="1" applyFont="1" applyFill="1" applyBorder="1" applyAlignment="1">
      <alignment horizontal="center" vertical="center"/>
    </xf>
    <xf numFmtId="3" fontId="8" fillId="3" borderId="5" xfId="0" applyNumberFormat="1" applyFont="1" applyFill="1" applyBorder="1" applyAlignment="1">
      <alignment horizontal="right" vertical="center"/>
    </xf>
    <xf numFmtId="167" fontId="8" fillId="3" borderId="0" xfId="0" applyNumberFormat="1" applyFont="1" applyFill="1" applyAlignment="1">
      <alignment horizontal="center" vertical="center"/>
    </xf>
    <xf numFmtId="167" fontId="8" fillId="3" borderId="10" xfId="0" applyNumberFormat="1" applyFont="1" applyFill="1" applyBorder="1" applyAlignment="1">
      <alignment horizontal="center" vertical="center"/>
    </xf>
    <xf numFmtId="3" fontId="7" fillId="3" borderId="2" xfId="0" applyNumberFormat="1" applyFont="1" applyFill="1" applyBorder="1" applyAlignment="1">
      <alignment horizontal="right" vertical="center"/>
    </xf>
    <xf numFmtId="167" fontId="7" fillId="3" borderId="3" xfId="0" applyNumberFormat="1" applyFont="1" applyFill="1" applyBorder="1" applyAlignment="1">
      <alignment horizontal="center" vertical="center"/>
    </xf>
    <xf numFmtId="167" fontId="7" fillId="3" borderId="9" xfId="0" applyNumberFormat="1" applyFont="1" applyFill="1" applyBorder="1" applyAlignment="1">
      <alignment horizontal="center" vertical="center"/>
    </xf>
    <xf numFmtId="3" fontId="8" fillId="3" borderId="7" xfId="0" applyNumberFormat="1" applyFont="1" applyFill="1" applyBorder="1" applyAlignment="1">
      <alignment horizontal="right" vertical="center"/>
    </xf>
    <xf numFmtId="167" fontId="8" fillId="3" borderId="14" xfId="0" applyNumberFormat="1" applyFont="1" applyFill="1" applyBorder="1" applyAlignment="1">
      <alignment horizontal="center" vertical="center"/>
    </xf>
    <xf numFmtId="167" fontId="8" fillId="3" borderId="11" xfId="0" applyNumberFormat="1" applyFont="1" applyFill="1" applyBorder="1" applyAlignment="1">
      <alignment horizontal="center" vertical="center"/>
    </xf>
    <xf numFmtId="0" fontId="7" fillId="3" borderId="5" xfId="0" applyFont="1" applyFill="1" applyBorder="1" applyAlignment="1">
      <alignment vertical="center" wrapText="1"/>
    </xf>
    <xf numFmtId="0" fontId="8" fillId="3" borderId="2" xfId="0" applyFont="1" applyFill="1" applyBorder="1" applyAlignment="1">
      <alignment vertical="center"/>
    </xf>
    <xf numFmtId="0" fontId="8" fillId="3" borderId="9" xfId="0" applyFont="1" applyFill="1" applyBorder="1" applyAlignment="1">
      <alignment vertical="center"/>
    </xf>
    <xf numFmtId="167" fontId="8" fillId="3" borderId="3" xfId="0" applyNumberFormat="1" applyFont="1" applyFill="1" applyBorder="1" applyAlignment="1">
      <alignment horizontal="center" vertical="center"/>
    </xf>
    <xf numFmtId="167" fontId="8" fillId="3" borderId="9" xfId="0" applyNumberFormat="1" applyFont="1" applyFill="1" applyBorder="1" applyAlignment="1">
      <alignment horizontal="center" vertical="center"/>
    </xf>
    <xf numFmtId="0" fontId="8" fillId="3" borderId="5" xfId="0" applyFont="1" applyFill="1" applyBorder="1" applyAlignment="1">
      <alignment horizontal="right" vertical="center"/>
    </xf>
    <xf numFmtId="3" fontId="7" fillId="3" borderId="13"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67" fontId="7" fillId="3" borderId="15" xfId="0" applyNumberFormat="1" applyFont="1" applyFill="1" applyBorder="1" applyAlignment="1">
      <alignment horizontal="center" vertical="center"/>
    </xf>
    <xf numFmtId="167" fontId="7" fillId="3" borderId="1" xfId="0" applyNumberFormat="1" applyFont="1" applyFill="1" applyBorder="1" applyAlignment="1">
      <alignment horizontal="center" vertical="center"/>
    </xf>
    <xf numFmtId="3" fontId="7" fillId="3" borderId="7" xfId="0" applyNumberFormat="1" applyFont="1" applyFill="1" applyBorder="1" applyAlignment="1">
      <alignment horizontal="right" vertical="center"/>
    </xf>
    <xf numFmtId="167" fontId="7" fillId="3" borderId="14" xfId="0" applyNumberFormat="1" applyFont="1" applyFill="1" applyBorder="1" applyAlignment="1">
      <alignment horizontal="center" vertical="center"/>
    </xf>
    <xf numFmtId="0" fontId="8" fillId="3" borderId="0" xfId="3" applyFont="1" applyFill="1" applyAlignment="1"/>
    <xf numFmtId="0" fontId="7" fillId="3" borderId="0" xfId="3" applyFont="1" applyFill="1" applyAlignment="1">
      <alignment vertical="center"/>
    </xf>
    <xf numFmtId="0" fontId="8" fillId="3" borderId="0" xfId="3" applyFont="1" applyFill="1" applyAlignment="1">
      <alignment horizontal="left" vertical="center"/>
    </xf>
    <xf numFmtId="0" fontId="8" fillId="3" borderId="0" xfId="3" applyFont="1" applyFill="1" applyAlignment="1">
      <alignment vertical="center"/>
    </xf>
    <xf numFmtId="3" fontId="8" fillId="3" borderId="0" xfId="3" applyNumberFormat="1" applyFont="1" applyFill="1" applyAlignment="1">
      <alignment vertical="center"/>
    </xf>
    <xf numFmtId="173" fontId="8" fillId="3" borderId="0" xfId="11" applyNumberFormat="1" applyFont="1" applyFill="1" applyAlignment="1">
      <alignment vertical="center"/>
    </xf>
    <xf numFmtId="0" fontId="7" fillId="3" borderId="0" xfId="3" applyFont="1" applyFill="1" applyAlignment="1">
      <alignment horizontal="left" vertical="center"/>
    </xf>
    <xf numFmtId="0" fontId="7" fillId="3" borderId="0" xfId="12" applyFont="1" applyFill="1" applyAlignment="1">
      <alignment horizontal="left" vertical="center"/>
    </xf>
    <xf numFmtId="0" fontId="23" fillId="3" borderId="0" xfId="0" applyFont="1" applyFill="1" applyAlignment="1">
      <alignment horizontal="centerContinuous"/>
    </xf>
    <xf numFmtId="0" fontId="8" fillId="3" borderId="0" xfId="12" applyFont="1" applyFill="1" applyAlignment="1">
      <alignment horizontal="left" vertical="center"/>
    </xf>
    <xf numFmtId="0" fontId="7" fillId="3" borderId="12" xfId="0" applyFont="1" applyFill="1" applyBorder="1" applyAlignment="1">
      <alignment horizontal="center" wrapText="1"/>
    </xf>
    <xf numFmtId="0" fontId="3" fillId="3" borderId="10" xfId="0" applyFont="1" applyFill="1" applyBorder="1"/>
    <xf numFmtId="0" fontId="3" fillId="3" borderId="1" xfId="0" applyFont="1" applyFill="1" applyBorder="1" applyAlignment="1">
      <alignment vertical="center"/>
    </xf>
    <xf numFmtId="172" fontId="3" fillId="3" borderId="12" xfId="0" applyNumberFormat="1" applyFont="1" applyFill="1" applyBorder="1" applyAlignment="1">
      <alignment horizontal="center" vertical="center"/>
    </xf>
    <xf numFmtId="3" fontId="3" fillId="3" borderId="12" xfId="2" applyNumberFormat="1" applyFont="1" applyFill="1" applyBorder="1" applyAlignment="1">
      <alignment vertical="center"/>
    </xf>
    <xf numFmtId="0" fontId="24" fillId="3" borderId="0" xfId="0" applyFont="1" applyFill="1"/>
    <xf numFmtId="0" fontId="7" fillId="3" borderId="0" xfId="12" applyFont="1" applyFill="1" applyAlignment="1">
      <alignment vertical="center"/>
    </xf>
    <xf numFmtId="0" fontId="23" fillId="3" borderId="0" xfId="0" applyFont="1" applyFill="1" applyAlignment="1">
      <alignment horizontal="left"/>
    </xf>
    <xf numFmtId="0" fontId="7" fillId="3" borderId="1" xfId="0" applyFont="1" applyFill="1" applyBorder="1" applyAlignment="1">
      <alignment horizontal="center" wrapText="1"/>
    </xf>
    <xf numFmtId="0" fontId="3" fillId="3" borderId="9" xfId="0" applyFont="1" applyFill="1" applyBorder="1"/>
    <xf numFmtId="0" fontId="4" fillId="3" borderId="11" xfId="0" applyFont="1" applyFill="1" applyBorder="1"/>
    <xf numFmtId="0" fontId="3" fillId="3" borderId="0" xfId="0" applyFont="1" applyFill="1" applyAlignment="1">
      <alignment horizontal="center"/>
    </xf>
    <xf numFmtId="0" fontId="7" fillId="3" borderId="2" xfId="0" applyFont="1" applyFill="1" applyBorder="1" applyAlignment="1">
      <alignment horizontal="centerContinuous"/>
    </xf>
    <xf numFmtId="0" fontId="4" fillId="3" borderId="5" xfId="0" applyFont="1" applyFill="1" applyBorder="1"/>
    <xf numFmtId="0" fontId="4" fillId="0" borderId="7" xfId="0" applyFont="1" applyBorder="1" applyAlignment="1">
      <alignment vertical="center"/>
    </xf>
    <xf numFmtId="174" fontId="3" fillId="0" borderId="10" xfId="0" applyNumberFormat="1" applyFont="1" applyBorder="1" applyAlignment="1">
      <alignment horizontal="center" vertical="center"/>
    </xf>
    <xf numFmtId="174" fontId="3" fillId="0" borderId="10" xfId="1" applyNumberFormat="1" applyFont="1" applyBorder="1" applyAlignment="1">
      <alignment horizontal="center" vertical="center"/>
    </xf>
    <xf numFmtId="174" fontId="4" fillId="0" borderId="10" xfId="1" applyNumberFormat="1" applyFont="1" applyBorder="1" applyAlignment="1">
      <alignment horizontal="center" vertical="center"/>
    </xf>
    <xf numFmtId="174" fontId="3" fillId="0" borderId="11" xfId="0" applyNumberFormat="1" applyFont="1" applyBorder="1" applyAlignment="1">
      <alignment horizontal="center" vertical="center"/>
    </xf>
    <xf numFmtId="174" fontId="3" fillId="0" borderId="11" xfId="1" applyNumberFormat="1" applyFont="1" applyBorder="1" applyAlignment="1">
      <alignment horizontal="center" vertical="center"/>
    </xf>
    <xf numFmtId="3" fontId="3" fillId="2" borderId="10"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3" fillId="2" borderId="11"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167" fontId="3" fillId="2" borderId="10" xfId="0" applyNumberFormat="1" applyFont="1" applyFill="1" applyBorder="1" applyAlignment="1">
      <alignment horizontal="center" vertical="center"/>
    </xf>
    <xf numFmtId="167" fontId="4" fillId="2" borderId="10" xfId="0" applyNumberFormat="1" applyFont="1" applyFill="1" applyBorder="1" applyAlignment="1">
      <alignment horizontal="center" vertical="center"/>
    </xf>
    <xf numFmtId="3" fontId="1" fillId="2" borderId="10" xfId="0" applyNumberFormat="1" applyFont="1" applyFill="1" applyBorder="1" applyAlignment="1">
      <alignment vertical="center"/>
    </xf>
    <xf numFmtId="3" fontId="2" fillId="2" borderId="10" xfId="0" applyNumberFormat="1" applyFont="1" applyFill="1" applyBorder="1" applyAlignment="1">
      <alignment vertical="center"/>
    </xf>
    <xf numFmtId="3" fontId="1" fillId="2" borderId="11" xfId="0" applyNumberFormat="1" applyFont="1" applyFill="1" applyBorder="1" applyAlignment="1">
      <alignment vertical="center"/>
    </xf>
    <xf numFmtId="167" fontId="1" fillId="2" borderId="6" xfId="2" applyNumberFormat="1" applyFont="1" applyFill="1" applyBorder="1" applyAlignment="1">
      <alignment horizontal="center" vertical="center"/>
    </xf>
    <xf numFmtId="167" fontId="2" fillId="2" borderId="6" xfId="2" applyNumberFormat="1" applyFont="1" applyFill="1" applyBorder="1" applyAlignment="1">
      <alignment horizontal="center" vertical="center"/>
    </xf>
    <xf numFmtId="167" fontId="1" fillId="2" borderId="8" xfId="2" applyNumberFormat="1" applyFont="1" applyFill="1" applyBorder="1" applyAlignment="1">
      <alignment horizontal="center" vertical="center"/>
    </xf>
    <xf numFmtId="41" fontId="4" fillId="0" borderId="10" xfId="1" applyFont="1" applyBorder="1" applyAlignment="1">
      <alignment horizontal="right" vertical="center"/>
    </xf>
    <xf numFmtId="41" fontId="4" fillId="3" borderId="0" xfId="1" applyFont="1" applyFill="1"/>
    <xf numFmtId="41" fontId="4" fillId="3" borderId="0" xfId="0" applyNumberFormat="1" applyFont="1" applyFill="1"/>
    <xf numFmtId="41" fontId="3" fillId="0" borderId="10" xfId="1" applyFont="1" applyBorder="1" applyAlignment="1">
      <alignment horizontal="right" vertical="center"/>
    </xf>
    <xf numFmtId="3" fontId="25" fillId="3" borderId="10" xfId="0" applyNumberFormat="1" applyFont="1" applyFill="1" applyBorder="1" applyAlignment="1">
      <alignment horizontal="right" vertical="center"/>
    </xf>
    <xf numFmtId="0" fontId="8" fillId="0" borderId="0" xfId="0" applyFont="1"/>
    <xf numFmtId="167" fontId="2" fillId="0" borderId="10" xfId="0" applyNumberFormat="1" applyFont="1" applyBorder="1" applyAlignment="1">
      <alignment horizontal="center" vertical="center"/>
    </xf>
    <xf numFmtId="167" fontId="2" fillId="0" borderId="11" xfId="0" applyNumberFormat="1" applyFont="1" applyBorder="1" applyAlignment="1">
      <alignment horizontal="center" vertical="center"/>
    </xf>
    <xf numFmtId="0" fontId="26" fillId="0" borderId="5" xfId="0" applyFont="1" applyBorder="1" applyAlignment="1">
      <alignment vertical="center"/>
    </xf>
    <xf numFmtId="167" fontId="26" fillId="0" borderId="10"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6" xfId="0" applyNumberFormat="1" applyFont="1" applyBorder="1" applyAlignment="1">
      <alignment horizontal="center" vertical="center" wrapText="1"/>
    </xf>
    <xf numFmtId="167" fontId="2" fillId="0" borderId="8" xfId="0" applyNumberFormat="1" applyFont="1" applyBorder="1" applyAlignment="1">
      <alignment horizontal="center" vertical="center" wrapText="1"/>
    </xf>
    <xf numFmtId="168" fontId="3" fillId="0" borderId="10" xfId="0" applyNumberFormat="1" applyFont="1" applyBorder="1" applyAlignment="1">
      <alignment horizontal="center" vertical="center" wrapText="1"/>
    </xf>
    <xf numFmtId="168" fontId="4" fillId="0" borderId="10" xfId="0" applyNumberFormat="1" applyFont="1" applyBorder="1" applyAlignment="1">
      <alignment horizontal="center" vertical="center" wrapText="1"/>
    </xf>
    <xf numFmtId="168" fontId="4" fillId="0" borderId="11" xfId="0" applyNumberFormat="1" applyFont="1" applyBorder="1" applyAlignment="1">
      <alignment horizontal="center" vertical="center" wrapText="1"/>
    </xf>
    <xf numFmtId="41" fontId="2" fillId="0" borderId="11" xfId="1" applyFont="1" applyBorder="1" applyAlignment="1">
      <alignment horizontal="right" vertical="center"/>
    </xf>
    <xf numFmtId="0" fontId="4" fillId="0" borderId="5" xfId="0" applyFont="1" applyBorder="1" applyAlignment="1">
      <alignment vertical="center"/>
    </xf>
    <xf numFmtId="0" fontId="3" fillId="0" borderId="5" xfId="0" applyFont="1" applyBorder="1" applyAlignment="1">
      <alignment vertical="center"/>
    </xf>
    <xf numFmtId="3" fontId="4" fillId="3" borderId="10" xfId="13" applyNumberFormat="1" applyFont="1" applyFill="1" applyBorder="1"/>
    <xf numFmtId="0" fontId="15" fillId="5" borderId="0" xfId="0" applyFont="1" applyFill="1"/>
    <xf numFmtId="0" fontId="3" fillId="3" borderId="12" xfId="0" applyFont="1" applyFill="1" applyBorder="1" applyAlignment="1">
      <alignment horizontal="center" vertical="center"/>
    </xf>
    <xf numFmtId="0" fontId="4"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left" vertical="center" wrapText="1"/>
    </xf>
    <xf numFmtId="168" fontId="4" fillId="3" borderId="5" xfId="0" applyNumberFormat="1" applyFont="1" applyFill="1" applyBorder="1" applyAlignment="1">
      <alignment horizontal="right" vertical="center"/>
    </xf>
    <xf numFmtId="0" fontId="15" fillId="0" borderId="0" xfId="0" applyFont="1"/>
    <xf numFmtId="3" fontId="4" fillId="0" borderId="5" xfId="0" applyNumberFormat="1" applyFont="1" applyBorder="1" applyAlignment="1">
      <alignment horizontal="right" vertical="center"/>
    </xf>
    <xf numFmtId="3" fontId="3" fillId="0" borderId="7" xfId="0" applyNumberFormat="1" applyFont="1" applyBorder="1" applyAlignment="1">
      <alignment horizontal="right" vertical="center"/>
    </xf>
    <xf numFmtId="167" fontId="4" fillId="0" borderId="6" xfId="0" applyNumberFormat="1" applyFont="1" applyBorder="1" applyAlignment="1">
      <alignment horizontal="center" vertical="center"/>
    </xf>
    <xf numFmtId="167" fontId="3" fillId="0" borderId="8" xfId="0" applyNumberFormat="1" applyFont="1" applyBorder="1" applyAlignment="1">
      <alignment horizontal="center" vertical="center"/>
    </xf>
    <xf numFmtId="0" fontId="2" fillId="0" borderId="7" xfId="0" applyFont="1" applyBorder="1" applyAlignment="1">
      <alignment vertical="center" wrapText="1"/>
    </xf>
    <xf numFmtId="3"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left" vertical="center"/>
    </xf>
    <xf numFmtId="3" fontId="1" fillId="0" borderId="13" xfId="0" applyNumberFormat="1" applyFont="1" applyBorder="1" applyAlignment="1">
      <alignment horizontal="right" vertical="center"/>
    </xf>
    <xf numFmtId="3" fontId="1" fillId="0" borderId="15"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0" xfId="0" applyNumberFormat="1" applyFont="1" applyAlignment="1">
      <alignment horizontal="right" vertical="center"/>
    </xf>
    <xf numFmtId="3" fontId="2" fillId="0" borderId="5" xfId="0" applyNumberFormat="1" applyFont="1" applyBorder="1" applyAlignment="1">
      <alignment horizontal="right" vertical="center"/>
    </xf>
    <xf numFmtId="3" fontId="2" fillId="0" borderId="0" xfId="0" applyNumberFormat="1" applyFont="1" applyAlignment="1">
      <alignment horizontal="right" vertical="center"/>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2" fillId="0" borderId="7" xfId="0" applyFont="1" applyBorder="1" applyAlignment="1">
      <alignment horizontal="left" vertical="center"/>
    </xf>
    <xf numFmtId="3" fontId="2" fillId="0" borderId="7" xfId="0" applyNumberFormat="1" applyFont="1" applyBorder="1" applyAlignment="1">
      <alignment horizontal="right" vertical="center"/>
    </xf>
    <xf numFmtId="3" fontId="2" fillId="0" borderId="14" xfId="0" applyNumberFormat="1" applyFont="1" applyBorder="1" applyAlignment="1">
      <alignment horizontal="right" vertical="center"/>
    </xf>
    <xf numFmtId="0" fontId="1"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67" fontId="1" fillId="0" borderId="6" xfId="0" applyNumberFormat="1" applyFont="1" applyBorder="1" applyAlignment="1">
      <alignment horizontal="center" vertical="center"/>
    </xf>
    <xf numFmtId="167" fontId="1" fillId="0" borderId="4" xfId="0" applyNumberFormat="1" applyFont="1" applyBorder="1" applyAlignment="1">
      <alignment horizontal="center" vertical="center"/>
    </xf>
    <xf numFmtId="167" fontId="2" fillId="0" borderId="8" xfId="0" applyNumberFormat="1" applyFont="1" applyBorder="1" applyAlignment="1">
      <alignment horizontal="center" vertical="center"/>
    </xf>
    <xf numFmtId="167" fontId="1" fillId="0" borderId="3" xfId="0" applyNumberFormat="1" applyFont="1" applyBorder="1" applyAlignment="1">
      <alignment horizontal="center" vertical="center"/>
    </xf>
    <xf numFmtId="167" fontId="1" fillId="0" borderId="9" xfId="0" applyNumberFormat="1" applyFont="1" applyBorder="1" applyAlignment="1">
      <alignment horizontal="center" vertical="center"/>
    </xf>
    <xf numFmtId="167" fontId="2" fillId="0" borderId="14" xfId="0" applyNumberFormat="1" applyFont="1" applyBorder="1" applyAlignment="1">
      <alignment horizontal="center" vertical="center"/>
    </xf>
    <xf numFmtId="167" fontId="1" fillId="0" borderId="0" xfId="0" applyNumberFormat="1" applyFont="1" applyAlignment="1">
      <alignment horizontal="center" vertical="center"/>
    </xf>
    <xf numFmtId="0" fontId="7" fillId="3" borderId="1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8" fillId="3" borderId="36" xfId="0" applyFont="1" applyFill="1" applyBorder="1" applyAlignment="1">
      <alignment horizontal="left" vertical="center" wrapText="1"/>
    </xf>
    <xf numFmtId="3" fontId="8" fillId="3" borderId="10" xfId="0" applyNumberFormat="1" applyFont="1" applyFill="1" applyBorder="1" applyAlignment="1">
      <alignment horizontal="center" vertical="center" wrapText="1"/>
    </xf>
    <xf numFmtId="0" fontId="8" fillId="3" borderId="40" xfId="0" applyFont="1" applyFill="1" applyBorder="1" applyAlignment="1">
      <alignment horizontal="left" vertical="center" wrapText="1"/>
    </xf>
    <xf numFmtId="3" fontId="8" fillId="3" borderId="11" xfId="0" applyNumberFormat="1" applyFont="1" applyFill="1" applyBorder="1" applyAlignment="1">
      <alignment horizontal="center" vertical="center" wrapText="1"/>
    </xf>
    <xf numFmtId="0" fontId="8" fillId="3" borderId="10" xfId="0" quotePrefix="1" applyFont="1" applyFill="1" applyBorder="1" applyAlignment="1">
      <alignment horizontal="center"/>
    </xf>
    <xf numFmtId="0" fontId="7" fillId="3" borderId="10" xfId="0" quotePrefix="1" applyFont="1" applyFill="1" applyBorder="1" applyAlignment="1">
      <alignment horizontal="center"/>
    </xf>
    <xf numFmtId="0" fontId="7" fillId="3" borderId="5" xfId="0" applyFont="1" applyFill="1" applyBorder="1" applyAlignment="1">
      <alignment horizontal="left" vertical="center" wrapText="1"/>
    </xf>
    <xf numFmtId="3" fontId="7" fillId="3" borderId="10" xfId="0" applyNumberFormat="1" applyFont="1" applyFill="1" applyBorder="1" applyAlignment="1">
      <alignment horizontal="right" vertical="center" wrapText="1"/>
    </xf>
    <xf numFmtId="0" fontId="7" fillId="3" borderId="11" xfId="0" quotePrefix="1" applyFont="1" applyFill="1" applyBorder="1" applyAlignment="1">
      <alignment horizontal="center"/>
    </xf>
    <xf numFmtId="0" fontId="7" fillId="3" borderId="7" xfId="0" applyFont="1" applyFill="1" applyBorder="1" applyAlignment="1">
      <alignment horizontal="left" vertical="center" wrapText="1"/>
    </xf>
    <xf numFmtId="168" fontId="7" fillId="3" borderId="9" xfId="14" applyNumberFormat="1" applyFont="1" applyFill="1" applyBorder="1" applyAlignment="1">
      <alignment horizontal="center" vertical="center" wrapText="1"/>
    </xf>
    <xf numFmtId="1" fontId="4" fillId="3" borderId="0" xfId="0" applyNumberFormat="1" applyFont="1" applyFill="1"/>
    <xf numFmtId="0" fontId="15" fillId="3" borderId="0" xfId="0" applyFont="1" applyFill="1"/>
    <xf numFmtId="0" fontId="7" fillId="3" borderId="1" xfId="0" applyFont="1" applyFill="1" applyBorder="1" applyAlignment="1">
      <alignment horizontal="center" vertical="center" wrapText="1"/>
    </xf>
    <xf numFmtId="175" fontId="8" fillId="3" borderId="0" xfId="0" applyNumberFormat="1" applyFont="1" applyFill="1"/>
    <xf numFmtId="172" fontId="15" fillId="3" borderId="10" xfId="6" applyNumberFormat="1" applyFont="1" applyFill="1" applyBorder="1"/>
    <xf numFmtId="172" fontId="8" fillId="3" borderId="0" xfId="6" applyNumberFormat="1" applyFont="1" applyFill="1"/>
    <xf numFmtId="171" fontId="24" fillId="3" borderId="9" xfId="0" applyNumberFormat="1" applyFont="1" applyFill="1" applyBorder="1" applyAlignment="1">
      <alignment horizontal="right"/>
    </xf>
    <xf numFmtId="3" fontId="13" fillId="6" borderId="26" xfId="0" applyNumberFormat="1" applyFont="1" applyFill="1" applyBorder="1" applyAlignment="1">
      <alignment horizontal="right"/>
    </xf>
    <xf numFmtId="167" fontId="13" fillId="6" borderId="26" xfId="0" applyNumberFormat="1" applyFont="1" applyFill="1" applyBorder="1" applyAlignment="1">
      <alignment horizontal="center"/>
    </xf>
    <xf numFmtId="3" fontId="13" fillId="6" borderId="25" xfId="0" applyNumberFormat="1" applyFont="1" applyFill="1" applyBorder="1" applyAlignment="1">
      <alignment horizontal="right"/>
    </xf>
    <xf numFmtId="167" fontId="13" fillId="6" borderId="25" xfId="0" applyNumberFormat="1" applyFont="1" applyFill="1" applyBorder="1" applyAlignment="1">
      <alignment horizontal="center"/>
    </xf>
    <xf numFmtId="3" fontId="21" fillId="6" borderId="25" xfId="0" applyNumberFormat="1" applyFont="1" applyFill="1" applyBorder="1" applyAlignment="1">
      <alignment horizontal="right"/>
    </xf>
    <xf numFmtId="167" fontId="21" fillId="6" borderId="25" xfId="0" applyNumberFormat="1" applyFont="1" applyFill="1" applyBorder="1" applyAlignment="1">
      <alignment horizontal="center"/>
    </xf>
    <xf numFmtId="3" fontId="21" fillId="6" borderId="24" xfId="0" applyNumberFormat="1" applyFont="1" applyFill="1" applyBorder="1" applyAlignment="1">
      <alignment horizontal="right"/>
    </xf>
    <xf numFmtId="0" fontId="10" fillId="6" borderId="26" xfId="0" applyFont="1" applyFill="1" applyBorder="1" applyAlignment="1">
      <alignment horizontal="center"/>
    </xf>
    <xf numFmtId="0" fontId="10" fillId="6" borderId="25" xfId="0" applyFont="1" applyFill="1" applyBorder="1" applyAlignment="1">
      <alignment horizontal="center"/>
    </xf>
    <xf numFmtId="0" fontId="10" fillId="6" borderId="22" xfId="0" applyFont="1" applyFill="1" applyBorder="1" applyAlignment="1">
      <alignment horizontal="center"/>
    </xf>
    <xf numFmtId="0" fontId="10" fillId="6" borderId="24" xfId="0" applyFont="1" applyFill="1" applyBorder="1" applyAlignment="1">
      <alignment horizontal="center"/>
    </xf>
    <xf numFmtId="0" fontId="10" fillId="6" borderId="21" xfId="0" applyFont="1" applyFill="1" applyBorder="1" applyAlignment="1">
      <alignment horizontal="center"/>
    </xf>
    <xf numFmtId="3" fontId="10" fillId="6" borderId="38" xfId="0" applyNumberFormat="1" applyFont="1" applyFill="1" applyBorder="1" applyAlignment="1">
      <alignment horizontal="right"/>
    </xf>
    <xf numFmtId="3" fontId="10" fillId="6" borderId="37" xfId="0" applyNumberFormat="1" applyFont="1" applyFill="1" applyBorder="1" applyAlignment="1">
      <alignment horizontal="right"/>
    </xf>
    <xf numFmtId="3" fontId="11" fillId="6" borderId="0" xfId="0" applyNumberFormat="1" applyFont="1" applyFill="1" applyAlignment="1">
      <alignment horizontal="right"/>
    </xf>
    <xf numFmtId="3" fontId="11" fillId="6" borderId="5" xfId="0" applyNumberFormat="1" applyFont="1" applyFill="1" applyBorder="1" applyAlignment="1">
      <alignment horizontal="right"/>
    </xf>
    <xf numFmtId="3" fontId="10" fillId="6" borderId="25" xfId="0" applyNumberFormat="1" applyFont="1" applyFill="1" applyBorder="1" applyAlignment="1">
      <alignment horizontal="right"/>
    </xf>
    <xf numFmtId="3" fontId="10" fillId="6" borderId="34" xfId="0" applyNumberFormat="1" applyFont="1" applyFill="1" applyBorder="1" applyAlignment="1">
      <alignment horizontal="right"/>
    </xf>
    <xf numFmtId="3" fontId="11" fillId="6" borderId="34" xfId="0" applyNumberFormat="1" applyFont="1" applyFill="1" applyBorder="1" applyAlignment="1">
      <alignment horizontal="right"/>
    </xf>
    <xf numFmtId="3" fontId="11" fillId="6" borderId="25" xfId="0" applyNumberFormat="1" applyFont="1" applyFill="1" applyBorder="1" applyAlignment="1">
      <alignment horizontal="right"/>
    </xf>
    <xf numFmtId="0" fontId="10" fillId="6" borderId="3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7" fillId="0" borderId="0" xfId="0" applyFont="1" applyAlignment="1">
      <alignment horizontal="left" vertical="center"/>
    </xf>
    <xf numFmtId="37" fontId="24" fillId="3" borderId="0" xfId="0" applyNumberFormat="1" applyFont="1" applyFill="1"/>
    <xf numFmtId="167" fontId="4" fillId="0" borderId="0" xfId="0" applyNumberFormat="1" applyFont="1"/>
    <xf numFmtId="0" fontId="7" fillId="3" borderId="2" xfId="0" quotePrefix="1" applyFont="1" applyFill="1" applyBorder="1" applyAlignment="1">
      <alignment horizontal="center" vertical="center"/>
    </xf>
    <xf numFmtId="0" fontId="7" fillId="3" borderId="4" xfId="0" quotePrefix="1" applyFont="1" applyFill="1" applyBorder="1" applyAlignment="1">
      <alignment horizontal="center" vertical="center"/>
    </xf>
    <xf numFmtId="0" fontId="7" fillId="3" borderId="3" xfId="0" quotePrefix="1" applyFont="1" applyFill="1" applyBorder="1" applyAlignment="1">
      <alignment horizontal="center" vertical="center"/>
    </xf>
    <xf numFmtId="0" fontId="7" fillId="3" borderId="41" xfId="0" applyFont="1" applyFill="1" applyBorder="1" applyAlignment="1">
      <alignment vertical="center"/>
    </xf>
    <xf numFmtId="0" fontId="4" fillId="3" borderId="13" xfId="0" applyFont="1" applyFill="1" applyBorder="1" applyAlignment="1">
      <alignment horizontal="justify" vertical="center" wrapText="1"/>
    </xf>
    <xf numFmtId="0" fontId="3" fillId="3" borderId="12" xfId="0" applyFont="1" applyFill="1" applyBorder="1" applyAlignment="1">
      <alignment horizontal="center" vertical="center" wrapText="1"/>
    </xf>
    <xf numFmtId="168" fontId="7" fillId="3" borderId="11" xfId="14" applyNumberFormat="1" applyFont="1" applyFill="1" applyBorder="1" applyAlignment="1">
      <alignment horizontal="center" vertical="center" wrapText="1"/>
    </xf>
    <xf numFmtId="3" fontId="7" fillId="0" borderId="9" xfId="0" applyNumberFormat="1" applyFont="1" applyBorder="1" applyAlignment="1">
      <alignment horizontal="right" vertical="justify"/>
    </xf>
    <xf numFmtId="3" fontId="8" fillId="0" borderId="9" xfId="0" applyNumberFormat="1" applyFont="1" applyBorder="1"/>
    <xf numFmtId="0" fontId="25" fillId="0" borderId="5" xfId="0" applyFont="1" applyBorder="1" applyAlignment="1">
      <alignment vertical="center"/>
    </xf>
    <xf numFmtId="37" fontId="28" fillId="3" borderId="0" xfId="0" applyNumberFormat="1" applyFont="1" applyFill="1"/>
    <xf numFmtId="0" fontId="1" fillId="2"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3" fillId="3" borderId="5" xfId="0" applyFont="1" applyFill="1" applyBorder="1" applyAlignment="1">
      <alignment vertical="center"/>
    </xf>
    <xf numFmtId="0" fontId="11" fillId="3" borderId="0" xfId="0" applyFont="1" applyFill="1" applyAlignment="1">
      <alignment wrapText="1"/>
    </xf>
    <xf numFmtId="0" fontId="8" fillId="3" borderId="0" xfId="0" applyFont="1" applyFill="1" applyAlignment="1">
      <alignment horizontal="left" vertical="center"/>
    </xf>
    <xf numFmtId="0" fontId="4" fillId="3" borderId="1" xfId="0" applyFont="1" applyFill="1" applyBorder="1" applyAlignment="1">
      <alignment vertical="center" wrapText="1"/>
    </xf>
    <xf numFmtId="0" fontId="7" fillId="3" borderId="0" xfId="0" applyFont="1" applyFill="1" applyAlignment="1">
      <alignment horizontal="left"/>
    </xf>
    <xf numFmtId="0" fontId="7" fillId="3" borderId="7" xfId="0" applyFont="1" applyFill="1" applyBorder="1" applyAlignment="1">
      <alignment horizontal="center" vertical="center" wrapText="1"/>
    </xf>
    <xf numFmtId="0" fontId="4" fillId="3" borderId="0" xfId="0" applyFont="1" applyFill="1" applyAlignment="1">
      <alignment horizontal="left"/>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167" fontId="7" fillId="4" borderId="11" xfId="2" applyNumberFormat="1" applyFont="1" applyFill="1" applyBorder="1" applyAlignment="1">
      <alignment horizontal="center"/>
    </xf>
    <xf numFmtId="167" fontId="8" fillId="4" borderId="10" xfId="2" applyNumberFormat="1" applyFont="1" applyFill="1" applyBorder="1" applyAlignment="1">
      <alignment horizontal="center"/>
    </xf>
    <xf numFmtId="167" fontId="8" fillId="4" borderId="11" xfId="2" applyNumberFormat="1" applyFont="1" applyFill="1" applyBorder="1" applyAlignment="1">
      <alignment horizontal="center"/>
    </xf>
    <xf numFmtId="0" fontId="8" fillId="3" borderId="0" xfId="0" quotePrefix="1" applyFont="1" applyFill="1" applyAlignment="1">
      <alignment horizontal="left"/>
    </xf>
    <xf numFmtId="0" fontId="7" fillId="3" borderId="0" xfId="0" applyFont="1" applyFill="1" applyAlignment="1">
      <alignment horizontal="left" vertical="center" wrapText="1"/>
    </xf>
    <xf numFmtId="3" fontId="7" fillId="3" borderId="0" xfId="0" applyNumberFormat="1" applyFont="1" applyFill="1" applyAlignment="1">
      <alignment horizontal="right" vertical="center" wrapText="1"/>
    </xf>
    <xf numFmtId="168" fontId="7" fillId="3" borderId="0" xfId="0" applyNumberFormat="1" applyFont="1" applyFill="1" applyAlignment="1">
      <alignment horizontal="center" vertical="center" wrapText="1"/>
    </xf>
    <xf numFmtId="0" fontId="7" fillId="3" borderId="11" xfId="0" applyFont="1" applyFill="1" applyBorder="1"/>
    <xf numFmtId="168" fontId="4" fillId="0" borderId="0" xfId="0" applyNumberFormat="1" applyFont="1"/>
    <xf numFmtId="3" fontId="8" fillId="0" borderId="4" xfId="0" applyNumberFormat="1" applyFont="1" applyBorder="1"/>
    <xf numFmtId="3" fontId="3" fillId="3" borderId="7" xfId="0" applyNumberFormat="1" applyFont="1" applyFill="1" applyBorder="1" applyAlignment="1">
      <alignment horizontal="right" vertical="center"/>
    </xf>
    <xf numFmtId="167" fontId="8" fillId="0" borderId="11" xfId="2" applyNumberFormat="1" applyFont="1" applyBorder="1" applyAlignment="1">
      <alignment horizontal="center"/>
    </xf>
    <xf numFmtId="0" fontId="29" fillId="0" borderId="0" xfId="0" applyFont="1"/>
    <xf numFmtId="0" fontId="2" fillId="2" borderId="7" xfId="0" applyFont="1" applyFill="1" applyBorder="1" applyAlignment="1">
      <alignment vertical="center"/>
    </xf>
    <xf numFmtId="0" fontId="3" fillId="3" borderId="13" xfId="0" applyFont="1" applyFill="1" applyBorder="1" applyAlignment="1">
      <alignment horizontal="center" vertical="center" wrapText="1"/>
    </xf>
    <xf numFmtId="0" fontId="3" fillId="3" borderId="1" xfId="5" applyFont="1" applyFill="1" applyBorder="1" applyAlignment="1">
      <alignment horizontal="center"/>
    </xf>
    <xf numFmtId="0" fontId="3" fillId="3" borderId="12" xfId="5" applyFont="1" applyFill="1" applyBorder="1" applyAlignment="1">
      <alignment horizontal="center"/>
    </xf>
    <xf numFmtId="0" fontId="1" fillId="3" borderId="2" xfId="0" applyFont="1" applyFill="1" applyBorder="1" applyAlignment="1">
      <alignment vertical="center"/>
    </xf>
    <xf numFmtId="0" fontId="4" fillId="3" borderId="0" xfId="5" applyFont="1" applyFill="1" applyAlignment="1">
      <alignment horizontal="center" vertical="center"/>
    </xf>
    <xf numFmtId="0" fontId="15" fillId="3" borderId="0" xfId="3" applyFont="1" applyFill="1" applyAlignment="1"/>
    <xf numFmtId="167" fontId="2" fillId="0" borderId="6" xfId="0" applyNumberFormat="1" applyFont="1" applyBorder="1" applyAlignment="1">
      <alignment horizontal="center" vertical="center"/>
    </xf>
    <xf numFmtId="41" fontId="1" fillId="0" borderId="6" xfId="0" applyNumberFormat="1" applyFont="1" applyBorder="1" applyAlignment="1">
      <alignment horizontal="right" vertical="center"/>
    </xf>
    <xf numFmtId="41" fontId="2" fillId="0" borderId="6" xfId="1" applyFont="1" applyBorder="1" applyAlignment="1">
      <alignment horizontal="right" vertical="center"/>
    </xf>
    <xf numFmtId="41" fontId="1" fillId="0" borderId="6" xfId="1" applyFont="1" applyBorder="1" applyAlignment="1">
      <alignment horizontal="right" vertical="center"/>
    </xf>
    <xf numFmtId="167" fontId="3" fillId="0" borderId="9" xfId="2" applyNumberFormat="1" applyFont="1" applyBorder="1" applyAlignment="1">
      <alignment horizontal="center"/>
    </xf>
    <xf numFmtId="167" fontId="4" fillId="0" borderId="10" xfId="2" applyNumberFormat="1" applyFont="1" applyBorder="1" applyAlignment="1">
      <alignment horizontal="center"/>
    </xf>
    <xf numFmtId="167" fontId="3" fillId="0" borderId="10" xfId="2" applyNumberFormat="1" applyFont="1" applyBorder="1" applyAlignment="1">
      <alignment horizontal="center"/>
    </xf>
    <xf numFmtId="167" fontId="3" fillId="2" borderId="11" xfId="0" applyNumberFormat="1" applyFont="1" applyFill="1" applyBorder="1" applyAlignment="1">
      <alignment horizontal="center" vertical="center"/>
    </xf>
    <xf numFmtId="0" fontId="15" fillId="3" borderId="0" xfId="0" applyFont="1" applyFill="1" applyAlignment="1">
      <alignment horizontal="centerContinuous"/>
    </xf>
    <xf numFmtId="0" fontId="4" fillId="0" borderId="0" xfId="0" applyFont="1" applyAlignment="1">
      <alignment horizontal="center"/>
    </xf>
    <xf numFmtId="0" fontId="1" fillId="2" borderId="3" xfId="0" applyFont="1" applyFill="1" applyBorder="1" applyAlignment="1">
      <alignment horizontal="center" vertical="center"/>
    </xf>
    <xf numFmtId="177" fontId="4" fillId="0" borderId="0" xfId="0" applyNumberFormat="1" applyFont="1"/>
    <xf numFmtId="168" fontId="10" fillId="7" borderId="36" xfId="0" applyNumberFormat="1" applyFont="1" applyFill="1" applyBorder="1" applyAlignment="1">
      <alignment horizontal="center" vertical="center"/>
    </xf>
    <xf numFmtId="168" fontId="11" fillId="7" borderId="36" xfId="0" applyNumberFormat="1" applyFont="1" applyFill="1" applyBorder="1" applyAlignment="1">
      <alignment horizontal="center" vertical="center"/>
    </xf>
    <xf numFmtId="168" fontId="10" fillId="7" borderId="33" xfId="0" applyNumberFormat="1" applyFont="1" applyFill="1" applyBorder="1" applyAlignment="1">
      <alignment horizontal="center" vertical="center"/>
    </xf>
    <xf numFmtId="168" fontId="10" fillId="7" borderId="35" xfId="0" applyNumberFormat="1" applyFont="1" applyFill="1" applyBorder="1" applyAlignment="1">
      <alignment horizontal="center" vertical="center"/>
    </xf>
    <xf numFmtId="168" fontId="11" fillId="7" borderId="35" xfId="0" applyNumberFormat="1" applyFont="1" applyFill="1" applyBorder="1" applyAlignment="1">
      <alignment horizontal="center" vertical="center"/>
    </xf>
    <xf numFmtId="168" fontId="10" fillId="7" borderId="32" xfId="0" applyNumberFormat="1" applyFont="1" applyFill="1" applyBorder="1" applyAlignment="1">
      <alignment horizontal="center" vertical="center"/>
    </xf>
    <xf numFmtId="172" fontId="8" fillId="3" borderId="11" xfId="6" applyNumberFormat="1" applyFont="1" applyFill="1" applyBorder="1"/>
    <xf numFmtId="3" fontId="3" fillId="3" borderId="10" xfId="0" applyNumberFormat="1" applyFont="1" applyFill="1" applyBorder="1"/>
    <xf numFmtId="3" fontId="4" fillId="3" borderId="10" xfId="0" applyNumberFormat="1" applyFont="1" applyFill="1" applyBorder="1"/>
    <xf numFmtId="0" fontId="2" fillId="2" borderId="2" xfId="0" applyFont="1" applyFill="1" applyBorder="1" applyAlignment="1">
      <alignment vertical="center"/>
    </xf>
    <xf numFmtId="0" fontId="2" fillId="2" borderId="0" xfId="0" applyFont="1" applyFill="1" applyAlignment="1">
      <alignment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4" fillId="3" borderId="0" xfId="0" applyFont="1" applyFill="1" applyAlignment="1">
      <alignment horizontal="center"/>
    </xf>
    <xf numFmtId="3" fontId="4" fillId="3" borderId="0" xfId="0" applyNumberFormat="1" applyFont="1" applyFill="1" applyAlignment="1">
      <alignment horizontal="center"/>
    </xf>
    <xf numFmtId="167" fontId="3" fillId="0" borderId="6" xfId="2" applyNumberFormat="1" applyFont="1" applyBorder="1" applyAlignment="1">
      <alignment horizontal="center" vertical="center"/>
    </xf>
    <xf numFmtId="167" fontId="4" fillId="0" borderId="6" xfId="2" applyNumberFormat="1" applyFont="1" applyBorder="1" applyAlignment="1">
      <alignment horizontal="center" vertical="center"/>
    </xf>
    <xf numFmtId="0" fontId="7" fillId="0" borderId="5" xfId="0" applyFont="1" applyBorder="1" applyAlignment="1">
      <alignment horizontal="justify" vertical="center" wrapText="1"/>
    </xf>
    <xf numFmtId="3" fontId="7" fillId="0" borderId="10" xfId="0" applyNumberFormat="1" applyFont="1" applyBorder="1" applyAlignment="1">
      <alignment horizontal="right" vertical="center" wrapText="1"/>
    </xf>
    <xf numFmtId="0" fontId="8" fillId="0" borderId="5" xfId="0" applyFont="1" applyBorder="1" applyAlignment="1">
      <alignment horizontal="justify" vertical="center" wrapText="1"/>
    </xf>
    <xf numFmtId="3" fontId="8" fillId="0" borderId="10" xfId="0" applyNumberFormat="1" applyFont="1" applyBorder="1" applyAlignment="1">
      <alignment horizontal="right" vertical="center" wrapText="1"/>
    </xf>
    <xf numFmtId="0" fontId="8" fillId="0" borderId="7" xfId="0" applyFont="1" applyBorder="1" applyAlignment="1">
      <alignment horizontal="justify" vertical="center" wrapText="1"/>
    </xf>
    <xf numFmtId="3" fontId="8" fillId="0" borderId="11" xfId="0" applyNumberFormat="1" applyFont="1" applyBorder="1" applyAlignment="1">
      <alignment horizontal="right" vertical="center" wrapText="1"/>
    </xf>
    <xf numFmtId="3" fontId="8" fillId="3" borderId="0" xfId="0" applyNumberFormat="1" applyFont="1" applyFill="1" applyAlignment="1">
      <alignment horizontal="right" vertical="center"/>
    </xf>
    <xf numFmtId="167" fontId="8" fillId="3" borderId="6" xfId="0" applyNumberFormat="1" applyFont="1" applyFill="1" applyBorder="1" applyAlignment="1">
      <alignment horizontal="center" vertical="center"/>
    </xf>
    <xf numFmtId="4" fontId="8" fillId="3" borderId="0" xfId="0" applyNumberFormat="1" applyFont="1" applyFill="1"/>
    <xf numFmtId="0" fontId="4" fillId="0" borderId="0" xfId="8" applyNumberFormat="1" applyFont="1"/>
    <xf numFmtId="0" fontId="1" fillId="2" borderId="2" xfId="0" applyFont="1" applyFill="1" applyBorder="1" applyAlignment="1">
      <alignment horizontal="center" vertical="center"/>
    </xf>
    <xf numFmtId="167" fontId="2" fillId="0" borderId="5" xfId="0" applyNumberFormat="1" applyFont="1" applyBorder="1" applyAlignment="1">
      <alignment horizontal="center" vertical="center"/>
    </xf>
    <xf numFmtId="0" fontId="4" fillId="3" borderId="7" xfId="0" applyFont="1" applyFill="1" applyBorder="1" applyAlignment="1">
      <alignment vertical="center"/>
    </xf>
    <xf numFmtId="3" fontId="7" fillId="3" borderId="41" xfId="6" applyNumberFormat="1" applyFont="1" applyFill="1" applyBorder="1" applyAlignment="1">
      <alignment vertical="center"/>
    </xf>
    <xf numFmtId="3" fontId="8" fillId="3" borderId="5" xfId="6" applyNumberFormat="1" applyFont="1" applyFill="1" applyBorder="1" applyAlignment="1">
      <alignment vertical="center"/>
    </xf>
    <xf numFmtId="3" fontId="8" fillId="3" borderId="5" xfId="6" applyNumberFormat="1" applyFont="1" applyFill="1" applyBorder="1" applyAlignment="1">
      <alignment horizontal="right" vertical="center"/>
    </xf>
    <xf numFmtId="3" fontId="8" fillId="3" borderId="7" xfId="6" applyNumberFormat="1" applyFont="1" applyFill="1" applyBorder="1" applyAlignment="1">
      <alignment horizontal="right" vertical="center"/>
    </xf>
    <xf numFmtId="3" fontId="7" fillId="3" borderId="43" xfId="6" applyNumberFormat="1" applyFont="1" applyFill="1" applyBorder="1" applyAlignment="1">
      <alignment vertical="center"/>
    </xf>
    <xf numFmtId="3" fontId="8" fillId="3" borderId="0" xfId="6" applyNumberFormat="1" applyFont="1" applyFill="1" applyBorder="1" applyAlignment="1">
      <alignment vertical="center"/>
    </xf>
    <xf numFmtId="3" fontId="8" fillId="3" borderId="0" xfId="6" applyNumberFormat="1" applyFont="1" applyFill="1" applyBorder="1" applyAlignment="1">
      <alignment horizontal="right" vertical="center"/>
    </xf>
    <xf numFmtId="3" fontId="8" fillId="3" borderId="14" xfId="6" applyNumberFormat="1" applyFont="1" applyFill="1" applyBorder="1" applyAlignment="1">
      <alignment horizontal="right" vertical="center"/>
    </xf>
    <xf numFmtId="168" fontId="7" fillId="3" borderId="42" xfId="6" applyNumberFormat="1" applyFont="1" applyFill="1" applyBorder="1" applyAlignment="1">
      <alignment horizontal="center" vertical="center"/>
    </xf>
    <xf numFmtId="168" fontId="8" fillId="3" borderId="6" xfId="6" applyNumberFormat="1" applyFont="1" applyFill="1" applyBorder="1" applyAlignment="1">
      <alignment horizontal="center" vertical="center"/>
    </xf>
    <xf numFmtId="168" fontId="8" fillId="3" borderId="8" xfId="6" applyNumberFormat="1" applyFont="1" applyFill="1" applyBorder="1" applyAlignment="1">
      <alignment horizontal="center" vertical="center"/>
    </xf>
    <xf numFmtId="0" fontId="3" fillId="3" borderId="0" xfId="0" applyFont="1" applyFill="1" applyAlignment="1">
      <alignment vertical="center"/>
    </xf>
    <xf numFmtId="0" fontId="3" fillId="3" borderId="7" xfId="0" applyFont="1" applyFill="1" applyBorder="1" applyAlignment="1">
      <alignment horizontal="right" vertical="center"/>
    </xf>
    <xf numFmtId="0" fontId="4" fillId="3" borderId="2" xfId="0" applyFont="1" applyFill="1" applyBorder="1" applyAlignment="1">
      <alignment vertical="center"/>
    </xf>
    <xf numFmtId="0" fontId="30" fillId="3" borderId="13" xfId="0" applyFont="1" applyFill="1" applyBorder="1" applyAlignment="1">
      <alignment vertical="center"/>
    </xf>
    <xf numFmtId="3" fontId="8" fillId="3" borderId="6" xfId="0" applyNumberFormat="1" applyFont="1" applyFill="1" applyBorder="1" applyAlignment="1">
      <alignment horizontal="right" vertical="center"/>
    </xf>
    <xf numFmtId="3" fontId="7" fillId="3" borderId="4" xfId="0" applyNumberFormat="1" applyFont="1" applyFill="1" applyBorder="1" applyAlignment="1">
      <alignment horizontal="right" vertical="center"/>
    </xf>
    <xf numFmtId="3" fontId="7" fillId="3" borderId="8" xfId="0" applyNumberFormat="1" applyFont="1" applyFill="1" applyBorder="1" applyAlignment="1">
      <alignment horizontal="right" vertical="center"/>
    </xf>
    <xf numFmtId="3" fontId="8" fillId="3" borderId="4" xfId="0" applyNumberFormat="1" applyFont="1" applyFill="1" applyBorder="1" applyAlignment="1">
      <alignment horizontal="right" vertical="center"/>
    </xf>
    <xf numFmtId="3" fontId="8" fillId="3" borderId="8" xfId="0" applyNumberFormat="1" applyFont="1" applyFill="1" applyBorder="1" applyAlignment="1">
      <alignment horizontal="right" vertical="center"/>
    </xf>
    <xf numFmtId="1" fontId="7" fillId="3" borderId="15"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0" fontId="8" fillId="3" borderId="5" xfId="0" applyFont="1" applyFill="1" applyBorder="1" applyAlignment="1">
      <alignment horizontal="left" vertical="center"/>
    </xf>
    <xf numFmtId="41" fontId="8" fillId="3" borderId="0" xfId="1" applyFont="1" applyFill="1"/>
    <xf numFmtId="0" fontId="8" fillId="3" borderId="7" xfId="0" applyFont="1" applyFill="1" applyBorder="1" applyAlignment="1">
      <alignment horizontal="left" vertical="center"/>
    </xf>
    <xf numFmtId="3" fontId="7" fillId="3" borderId="13" xfId="0" applyNumberFormat="1" applyFont="1" applyFill="1" applyBorder="1" applyAlignment="1">
      <alignment horizontal="center" wrapText="1"/>
    </xf>
    <xf numFmtId="41" fontId="8" fillId="3" borderId="0" xfId="1" applyFont="1" applyFill="1" applyBorder="1" applyAlignment="1">
      <alignment horizontal="right"/>
    </xf>
    <xf numFmtId="41" fontId="8" fillId="3" borderId="14" xfId="1" applyFont="1" applyFill="1" applyBorder="1" applyAlignment="1">
      <alignment horizontal="right"/>
    </xf>
    <xf numFmtId="0" fontId="1"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2" fillId="3" borderId="10" xfId="0" applyFont="1" applyFill="1" applyBorder="1" applyAlignment="1">
      <alignment vertical="center"/>
    </xf>
    <xf numFmtId="0" fontId="2" fillId="3" borderId="10" xfId="0" applyFont="1" applyFill="1" applyBorder="1" applyAlignment="1">
      <alignment horizontal="center" vertical="center"/>
    </xf>
    <xf numFmtId="0" fontId="2" fillId="3" borderId="11" xfId="0" applyFont="1" applyFill="1" applyBorder="1" applyAlignment="1">
      <alignment vertical="center"/>
    </xf>
    <xf numFmtId="0" fontId="1" fillId="3" borderId="13" xfId="0" applyFont="1" applyFill="1" applyBorder="1" applyAlignment="1">
      <alignment horizontal="center" vertical="center" wrapText="1"/>
    </xf>
    <xf numFmtId="0" fontId="2" fillId="3" borderId="5" xfId="0" applyFont="1" applyFill="1" applyBorder="1" applyAlignment="1">
      <alignment vertical="center" wrapText="1"/>
    </xf>
    <xf numFmtId="3" fontId="4" fillId="0" borderId="0" xfId="0" applyNumberFormat="1" applyFont="1" applyAlignment="1">
      <alignment vertical="center" wrapText="1"/>
    </xf>
    <xf numFmtId="167" fontId="15" fillId="0" borderId="0" xfId="0" applyNumberFormat="1" applyFont="1"/>
    <xf numFmtId="177" fontId="3" fillId="0" borderId="6" xfId="1" applyNumberFormat="1" applyFont="1" applyBorder="1" applyAlignment="1">
      <alignment horizontal="center" vertical="center"/>
    </xf>
    <xf numFmtId="177" fontId="4" fillId="0" borderId="6" xfId="1" applyNumberFormat="1" applyFont="1" applyBorder="1" applyAlignment="1">
      <alignment horizontal="center" vertical="center"/>
    </xf>
    <xf numFmtId="177" fontId="3" fillId="0" borderId="8" xfId="1" applyNumberFormat="1" applyFont="1" applyBorder="1" applyAlignment="1">
      <alignment horizontal="center" vertical="center"/>
    </xf>
    <xf numFmtId="169" fontId="8" fillId="3" borderId="1" xfId="0" applyNumberFormat="1" applyFont="1" applyFill="1" applyBorder="1" applyAlignment="1">
      <alignment horizontal="center" vertical="center"/>
    </xf>
    <xf numFmtId="169" fontId="8" fillId="3" borderId="1"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3" fontId="7" fillId="3" borderId="9" xfId="0" applyNumberFormat="1" applyFont="1" applyFill="1" applyBorder="1" applyAlignment="1">
      <alignment horizontal="right" vertical="center" wrapText="1"/>
    </xf>
    <xf numFmtId="167" fontId="7" fillId="3" borderId="4"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wrapText="1"/>
    </xf>
    <xf numFmtId="167" fontId="8" fillId="3" borderId="6"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xf>
    <xf numFmtId="167" fontId="7" fillId="3" borderId="8" xfId="0" applyNumberFormat="1" applyFont="1" applyFill="1" applyBorder="1" applyAlignment="1">
      <alignment horizontal="center" vertical="center"/>
    </xf>
    <xf numFmtId="3" fontId="7" fillId="3" borderId="14"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3" fontId="3" fillId="0" borderId="9" xfId="0" applyNumberFormat="1" applyFont="1" applyBorder="1" applyAlignment="1">
      <alignment horizontal="right" vertical="center"/>
    </xf>
    <xf numFmtId="3" fontId="4" fillId="0" borderId="10" xfId="0" applyNumberFormat="1" applyFont="1" applyBorder="1" applyAlignment="1">
      <alignment horizontal="right" vertical="center"/>
    </xf>
    <xf numFmtId="3" fontId="3" fillId="0" borderId="0" xfId="0" applyNumberFormat="1" applyFont="1" applyAlignment="1">
      <alignment horizontal="right" vertical="center"/>
    </xf>
    <xf numFmtId="3" fontId="3" fillId="0" borderId="5" xfId="0" applyNumberFormat="1" applyFont="1" applyBorder="1" applyAlignment="1">
      <alignment horizontal="right" vertical="center"/>
    </xf>
    <xf numFmtId="1" fontId="4" fillId="0" borderId="5" xfId="2" applyNumberFormat="1" applyFont="1" applyBorder="1"/>
    <xf numFmtId="3" fontId="3" fillId="0" borderId="10" xfId="0" applyNumberFormat="1" applyFont="1" applyBorder="1" applyAlignment="1">
      <alignment horizontal="right" vertical="center"/>
    </xf>
    <xf numFmtId="0" fontId="8" fillId="4" borderId="2" xfId="0" applyFont="1" applyFill="1" applyBorder="1"/>
    <xf numFmtId="168" fontId="7" fillId="3" borderId="0" xfId="14" applyNumberFormat="1" applyFont="1" applyFill="1" applyBorder="1" applyAlignment="1">
      <alignment horizontal="center" vertical="center" wrapText="1"/>
    </xf>
    <xf numFmtId="0" fontId="8" fillId="3" borderId="0" xfId="0" applyFont="1" applyFill="1" applyAlignment="1">
      <alignment horizontal="right"/>
    </xf>
    <xf numFmtId="167" fontId="4" fillId="3" borderId="0" xfId="0" applyNumberFormat="1" applyFont="1" applyFill="1" applyAlignment="1">
      <alignment horizontal="center"/>
    </xf>
    <xf numFmtId="0" fontId="3" fillId="0" borderId="3" xfId="0" applyFont="1" applyBorder="1" applyAlignment="1">
      <alignment horizontal="center" vertical="center" wrapText="1"/>
    </xf>
    <xf numFmtId="49" fontId="3" fillId="0" borderId="0" xfId="0" applyNumberFormat="1" applyFont="1" applyAlignment="1">
      <alignment horizontal="center" vertical="center" wrapText="1"/>
    </xf>
    <xf numFmtId="167" fontId="7" fillId="3" borderId="11" xfId="0" applyNumberFormat="1" applyFont="1" applyFill="1" applyBorder="1" applyAlignment="1">
      <alignment horizontal="center" vertical="center" wrapText="1"/>
    </xf>
    <xf numFmtId="3" fontId="3" fillId="0" borderId="9" xfId="1" applyNumberFormat="1" applyFont="1" applyBorder="1" applyAlignment="1">
      <alignment horizontal="right" vertical="center" wrapText="1"/>
    </xf>
    <xf numFmtId="3" fontId="4" fillId="0" borderId="10" xfId="1" applyNumberFormat="1" applyFont="1" applyBorder="1" applyAlignment="1">
      <alignment horizontal="right" vertical="center" wrapText="1"/>
    </xf>
    <xf numFmtId="3" fontId="3" fillId="0" borderId="10" xfId="1" applyNumberFormat="1" applyFont="1" applyBorder="1" applyAlignment="1">
      <alignment horizontal="right" vertical="center" wrapText="1"/>
    </xf>
    <xf numFmtId="3" fontId="3" fillId="0" borderId="11" xfId="1" applyNumberFormat="1" applyFont="1" applyBorder="1" applyAlignment="1">
      <alignment horizontal="right" vertical="center" wrapText="1"/>
    </xf>
    <xf numFmtId="168" fontId="3" fillId="0" borderId="4" xfId="2" applyNumberFormat="1" applyFont="1" applyBorder="1" applyAlignment="1">
      <alignment horizontal="center" vertical="center" wrapText="1"/>
    </xf>
    <xf numFmtId="168" fontId="4" fillId="0" borderId="6" xfId="2" applyNumberFormat="1" applyFont="1" applyBorder="1" applyAlignment="1">
      <alignment horizontal="center" vertical="center" wrapText="1"/>
    </xf>
    <xf numFmtId="168" fontId="3" fillId="0" borderId="6" xfId="2" applyNumberFormat="1" applyFont="1" applyBorder="1" applyAlignment="1">
      <alignment horizontal="center" vertical="center" wrapText="1"/>
    </xf>
    <xf numFmtId="168" fontId="3" fillId="0" borderId="8" xfId="2" applyNumberFormat="1" applyFont="1" applyBorder="1" applyAlignment="1">
      <alignment horizontal="center" vertical="center" wrapText="1"/>
    </xf>
    <xf numFmtId="0" fontId="4" fillId="3" borderId="0" xfId="0" applyFont="1" applyFill="1" applyAlignment="1">
      <alignment horizontal="justify" vertical="center"/>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indent="2"/>
    </xf>
    <xf numFmtId="0" fontId="1" fillId="2" borderId="11" xfId="0" quotePrefix="1" applyFont="1" applyFill="1" applyBorder="1" applyAlignment="1">
      <alignment horizontal="center" vertical="center" wrapText="1"/>
    </xf>
    <xf numFmtId="0" fontId="1" fillId="2" borderId="14" xfId="0" quotePrefix="1" applyFont="1" applyFill="1" applyBorder="1" applyAlignment="1">
      <alignment horizontal="center" vertical="center" wrapText="1"/>
    </xf>
    <xf numFmtId="168" fontId="3" fillId="2" borderId="6" xfId="0" applyNumberFormat="1" applyFont="1" applyFill="1" applyBorder="1" applyAlignment="1">
      <alignment horizontal="center" vertical="center" wrapText="1"/>
    </xf>
    <xf numFmtId="168" fontId="4" fillId="2" borderId="6" xfId="0" applyNumberFormat="1" applyFont="1" applyFill="1" applyBorder="1" applyAlignment="1">
      <alignment horizontal="center" vertical="center" wrapText="1"/>
    </xf>
    <xf numFmtId="168" fontId="3" fillId="2" borderId="8"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29" fillId="3" borderId="0" xfId="0" applyFont="1" applyFill="1" applyAlignment="1">
      <alignment horizontal="left" vertical="center"/>
    </xf>
    <xf numFmtId="167" fontId="4" fillId="3" borderId="0" xfId="0" applyNumberFormat="1" applyFont="1" applyFill="1" applyAlignment="1">
      <alignment horizontal="left" vertical="center"/>
    </xf>
    <xf numFmtId="0" fontId="15" fillId="3" borderId="0" xfId="0" applyFont="1" applyFill="1" applyAlignment="1">
      <alignment horizontal="left" vertical="center"/>
    </xf>
    <xf numFmtId="3" fontId="8" fillId="3" borderId="0" xfId="0" applyNumberFormat="1" applyFont="1" applyFill="1" applyAlignment="1">
      <alignment horizontal="left" vertical="center"/>
    </xf>
    <xf numFmtId="0" fontId="15" fillId="3" borderId="0" xfId="0" applyFont="1" applyFill="1" applyAlignment="1">
      <alignment vertical="center"/>
    </xf>
    <xf numFmtId="167" fontId="8" fillId="3" borderId="10" xfId="2" applyNumberFormat="1" applyFont="1" applyFill="1" applyBorder="1" applyAlignment="1">
      <alignment horizontal="center" vertical="center" wrapText="1"/>
    </xf>
    <xf numFmtId="167" fontId="8" fillId="3" borderId="0" xfId="2" applyNumberFormat="1" applyFont="1" applyFill="1" applyBorder="1" applyAlignment="1">
      <alignment horizontal="center" vertical="center" wrapText="1"/>
    </xf>
    <xf numFmtId="167" fontId="8" fillId="3" borderId="6" xfId="2" applyNumberFormat="1" applyFont="1" applyFill="1" applyBorder="1" applyAlignment="1">
      <alignment horizontal="center" vertical="center" wrapText="1"/>
    </xf>
    <xf numFmtId="2" fontId="4" fillId="3" borderId="0" xfId="0" applyNumberFormat="1" applyFont="1" applyFill="1"/>
    <xf numFmtId="3" fontId="8" fillId="3" borderId="6" xfId="6" applyNumberFormat="1" applyFont="1" applyFill="1" applyBorder="1" applyAlignment="1">
      <alignment horizontal="right"/>
    </xf>
    <xf numFmtId="3" fontId="7" fillId="3" borderId="8" xfId="6" applyNumberFormat="1" applyFont="1" applyFill="1" applyBorder="1" applyAlignment="1">
      <alignment horizontal="right"/>
    </xf>
    <xf numFmtId="3" fontId="4" fillId="3" borderId="9" xfId="7" applyNumberFormat="1" applyFont="1" applyFill="1" applyBorder="1"/>
    <xf numFmtId="3" fontId="4" fillId="3" borderId="10" xfId="7" applyNumberFormat="1" applyFont="1" applyFill="1" applyBorder="1"/>
    <xf numFmtId="3" fontId="4" fillId="3" borderId="5" xfId="7" applyNumberFormat="1" applyFont="1" applyFill="1" applyBorder="1"/>
    <xf numFmtId="3" fontId="3" fillId="3" borderId="5" xfId="7" applyNumberFormat="1" applyFont="1" applyFill="1" applyBorder="1"/>
    <xf numFmtId="3" fontId="7" fillId="3" borderId="11" xfId="15" applyNumberFormat="1" applyFont="1" applyFill="1" applyBorder="1"/>
    <xf numFmtId="3" fontId="7" fillId="3" borderId="7" xfId="7" applyNumberFormat="1" applyFont="1" applyFill="1" applyBorder="1"/>
    <xf numFmtId="3" fontId="7" fillId="3" borderId="11" xfId="7" applyNumberFormat="1" applyFont="1" applyFill="1" applyBorder="1"/>
    <xf numFmtId="3" fontId="8" fillId="3" borderId="0" xfId="7" applyNumberFormat="1" applyFont="1" applyFill="1" applyBorder="1"/>
    <xf numFmtId="0" fontId="3" fillId="3" borderId="10" xfId="0" applyFont="1" applyFill="1" applyBorder="1" applyAlignment="1">
      <alignment horizontal="center"/>
    </xf>
    <xf numFmtId="0" fontId="3" fillId="3" borderId="11" xfId="0" applyFont="1" applyFill="1" applyBorder="1" applyAlignment="1">
      <alignment horizontal="center"/>
    </xf>
    <xf numFmtId="3" fontId="4" fillId="3" borderId="10" xfId="6" applyNumberFormat="1" applyFont="1" applyFill="1" applyBorder="1" applyAlignment="1">
      <alignment horizontal="right" vertical="top"/>
    </xf>
    <xf numFmtId="3" fontId="4" fillId="3" borderId="9" xfId="2" applyNumberFormat="1" applyFont="1" applyFill="1" applyBorder="1" applyAlignment="1">
      <alignment horizontal="center" vertical="top"/>
    </xf>
    <xf numFmtId="3" fontId="8" fillId="3" borderId="10" xfId="0" applyNumberFormat="1" applyFont="1" applyFill="1" applyBorder="1"/>
    <xf numFmtId="3" fontId="8" fillId="3" borderId="10" xfId="0" applyNumberFormat="1" applyFont="1" applyFill="1" applyBorder="1" applyAlignment="1">
      <alignment horizontal="center"/>
    </xf>
    <xf numFmtId="3" fontId="3" fillId="3" borderId="10" xfId="6" applyNumberFormat="1" applyFont="1" applyFill="1" applyBorder="1" applyAlignment="1">
      <alignment horizontal="right" vertical="top"/>
    </xf>
    <xf numFmtId="3" fontId="4" fillId="3" borderId="6" xfId="6" applyNumberFormat="1" applyFont="1" applyFill="1" applyBorder="1" applyAlignment="1">
      <alignment horizontal="right" vertical="top"/>
    </xf>
    <xf numFmtId="3" fontId="3" fillId="3" borderId="6" xfId="6" applyNumberFormat="1" applyFont="1" applyFill="1" applyBorder="1" applyAlignment="1">
      <alignment horizontal="right" vertical="top"/>
    </xf>
    <xf numFmtId="3" fontId="4" fillId="3" borderId="11" xfId="6" applyNumberFormat="1" applyFont="1" applyFill="1" applyBorder="1" applyAlignment="1">
      <alignment horizontal="right" vertical="top"/>
    </xf>
    <xf numFmtId="3" fontId="4" fillId="3" borderId="4" xfId="6" applyNumberFormat="1" applyFont="1" applyFill="1" applyBorder="1" applyAlignment="1">
      <alignment horizontal="right" vertical="top"/>
    </xf>
    <xf numFmtId="3" fontId="3" fillId="3" borderId="8" xfId="6" applyNumberFormat="1" applyFont="1" applyFill="1" applyBorder="1" applyAlignment="1">
      <alignment horizontal="right" vertical="top"/>
    </xf>
    <xf numFmtId="168" fontId="3" fillId="3" borderId="10" xfId="2" applyNumberFormat="1" applyFont="1" applyFill="1" applyBorder="1" applyAlignment="1">
      <alignment horizontal="center" vertical="top"/>
    </xf>
    <xf numFmtId="168" fontId="4" fillId="3" borderId="10" xfId="2" applyNumberFormat="1" applyFont="1" applyFill="1" applyBorder="1" applyAlignment="1">
      <alignment horizontal="center" vertical="top"/>
    </xf>
    <xf numFmtId="168" fontId="4" fillId="3" borderId="10" xfId="6" applyNumberFormat="1" applyFont="1" applyFill="1" applyBorder="1" applyAlignment="1">
      <alignment horizontal="center" vertical="top"/>
    </xf>
    <xf numFmtId="168" fontId="4" fillId="3" borderId="11" xfId="2" applyNumberFormat="1" applyFont="1" applyFill="1" applyBorder="1" applyAlignment="1">
      <alignment horizontal="center" vertical="top"/>
    </xf>
    <xf numFmtId="168" fontId="3" fillId="3" borderId="10" xfId="6" applyNumberFormat="1" applyFont="1" applyFill="1" applyBorder="1" applyAlignment="1">
      <alignment horizontal="center" vertical="top"/>
    </xf>
    <xf numFmtId="168" fontId="4" fillId="3" borderId="9" xfId="6" applyNumberFormat="1" applyFont="1" applyFill="1" applyBorder="1" applyAlignment="1">
      <alignment horizontal="center" vertical="top"/>
    </xf>
    <xf numFmtId="168" fontId="3" fillId="3" borderId="11" xfId="6" applyNumberFormat="1" applyFont="1" applyFill="1" applyBorder="1" applyAlignment="1">
      <alignment horizontal="center" vertical="top"/>
    </xf>
    <xf numFmtId="3" fontId="8" fillId="0" borderId="10" xfId="2" applyNumberFormat="1" applyFont="1" applyBorder="1" applyAlignment="1">
      <alignment horizontal="right"/>
    </xf>
    <xf numFmtId="37" fontId="4" fillId="3" borderId="0" xfId="0" applyNumberFormat="1" applyFont="1" applyFill="1"/>
    <xf numFmtId="179" fontId="4" fillId="0" borderId="0" xfId="1" applyNumberFormat="1" applyFont="1"/>
    <xf numFmtId="180" fontId="4" fillId="0" borderId="0" xfId="1" applyNumberFormat="1" applyFont="1"/>
    <xf numFmtId="169" fontId="11" fillId="3" borderId="0" xfId="2" applyNumberFormat="1" applyFont="1" applyFill="1" applyBorder="1" applyAlignment="1">
      <alignment wrapText="1"/>
    </xf>
    <xf numFmtId="0" fontId="8" fillId="5" borderId="0" xfId="0" applyFont="1" applyFill="1"/>
    <xf numFmtId="0" fontId="7" fillId="0" borderId="1" xfId="0" applyFont="1" applyBorder="1" applyAlignment="1">
      <alignment horizontal="center" wrapText="1"/>
    </xf>
    <xf numFmtId="3" fontId="7" fillId="0" borderId="1" xfId="0" applyNumberFormat="1" applyFont="1" applyBorder="1"/>
    <xf numFmtId="3" fontId="8" fillId="0" borderId="10" xfId="0" applyNumberFormat="1" applyFont="1" applyBorder="1"/>
    <xf numFmtId="3" fontId="7" fillId="0" borderId="9" xfId="0" applyNumberFormat="1" applyFont="1" applyBorder="1"/>
    <xf numFmtId="0" fontId="1" fillId="3" borderId="2" xfId="0" applyFont="1" applyFill="1" applyBorder="1" applyAlignment="1">
      <alignment horizontal="center" vertical="center" wrapText="1"/>
    </xf>
    <xf numFmtId="0" fontId="2" fillId="3" borderId="0" xfId="0" applyFont="1" applyFill="1" applyAlignment="1">
      <alignment horizontal="center" vertical="center"/>
    </xf>
    <xf numFmtId="0" fontId="7" fillId="3" borderId="2" xfId="0" applyFont="1" applyFill="1" applyBorder="1" applyAlignment="1">
      <alignment horizontal="center" vertical="center" wrapText="1"/>
    </xf>
    <xf numFmtId="0" fontId="7" fillId="3" borderId="1" xfId="3" applyFont="1" applyFill="1" applyBorder="1" applyAlignment="1">
      <alignment horizontal="center" vertical="center"/>
    </xf>
    <xf numFmtId="3" fontId="7" fillId="3" borderId="0" xfId="0" applyNumberFormat="1" applyFont="1" applyFill="1" applyAlignment="1">
      <alignment horizontal="right" vertical="center"/>
    </xf>
    <xf numFmtId="178" fontId="4" fillId="0" borderId="0" xfId="1" applyNumberFormat="1" applyFont="1"/>
    <xf numFmtId="168" fontId="8" fillId="0" borderId="6" xfId="4" applyNumberFormat="1" applyFont="1" applyBorder="1" applyAlignment="1">
      <alignment horizontal="center" vertical="center"/>
    </xf>
    <xf numFmtId="168" fontId="7" fillId="0" borderId="8" xfId="4" applyNumberFormat="1" applyFont="1" applyBorder="1" applyAlignment="1">
      <alignment horizontal="center" vertical="center"/>
    </xf>
    <xf numFmtId="168" fontId="8" fillId="3" borderId="6" xfId="4" applyNumberFormat="1" applyFont="1" applyFill="1" applyBorder="1" applyAlignment="1">
      <alignment horizontal="center" vertical="center"/>
    </xf>
    <xf numFmtId="168" fontId="7" fillId="3" borderId="8" xfId="4" applyNumberFormat="1" applyFont="1" applyFill="1" applyBorder="1" applyAlignment="1">
      <alignment horizontal="center" vertical="center"/>
    </xf>
    <xf numFmtId="167" fontId="3" fillId="0" borderId="11" xfId="2" applyNumberFormat="1" applyFont="1" applyFill="1" applyBorder="1" applyAlignment="1">
      <alignment horizontal="center"/>
    </xf>
    <xf numFmtId="167" fontId="3" fillId="0" borderId="14" xfId="2" applyNumberFormat="1" applyFont="1" applyFill="1" applyBorder="1" applyAlignment="1">
      <alignment horizontal="center"/>
    </xf>
    <xf numFmtId="167" fontId="3" fillId="0" borderId="8" xfId="2" applyNumberFormat="1" applyFont="1" applyFill="1" applyBorder="1" applyAlignment="1">
      <alignment horizontal="center"/>
    </xf>
    <xf numFmtId="167" fontId="7" fillId="0" borderId="11" xfId="1" applyNumberFormat="1" applyFont="1" applyFill="1" applyBorder="1" applyAlignment="1">
      <alignment horizontal="center"/>
    </xf>
    <xf numFmtId="168" fontId="4" fillId="3" borderId="0" xfId="0" applyNumberFormat="1" applyFont="1" applyFill="1" applyAlignment="1">
      <alignment horizontal="center" vertical="center"/>
    </xf>
    <xf numFmtId="168" fontId="4" fillId="3" borderId="6" xfId="0" applyNumberFormat="1" applyFont="1" applyFill="1" applyBorder="1" applyAlignment="1">
      <alignment horizontal="center" vertical="center"/>
    </xf>
    <xf numFmtId="167" fontId="3" fillId="3" borderId="14" xfId="1" applyNumberFormat="1" applyFont="1" applyFill="1" applyBorder="1" applyAlignment="1">
      <alignment horizontal="center" vertical="center"/>
    </xf>
    <xf numFmtId="167" fontId="3" fillId="3" borderId="8" xfId="1" applyNumberFormat="1" applyFont="1" applyFill="1" applyBorder="1" applyAlignment="1">
      <alignment horizontal="center" vertical="center"/>
    </xf>
    <xf numFmtId="0" fontId="7" fillId="3" borderId="15" xfId="0" applyFont="1" applyFill="1" applyBorder="1" applyAlignment="1">
      <alignment vertical="center"/>
    </xf>
    <xf numFmtId="0" fontId="7" fillId="3" borderId="12" xfId="0" applyFont="1" applyFill="1" applyBorder="1" applyAlignment="1">
      <alignment vertical="center"/>
    </xf>
    <xf numFmtId="0" fontId="7" fillId="3" borderId="1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3" fontId="8" fillId="3" borderId="2" xfId="0" applyNumberFormat="1" applyFont="1" applyFill="1" applyBorder="1" applyAlignment="1">
      <alignment horizontal="right" vertical="center"/>
    </xf>
    <xf numFmtId="168" fontId="8" fillId="3" borderId="4" xfId="0" applyNumberFormat="1" applyFont="1" applyFill="1" applyBorder="1" applyAlignment="1">
      <alignment horizontal="center" vertical="center"/>
    </xf>
    <xf numFmtId="168" fontId="8" fillId="3" borderId="6" xfId="0" applyNumberFormat="1" applyFont="1" applyFill="1" applyBorder="1" applyAlignment="1">
      <alignment horizontal="center" vertical="center"/>
    </xf>
    <xf numFmtId="168" fontId="7" fillId="3" borderId="8" xfId="0" applyNumberFormat="1" applyFont="1" applyFill="1" applyBorder="1" applyAlignment="1">
      <alignment horizontal="center" vertical="center"/>
    </xf>
    <xf numFmtId="3" fontId="1" fillId="4" borderId="9" xfId="0" applyNumberFormat="1" applyFont="1" applyFill="1" applyBorder="1" applyAlignment="1">
      <alignment horizontal="right" vertical="center"/>
    </xf>
    <xf numFmtId="3" fontId="1" fillId="4" borderId="3" xfId="0" applyNumberFormat="1" applyFont="1" applyFill="1" applyBorder="1" applyAlignment="1">
      <alignment horizontal="right" vertical="center"/>
    </xf>
    <xf numFmtId="3" fontId="1" fillId="4" borderId="4" xfId="0" applyNumberFormat="1" applyFont="1" applyFill="1" applyBorder="1" applyAlignment="1">
      <alignment horizontal="right" vertical="center"/>
    </xf>
    <xf numFmtId="3" fontId="2" fillId="4" borderId="9" xfId="0" applyNumberFormat="1" applyFont="1" applyFill="1" applyBorder="1" applyAlignment="1">
      <alignment horizontal="right" vertical="center"/>
    </xf>
    <xf numFmtId="167" fontId="2" fillId="4" borderId="11" xfId="1" applyNumberFormat="1" applyFont="1" applyFill="1" applyBorder="1" applyAlignment="1">
      <alignment horizontal="center" vertical="center"/>
    </xf>
    <xf numFmtId="167" fontId="2" fillId="4" borderId="14" xfId="1" applyNumberFormat="1" applyFont="1" applyFill="1" applyBorder="1" applyAlignment="1">
      <alignment horizontal="center" vertical="center"/>
    </xf>
    <xf numFmtId="167" fontId="2" fillId="4" borderId="8" xfId="1" applyNumberFormat="1" applyFont="1" applyFill="1" applyBorder="1" applyAlignment="1">
      <alignment horizontal="center" vertical="center"/>
    </xf>
    <xf numFmtId="4" fontId="8" fillId="3" borderId="0" xfId="12" applyNumberFormat="1" applyFont="1" applyFill="1" applyAlignment="1">
      <alignment vertical="center"/>
    </xf>
    <xf numFmtId="3" fontId="8" fillId="3" borderId="0" xfId="12" applyNumberFormat="1" applyFont="1" applyFill="1" applyAlignment="1">
      <alignment vertical="center"/>
    </xf>
    <xf numFmtId="4" fontId="8" fillId="3" borderId="5" xfId="3" applyNumberFormat="1" applyFont="1" applyFill="1" applyBorder="1" applyAlignment="1">
      <alignment vertical="center"/>
    </xf>
    <xf numFmtId="0" fontId="4" fillId="3" borderId="6" xfId="0" applyFont="1" applyFill="1" applyBorder="1"/>
    <xf numFmtId="0" fontId="8" fillId="3" borderId="5" xfId="3" applyFont="1" applyFill="1" applyBorder="1" applyAlignment="1">
      <alignment horizontal="left" vertical="center"/>
    </xf>
    <xf numFmtId="4" fontId="8" fillId="3" borderId="6" xfId="12" applyNumberFormat="1" applyFont="1" applyFill="1" applyBorder="1" applyAlignment="1">
      <alignment vertical="center"/>
    </xf>
    <xf numFmtId="0" fontId="7" fillId="3" borderId="7" xfId="3" applyFont="1" applyFill="1" applyBorder="1" applyAlignment="1">
      <alignment vertical="center"/>
    </xf>
    <xf numFmtId="4" fontId="7" fillId="3" borderId="14" xfId="12" applyNumberFormat="1" applyFont="1" applyFill="1" applyBorder="1" applyAlignment="1">
      <alignment vertical="center"/>
    </xf>
    <xf numFmtId="4" fontId="7" fillId="3" borderId="8" xfId="12" applyNumberFormat="1" applyFont="1" applyFill="1" applyBorder="1" applyAlignment="1">
      <alignment vertical="center"/>
    </xf>
    <xf numFmtId="0" fontId="7" fillId="3" borderId="13" xfId="3" applyFont="1" applyFill="1" applyBorder="1" applyAlignment="1">
      <alignment vertical="center"/>
    </xf>
    <xf numFmtId="0" fontId="7" fillId="3" borderId="15" xfId="3" applyFont="1" applyFill="1" applyBorder="1" applyAlignment="1">
      <alignment horizontal="center" vertical="center"/>
    </xf>
    <xf numFmtId="0" fontId="7" fillId="3" borderId="12" xfId="3" applyFont="1" applyFill="1" applyBorder="1" applyAlignment="1">
      <alignment horizontal="center" vertical="center"/>
    </xf>
    <xf numFmtId="4" fontId="8" fillId="3" borderId="2" xfId="3" applyNumberFormat="1" applyFont="1" applyFill="1" applyBorder="1" applyAlignment="1">
      <alignment vertical="center"/>
    </xf>
    <xf numFmtId="4" fontId="8" fillId="3" borderId="3" xfId="12" applyNumberFormat="1" applyFont="1" applyFill="1" applyBorder="1" applyAlignment="1">
      <alignment vertical="center"/>
    </xf>
    <xf numFmtId="0" fontId="4" fillId="3" borderId="4" xfId="0" applyFont="1" applyFill="1" applyBorder="1"/>
    <xf numFmtId="3" fontId="7" fillId="3" borderId="14" xfId="12" applyNumberFormat="1" applyFont="1" applyFill="1" applyBorder="1" applyAlignment="1">
      <alignment vertical="center"/>
    </xf>
    <xf numFmtId="0" fontId="4" fillId="3" borderId="8" xfId="0" applyFont="1" applyFill="1" applyBorder="1"/>
    <xf numFmtId="0" fontId="7" fillId="3" borderId="14" xfId="12" applyFont="1" applyFill="1" applyBorder="1" applyAlignment="1">
      <alignment vertical="center"/>
    </xf>
    <xf numFmtId="0" fontId="7" fillId="3" borderId="13" xfId="3" applyFont="1" applyFill="1" applyBorder="1" applyAlignment="1">
      <alignment horizontal="center" vertical="center"/>
    </xf>
    <xf numFmtId="4" fontId="8" fillId="3" borderId="2" xfId="12" applyNumberFormat="1" applyFont="1" applyFill="1" applyBorder="1" applyAlignment="1">
      <alignment vertical="center"/>
    </xf>
    <xf numFmtId="4" fontId="8" fillId="3" borderId="5" xfId="12" applyNumberFormat="1" applyFont="1" applyFill="1" applyBorder="1" applyAlignment="1">
      <alignment vertical="center"/>
    </xf>
    <xf numFmtId="4" fontId="7" fillId="3" borderId="7" xfId="12" applyNumberFormat="1" applyFont="1" applyFill="1" applyBorder="1" applyAlignment="1">
      <alignment vertical="center"/>
    </xf>
    <xf numFmtId="1" fontId="7" fillId="3" borderId="7" xfId="12" applyNumberFormat="1" applyFont="1" applyFill="1" applyBorder="1" applyAlignment="1">
      <alignment vertical="center"/>
    </xf>
    <xf numFmtId="4" fontId="8" fillId="3" borderId="9" xfId="12" applyNumberFormat="1" applyFont="1" applyFill="1" applyBorder="1" applyAlignment="1">
      <alignment vertical="center"/>
    </xf>
    <xf numFmtId="4" fontId="8" fillId="3" borderId="10" xfId="12" applyNumberFormat="1" applyFont="1" applyFill="1" applyBorder="1" applyAlignment="1">
      <alignment vertical="center"/>
    </xf>
    <xf numFmtId="4" fontId="7" fillId="3" borderId="11" xfId="12" applyNumberFormat="1" applyFont="1" applyFill="1" applyBorder="1" applyAlignment="1">
      <alignment vertical="center"/>
    </xf>
    <xf numFmtId="3" fontId="8" fillId="3" borderId="10" xfId="12" applyNumberFormat="1" applyFont="1" applyFill="1" applyBorder="1" applyAlignment="1">
      <alignment vertical="center"/>
    </xf>
    <xf numFmtId="3" fontId="7" fillId="3" borderId="11" xfId="12" applyNumberFormat="1" applyFont="1" applyFill="1" applyBorder="1" applyAlignment="1">
      <alignment vertical="center"/>
    </xf>
    <xf numFmtId="0" fontId="7" fillId="3" borderId="11" xfId="12" applyFont="1" applyFill="1" applyBorder="1" applyAlignment="1">
      <alignment vertical="center"/>
    </xf>
    <xf numFmtId="4" fontId="4" fillId="3" borderId="0" xfId="0" applyNumberFormat="1" applyFont="1" applyFill="1"/>
    <xf numFmtId="0" fontId="7" fillId="3" borderId="2" xfId="0" applyFont="1" applyFill="1" applyBorder="1" applyAlignment="1">
      <alignment vertical="center" wrapText="1"/>
    </xf>
    <xf numFmtId="3" fontId="7" fillId="3" borderId="2" xfId="14" applyNumberFormat="1" applyFont="1" applyFill="1" applyBorder="1" applyAlignment="1">
      <alignment horizontal="right" vertical="center" wrapText="1"/>
    </xf>
    <xf numFmtId="0" fontId="7" fillId="3" borderId="11" xfId="0" applyFont="1" applyFill="1" applyBorder="1" applyAlignment="1">
      <alignment vertical="center" wrapText="1"/>
    </xf>
    <xf numFmtId="167" fontId="32" fillId="0" borderId="10" xfId="2" applyNumberFormat="1" applyFont="1" applyBorder="1" applyAlignment="1">
      <alignment horizontal="center"/>
    </xf>
    <xf numFmtId="41" fontId="26" fillId="0" borderId="6" xfId="1" applyFont="1" applyBorder="1" applyAlignment="1">
      <alignment horizontal="right" vertical="center"/>
    </xf>
    <xf numFmtId="0" fontId="4" fillId="0" borderId="0" xfId="0" applyFont="1" applyAlignment="1">
      <alignment wrapText="1"/>
    </xf>
    <xf numFmtId="167" fontId="1" fillId="0" borderId="6" xfId="2" applyNumberFormat="1" applyFont="1" applyBorder="1" applyAlignment="1">
      <alignment horizontal="center" vertical="center"/>
    </xf>
    <xf numFmtId="167" fontId="2" fillId="0" borderId="6" xfId="2" applyNumberFormat="1" applyFont="1" applyBorder="1" applyAlignment="1">
      <alignment horizontal="center" vertical="center"/>
    </xf>
    <xf numFmtId="0" fontId="26" fillId="0" borderId="5" xfId="0" applyFont="1" applyBorder="1" applyAlignment="1">
      <alignment horizontal="justify" vertical="center"/>
    </xf>
    <xf numFmtId="41" fontId="26" fillId="0" borderId="10" xfId="1" applyFont="1" applyBorder="1" applyAlignment="1">
      <alignment horizontal="right" vertical="center"/>
    </xf>
    <xf numFmtId="167" fontId="26" fillId="0" borderId="6" xfId="2" applyNumberFormat="1" applyFont="1" applyBorder="1" applyAlignment="1">
      <alignment horizontal="center" vertical="center"/>
    </xf>
    <xf numFmtId="0" fontId="3" fillId="3" borderId="7" xfId="0" applyFont="1" applyFill="1" applyBorder="1" applyAlignment="1">
      <alignment horizontal="right"/>
    </xf>
    <xf numFmtId="0" fontId="25" fillId="3" borderId="5" xfId="0" applyFont="1" applyFill="1" applyBorder="1" applyAlignment="1">
      <alignment horizontal="left" vertical="center" indent="2"/>
    </xf>
    <xf numFmtId="3" fontId="33" fillId="3" borderId="10" xfId="0" applyNumberFormat="1" applyFont="1" applyFill="1" applyBorder="1" applyAlignment="1">
      <alignment horizontal="right"/>
    </xf>
    <xf numFmtId="3" fontId="33" fillId="3" borderId="0" xfId="0" applyNumberFormat="1" applyFont="1" applyFill="1" applyAlignment="1">
      <alignment horizontal="right"/>
    </xf>
    <xf numFmtId="3" fontId="33" fillId="3" borderId="6" xfId="0" applyNumberFormat="1" applyFont="1" applyFill="1" applyBorder="1" applyAlignment="1">
      <alignment horizontal="right"/>
    </xf>
    <xf numFmtId="0" fontId="7" fillId="0" borderId="7" xfId="0" applyFont="1" applyBorder="1" applyAlignment="1">
      <alignment horizontal="right"/>
    </xf>
    <xf numFmtId="3" fontId="15" fillId="3" borderId="0" xfId="0" applyNumberFormat="1" applyFont="1" applyFill="1"/>
    <xf numFmtId="0" fontId="4" fillId="3" borderId="9" xfId="0" applyFont="1" applyFill="1" applyBorder="1"/>
    <xf numFmtId="3" fontId="8" fillId="3" borderId="5" xfId="0" applyNumberFormat="1" applyFont="1" applyFill="1" applyBorder="1" applyAlignment="1">
      <alignment horizontal="right" vertical="center" wrapText="1"/>
    </xf>
    <xf numFmtId="3" fontId="7" fillId="3" borderId="5" xfId="0" applyNumberFormat="1" applyFont="1" applyFill="1" applyBorder="1" applyAlignment="1">
      <alignment horizontal="right" vertical="center" wrapText="1"/>
    </xf>
    <xf numFmtId="3" fontId="7" fillId="3" borderId="7" xfId="0" applyNumberFormat="1" applyFont="1" applyFill="1" applyBorder="1" applyAlignment="1">
      <alignment horizontal="right" vertical="center" wrapText="1"/>
    </xf>
    <xf numFmtId="168" fontId="8" fillId="3" borderId="4" xfId="0" applyNumberFormat="1" applyFont="1" applyFill="1" applyBorder="1" applyAlignment="1">
      <alignment horizontal="center" vertical="center" wrapText="1"/>
    </xf>
    <xf numFmtId="168" fontId="8" fillId="3" borderId="6" xfId="0" applyNumberFormat="1" applyFont="1" applyFill="1" applyBorder="1" applyAlignment="1">
      <alignment horizontal="center" vertical="center" wrapText="1"/>
    </xf>
    <xf numFmtId="168" fontId="7" fillId="3" borderId="6" xfId="0" applyNumberFormat="1" applyFont="1" applyFill="1" applyBorder="1" applyAlignment="1">
      <alignment horizontal="center" vertical="center" wrapText="1"/>
    </xf>
    <xf numFmtId="168" fontId="7" fillId="3" borderId="8" xfId="0" applyNumberFormat="1" applyFont="1" applyFill="1" applyBorder="1" applyAlignment="1">
      <alignment horizontal="center" vertical="center" wrapText="1"/>
    </xf>
    <xf numFmtId="0" fontId="4" fillId="0" borderId="0" xfId="0" applyFont="1" applyAlignment="1">
      <alignment horizontal="justify"/>
    </xf>
    <xf numFmtId="0" fontId="4" fillId="3" borderId="0" xfId="0" applyFont="1" applyFill="1" applyAlignment="1">
      <alignment horizontal="justify"/>
    </xf>
    <xf numFmtId="0" fontId="1" fillId="0" borderId="7" xfId="0" applyFont="1" applyBorder="1" applyAlignment="1">
      <alignment horizontal="justify" vertical="center"/>
    </xf>
    <xf numFmtId="41" fontId="1" fillId="0" borderId="8" xfId="1" applyFont="1" applyBorder="1" applyAlignment="1">
      <alignment horizontal="justify" vertical="center"/>
    </xf>
    <xf numFmtId="41" fontId="4" fillId="0" borderId="0" xfId="0" applyNumberFormat="1" applyFont="1" applyAlignment="1">
      <alignment horizontal="justify"/>
    </xf>
    <xf numFmtId="0" fontId="8" fillId="3" borderId="0" xfId="0" applyFont="1" applyFill="1" applyAlignment="1">
      <alignment horizontal="justify"/>
    </xf>
    <xf numFmtId="0" fontId="1" fillId="2"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3" fillId="3" borderId="5" xfId="0" applyFont="1" applyFill="1" applyBorder="1"/>
    <xf numFmtId="0" fontId="15" fillId="3" borderId="0" xfId="5" applyFont="1" applyFill="1"/>
    <xf numFmtId="167" fontId="3" fillId="0" borderId="11" xfId="2" applyNumberFormat="1" applyFont="1" applyBorder="1" applyAlignment="1">
      <alignment horizontal="center"/>
    </xf>
    <xf numFmtId="1" fontId="4" fillId="0" borderId="0" xfId="0" applyNumberFormat="1" applyFont="1"/>
    <xf numFmtId="167" fontId="4" fillId="3" borderId="6" xfId="0" applyNumberFormat="1" applyFont="1" applyFill="1" applyBorder="1" applyAlignment="1">
      <alignment horizontal="center" vertical="center" wrapText="1"/>
    </xf>
    <xf numFmtId="0" fontId="2" fillId="2" borderId="44"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6" xfId="0" applyFont="1" applyFill="1" applyBorder="1" applyAlignment="1">
      <alignment vertical="center"/>
    </xf>
    <xf numFmtId="0" fontId="2" fillId="3" borderId="8" xfId="0" applyFont="1" applyFill="1" applyBorder="1" applyAlignment="1">
      <alignment vertical="center"/>
    </xf>
    <xf numFmtId="0" fontId="31" fillId="3" borderId="0" xfId="0" applyFont="1" applyFill="1" applyAlignment="1">
      <alignment horizontal="justify" vertical="center"/>
    </xf>
    <xf numFmtId="3" fontId="3" fillId="3" borderId="9" xfId="1" applyNumberFormat="1" applyFont="1" applyFill="1" applyBorder="1" applyAlignment="1">
      <alignment vertical="center" wrapText="1"/>
    </xf>
    <xf numFmtId="3" fontId="4" fillId="3" borderId="10" xfId="1" applyNumberFormat="1" applyFont="1" applyFill="1" applyBorder="1" applyAlignment="1">
      <alignment vertical="center" wrapText="1"/>
    </xf>
    <xf numFmtId="3" fontId="3" fillId="3" borderId="10" xfId="1" applyNumberFormat="1" applyFont="1" applyFill="1" applyBorder="1" applyAlignment="1">
      <alignment vertical="center" wrapText="1"/>
    </xf>
    <xf numFmtId="3" fontId="3" fillId="3" borderId="11" xfId="0" applyNumberFormat="1" applyFont="1" applyFill="1" applyBorder="1" applyAlignment="1">
      <alignment vertical="center" wrapText="1"/>
    </xf>
    <xf numFmtId="167" fontId="8" fillId="3" borderId="11" xfId="2" applyNumberFormat="1" applyFont="1" applyFill="1" applyBorder="1" applyAlignment="1">
      <alignment horizontal="center" vertical="center" wrapText="1"/>
    </xf>
    <xf numFmtId="1" fontId="8" fillId="3" borderId="10" xfId="0" applyNumberFormat="1" applyFont="1" applyFill="1" applyBorder="1" applyAlignment="1">
      <alignment horizontal="center" vertical="center" wrapText="1"/>
    </xf>
    <xf numFmtId="3" fontId="3" fillId="3" borderId="2" xfId="0" applyNumberFormat="1" applyFont="1" applyFill="1" applyBorder="1" applyAlignment="1">
      <alignment horizontal="right"/>
    </xf>
    <xf numFmtId="3" fontId="4" fillId="3" borderId="5" xfId="0" applyNumberFormat="1" applyFont="1" applyFill="1" applyBorder="1" applyAlignment="1">
      <alignment horizontal="right"/>
    </xf>
    <xf numFmtId="3" fontId="32" fillId="3" borderId="5" xfId="0" applyNumberFormat="1" applyFont="1" applyFill="1" applyBorder="1" applyAlignment="1">
      <alignment horizontal="right"/>
    </xf>
    <xf numFmtId="3" fontId="4" fillId="3" borderId="7" xfId="0" applyNumberFormat="1" applyFont="1" applyFill="1" applyBorder="1" applyAlignment="1">
      <alignment horizontal="right"/>
    </xf>
    <xf numFmtId="0" fontId="3" fillId="0" borderId="1" xfId="0" applyFont="1" applyBorder="1"/>
    <xf numFmtId="3" fontId="10" fillId="3" borderId="0" xfId="0" applyNumberFormat="1" applyFont="1" applyFill="1" applyAlignment="1">
      <alignment horizontal="right"/>
    </xf>
    <xf numFmtId="3" fontId="10" fillId="3" borderId="6" xfId="0" applyNumberFormat="1" applyFont="1" applyFill="1" applyBorder="1" applyAlignment="1">
      <alignment horizontal="right"/>
    </xf>
    <xf numFmtId="168" fontId="11" fillId="3" borderId="11" xfId="0" applyNumberFormat="1" applyFont="1" applyFill="1" applyBorder="1" applyAlignment="1">
      <alignment horizontal="center"/>
    </xf>
    <xf numFmtId="168" fontId="11" fillId="3" borderId="14" xfId="0" applyNumberFormat="1" applyFont="1" applyFill="1" applyBorder="1" applyAlignment="1">
      <alignment horizontal="center"/>
    </xf>
    <xf numFmtId="168" fontId="11" fillId="3" borderId="8" xfId="0" applyNumberFormat="1" applyFont="1" applyFill="1" applyBorder="1" applyAlignment="1">
      <alignment horizontal="center"/>
    </xf>
    <xf numFmtId="3" fontId="7" fillId="2" borderId="2" xfId="0" applyNumberFormat="1" applyFont="1" applyFill="1" applyBorder="1" applyAlignment="1">
      <alignment horizontal="right" vertical="center"/>
    </xf>
    <xf numFmtId="3" fontId="7" fillId="2" borderId="9" xfId="0" applyNumberFormat="1" applyFont="1" applyFill="1" applyBorder="1" applyAlignment="1">
      <alignment horizontal="right" vertical="center"/>
    </xf>
    <xf numFmtId="168" fontId="8" fillId="2" borderId="7" xfId="1" applyNumberFormat="1" applyFont="1" applyFill="1" applyBorder="1" applyAlignment="1">
      <alignment horizontal="center" vertical="center"/>
    </xf>
    <xf numFmtId="168" fontId="8" fillId="2" borderId="10" xfId="1" applyNumberFormat="1" applyFont="1" applyFill="1" applyBorder="1" applyAlignment="1">
      <alignment horizontal="center" vertical="center"/>
    </xf>
    <xf numFmtId="168" fontId="8" fillId="3" borderId="7" xfId="1" applyNumberFormat="1" applyFont="1" applyFill="1" applyBorder="1" applyAlignment="1">
      <alignment horizontal="center" vertical="center"/>
    </xf>
    <xf numFmtId="0" fontId="8" fillId="3" borderId="0" xfId="0" applyFont="1" applyFill="1" applyAlignment="1">
      <alignment vertical="center" wrapText="1"/>
    </xf>
    <xf numFmtId="3" fontId="3" fillId="3" borderId="1" xfId="0" applyNumberFormat="1" applyFont="1" applyFill="1" applyBorder="1"/>
    <xf numFmtId="3" fontId="2" fillId="3" borderId="2" xfId="0" applyNumberFormat="1" applyFont="1" applyFill="1" applyBorder="1" applyAlignment="1">
      <alignment horizontal="right" vertical="center" wrapText="1"/>
    </xf>
    <xf numFmtId="3" fontId="2" fillId="3" borderId="9"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xf>
    <xf numFmtId="3" fontId="2" fillId="3" borderId="10" xfId="0" applyNumberFormat="1" applyFont="1" applyFill="1" applyBorder="1" applyAlignment="1">
      <alignment horizontal="right" vertical="center"/>
    </xf>
    <xf numFmtId="167" fontId="3" fillId="3" borderId="5" xfId="0" applyNumberFormat="1" applyFont="1" applyFill="1" applyBorder="1" applyAlignment="1">
      <alignment horizontal="center" vertical="center" wrapText="1"/>
    </xf>
    <xf numFmtId="167" fontId="3" fillId="3" borderId="5"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166" fontId="4" fillId="3" borderId="0" xfId="1" applyNumberFormat="1" applyFont="1" applyFill="1"/>
    <xf numFmtId="3" fontId="4" fillId="3" borderId="5" xfId="0" applyNumberFormat="1" applyFont="1" applyFill="1" applyBorder="1" applyAlignment="1">
      <alignment horizontal="right" vertical="center" wrapText="1"/>
    </xf>
    <xf numFmtId="3" fontId="1" fillId="3" borderId="5" xfId="0" applyNumberFormat="1" applyFont="1" applyFill="1" applyBorder="1" applyAlignment="1">
      <alignment horizontal="right" vertical="center" wrapText="1"/>
    </xf>
    <xf numFmtId="3" fontId="1" fillId="3" borderId="10" xfId="0" applyNumberFormat="1" applyFont="1" applyFill="1" applyBorder="1" applyAlignment="1">
      <alignment horizontal="right" vertical="center" wrapText="1"/>
    </xf>
    <xf numFmtId="167" fontId="4" fillId="3" borderId="0" xfId="1" applyNumberFormat="1" applyFont="1" applyFill="1"/>
    <xf numFmtId="166" fontId="4" fillId="3" borderId="5" xfId="1" applyNumberFormat="1" applyFont="1" applyFill="1" applyBorder="1" applyAlignment="1">
      <alignment horizontal="center" vertical="center" wrapText="1"/>
    </xf>
    <xf numFmtId="166" fontId="4" fillId="3" borderId="10" xfId="1" applyNumberFormat="1" applyFont="1" applyFill="1" applyBorder="1" applyAlignment="1">
      <alignment horizontal="center" vertical="center" wrapText="1"/>
    </xf>
    <xf numFmtId="166" fontId="2" fillId="3" borderId="11" xfId="1" applyNumberFormat="1" applyFont="1" applyFill="1" applyBorder="1" applyAlignment="1">
      <alignment horizontal="center" vertical="center" wrapText="1"/>
    </xf>
    <xf numFmtId="166" fontId="2" fillId="3" borderId="7" xfId="1" applyNumberFormat="1" applyFont="1" applyFill="1" applyBorder="1" applyAlignment="1">
      <alignment horizontal="center" vertical="center" wrapText="1"/>
    </xf>
    <xf numFmtId="0" fontId="32" fillId="0" borderId="5" xfId="0" applyFont="1" applyBorder="1" applyAlignment="1">
      <alignment vertical="center" wrapText="1"/>
    </xf>
    <xf numFmtId="3" fontId="32" fillId="3" borderId="10" xfId="1" applyNumberFormat="1" applyFont="1" applyFill="1" applyBorder="1" applyAlignment="1">
      <alignment vertical="center" wrapText="1"/>
    </xf>
    <xf numFmtId="3" fontId="32" fillId="0" borderId="10" xfId="1" applyNumberFormat="1" applyFont="1" applyBorder="1" applyAlignment="1">
      <alignment horizontal="right" vertical="center" wrapText="1"/>
    </xf>
    <xf numFmtId="168" fontId="32" fillId="0" borderId="6" xfId="2" applyNumberFormat="1" applyFont="1" applyBorder="1" applyAlignment="1">
      <alignment horizontal="center" vertical="center" wrapText="1"/>
    </xf>
    <xf numFmtId="0" fontId="4" fillId="3" borderId="5" xfId="0" quotePrefix="1" applyFont="1" applyFill="1" applyBorder="1" applyAlignment="1">
      <alignment horizontal="right" wrapText="1"/>
    </xf>
    <xf numFmtId="0" fontId="4" fillId="0" borderId="0" xfId="0" applyFont="1" applyAlignment="1">
      <alignment horizontal="center" vertical="center" wrapText="1"/>
    </xf>
    <xf numFmtId="167" fontId="3" fillId="0" borderId="0" xfId="0" applyNumberFormat="1" applyFont="1" applyAlignment="1">
      <alignment horizontal="center"/>
    </xf>
    <xf numFmtId="0" fontId="15" fillId="0" borderId="0" xfId="0" applyFont="1" applyAlignment="1">
      <alignment horizontal="justify"/>
    </xf>
    <xf numFmtId="0" fontId="2" fillId="3" borderId="9" xfId="0" applyFont="1" applyFill="1" applyBorder="1" applyAlignment="1">
      <alignment vertical="center"/>
    </xf>
    <xf numFmtId="3" fontId="8" fillId="0" borderId="10" xfId="0" applyNumberFormat="1" applyFont="1" applyBorder="1" applyAlignment="1">
      <alignment horizontal="left" vertical="center" wrapText="1"/>
    </xf>
    <xf numFmtId="41" fontId="3" fillId="0" borderId="9" xfId="1" applyFont="1" applyBorder="1"/>
    <xf numFmtId="3" fontId="3" fillId="3" borderId="0" xfId="0" applyNumberFormat="1" applyFont="1" applyFill="1" applyAlignment="1">
      <alignment horizontal="right" vertical="center"/>
    </xf>
    <xf numFmtId="3" fontId="4" fillId="3" borderId="0" xfId="0" applyNumberFormat="1" applyFont="1" applyFill="1" applyAlignment="1">
      <alignment horizontal="right" vertical="center"/>
    </xf>
    <xf numFmtId="180" fontId="4" fillId="0" borderId="0" xfId="0" applyNumberFormat="1" applyFont="1"/>
    <xf numFmtId="3" fontId="4" fillId="0" borderId="9" xfId="0" applyNumberFormat="1" applyFont="1" applyBorder="1" applyAlignment="1">
      <alignment horizontal="right" vertical="center"/>
    </xf>
    <xf numFmtId="3" fontId="4" fillId="0" borderId="2" xfId="0" applyNumberFormat="1" applyFont="1" applyBorder="1" applyAlignment="1">
      <alignment horizontal="right" vertical="center"/>
    </xf>
    <xf numFmtId="3" fontId="3" fillId="0" borderId="1" xfId="0" applyNumberFormat="1" applyFont="1" applyBorder="1" applyAlignment="1">
      <alignment horizontal="right" vertical="center"/>
    </xf>
    <xf numFmtId="168" fontId="4" fillId="0" borderId="9" xfId="0" applyNumberFormat="1" applyFont="1" applyBorder="1" applyAlignment="1">
      <alignment horizontal="right" vertical="center"/>
    </xf>
    <xf numFmtId="168" fontId="4" fillId="0" borderId="10" xfId="0" applyNumberFormat="1" applyFont="1" applyBorder="1" applyAlignment="1">
      <alignment horizontal="right" vertical="center"/>
    </xf>
    <xf numFmtId="168" fontId="3" fillId="0" borderId="1" xfId="0" applyNumberFormat="1" applyFont="1" applyBorder="1" applyAlignment="1">
      <alignment horizontal="right" vertical="center"/>
    </xf>
    <xf numFmtId="3" fontId="3" fillId="3" borderId="3" xfId="1" applyNumberFormat="1" applyFont="1" applyFill="1" applyBorder="1" applyAlignment="1">
      <alignment horizontal="right" vertical="center" wrapText="1"/>
    </xf>
    <xf numFmtId="3" fontId="4" fillId="3" borderId="0" xfId="1" applyNumberFormat="1" applyFont="1" applyFill="1" applyBorder="1" applyAlignment="1">
      <alignment horizontal="right" vertical="center" wrapText="1"/>
    </xf>
    <xf numFmtId="3" fontId="32" fillId="3" borderId="0" xfId="1" applyNumberFormat="1" applyFont="1" applyFill="1" applyBorder="1" applyAlignment="1">
      <alignment horizontal="right" vertical="center" wrapText="1"/>
    </xf>
    <xf numFmtId="3" fontId="3" fillId="3" borderId="0" xfId="1" applyNumberFormat="1" applyFont="1" applyFill="1" applyBorder="1" applyAlignment="1">
      <alignment horizontal="right" vertical="center" wrapText="1"/>
    </xf>
    <xf numFmtId="3" fontId="3" fillId="3" borderId="14" xfId="1" applyNumberFormat="1" applyFont="1" applyFill="1" applyBorder="1" applyAlignment="1">
      <alignment horizontal="right" vertical="center" wrapText="1"/>
    </xf>
    <xf numFmtId="167" fontId="1" fillId="0" borderId="15" xfId="0" applyNumberFormat="1" applyFont="1" applyBorder="1" applyAlignment="1">
      <alignment horizontal="center" vertical="center"/>
    </xf>
    <xf numFmtId="167" fontId="1" fillId="0" borderId="12" xfId="0" applyNumberFormat="1" applyFont="1" applyBorder="1" applyAlignment="1">
      <alignment horizontal="center" vertical="center"/>
    </xf>
    <xf numFmtId="167" fontId="2" fillId="0" borderId="6" xfId="0" quotePrefix="1" applyNumberFormat="1" applyFont="1" applyBorder="1" applyAlignment="1">
      <alignment horizontal="center" vertical="center"/>
    </xf>
    <xf numFmtId="167" fontId="1" fillId="0" borderId="1" xfId="0" applyNumberFormat="1" applyFont="1" applyBorder="1" applyAlignment="1">
      <alignment horizontal="center" vertical="center"/>
    </xf>
    <xf numFmtId="167" fontId="21" fillId="6" borderId="21" xfId="0" applyNumberFormat="1" applyFont="1" applyFill="1" applyBorder="1" applyAlignment="1">
      <alignment horizontal="center"/>
    </xf>
    <xf numFmtId="168" fontId="21" fillId="6" borderId="22" xfId="0" applyNumberFormat="1" applyFont="1" applyFill="1" applyBorder="1" applyAlignment="1">
      <alignment horizontal="center"/>
    </xf>
    <xf numFmtId="168" fontId="13" fillId="6" borderId="22" xfId="0" applyNumberFormat="1" applyFont="1" applyFill="1" applyBorder="1" applyAlignment="1">
      <alignment horizontal="center"/>
    </xf>
    <xf numFmtId="167" fontId="21" fillId="6" borderId="22" xfId="0" applyNumberFormat="1" applyFont="1" applyFill="1" applyBorder="1" applyAlignment="1">
      <alignment horizontal="center"/>
    </xf>
    <xf numFmtId="168" fontId="13" fillId="6" borderId="23" xfId="0" applyNumberFormat="1" applyFont="1" applyFill="1" applyBorder="1" applyAlignment="1">
      <alignment horizontal="center"/>
    </xf>
    <xf numFmtId="0" fontId="7" fillId="3" borderId="13" xfId="0" applyFont="1" applyFill="1" applyBorder="1" applyAlignment="1">
      <alignment horizontal="center" vertical="center" wrapText="1"/>
    </xf>
    <xf numFmtId="171" fontId="7" fillId="3" borderId="2" xfId="0" applyNumberFormat="1" applyFont="1" applyFill="1" applyBorder="1" applyAlignment="1">
      <alignment horizontal="right"/>
    </xf>
    <xf numFmtId="172" fontId="8" fillId="3" borderId="45" xfId="6" applyNumberFormat="1" applyFont="1" applyFill="1" applyBorder="1"/>
    <xf numFmtId="172" fontId="8" fillId="3" borderId="5" xfId="6" applyNumberFormat="1" applyFont="1" applyFill="1" applyBorder="1"/>
    <xf numFmtId="172" fontId="8" fillId="3" borderId="7" xfId="6" applyNumberFormat="1" applyFont="1" applyFill="1" applyBorder="1"/>
    <xf numFmtId="3" fontId="32" fillId="3" borderId="10" xfId="0" applyNumberFormat="1" applyFont="1" applyFill="1" applyBorder="1"/>
    <xf numFmtId="0" fontId="8" fillId="3" borderId="14" xfId="0" applyFont="1" applyFill="1" applyBorder="1" applyAlignment="1">
      <alignment horizontal="left" vertical="center"/>
    </xf>
    <xf numFmtId="3" fontId="7" fillId="3" borderId="12" xfId="0" applyNumberFormat="1" applyFont="1" applyFill="1" applyBorder="1" applyAlignment="1">
      <alignment horizontal="right" vertical="center"/>
    </xf>
    <xf numFmtId="167" fontId="4" fillId="3" borderId="6" xfId="0" applyNumberFormat="1" applyFont="1" applyFill="1" applyBorder="1" applyAlignment="1">
      <alignment horizontal="center"/>
    </xf>
    <xf numFmtId="167" fontId="3" fillId="3" borderId="8" xfId="0" applyNumberFormat="1" applyFont="1" applyFill="1" applyBorder="1" applyAlignment="1">
      <alignment horizontal="center"/>
    </xf>
    <xf numFmtId="0" fontId="29" fillId="3" borderId="0" xfId="0" applyFont="1" applyFill="1"/>
    <xf numFmtId="0" fontId="33" fillId="3" borderId="5" xfId="0" applyFont="1" applyFill="1" applyBorder="1" applyAlignment="1">
      <alignment wrapText="1"/>
    </xf>
    <xf numFmtId="37" fontId="33" fillId="3" borderId="10" xfId="0" applyNumberFormat="1" applyFont="1" applyFill="1" applyBorder="1" applyAlignment="1">
      <alignment horizontal="right" wrapText="1"/>
    </xf>
    <xf numFmtId="37" fontId="33" fillId="3" borderId="0" xfId="0" applyNumberFormat="1" applyFont="1" applyFill="1" applyAlignment="1">
      <alignment horizontal="right" wrapText="1"/>
    </xf>
    <xf numFmtId="37" fontId="33" fillId="3" borderId="6" xfId="0" applyNumberFormat="1" applyFont="1" applyFill="1" applyBorder="1" applyAlignment="1">
      <alignment horizontal="right" wrapText="1"/>
    </xf>
    <xf numFmtId="1" fontId="8" fillId="3" borderId="10" xfId="0" applyNumberFormat="1" applyFont="1" applyFill="1" applyBorder="1" applyAlignment="1">
      <alignment horizontal="center" vertical="center"/>
    </xf>
    <xf numFmtId="1" fontId="8" fillId="3" borderId="11" xfId="0" applyNumberFormat="1" applyFont="1" applyFill="1" applyBorder="1" applyAlignment="1">
      <alignment horizontal="center" vertical="center"/>
    </xf>
    <xf numFmtId="167" fontId="2" fillId="2" borderId="5" xfId="0" applyNumberFormat="1" applyFont="1" applyFill="1" applyBorder="1" applyAlignment="1">
      <alignment horizontal="center" vertical="center"/>
    </xf>
    <xf numFmtId="0" fontId="7" fillId="3" borderId="0" xfId="0" applyFont="1" applyFill="1" applyAlignment="1">
      <alignment wrapText="1"/>
    </xf>
    <xf numFmtId="0" fontId="2"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3" fontId="3" fillId="3" borderId="10" xfId="0" applyNumberFormat="1" applyFont="1" applyFill="1" applyBorder="1" applyAlignment="1">
      <alignment horizontal="right" vertical="center" wrapText="1"/>
    </xf>
    <xf numFmtId="167" fontId="3" fillId="3" borderId="6" xfId="0" applyNumberFormat="1" applyFont="1" applyFill="1" applyBorder="1" applyAlignment="1">
      <alignment horizontal="center" vertical="center" wrapText="1"/>
    </xf>
    <xf numFmtId="0" fontId="8" fillId="3" borderId="6" xfId="0" quotePrefix="1" applyFont="1" applyFill="1" applyBorder="1" applyAlignment="1">
      <alignment horizontal="center" vertical="center" wrapText="1"/>
    </xf>
    <xf numFmtId="167" fontId="2" fillId="2" borderId="6" xfId="0" applyNumberFormat="1" applyFont="1" applyFill="1" applyBorder="1" applyAlignment="1">
      <alignment horizontal="center" vertical="center"/>
    </xf>
    <xf numFmtId="168" fontId="8" fillId="3" borderId="0" xfId="0" applyNumberFormat="1" applyFont="1" applyFill="1" applyAlignment="1">
      <alignment horizontal="center"/>
    </xf>
    <xf numFmtId="0" fontId="25" fillId="3" borderId="5" xfId="0" applyFont="1" applyFill="1" applyBorder="1" applyAlignment="1">
      <alignment horizontal="left" vertical="center" wrapText="1"/>
    </xf>
    <xf numFmtId="3" fontId="8" fillId="3" borderId="4" xfId="0" applyNumberFormat="1" applyFont="1" applyFill="1" applyBorder="1" applyAlignment="1">
      <alignment horizontal="center" vertical="center" wrapText="1"/>
    </xf>
    <xf numFmtId="168" fontId="8" fillId="3" borderId="11" xfId="0" applyNumberFormat="1" applyFont="1" applyFill="1" applyBorder="1" applyAlignment="1">
      <alignment horizontal="center" vertical="center" wrapText="1"/>
    </xf>
    <xf numFmtId="168" fontId="8" fillId="3" borderId="8" xfId="0" applyNumberFormat="1" applyFont="1" applyFill="1" applyBorder="1" applyAlignment="1">
      <alignment horizontal="center" vertical="center" wrapText="1"/>
    </xf>
    <xf numFmtId="0" fontId="8" fillId="3" borderId="0" xfId="0" applyFont="1" applyFill="1" applyAlignment="1">
      <alignment horizontal="left" vertical="center" wrapText="1"/>
    </xf>
    <xf numFmtId="3" fontId="7" fillId="3" borderId="9" xfId="0" applyNumberFormat="1" applyFont="1" applyFill="1" applyBorder="1"/>
    <xf numFmtId="3" fontId="8" fillId="3" borderId="9" xfId="0" applyNumberFormat="1" applyFont="1" applyFill="1" applyBorder="1"/>
    <xf numFmtId="167" fontId="7" fillId="3" borderId="11" xfId="3" applyNumberFormat="1" applyFont="1" applyFill="1" applyBorder="1" applyAlignment="1">
      <alignment horizontal="center"/>
    </xf>
    <xf numFmtId="0" fontId="33" fillId="3" borderId="5" xfId="0" applyFont="1" applyFill="1" applyBorder="1" applyAlignment="1">
      <alignment horizontal="left" vertical="center" wrapText="1"/>
    </xf>
    <xf numFmtId="0" fontId="2" fillId="3" borderId="0" xfId="0" applyFont="1" applyFill="1" applyAlignment="1">
      <alignment horizontal="justify" vertical="center"/>
    </xf>
    <xf numFmtId="167" fontId="8" fillId="3" borderId="11" xfId="0" applyNumberFormat="1" applyFont="1" applyFill="1" applyBorder="1" applyAlignment="1">
      <alignment horizontal="center" vertical="center" wrapText="1"/>
    </xf>
    <xf numFmtId="167" fontId="8" fillId="3" borderId="14" xfId="0" applyNumberFormat="1" applyFont="1" applyFill="1" applyBorder="1" applyAlignment="1">
      <alignment horizontal="center" vertical="center" wrapText="1"/>
    </xf>
    <xf numFmtId="167" fontId="8" fillId="3" borderId="8" xfId="0" applyNumberFormat="1" applyFont="1" applyFill="1" applyBorder="1" applyAlignment="1">
      <alignment horizontal="center" vertical="center" wrapText="1"/>
    </xf>
    <xf numFmtId="167" fontId="3" fillId="0" borderId="5" xfId="0" applyNumberFormat="1" applyFont="1" applyBorder="1" applyAlignment="1">
      <alignment horizontal="center" vertical="center" wrapText="1"/>
    </xf>
    <xf numFmtId="167" fontId="3" fillId="0" borderId="5" xfId="0" applyNumberFormat="1" applyFont="1" applyBorder="1" applyAlignment="1">
      <alignment horizontal="center" vertical="center"/>
    </xf>
    <xf numFmtId="167" fontId="3" fillId="0" borderId="10" xfId="0" applyNumberFormat="1" applyFont="1" applyBorder="1" applyAlignment="1">
      <alignment horizontal="center" vertical="center"/>
    </xf>
    <xf numFmtId="171" fontId="8" fillId="3" borderId="9" xfId="1" applyNumberFormat="1" applyFont="1" applyFill="1" applyBorder="1" applyAlignment="1">
      <alignment horizontal="right" vertical="center" wrapText="1"/>
    </xf>
    <xf numFmtId="171" fontId="8" fillId="3" borderId="10" xfId="1" applyNumberFormat="1" applyFont="1" applyFill="1" applyBorder="1" applyAlignment="1">
      <alignment horizontal="right" vertical="center" wrapText="1"/>
    </xf>
    <xf numFmtId="3" fontId="8" fillId="3" borderId="10" xfId="1" applyNumberFormat="1" applyFont="1" applyFill="1" applyBorder="1" applyAlignment="1">
      <alignment horizontal="right" vertical="center" wrapText="1"/>
    </xf>
    <xf numFmtId="0" fontId="4" fillId="3" borderId="2" xfId="0" applyFont="1" applyFill="1" applyBorder="1" applyAlignment="1">
      <alignment horizontal="left" vertical="center" wrapText="1"/>
    </xf>
    <xf numFmtId="3" fontId="8" fillId="3" borderId="9" xfId="1" applyNumberFormat="1" applyFont="1" applyFill="1" applyBorder="1" applyAlignment="1">
      <alignment horizontal="center" vertical="center" wrapText="1"/>
    </xf>
    <xf numFmtId="3" fontId="8" fillId="3" borderId="11" xfId="1" applyNumberFormat="1" applyFont="1" applyFill="1" applyBorder="1" applyAlignment="1">
      <alignment horizontal="center" vertical="center" wrapText="1"/>
    </xf>
    <xf numFmtId="3" fontId="8" fillId="3" borderId="10" xfId="1" applyNumberFormat="1"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3" borderId="11" xfId="0" applyFont="1" applyFill="1" applyBorder="1" applyAlignment="1">
      <alignment horizontal="left" vertical="center" wrapText="1"/>
    </xf>
    <xf numFmtId="169" fontId="8" fillId="3" borderId="11" xfId="2" applyNumberFormat="1" applyFont="1" applyFill="1" applyBorder="1" applyAlignment="1">
      <alignment horizontal="center" vertical="center" wrapText="1"/>
    </xf>
    <xf numFmtId="0" fontId="4" fillId="3" borderId="9" xfId="0" applyFont="1" applyFill="1" applyBorder="1" applyAlignment="1">
      <alignment horizontal="left" vertical="center" wrapText="1"/>
    </xf>
    <xf numFmtId="167" fontId="8" fillId="3" borderId="9"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3" fontId="3" fillId="3" borderId="9" xfId="0" applyNumberFormat="1" applyFont="1" applyFill="1" applyBorder="1" applyAlignment="1">
      <alignment horizontal="right" vertical="center" wrapText="1"/>
    </xf>
    <xf numFmtId="3" fontId="3" fillId="3" borderId="3" xfId="0" applyNumberFormat="1" applyFont="1" applyFill="1" applyBorder="1" applyAlignment="1">
      <alignment horizontal="right" vertical="center" wrapText="1"/>
    </xf>
    <xf numFmtId="3" fontId="4" fillId="3" borderId="0" xfId="0" applyNumberFormat="1" applyFont="1" applyFill="1" applyAlignment="1">
      <alignment horizontal="right" vertical="center" wrapText="1"/>
    </xf>
    <xf numFmtId="3" fontId="3" fillId="3" borderId="0" xfId="0" applyNumberFormat="1" applyFont="1" applyFill="1" applyAlignment="1">
      <alignment horizontal="right" vertical="center" wrapText="1"/>
    </xf>
    <xf numFmtId="3" fontId="4" fillId="3" borderId="10" xfId="0" applyNumberFormat="1" applyFont="1" applyFill="1" applyBorder="1" applyAlignment="1">
      <alignment horizontal="right" vertical="center"/>
    </xf>
    <xf numFmtId="3" fontId="3" fillId="3" borderId="11" xfId="0" applyNumberFormat="1" applyFont="1" applyFill="1" applyBorder="1" applyAlignment="1">
      <alignment horizontal="right" vertical="center"/>
    </xf>
    <xf numFmtId="169" fontId="4" fillId="3" borderId="1" xfId="2" applyNumberFormat="1" applyFont="1" applyFill="1" applyBorder="1" applyAlignment="1">
      <alignment horizontal="center" vertical="center"/>
    </xf>
    <xf numFmtId="0" fontId="8" fillId="3" borderId="1" xfId="0" applyFont="1" applyFill="1" applyBorder="1" applyAlignment="1">
      <alignment vertical="center" wrapText="1"/>
    </xf>
    <xf numFmtId="171" fontId="1" fillId="3" borderId="10" xfId="1" applyNumberFormat="1" applyFont="1" applyFill="1" applyBorder="1" applyAlignment="1">
      <alignment vertical="center"/>
    </xf>
    <xf numFmtId="171" fontId="1" fillId="3" borderId="10" xfId="0" applyNumberFormat="1" applyFont="1" applyFill="1" applyBorder="1" applyAlignment="1">
      <alignment vertical="center"/>
    </xf>
    <xf numFmtId="171" fontId="2" fillId="3" borderId="10" xfId="1" applyNumberFormat="1" applyFont="1" applyFill="1" applyBorder="1" applyAlignment="1">
      <alignment vertical="center"/>
    </xf>
    <xf numFmtId="171" fontId="26" fillId="3" borderId="10" xfId="1" applyNumberFormat="1" applyFont="1" applyFill="1" applyBorder="1" applyAlignment="1">
      <alignment vertical="center"/>
    </xf>
    <xf numFmtId="171" fontId="7" fillId="3" borderId="11" xfId="0" applyNumberFormat="1" applyFont="1" applyFill="1" applyBorder="1" applyAlignment="1">
      <alignment vertical="center"/>
    </xf>
    <xf numFmtId="171" fontId="1" fillId="3" borderId="11" xfId="0" applyNumberFormat="1" applyFont="1" applyFill="1" applyBorder="1" applyAlignment="1">
      <alignment vertical="center"/>
    </xf>
    <xf numFmtId="3" fontId="1" fillId="2" borderId="10" xfId="1" applyNumberFormat="1" applyFont="1" applyFill="1" applyBorder="1" applyAlignment="1">
      <alignment horizontal="right" vertical="center"/>
    </xf>
    <xf numFmtId="3" fontId="1" fillId="3" borderId="10" xfId="1" applyNumberFormat="1" applyFont="1" applyFill="1" applyBorder="1" applyAlignment="1">
      <alignment horizontal="right" vertical="center"/>
    </xf>
    <xf numFmtId="3" fontId="2" fillId="2" borderId="10" xfId="1" applyNumberFormat="1" applyFont="1" applyFill="1" applyBorder="1" applyAlignment="1">
      <alignment horizontal="right" vertical="center"/>
    </xf>
    <xf numFmtId="3" fontId="2" fillId="3" borderId="10" xfId="1" applyNumberFormat="1" applyFont="1" applyFill="1" applyBorder="1" applyAlignment="1">
      <alignment horizontal="right" vertical="center"/>
    </xf>
    <xf numFmtId="3" fontId="1" fillId="2" borderId="11" xfId="1" applyNumberFormat="1" applyFont="1" applyFill="1" applyBorder="1" applyAlignment="1">
      <alignment horizontal="right" vertical="center"/>
    </xf>
    <xf numFmtId="3" fontId="1" fillId="3" borderId="11" xfId="1" applyNumberFormat="1" applyFont="1" applyFill="1" applyBorder="1" applyAlignment="1">
      <alignment horizontal="right" vertical="center"/>
    </xf>
    <xf numFmtId="0" fontId="37" fillId="3" borderId="0" xfId="23" applyFont="1" applyFill="1"/>
    <xf numFmtId="167" fontId="1" fillId="0" borderId="6"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8" fillId="0" borderId="10" xfId="0" applyNumberFormat="1" applyFont="1" applyBorder="1" applyAlignment="1">
      <alignment horizontal="center" vertical="center" wrapText="1"/>
    </xf>
    <xf numFmtId="168" fontId="8" fillId="0" borderId="11" xfId="0" applyNumberFormat="1" applyFont="1" applyBorder="1" applyAlignment="1">
      <alignment horizontal="center" vertical="center" wrapText="1"/>
    </xf>
    <xf numFmtId="0" fontId="2" fillId="3" borderId="7" xfId="0" applyFont="1" applyFill="1" applyBorder="1" applyAlignment="1">
      <alignment horizontal="center" vertical="center" wrapText="1"/>
    </xf>
    <xf numFmtId="0" fontId="4" fillId="3" borderId="9" xfId="0" applyFont="1" applyFill="1" applyBorder="1" applyAlignment="1">
      <alignment vertical="center" wrapText="1"/>
    </xf>
    <xf numFmtId="0" fontId="4" fillId="3" borderId="2" xfId="0" applyFont="1" applyFill="1" applyBorder="1" applyAlignment="1">
      <alignment vertical="center" wrapText="1"/>
    </xf>
    <xf numFmtId="0" fontId="4" fillId="3" borderId="7"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2"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6" fillId="3" borderId="5" xfId="0" applyFont="1" applyFill="1" applyBorder="1" applyAlignment="1">
      <alignment vertical="center" wrapText="1"/>
    </xf>
    <xf numFmtId="0" fontId="26" fillId="3" borderId="10" xfId="0" applyFont="1" applyFill="1" applyBorder="1" applyAlignment="1">
      <alignment vertical="center" wrapText="1"/>
    </xf>
    <xf numFmtId="0" fontId="26" fillId="3" borderId="11" xfId="0" applyFont="1" applyFill="1" applyBorder="1" applyAlignment="1">
      <alignment vertical="center" wrapText="1"/>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4" fillId="3" borderId="5" xfId="0" applyFont="1" applyFill="1" applyBorder="1" applyAlignment="1">
      <alignment vertical="center" wrapText="1"/>
    </xf>
    <xf numFmtId="172" fontId="8" fillId="3" borderId="46" xfId="6" applyNumberFormat="1" applyFont="1" applyFill="1" applyBorder="1"/>
    <xf numFmtId="0" fontId="8" fillId="0" borderId="0" xfId="0" applyFont="1" applyAlignment="1">
      <alignment horizontal="centerContinuous"/>
    </xf>
    <xf numFmtId="186" fontId="4" fillId="0" borderId="0" xfId="1" applyNumberFormat="1" applyFont="1"/>
    <xf numFmtId="167" fontId="3" fillId="0" borderId="11" xfId="1" applyNumberFormat="1" applyFont="1" applyBorder="1" applyAlignment="1">
      <alignment horizontal="center" vertical="center"/>
    </xf>
    <xf numFmtId="174" fontId="4" fillId="0" borderId="10" xfId="0" applyNumberFormat="1" applyFont="1" applyBorder="1" applyAlignment="1">
      <alignment horizontal="center"/>
    </xf>
    <xf numFmtId="174" fontId="4" fillId="0" borderId="6" xfId="0" applyNumberFormat="1" applyFont="1" applyBorder="1" applyAlignment="1">
      <alignment horizontal="center"/>
    </xf>
    <xf numFmtId="174" fontId="4" fillId="0" borderId="6" xfId="1" applyNumberFormat="1" applyFont="1" applyBorder="1" applyAlignment="1">
      <alignment horizontal="center"/>
    </xf>
    <xf numFmtId="0" fontId="4" fillId="0" borderId="1" xfId="0" applyFont="1" applyBorder="1" applyAlignment="1">
      <alignment vertical="center" wrapText="1"/>
    </xf>
    <xf numFmtId="0" fontId="4" fillId="3" borderId="11" xfId="0" applyFont="1" applyFill="1" applyBorder="1" applyAlignment="1">
      <alignment vertical="center" wrapText="1"/>
    </xf>
    <xf numFmtId="0" fontId="1" fillId="2" borderId="3" xfId="0" applyFont="1" applyFill="1" applyBorder="1" applyAlignment="1">
      <alignment horizontal="center" vertical="center" wrapText="1"/>
    </xf>
    <xf numFmtId="3" fontId="1" fillId="0" borderId="0" xfId="0" applyNumberFormat="1" applyFont="1"/>
    <xf numFmtId="170" fontId="4" fillId="3" borderId="0" xfId="0" applyNumberFormat="1" applyFont="1" applyFill="1"/>
    <xf numFmtId="168" fontId="3" fillId="3" borderId="7" xfId="0" applyNumberFormat="1" applyFont="1" applyFill="1" applyBorder="1" applyAlignment="1">
      <alignment horizontal="right" vertical="center"/>
    </xf>
    <xf numFmtId="184" fontId="4" fillId="3" borderId="0" xfId="1" applyNumberFormat="1" applyFont="1" applyFill="1"/>
    <xf numFmtId="3" fontId="8" fillId="3" borderId="9" xfId="0" applyNumberFormat="1" applyFont="1" applyFill="1" applyBorder="1" applyAlignment="1">
      <alignment horizontal="right" vertical="center"/>
    </xf>
    <xf numFmtId="0" fontId="4" fillId="3" borderId="10"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8" xfId="0" applyFont="1" applyFill="1" applyBorder="1" applyAlignment="1">
      <alignment horizontal="left" vertical="center" wrapText="1"/>
    </xf>
    <xf numFmtId="167" fontId="8" fillId="3" borderId="10"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10" fontId="8" fillId="3" borderId="11" xfId="0" applyNumberFormat="1" applyFont="1" applyFill="1" applyBorder="1" applyAlignment="1">
      <alignment horizontal="center" vertical="center" wrapText="1"/>
    </xf>
    <xf numFmtId="0" fontId="2" fillId="0" borderId="44" xfId="0" applyFont="1" applyBorder="1" applyAlignment="1">
      <alignment vertical="center"/>
    </xf>
    <xf numFmtId="3" fontId="3" fillId="0" borderId="12" xfId="0" applyNumberFormat="1" applyFont="1" applyBorder="1" applyAlignment="1">
      <alignment horizontal="right" vertical="center"/>
    </xf>
    <xf numFmtId="0" fontId="1" fillId="0" borderId="1" xfId="0" applyFont="1" applyBorder="1" applyAlignment="1">
      <alignment vertical="center"/>
    </xf>
    <xf numFmtId="41" fontId="8" fillId="3" borderId="6" xfId="1" applyFont="1" applyFill="1" applyBorder="1" applyAlignment="1">
      <alignment horizontal="right"/>
    </xf>
    <xf numFmtId="41" fontId="8" fillId="3" borderId="8" xfId="1" applyFont="1" applyFill="1" applyBorder="1" applyAlignment="1">
      <alignment horizontal="right"/>
    </xf>
    <xf numFmtId="3" fontId="4" fillId="3" borderId="11" xfId="0" applyNumberFormat="1" applyFont="1" applyFill="1" applyBorder="1"/>
    <xf numFmtId="0" fontId="3" fillId="2" borderId="2" xfId="0" applyFont="1" applyFill="1" applyBorder="1" applyAlignment="1">
      <alignment vertical="center" wrapText="1"/>
    </xf>
    <xf numFmtId="0" fontId="4" fillId="3" borderId="6" xfId="0" applyFont="1" applyFill="1" applyBorder="1" applyAlignment="1">
      <alignment horizontal="left" vertical="center" wrapText="1"/>
    </xf>
    <xf numFmtId="0" fontId="8" fillId="3" borderId="11" xfId="0" applyFont="1" applyFill="1" applyBorder="1" applyAlignment="1">
      <alignment vertical="center" wrapText="1"/>
    </xf>
    <xf numFmtId="167" fontId="8" fillId="3" borderId="4" xfId="0"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0" fontId="2" fillId="2" borderId="7" xfId="0" applyFont="1" applyFill="1" applyBorder="1" applyAlignment="1">
      <alignment horizontal="left" vertical="center" wrapText="1"/>
    </xf>
    <xf numFmtId="168" fontId="8" fillId="3" borderId="9"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0" fontId="4" fillId="3" borderId="4"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4" fontId="8" fillId="3" borderId="8" xfId="0" applyNumberFormat="1" applyFont="1" applyFill="1" applyBorder="1" applyAlignment="1">
      <alignment horizontal="center" vertical="center" wrapText="1"/>
    </xf>
    <xf numFmtId="2" fontId="8" fillId="3" borderId="10" xfId="2" applyNumberFormat="1" applyFont="1" applyFill="1" applyBorder="1" applyAlignment="1">
      <alignment horizontal="center" vertical="center" wrapText="1"/>
    </xf>
    <xf numFmtId="2" fontId="8" fillId="3" borderId="0" xfId="2" applyNumberFormat="1" applyFont="1" applyFill="1" applyBorder="1" applyAlignment="1">
      <alignment horizontal="center" vertical="center" wrapText="1"/>
    </xf>
    <xf numFmtId="2" fontId="8" fillId="3" borderId="6" xfId="2" applyNumberFormat="1" applyFont="1" applyFill="1" applyBorder="1" applyAlignment="1">
      <alignment horizontal="center" vertical="center" wrapText="1"/>
    </xf>
    <xf numFmtId="168" fontId="7" fillId="3" borderId="8" xfId="14" applyNumberFormat="1" applyFont="1" applyFill="1" applyBorder="1" applyAlignment="1">
      <alignment horizontal="center" vertical="center" wrapText="1"/>
    </xf>
    <xf numFmtId="3" fontId="7" fillId="3" borderId="14" xfId="14" applyNumberFormat="1" applyFont="1" applyFill="1" applyBorder="1" applyAlignment="1">
      <alignment horizontal="right" vertical="center" wrapText="1"/>
    </xf>
    <xf numFmtId="168" fontId="7" fillId="3" borderId="4" xfId="14" applyNumberFormat="1" applyFont="1" applyFill="1" applyBorder="1" applyAlignment="1">
      <alignment horizontal="center" vertical="center" wrapText="1"/>
    </xf>
    <xf numFmtId="0" fontId="4" fillId="3" borderId="3" xfId="0" quotePrefix="1" applyFont="1" applyFill="1" applyBorder="1"/>
    <xf numFmtId="0" fontId="3" fillId="0" borderId="4" xfId="0" applyFont="1" applyBorder="1" applyAlignment="1">
      <alignment horizontal="center" vertical="center"/>
    </xf>
    <xf numFmtId="0" fontId="7" fillId="3" borderId="2" xfId="0" applyFont="1" applyFill="1" applyBorder="1" applyAlignment="1">
      <alignment horizontal="center" vertical="center"/>
    </xf>
    <xf numFmtId="0" fontId="8" fillId="3" borderId="11" xfId="0" applyFont="1" applyFill="1" applyBorder="1" applyAlignment="1">
      <alignment horizontal="center" vertical="center"/>
    </xf>
    <xf numFmtId="0" fontId="3" fillId="0" borderId="1" xfId="0" applyFont="1" applyBorder="1" applyAlignment="1">
      <alignment horizontal="center" vertical="center"/>
    </xf>
    <xf numFmtId="0" fontId="40" fillId="3" borderId="0" xfId="0" applyFont="1" applyFill="1"/>
    <xf numFmtId="0" fontId="41" fillId="3" borderId="0" xfId="0" applyFont="1" applyFill="1"/>
    <xf numFmtId="2" fontId="4" fillId="3" borderId="0" xfId="0" applyNumberFormat="1" applyFont="1" applyFill="1" applyAlignment="1">
      <alignment horizontal="center"/>
    </xf>
    <xf numFmtId="2" fontId="4" fillId="3" borderId="6" xfId="0" applyNumberFormat="1" applyFont="1" applyFill="1" applyBorder="1" applyAlignment="1">
      <alignment horizontal="center"/>
    </xf>
    <xf numFmtId="2" fontId="4" fillId="3" borderId="14" xfId="0" applyNumberFormat="1" applyFont="1" applyFill="1" applyBorder="1" applyAlignment="1">
      <alignment horizontal="center"/>
    </xf>
    <xf numFmtId="2" fontId="4" fillId="3" borderId="8" xfId="0" applyNumberFormat="1" applyFont="1" applyFill="1" applyBorder="1" applyAlignment="1">
      <alignment horizontal="center"/>
    </xf>
    <xf numFmtId="0" fontId="3" fillId="3" borderId="1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2" fontId="4" fillId="3" borderId="5" xfId="0" applyNumberFormat="1" applyFont="1" applyFill="1" applyBorder="1" applyAlignment="1">
      <alignment horizontal="center"/>
    </xf>
    <xf numFmtId="2" fontId="4" fillId="3" borderId="7" xfId="0" applyNumberFormat="1" applyFont="1" applyFill="1" applyBorder="1" applyAlignment="1">
      <alignment horizontal="center"/>
    </xf>
    <xf numFmtId="0" fontId="7" fillId="5" borderId="0" xfId="0" applyFont="1" applyFill="1"/>
    <xf numFmtId="0" fontId="8"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3" fontId="8" fillId="3" borderId="1" xfId="0" applyNumberFormat="1" applyFont="1" applyFill="1" applyBorder="1" applyAlignment="1">
      <alignment horizontal="right" vertical="center"/>
    </xf>
    <xf numFmtId="0" fontId="8" fillId="3" borderId="1" xfId="0" applyFont="1" applyFill="1" applyBorder="1" applyAlignment="1">
      <alignment horizontal="right" vertical="center"/>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3"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2" fillId="0" borderId="11"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2" fillId="0" borderId="0" xfId="0" applyFont="1" applyAlignment="1">
      <alignment vertical="center" wrapText="1"/>
    </xf>
    <xf numFmtId="0" fontId="43" fillId="0" borderId="1" xfId="0" applyFont="1" applyBorder="1" applyAlignment="1">
      <alignment horizontal="center" vertical="center"/>
    </xf>
    <xf numFmtId="0" fontId="43" fillId="0" borderId="1" xfId="0" applyFont="1" applyBorder="1" applyAlignment="1">
      <alignment horizontal="justify" vertical="center" wrapText="1"/>
    </xf>
    <xf numFmtId="0" fontId="39" fillId="0" borderId="1" xfId="0" applyFont="1" applyBorder="1" applyAlignment="1">
      <alignment horizontal="center" vertical="center"/>
    </xf>
    <xf numFmtId="0" fontId="43" fillId="0" borderId="11" xfId="0" applyFont="1" applyBorder="1" applyAlignment="1">
      <alignment horizontal="center" vertical="center"/>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8" fillId="0" borderId="2" xfId="0" applyFont="1" applyBorder="1" applyAlignment="1">
      <alignment horizontal="center" vertical="center"/>
    </xf>
    <xf numFmtId="0" fontId="38" fillId="0" borderId="7" xfId="0" applyFont="1" applyBorder="1" applyAlignment="1">
      <alignment horizontal="center" vertical="center"/>
    </xf>
    <xf numFmtId="0" fontId="32" fillId="3" borderId="5" xfId="0" applyFont="1" applyFill="1" applyBorder="1"/>
    <xf numFmtId="3" fontId="25" fillId="3" borderId="10" xfId="0" applyNumberFormat="1" applyFont="1" applyFill="1" applyBorder="1"/>
    <xf numFmtId="3" fontId="25" fillId="0" borderId="10" xfId="0" applyNumberFormat="1" applyFont="1" applyBorder="1"/>
    <xf numFmtId="0" fontId="32" fillId="3" borderId="7" xfId="0" applyFont="1" applyFill="1" applyBorder="1"/>
    <xf numFmtId="3" fontId="25" fillId="3" borderId="11" xfId="0" applyNumberFormat="1" applyFont="1" applyFill="1" applyBorder="1"/>
    <xf numFmtId="3" fontId="25" fillId="0" borderId="11" xfId="0" applyNumberFormat="1" applyFont="1" applyBorder="1" applyAlignment="1">
      <alignment horizontal="right" vertical="justify"/>
    </xf>
    <xf numFmtId="0" fontId="0" fillId="3" borderId="0" xfId="0" applyFill="1"/>
    <xf numFmtId="0" fontId="31" fillId="3" borderId="0" xfId="0" applyFont="1" applyFill="1"/>
    <xf numFmtId="0" fontId="3" fillId="3" borderId="0" xfId="0" applyFont="1" applyFill="1" applyAlignment="1">
      <alignment horizontal="justify" vertical="center"/>
    </xf>
    <xf numFmtId="0" fontId="31" fillId="3" borderId="0" xfId="0" applyFont="1" applyFill="1" applyAlignment="1">
      <alignment horizontal="left" vertical="center"/>
    </xf>
    <xf numFmtId="0" fontId="3" fillId="3" borderId="6" xfId="5" applyFont="1" applyFill="1" applyBorder="1" applyAlignment="1">
      <alignment horizontal="center"/>
    </xf>
    <xf numFmtId="0" fontId="8" fillId="3" borderId="0" xfId="0" applyFont="1" applyFill="1" applyAlignment="1">
      <alignment vertical="top"/>
    </xf>
    <xf numFmtId="0" fontId="25" fillId="3" borderId="5" xfId="0" applyFont="1" applyFill="1" applyBorder="1"/>
    <xf numFmtId="3" fontId="25" fillId="0" borderId="0" xfId="0" applyNumberFormat="1" applyFont="1"/>
    <xf numFmtId="3" fontId="25" fillId="0" borderId="6" xfId="0" applyNumberFormat="1" applyFont="1" applyBorder="1"/>
    <xf numFmtId="0" fontId="25" fillId="0" borderId="5" xfId="0" applyFont="1" applyBorder="1"/>
    <xf numFmtId="3" fontId="4" fillId="3" borderId="5" xfId="0" applyNumberFormat="1" applyFont="1" applyFill="1" applyBorder="1" applyAlignment="1">
      <alignment horizontal="right" vertical="center"/>
    </xf>
    <xf numFmtId="3" fontId="24" fillId="3" borderId="0" xfId="0" applyNumberFormat="1" applyFont="1" applyFill="1"/>
    <xf numFmtId="3" fontId="4" fillId="3" borderId="5" xfId="0" applyNumberFormat="1" applyFont="1" applyFill="1" applyBorder="1"/>
    <xf numFmtId="177" fontId="3" fillId="2" borderId="10" xfId="1" applyNumberFormat="1" applyFont="1" applyFill="1" applyBorder="1" applyAlignment="1">
      <alignment horizontal="center" vertical="center"/>
    </xf>
    <xf numFmtId="177" fontId="3" fillId="2" borderId="6" xfId="1" applyNumberFormat="1" applyFont="1" applyFill="1" applyBorder="1" applyAlignment="1">
      <alignment horizontal="center" vertical="center"/>
    </xf>
    <xf numFmtId="177" fontId="4" fillId="2" borderId="10" xfId="1" applyNumberFormat="1" applyFont="1" applyFill="1" applyBorder="1" applyAlignment="1">
      <alignment horizontal="center" vertical="center"/>
    </xf>
    <xf numFmtId="177" fontId="4" fillId="2" borderId="6" xfId="1" applyNumberFormat="1" applyFont="1" applyFill="1" applyBorder="1" applyAlignment="1">
      <alignment horizontal="center" vertical="center"/>
    </xf>
    <xf numFmtId="177" fontId="3" fillId="2" borderId="11" xfId="1" applyNumberFormat="1" applyFont="1" applyFill="1" applyBorder="1" applyAlignment="1">
      <alignment horizontal="center" vertical="center"/>
    </xf>
    <xf numFmtId="177" fontId="3" fillId="2" borderId="8" xfId="1" applyNumberFormat="1" applyFont="1" applyFill="1" applyBorder="1" applyAlignment="1">
      <alignment horizontal="center" vertical="center"/>
    </xf>
    <xf numFmtId="0" fontId="3" fillId="3" borderId="13" xfId="0" applyFont="1" applyFill="1" applyBorder="1" applyAlignment="1">
      <alignment horizontal="center"/>
    </xf>
    <xf numFmtId="0" fontId="3" fillId="3" borderId="12" xfId="0" applyFont="1" applyFill="1" applyBorder="1" applyAlignment="1">
      <alignment horizontal="center"/>
    </xf>
    <xf numFmtId="0" fontId="4" fillId="3" borderId="6" xfId="0" applyFont="1" applyFill="1" applyBorder="1" applyAlignment="1">
      <alignment horizontal="center"/>
    </xf>
    <xf numFmtId="0" fontId="4" fillId="3" borderId="8" xfId="0" applyFont="1" applyFill="1" applyBorder="1" applyAlignment="1">
      <alignment horizontal="center"/>
    </xf>
    <xf numFmtId="16" fontId="29" fillId="3" borderId="0" xfId="0" applyNumberFormat="1" applyFont="1" applyFill="1"/>
    <xf numFmtId="0" fontId="41" fillId="3" borderId="5" xfId="0" applyFont="1" applyFill="1" applyBorder="1"/>
    <xf numFmtId="0" fontId="41" fillId="3" borderId="7" xfId="0" applyFont="1" applyFill="1" applyBorder="1"/>
    <xf numFmtId="0" fontId="41" fillId="3" borderId="13" xfId="0" applyFont="1" applyFill="1" applyBorder="1"/>
    <xf numFmtId="1" fontId="2" fillId="3" borderId="10" xfId="0" applyNumberFormat="1" applyFont="1" applyFill="1" applyBorder="1" applyAlignment="1">
      <alignment horizontal="center" vertical="center"/>
    </xf>
    <xf numFmtId="0" fontId="31" fillId="3" borderId="3" xfId="0" applyFont="1" applyFill="1" applyBorder="1" applyAlignment="1">
      <alignment horizontal="justify" vertical="center" wrapText="1"/>
    </xf>
    <xf numFmtId="0" fontId="31" fillId="3" borderId="0" xfId="0" applyFont="1" applyFill="1" applyAlignment="1">
      <alignment horizontal="justify" vertical="center" wrapText="1"/>
    </xf>
    <xf numFmtId="167" fontId="1" fillId="3" borderId="10"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1" fontId="2" fillId="3" borderId="11"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4" fillId="3" borderId="10" xfId="0" applyNumberFormat="1" applyFont="1" applyFill="1" applyBorder="1" applyAlignment="1">
      <alignment horizontal="center" vertical="center"/>
    </xf>
    <xf numFmtId="167" fontId="4" fillId="3" borderId="9" xfId="0" applyNumberFormat="1" applyFont="1" applyFill="1" applyBorder="1" applyAlignment="1">
      <alignment horizontal="center" vertical="center"/>
    </xf>
    <xf numFmtId="167" fontId="4" fillId="3" borderId="11"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167" fontId="3" fillId="3" borderId="9" xfId="0" applyNumberFormat="1" applyFont="1" applyFill="1" applyBorder="1" applyAlignment="1">
      <alignment horizontal="center" vertical="center"/>
    </xf>
    <xf numFmtId="167" fontId="3" fillId="3" borderId="11" xfId="0" applyNumberFormat="1" applyFont="1" applyFill="1" applyBorder="1" applyAlignment="1">
      <alignment horizontal="center"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3" borderId="3" xfId="0" applyFont="1" applyFill="1" applyBorder="1" applyAlignment="1">
      <alignment horizontal="justify" vertical="center" wrapText="1"/>
    </xf>
    <xf numFmtId="0" fontId="8" fillId="3" borderId="0" xfId="0" applyFont="1" applyFill="1" applyAlignment="1">
      <alignment horizontal="justify" vertical="center" wrapText="1"/>
    </xf>
    <xf numFmtId="0" fontId="4" fillId="3" borderId="0" xfId="0" applyFont="1" applyFill="1" applyAlignment="1">
      <alignment horizontal="justify" vertical="center" wrapText="1"/>
    </xf>
    <xf numFmtId="0" fontId="4" fillId="0" borderId="0" xfId="0" applyFont="1" applyAlignment="1">
      <alignment horizontal="justify"/>
    </xf>
    <xf numFmtId="0" fontId="4" fillId="3" borderId="3" xfId="0" applyFont="1" applyFill="1" applyBorder="1" applyAlignment="1">
      <alignment horizontal="justify"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4" fillId="2" borderId="7" xfId="0" applyFont="1" applyFill="1" applyBorder="1" applyAlignment="1">
      <alignment vertical="center"/>
    </xf>
    <xf numFmtId="0" fontId="2" fillId="2" borderId="3"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3" xfId="0" applyFont="1" applyFill="1" applyBorder="1" applyAlignment="1">
      <alignment horizontal="left" vertical="center"/>
    </xf>
    <xf numFmtId="0" fontId="8" fillId="0" borderId="3" xfId="0" applyFont="1" applyBorder="1" applyAlignment="1">
      <alignment horizontal="justify" wrapText="1"/>
    </xf>
    <xf numFmtId="0" fontId="4" fillId="0" borderId="0" xfId="0" applyFont="1" applyAlignment="1">
      <alignment horizontal="justify" wrapText="1"/>
    </xf>
    <xf numFmtId="0" fontId="4" fillId="3" borderId="0" xfId="0" applyFont="1" applyFill="1" applyAlignment="1">
      <alignment horizontal="justify"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3" xfId="0" applyFont="1" applyBorder="1" applyAlignment="1">
      <alignment horizontal="justify" vertical="center"/>
    </xf>
    <xf numFmtId="0" fontId="4" fillId="0" borderId="0" xfId="0" applyFont="1" applyAlignment="1">
      <alignment horizontal="left" vertical="center"/>
    </xf>
    <xf numFmtId="0" fontId="32" fillId="3" borderId="5" xfId="0" applyFont="1" applyFill="1" applyBorder="1" applyAlignment="1">
      <alignment vertical="center"/>
    </xf>
    <xf numFmtId="0" fontId="32" fillId="3" borderId="0" xfId="0" applyFont="1" applyFill="1" applyAlignment="1">
      <alignment vertical="center"/>
    </xf>
    <xf numFmtId="0" fontId="4" fillId="3" borderId="47" xfId="0" applyFont="1" applyFill="1" applyBorder="1" applyAlignment="1">
      <alignment vertical="center"/>
    </xf>
    <xf numFmtId="0" fontId="4" fillId="3" borderId="48"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5" xfId="0" applyFont="1" applyFill="1" applyBorder="1" applyAlignment="1">
      <alignment vertical="center"/>
    </xf>
    <xf numFmtId="0" fontId="4" fillId="3" borderId="0" xfId="0" applyFont="1" applyFill="1" applyAlignment="1">
      <alignment vertical="center"/>
    </xf>
    <xf numFmtId="0" fontId="8" fillId="3" borderId="5" xfId="0" applyFont="1" applyFill="1" applyBorder="1" applyAlignment="1">
      <alignment vertical="center"/>
    </xf>
    <xf numFmtId="0" fontId="8" fillId="3" borderId="0" xfId="0" applyFont="1" applyFill="1" applyAlignment="1">
      <alignment vertical="center"/>
    </xf>
    <xf numFmtId="0" fontId="4" fillId="3" borderId="7" xfId="0" applyFont="1" applyFill="1" applyBorder="1" applyAlignment="1">
      <alignment vertical="center"/>
    </xf>
    <xf numFmtId="0" fontId="4" fillId="3" borderId="14" xfId="0" applyFont="1" applyFill="1" applyBorder="1" applyAlignment="1">
      <alignment vertical="center"/>
    </xf>
    <xf numFmtId="0" fontId="8" fillId="3" borderId="0" xfId="0" applyFont="1" applyFill="1" applyAlignment="1">
      <alignment horizontal="left" vertical="center"/>
    </xf>
    <xf numFmtId="0" fontId="7" fillId="3" borderId="13" xfId="0" applyFont="1" applyFill="1" applyBorder="1" applyAlignment="1">
      <alignment horizontal="left" vertical="center"/>
    </xf>
    <xf numFmtId="0" fontId="7" fillId="3" borderId="15" xfId="0" applyFont="1" applyFill="1" applyBorder="1" applyAlignment="1">
      <alignment horizontal="left" vertical="center"/>
    </xf>
    <xf numFmtId="0" fontId="8" fillId="3" borderId="5" xfId="0" applyFont="1" applyFill="1" applyBorder="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3" borderId="0" xfId="0" applyFont="1" applyFill="1" applyAlignment="1">
      <alignment horizontal="justify"/>
    </xf>
    <xf numFmtId="0" fontId="4" fillId="3" borderId="0" xfId="0" applyFont="1" applyFill="1" applyAlignment="1">
      <alignment horizontal="left"/>
    </xf>
    <xf numFmtId="0" fontId="1" fillId="3"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1" fontId="3" fillId="3" borderId="10" xfId="0" applyNumberFormat="1" applyFont="1" applyFill="1" applyBorder="1" applyAlignment="1">
      <alignment horizontal="center" vertical="center"/>
    </xf>
    <xf numFmtId="1" fontId="3" fillId="3" borderId="11" xfId="0" applyNumberFormat="1" applyFont="1" applyFill="1" applyBorder="1" applyAlignment="1">
      <alignment horizontal="center" vertical="center"/>
    </xf>
    <xf numFmtId="0" fontId="8" fillId="3" borderId="3" xfId="0" applyFont="1" applyFill="1" applyBorder="1" applyAlignment="1">
      <alignment horizontal="justify" wrapText="1"/>
    </xf>
    <xf numFmtId="0" fontId="8" fillId="3" borderId="0" xfId="0" applyFont="1" applyFill="1" applyAlignment="1">
      <alignment horizontal="justify" wrapText="1"/>
    </xf>
    <xf numFmtId="1" fontId="4" fillId="3" borderId="10" xfId="0" applyNumberFormat="1" applyFont="1" applyFill="1" applyBorder="1" applyAlignment="1">
      <alignment horizontal="center" vertical="center"/>
    </xf>
    <xf numFmtId="1" fontId="4" fillId="3" borderId="11" xfId="0" applyNumberFormat="1" applyFont="1" applyFill="1" applyBorder="1" applyAlignment="1">
      <alignment horizontal="center" vertical="center"/>
    </xf>
    <xf numFmtId="167" fontId="2" fillId="3" borderId="9" xfId="0" applyNumberFormat="1" applyFont="1" applyFill="1" applyBorder="1" applyAlignment="1">
      <alignment horizontal="center" vertical="center"/>
    </xf>
    <xf numFmtId="167" fontId="2" fillId="3" borderId="11" xfId="0" applyNumberFormat="1" applyFont="1" applyFill="1" applyBorder="1" applyAlignment="1">
      <alignment horizontal="center" vertical="center"/>
    </xf>
    <xf numFmtId="167" fontId="1" fillId="3" borderId="9" xfId="0" applyNumberFormat="1" applyFont="1" applyFill="1" applyBorder="1" applyAlignment="1">
      <alignment horizontal="center" vertical="center"/>
    </xf>
    <xf numFmtId="167" fontId="1" fillId="3" borderId="11" xfId="0" applyNumberFormat="1" applyFont="1" applyFill="1" applyBorder="1" applyAlignment="1">
      <alignment horizontal="center" vertical="center"/>
    </xf>
    <xf numFmtId="0" fontId="4" fillId="0" borderId="2" xfId="0" applyFont="1" applyBorder="1" applyAlignment="1">
      <alignment horizontal="justify" vertical="center"/>
    </xf>
    <xf numFmtId="0" fontId="4" fillId="0" borderId="7" xfId="0" applyFont="1" applyBorder="1" applyAlignment="1">
      <alignment horizontal="justify" vertical="center"/>
    </xf>
    <xf numFmtId="0" fontId="2" fillId="3" borderId="3" xfId="0" applyFont="1" applyFill="1" applyBorder="1" applyAlignment="1">
      <alignment horizontal="justify" vertical="center" wrapText="1"/>
    </xf>
    <xf numFmtId="0" fontId="16" fillId="3" borderId="3" xfId="0" applyFont="1" applyFill="1" applyBorder="1" applyAlignment="1">
      <alignment horizontal="justify" vertical="center" wrapText="1"/>
    </xf>
    <xf numFmtId="0" fontId="16" fillId="3" borderId="0" xfId="0" applyFont="1" applyFill="1" applyAlignment="1">
      <alignment horizontal="justify" vertical="center" wrapText="1"/>
    </xf>
    <xf numFmtId="0" fontId="8" fillId="3" borderId="3" xfId="0" quotePrefix="1" applyFont="1" applyFill="1" applyBorder="1" applyAlignment="1">
      <alignment horizontal="justify" vertical="center"/>
    </xf>
    <xf numFmtId="0" fontId="8" fillId="3" borderId="0" xfId="0" quotePrefix="1" applyFont="1" applyFill="1" applyAlignment="1">
      <alignment horizontal="justify"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1" fontId="3" fillId="3" borderId="6" xfId="0" applyNumberFormat="1" applyFont="1" applyFill="1" applyBorder="1" applyAlignment="1">
      <alignment horizontal="center" vertical="center"/>
    </xf>
    <xf numFmtId="1" fontId="3" fillId="3" borderId="8"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 fontId="4" fillId="3" borderId="0" xfId="0" applyNumberFormat="1" applyFont="1" applyFill="1" applyAlignment="1">
      <alignment horizontal="center" vertical="center"/>
    </xf>
    <xf numFmtId="1" fontId="4" fillId="3" borderId="14" xfId="0" applyNumberFormat="1" applyFont="1" applyFill="1" applyBorder="1" applyAlignment="1">
      <alignment horizontal="center" vertical="center"/>
    </xf>
    <xf numFmtId="167" fontId="4" fillId="3" borderId="5" xfId="0" applyNumberFormat="1" applyFont="1" applyFill="1" applyBorder="1" applyAlignment="1">
      <alignment horizontal="center" vertical="center"/>
    </xf>
    <xf numFmtId="167" fontId="3" fillId="3" borderId="6" xfId="0" applyNumberFormat="1" applyFont="1" applyFill="1" applyBorder="1" applyAlignment="1">
      <alignment horizontal="center" vertical="center"/>
    </xf>
    <xf numFmtId="0" fontId="3" fillId="3" borderId="3" xfId="5" applyFont="1" applyFill="1" applyBorder="1" applyAlignment="1">
      <alignment horizontal="center"/>
    </xf>
    <xf numFmtId="0" fontId="3" fillId="3" borderId="4" xfId="5" applyFont="1" applyFill="1" applyBorder="1" applyAlignment="1">
      <alignment horizontal="center"/>
    </xf>
    <xf numFmtId="167" fontId="4" fillId="3" borderId="2" xfId="0" applyNumberFormat="1" applyFont="1" applyFill="1" applyBorder="1" applyAlignment="1">
      <alignment horizontal="center" vertical="center"/>
    </xf>
    <xf numFmtId="167" fontId="3" fillId="3" borderId="4" xfId="0" applyNumberFormat="1" applyFont="1" applyFill="1" applyBorder="1" applyAlignment="1">
      <alignment horizontal="center" vertical="center"/>
    </xf>
    <xf numFmtId="167" fontId="4" fillId="3" borderId="3" xfId="0" applyNumberFormat="1" applyFont="1" applyFill="1" applyBorder="1" applyAlignment="1">
      <alignment horizontal="center" vertical="center"/>
    </xf>
    <xf numFmtId="167" fontId="4" fillId="3" borderId="0" xfId="0" applyNumberFormat="1" applyFont="1" applyFill="1" applyAlignment="1">
      <alignment horizontal="center" vertical="center"/>
    </xf>
    <xf numFmtId="0" fontId="3" fillId="3" borderId="2" xfId="5" applyFont="1" applyFill="1" applyBorder="1" applyAlignment="1">
      <alignment horizontal="center"/>
    </xf>
    <xf numFmtId="167" fontId="2" fillId="3" borderId="5"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167" fontId="1" fillId="3" borderId="6" xfId="0" applyNumberFormat="1" applyFont="1" applyFill="1" applyBorder="1" applyAlignment="1">
      <alignment horizontal="center" vertical="center"/>
    </xf>
    <xf numFmtId="167" fontId="1" fillId="3" borderId="8" xfId="0" applyNumberFormat="1" applyFont="1" applyFill="1" applyBorder="1" applyAlignment="1">
      <alignment horizontal="center" vertical="center"/>
    </xf>
    <xf numFmtId="167" fontId="2" fillId="3" borderId="2" xfId="0" applyNumberFormat="1" applyFont="1" applyFill="1" applyBorder="1" applyAlignment="1">
      <alignment horizontal="center" vertical="center"/>
    </xf>
    <xf numFmtId="167" fontId="1" fillId="3" borderId="4" xfId="0" applyNumberFormat="1" applyFont="1" applyFill="1" applyBorder="1" applyAlignment="1">
      <alignment horizontal="center" vertical="center"/>
    </xf>
    <xf numFmtId="0" fontId="4" fillId="3" borderId="3" xfId="0" quotePrefix="1" applyFont="1" applyFill="1" applyBorder="1" applyAlignment="1">
      <alignment horizontal="justify" wrapText="1"/>
    </xf>
    <xf numFmtId="0" fontId="4" fillId="3" borderId="0" xfId="0" quotePrefix="1" applyFont="1" applyFill="1" applyAlignment="1">
      <alignment horizontal="justify" wrapText="1"/>
    </xf>
    <xf numFmtId="0" fontId="4" fillId="3" borderId="3" xfId="0" applyFont="1" applyFill="1" applyBorder="1" applyAlignment="1">
      <alignment horizontal="justify" wrapText="1"/>
    </xf>
    <xf numFmtId="0" fontId="11" fillId="3" borderId="0" xfId="0" applyFont="1" applyFill="1" applyAlignment="1">
      <alignment wrapText="1"/>
    </xf>
    <xf numFmtId="0" fontId="11" fillId="3" borderId="3" xfId="0" applyFont="1" applyFill="1" applyBorder="1" applyAlignment="1">
      <alignment horizontal="justify" wrapText="1"/>
    </xf>
    <xf numFmtId="0" fontId="11" fillId="3" borderId="0" xfId="0" applyFont="1" applyFill="1" applyAlignment="1">
      <alignment horizontal="justify" wrapText="1"/>
    </xf>
    <xf numFmtId="0" fontId="8" fillId="3" borderId="0" xfId="0" applyFont="1" applyFill="1" applyAlignment="1">
      <alignment horizont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2" fillId="3" borderId="0" xfId="0" applyFont="1" applyFill="1" applyAlignment="1">
      <alignment horizontal="justify" vertical="center" wrapText="1"/>
    </xf>
    <xf numFmtId="0" fontId="8" fillId="3" borderId="0" xfId="0" applyFont="1" applyFill="1" applyAlignment="1">
      <alignment horizontal="justify"/>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7" xfId="0" applyFont="1" applyFill="1" applyBorder="1" applyAlignment="1">
      <alignment vertical="center" wrapText="1"/>
    </xf>
    <xf numFmtId="0" fontId="4" fillId="3" borderId="10" xfId="0" applyFont="1" applyFill="1" applyBorder="1" applyAlignment="1">
      <alignment vertical="center" wrapText="1"/>
    </xf>
    <xf numFmtId="169" fontId="4" fillId="3" borderId="9" xfId="2" applyNumberFormat="1" applyFont="1" applyFill="1" applyBorder="1" applyAlignment="1">
      <alignment horizontal="center" vertical="center" wrapText="1"/>
    </xf>
    <xf numFmtId="169" fontId="4" fillId="3" borderId="11" xfId="2" applyNumberFormat="1"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10" fillId="6" borderId="13" xfId="0" applyFont="1" applyFill="1" applyBorder="1" applyAlignment="1">
      <alignment horizontal="center"/>
    </xf>
    <xf numFmtId="0" fontId="10" fillId="6" borderId="15" xfId="0" applyFont="1" applyFill="1" applyBorder="1" applyAlignment="1">
      <alignment horizontal="center"/>
    </xf>
    <xf numFmtId="0" fontId="10" fillId="6" borderId="12" xfId="0" applyFont="1" applyFill="1" applyBorder="1" applyAlignment="1">
      <alignment horizontal="center"/>
    </xf>
    <xf numFmtId="0" fontId="10" fillId="6" borderId="29" xfId="0" applyFont="1" applyFill="1" applyBorder="1" applyAlignment="1">
      <alignment horizontal="center"/>
    </xf>
    <xf numFmtId="0" fontId="10" fillId="6" borderId="30" xfId="0" applyFont="1" applyFill="1" applyBorder="1" applyAlignment="1">
      <alignment horizontal="center"/>
    </xf>
    <xf numFmtId="0" fontId="10" fillId="6" borderId="31" xfId="0" applyFont="1" applyFill="1" applyBorder="1" applyAlignment="1">
      <alignment horizontal="center"/>
    </xf>
    <xf numFmtId="0" fontId="10" fillId="6" borderId="28" xfId="0" applyFont="1" applyFill="1" applyBorder="1" applyAlignment="1">
      <alignment horizont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8" fillId="3" borderId="0" xfId="0" applyFont="1" applyFill="1" applyAlignment="1">
      <alignment wrapText="1"/>
    </xf>
    <xf numFmtId="0" fontId="8" fillId="3" borderId="5" xfId="0" applyFont="1" applyFill="1" applyBorder="1" applyAlignment="1">
      <alignment wrapText="1"/>
    </xf>
    <xf numFmtId="0" fontId="7" fillId="3" borderId="7" xfId="0" applyFont="1" applyFill="1" applyBorder="1" applyAlignment="1">
      <alignment wrapText="1"/>
    </xf>
    <xf numFmtId="0" fontId="7" fillId="3" borderId="14" xfId="0" applyFont="1" applyFill="1" applyBorder="1" applyAlignment="1">
      <alignment wrapText="1"/>
    </xf>
    <xf numFmtId="0" fontId="8" fillId="3" borderId="3" xfId="0" applyFont="1" applyFill="1" applyBorder="1" applyAlignment="1">
      <alignment horizontal="justify"/>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23" fillId="3" borderId="14" xfId="0" applyFont="1" applyFill="1" applyBorder="1" applyAlignment="1">
      <alignment horizontal="center" wrapText="1"/>
    </xf>
    <xf numFmtId="0" fontId="23" fillId="3" borderId="0" xfId="0" applyFont="1" applyFill="1" applyAlignment="1">
      <alignment horizontal="center" wrapText="1"/>
    </xf>
    <xf numFmtId="0" fontId="23" fillId="3" borderId="39" xfId="0" applyFont="1" applyFill="1" applyBorder="1" applyAlignment="1">
      <alignment horizontal="left" wrapText="1"/>
    </xf>
    <xf numFmtId="0" fontId="8" fillId="3" borderId="0" xfId="0" applyFont="1" applyFill="1" applyAlignment="1">
      <alignment horizontal="left" wrapText="1"/>
    </xf>
    <xf numFmtId="0" fontId="4" fillId="3" borderId="3" xfId="0" applyFont="1" applyFill="1" applyBorder="1" applyAlignment="1">
      <alignment horizontal="justify"/>
    </xf>
    <xf numFmtId="0" fontId="3" fillId="3" borderId="0" xfId="0" applyFont="1" applyFill="1" applyAlignment="1">
      <alignment horizontal="left"/>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 xfId="0" applyFont="1" applyFill="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justify" wrapText="1"/>
    </xf>
    <xf numFmtId="0" fontId="38" fillId="0" borderId="13" xfId="0" applyFont="1" applyBorder="1" applyAlignment="1">
      <alignment horizontal="center" vertical="center"/>
    </xf>
    <xf numFmtId="0" fontId="38" fillId="0" borderId="12" xfId="0" applyFont="1" applyBorder="1" applyAlignment="1">
      <alignment horizontal="center" vertical="center"/>
    </xf>
    <xf numFmtId="0" fontId="4" fillId="3" borderId="0" xfId="0" applyFont="1" applyFill="1" applyAlignment="1">
      <alignment horizontal="left" vertic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4" fillId="3" borderId="4" xfId="0" applyFont="1" applyFill="1" applyBorder="1" applyAlignment="1">
      <alignment horizontal="center"/>
    </xf>
    <xf numFmtId="0" fontId="4" fillId="3" borderId="4" xfId="0" applyFont="1" applyFill="1" applyBorder="1"/>
    <xf numFmtId="2" fontId="41" fillId="3" borderId="7" xfId="0" applyNumberFormat="1" applyFont="1" applyFill="1" applyBorder="1" applyAlignment="1">
      <alignment horizontal="center"/>
    </xf>
    <xf numFmtId="0" fontId="41" fillId="3" borderId="14" xfId="0" applyFont="1" applyFill="1" applyBorder="1" applyAlignment="1">
      <alignment horizontal="center"/>
    </xf>
    <xf numFmtId="0" fontId="41" fillId="3" borderId="8" xfId="0" applyFont="1" applyFill="1" applyBorder="1" applyAlignment="1">
      <alignment horizontal="center"/>
    </xf>
    <xf numFmtId="2" fontId="41" fillId="3" borderId="14" xfId="0" applyNumberFormat="1" applyFont="1" applyFill="1" applyBorder="1" applyAlignment="1">
      <alignment horizontal="center"/>
    </xf>
    <xf numFmtId="0" fontId="40" fillId="3" borderId="13" xfId="0" applyFont="1" applyFill="1" applyBorder="1" applyAlignment="1">
      <alignment horizontal="center"/>
    </xf>
    <xf numFmtId="0" fontId="40" fillId="3" borderId="15" xfId="0" applyFont="1" applyFill="1" applyBorder="1" applyAlignment="1">
      <alignment horizontal="center"/>
    </xf>
    <xf numFmtId="0" fontId="40" fillId="3" borderId="12" xfId="0" applyFont="1" applyFill="1" applyBorder="1" applyAlignment="1">
      <alignment horizontal="center"/>
    </xf>
    <xf numFmtId="2" fontId="41" fillId="3" borderId="5" xfId="0" applyNumberFormat="1" applyFont="1" applyFill="1" applyBorder="1" applyAlignment="1">
      <alignment horizontal="center"/>
    </xf>
    <xf numFmtId="0" fontId="41" fillId="3" borderId="0" xfId="0" applyFont="1" applyFill="1" applyAlignment="1">
      <alignment horizontal="center"/>
    </xf>
    <xf numFmtId="0" fontId="41" fillId="3" borderId="6" xfId="0" applyFont="1" applyFill="1" applyBorder="1" applyAlignment="1">
      <alignment horizontal="center"/>
    </xf>
    <xf numFmtId="2" fontId="41" fillId="3" borderId="0" xfId="0" applyNumberFormat="1" applyFont="1" applyFill="1" applyAlignment="1">
      <alignment horizontal="center"/>
    </xf>
    <xf numFmtId="0" fontId="41" fillId="3" borderId="3" xfId="0" applyFont="1" applyFill="1" applyBorder="1" applyAlignment="1">
      <alignment horizontal="justify" vertical="center" wrapText="1"/>
    </xf>
    <xf numFmtId="0" fontId="41" fillId="3" borderId="0" xfId="0" applyFont="1" applyFill="1" applyAlignment="1">
      <alignment horizontal="justify" vertical="center" wrapText="1"/>
    </xf>
    <xf numFmtId="0" fontId="8" fillId="3" borderId="3" xfId="0" applyFont="1" applyFill="1" applyBorder="1" applyAlignment="1">
      <alignment horizontal="justify" vertical="top" wrapText="1"/>
    </xf>
    <xf numFmtId="0" fontId="8" fillId="3" borderId="0" xfId="0" applyFont="1" applyFill="1" applyBorder="1" applyAlignment="1">
      <alignment horizontal="justify" wrapText="1"/>
    </xf>
  </cellXfs>
  <cellStyles count="25">
    <cellStyle name="Comma" xfId="22" xr:uid="{5339560B-547C-4652-810E-C78206B8E178}"/>
    <cellStyle name="Hipervínculo" xfId="23" builtinId="8"/>
    <cellStyle name="Millares [0]" xfId="1" builtinId="6"/>
    <cellStyle name="Millares [0] 2" xfId="14" xr:uid="{A70A1670-E580-4731-9F66-B49D5AF2E1FB}"/>
    <cellStyle name="Millares 10 5" xfId="6" xr:uid="{EA8D6C66-AAEA-4858-A33A-CBCC30EEF9BF}"/>
    <cellStyle name="Millares 2" xfId="16" xr:uid="{290B5D00-18FA-41E5-8C8B-BFB5ABC0E696}"/>
    <cellStyle name="Millares 2 2" xfId="7" xr:uid="{709AD3FB-AC8B-4BA2-ACCC-A62704C5CA2B}"/>
    <cellStyle name="Millares 3" xfId="11" xr:uid="{993E16C9-1547-45C2-AAD0-E1DBE0E16393}"/>
    <cellStyle name="Millares 4" xfId="17" xr:uid="{1B5D0E78-78E0-4029-BCBB-271AF931ED47}"/>
    <cellStyle name="Moneda [0]" xfId="8" builtinId="7"/>
    <cellStyle name="Moneda [0] 2" xfId="9" xr:uid="{6B1E0C20-E670-4EDD-89FA-7267DF706085}"/>
    <cellStyle name="Normal" xfId="0" builtinId="0"/>
    <cellStyle name="Normal 10" xfId="4" xr:uid="{4B9BDF7A-5E70-4FA3-8E97-6FEA52E74F52}"/>
    <cellStyle name="Normal 10 2" xfId="20" xr:uid="{99037018-51C7-4954-B6EB-50482200B8BB}"/>
    <cellStyle name="Normal 2" xfId="10" xr:uid="{9BFCC79D-7062-4335-8226-09393BE233BB}"/>
    <cellStyle name="Normal 2 2" xfId="3" xr:uid="{224840E7-408B-410F-BCB9-27DC9D3C945D}"/>
    <cellStyle name="Normal 2 2 2" xfId="12" xr:uid="{E7E6B70C-E068-4DC5-BB5B-DBD185DAEE79}"/>
    <cellStyle name="Normal 21" xfId="18" xr:uid="{7CAF0F92-8356-46C2-A67D-3274903BA1F5}"/>
    <cellStyle name="Normal 3" xfId="5" xr:uid="{29C7B6B0-652E-489A-81F0-CAC2C163D6A3}"/>
    <cellStyle name="Normal 4" xfId="13" xr:uid="{1DE040F4-9858-49F1-AC80-80101D5DDF12}"/>
    <cellStyle name="Normal 5" xfId="15" xr:uid="{71232775-5A32-4EE6-91A4-578B141A61E5}"/>
    <cellStyle name="Normal 6" xfId="24" xr:uid="{38B0E1A2-7839-4530-BE02-F20CFAD432B1}"/>
    <cellStyle name="Percent" xfId="21" xr:uid="{0018C57F-A874-4CAF-8B3C-F61048B59469}"/>
    <cellStyle name="Porcentaje" xfId="2" builtinId="5"/>
    <cellStyle name="Porcentual 2 4" xfId="19" xr:uid="{9F64284D-7B1F-42B4-B8A6-77C4AA0F4E3B}"/>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05B1-C894-44EA-AEEE-64DD49F15487}">
  <dimension ref="A1:B100"/>
  <sheetViews>
    <sheetView tabSelected="1" zoomScaleNormal="100" workbookViewId="0">
      <selection activeCell="D29" sqref="D29"/>
    </sheetView>
  </sheetViews>
  <sheetFormatPr baseColWidth="10" defaultColWidth="11.42578125" defaultRowHeight="12.75" x14ac:dyDescent="0.2"/>
  <cols>
    <col min="1" max="1" width="15" style="7" customWidth="1"/>
    <col min="2" max="2" width="121.5703125" style="7" bestFit="1" customWidth="1"/>
    <col min="3" max="16384" width="11.42578125" style="7"/>
  </cols>
  <sheetData>
    <row r="1" spans="1:2" x14ac:dyDescent="0.2">
      <c r="A1" s="6" t="s">
        <v>810</v>
      </c>
    </row>
    <row r="3" spans="1:2" x14ac:dyDescent="0.2">
      <c r="A3" s="6" t="s">
        <v>811</v>
      </c>
    </row>
    <row r="4" spans="1:2" x14ac:dyDescent="0.2">
      <c r="A4" s="943" t="str">
        <f>'C I.1.1'!A1</f>
        <v>Cuadro I.1.1</v>
      </c>
      <c r="B4" s="7" t="str">
        <f>'C I.1.1'!A2</f>
        <v>Supuestos macroeconómicos 2023</v>
      </c>
    </row>
    <row r="5" spans="1:2" x14ac:dyDescent="0.2">
      <c r="A5" s="943" t="str">
        <f>'C I.1.2'!A1</f>
        <v>Cuadro I.1.2</v>
      </c>
      <c r="B5" s="7" t="str">
        <f>'C I.1.2'!A2</f>
        <v>Detalle supuestos de crecimiento económico y cuenta corriente 2023</v>
      </c>
    </row>
    <row r="6" spans="1:2" x14ac:dyDescent="0.2">
      <c r="A6" s="943" t="str">
        <f>'C I.2.1'!A1</f>
        <v>Cuadro I.2.1</v>
      </c>
      <c r="B6" s="7" t="str">
        <f>'C I.2.1'!A2</f>
        <v>Ingresos Gobierno Central Total en 2022 y 2023</v>
      </c>
    </row>
    <row r="7" spans="1:2" x14ac:dyDescent="0.2">
      <c r="A7" s="943" t="str">
        <f>'C I.2.2'!A1</f>
        <v>Cuadro I.2.2</v>
      </c>
      <c r="B7" s="7" t="str">
        <f>'C I.2.2'!A2</f>
        <v>Ingresos tributarios 2022 y 2023</v>
      </c>
    </row>
    <row r="8" spans="1:2" x14ac:dyDescent="0.2">
      <c r="A8" s="943" t="str">
        <f>'C I.2.3'!A1</f>
        <v>Cuadro I.2.3</v>
      </c>
      <c r="B8" s="7" t="str">
        <f>'C I.2.3'!A2</f>
        <v>Efecto de las medidas tributarias implementadas por la pandemia en los Ingresos 2023(1)</v>
      </c>
    </row>
    <row r="9" spans="1:2" x14ac:dyDescent="0.2">
      <c r="A9" s="943" t="str">
        <f>'C I.2.4'!A1</f>
        <v>Cuadro I.2.4</v>
      </c>
      <c r="B9" s="7" t="str">
        <f>'C I.2.4'!A2</f>
        <v>Ingresos Gobierno Central Total Evolución Trimestral 2023</v>
      </c>
    </row>
    <row r="10" spans="1:2" x14ac:dyDescent="0.2">
      <c r="A10" s="943" t="str">
        <f>'C I.4.1'!A1</f>
        <v>Cuadro I.4.1</v>
      </c>
      <c r="B10" s="7" t="str">
        <f>'C I.4.1'!A2</f>
        <v>Parámetros estructurales 2022-2023</v>
      </c>
    </row>
    <row r="11" spans="1:2" x14ac:dyDescent="0.2">
      <c r="A11" s="943" t="str">
        <f>'C I.4.2'!A1</f>
        <v>Cuadro I.4.2</v>
      </c>
      <c r="B11" s="7" t="str">
        <f>'C I.4.2'!A2</f>
        <v>Ingresos Cíclicamente Ajustados del Gobierno Central Total 2022 y 2023</v>
      </c>
    </row>
    <row r="12" spans="1:2" x14ac:dyDescent="0.2">
      <c r="A12" s="943" t="str">
        <f>'C I.5.1'!A1</f>
        <v>Cuadro I.5.1</v>
      </c>
      <c r="B12" s="7" t="str">
        <f>'C I.5.1'!A2</f>
        <v>Gastos Gobierno Central Total 2022 y 2023</v>
      </c>
    </row>
    <row r="13" spans="1:2" x14ac:dyDescent="0.2">
      <c r="A13" s="943" t="str">
        <f>'C I.5.2'!A1</f>
        <v>Cuadro I.5.2</v>
      </c>
      <c r="B13" s="7" t="str">
        <f>'C I.5.2'!A2</f>
        <v>Gastos Gobierno Central Total Ejecución Trimestral de Gastos 2023</v>
      </c>
    </row>
    <row r="14" spans="1:2" x14ac:dyDescent="0.2">
      <c r="A14" s="943" t="str">
        <f>'C I.5.3'!A1</f>
        <v>Cuadro I.5.3</v>
      </c>
      <c r="B14" s="7" t="str">
        <f>'C I.5.3'!A2</f>
        <v>Gastos Gobierno Central Presupuestario 2022 y 2023</v>
      </c>
    </row>
    <row r="15" spans="1:2" x14ac:dyDescent="0.2">
      <c r="A15" s="943" t="str">
        <f>'C I.5.4'!A1</f>
        <v>Cuadro I.5.4</v>
      </c>
      <c r="B15" s="7" t="str">
        <f>'C I.5.4'!A2</f>
        <v>Gasto Corriente, 5 Ministerios con mayor gasto aprobado 2023(1)(2)</v>
      </c>
    </row>
    <row r="16" spans="1:2" x14ac:dyDescent="0.2">
      <c r="A16" s="943" t="str">
        <f>'C I.5.5'!A1</f>
        <v>Cuadro I.5.5</v>
      </c>
      <c r="B16" s="7" t="str">
        <f>'C I.5.5'!A2</f>
        <v>Gasto de Capital, 5 Ministerios con mayor gasto aprobado 2023(1)(2)</v>
      </c>
    </row>
    <row r="17" spans="1:2" x14ac:dyDescent="0.2">
      <c r="A17" s="943" t="str">
        <f>'C I.6.1'!A1</f>
        <v>Cuadro I.6.1</v>
      </c>
      <c r="B17" s="7" t="str">
        <f>'C I.6.1'!A2</f>
        <v xml:space="preserve">Gasto del Gobierno Central Presupuestario por Partida 2023(1)(2), sub/sobre ejecución </v>
      </c>
    </row>
    <row r="18" spans="1:2" x14ac:dyDescent="0.2">
      <c r="A18" s="943" t="str">
        <f>'C I.7.1'!A1</f>
        <v>Cuadro I.7.1</v>
      </c>
      <c r="B18" s="7" t="str">
        <f>'C I.7.1'!A2</f>
        <v>Balance del Gobierno Central Total 2022 y 2023(1)</v>
      </c>
    </row>
    <row r="19" spans="1:2" x14ac:dyDescent="0.2">
      <c r="A19" s="943" t="str">
        <f>'C I.7.2'!A1</f>
        <v>Cuadro I.7.2</v>
      </c>
      <c r="B19" s="7" t="str">
        <f>'C I.7.2'!A2</f>
        <v>Balance del Gobierno Central Total efectivo y estructural 2023</v>
      </c>
    </row>
    <row r="20" spans="1:2" x14ac:dyDescent="0.2">
      <c r="A20" s="943" t="str">
        <f>'C I.8.1'!A1</f>
        <v xml:space="preserve">Cuadro I.8.1 </v>
      </c>
      <c r="B20" s="7" t="str">
        <f>'C I.8.1'!A2</f>
        <v>Financiamiento del Gobierno Central Total 2022-2023</v>
      </c>
    </row>
    <row r="21" spans="1:2" x14ac:dyDescent="0.2">
      <c r="A21" s="943" t="str">
        <f>'C I.8.2'!A1</f>
        <v xml:space="preserve">Cuadro I.8.2 </v>
      </c>
      <c r="B21" s="7" t="str">
        <f>'C I.8.2'!A2</f>
        <v>Fuentes y usos de recursos fiscales 2023(1)</v>
      </c>
    </row>
    <row r="22" spans="1:2" x14ac:dyDescent="0.2">
      <c r="A22" s="943" t="str">
        <f>'C. I.9.1'!A1</f>
        <v xml:space="preserve">Cuadro I.9.1 </v>
      </c>
      <c r="B22" s="7" t="str">
        <f>'C. I.9.1'!A2</f>
        <v>Activos consolidados del Tesoro Público, cierre efectivo 2020-2023</v>
      </c>
    </row>
    <row r="23" spans="1:2" x14ac:dyDescent="0.2">
      <c r="A23" s="943" t="str">
        <f>'C I.9.2'!A1</f>
        <v>Cuadro I.9.2</v>
      </c>
      <c r="B23" s="7" t="str">
        <f>'C I.9.2'!A2</f>
        <v>Deuda Bruta del Gobierno Central, cierre efectivo 2023</v>
      </c>
    </row>
    <row r="24" spans="1:2" x14ac:dyDescent="0.2">
      <c r="A24" s="943" t="str">
        <f>'C I.9.3'!A1</f>
        <v>Cuadro I.9.3</v>
      </c>
      <c r="B24" s="7" t="str">
        <f>'C I.9.3'!A2</f>
        <v xml:space="preserve">Stock de deuda del Gobierno Central por acreedor </v>
      </c>
    </row>
    <row r="25" spans="1:2" x14ac:dyDescent="0.2">
      <c r="A25" s="943" t="str">
        <f>'C I.9.4'!A1</f>
        <v>Cuadro I.9.4</v>
      </c>
      <c r="B25" s="7" t="str">
        <f>'C I.9.4'!A2</f>
        <v>Conciliación de flujos y saldos de la Deuda Bruta del Gobierno Central</v>
      </c>
    </row>
    <row r="26" spans="1:2" x14ac:dyDescent="0.2">
      <c r="A26" s="943" t="str">
        <f>'C I.9.5'!A1</f>
        <v>Cuadro I.9.5</v>
      </c>
      <c r="B26" s="7" t="str">
        <f>'C I.9.5'!A2</f>
        <v>Perfil de vencimiento de la Deuda Bruta del Gobierno Central al 31 de diciembre de 2023</v>
      </c>
    </row>
    <row r="27" spans="1:2" x14ac:dyDescent="0.2">
      <c r="A27" s="943" t="str">
        <f>'C I.9.6'!A1</f>
        <v>Cuadro I.9.6</v>
      </c>
      <c r="B27" s="7" t="str">
        <f>'C I.9.6'!A2</f>
        <v>Posición Financiera Neta Gobierno Central Total, cierre efectivo 2020-2023</v>
      </c>
    </row>
    <row r="28" spans="1:2" x14ac:dyDescent="0.2">
      <c r="A28" s="943" t="str">
        <f>'C I.10.1'!A1</f>
        <v xml:space="preserve">Cuadro I.10.1 </v>
      </c>
      <c r="B28" s="7" t="str">
        <f>'C I.10.1'!A2</f>
        <v>Clasificación Funcional de Erogaciones del Gobierno Central Total(1)</v>
      </c>
    </row>
    <row r="29" spans="1:2" x14ac:dyDescent="0.2">
      <c r="A29" s="943" t="str">
        <f>'C I.11.1'!A1</f>
        <v>Cuadro I.11.1</v>
      </c>
      <c r="B29" s="7" t="str">
        <f>'C I.11.1'!A2</f>
        <v>Logro de Indicadores de desempeño años 2021-2023 por Ministerio</v>
      </c>
    </row>
    <row r="30" spans="1:2" x14ac:dyDescent="0.2">
      <c r="A30" s="943" t="str">
        <f>'C I.11.2'!A1</f>
        <v>Cuadro I.11.2</v>
      </c>
      <c r="B30" s="7" t="str">
        <f>'C I.11.2'!A2</f>
        <v>Resumen cumplimiento por año de protocolo a diciembre de 2023</v>
      </c>
    </row>
    <row r="31" spans="1:2" x14ac:dyDescent="0.2">
      <c r="A31" s="943" t="str">
        <f>'C I.11.3'!A1</f>
        <v>Cuadro I.11.3</v>
      </c>
      <c r="B31" s="7" t="str">
        <f>'C I.11.3'!A2</f>
        <v>Resumen cumplimiento por Ministerio a diciembre de 2023</v>
      </c>
    </row>
    <row r="32" spans="1:2" x14ac:dyDescent="0.2">
      <c r="A32" s="943" t="str">
        <f>'C I.11.4'!A1</f>
        <v>Cuadro I.11.4</v>
      </c>
      <c r="B32" s="7" t="str">
        <f>'C I.11.4'!A2</f>
        <v>Programas que egresaron del sistema de seguimiento de compromisos en diciembre de 2023</v>
      </c>
    </row>
    <row r="33" spans="1:2" x14ac:dyDescent="0.2">
      <c r="A33" s="943" t="str">
        <f>'C I.11.5'!A1</f>
        <v>Cuadro I.11.5</v>
      </c>
      <c r="B33" s="7" t="str">
        <f>'C I.11.5'!A2</f>
        <v>Programas Calificados Globalmente como No Cumplidos a diciembre de 2023</v>
      </c>
    </row>
    <row r="34" spans="1:2" x14ac:dyDescent="0.2">
      <c r="A34" s="943" t="str">
        <f>'C I.11.6'!A1</f>
        <v>Cuadro I.11.6</v>
      </c>
      <c r="B34" s="7" t="str">
        <f>'C I.11.6'!A2</f>
        <v>Programas convocados a proceso de monitoreo del desempeño 2023</v>
      </c>
    </row>
    <row r="36" spans="1:2" x14ac:dyDescent="0.2">
      <c r="A36" s="6" t="s">
        <v>812</v>
      </c>
    </row>
    <row r="37" spans="1:2" x14ac:dyDescent="0.2">
      <c r="A37" s="943" t="str">
        <f>'C II.1.1'!A1</f>
        <v>Cuadro II.1.1</v>
      </c>
      <c r="B37" s="7" t="str">
        <f>'C II.1.1'!A2</f>
        <v>Supuestos Macroeconómicos 2024</v>
      </c>
    </row>
    <row r="38" spans="1:2" x14ac:dyDescent="0.2">
      <c r="A38" s="943" t="str">
        <f>'C II.1.2'!A1</f>
        <v>Cuadro II.1.2</v>
      </c>
      <c r="B38" s="7" t="str">
        <f>'C II.1.2'!A2</f>
        <v>Detalle supuestos de crecimiento económico y cuenta corriente 2024</v>
      </c>
    </row>
    <row r="39" spans="1:2" x14ac:dyDescent="0.2">
      <c r="A39" s="943" t="str">
        <f>'C II.2.1'!A1</f>
        <v xml:space="preserve">Cuadro II.2.1 </v>
      </c>
      <c r="B39" s="7" t="str">
        <f>'C II.2.1'!A2</f>
        <v>Ingresos Gobierno Central Total 2024</v>
      </c>
    </row>
    <row r="40" spans="1:2" x14ac:dyDescent="0.2">
      <c r="A40" s="943" t="str">
        <f>'C II.2.2'!A1</f>
        <v>Cuadro II.2.2</v>
      </c>
      <c r="B40" s="7" t="str">
        <f>'C II.2.2'!A2</f>
        <v>Ingresos Tributarios Netos 2024</v>
      </c>
    </row>
    <row r="41" spans="1:2" x14ac:dyDescent="0.2">
      <c r="A41" s="943" t="str">
        <f>'C II.3.1'!A1</f>
        <v>Cuadro II.3.1</v>
      </c>
      <c r="B41" s="7" t="str">
        <f>'C II.3.1'!A2</f>
        <v>Parámetros de referencia del Balance Cíclicamente Ajustado 2024</v>
      </c>
    </row>
    <row r="42" spans="1:2" x14ac:dyDescent="0.2">
      <c r="A42" s="943" t="str">
        <f>'C II.3.2'!A1</f>
        <v>Cuadro II.3.2</v>
      </c>
      <c r="B42" s="7" t="str">
        <f>'C II.3.2'!A2</f>
        <v>Ingresos Cíclicamente Ajustados del Gobierno Central Total 2024</v>
      </c>
    </row>
    <row r="43" spans="1:2" x14ac:dyDescent="0.2">
      <c r="A43" s="943" t="str">
        <f>'C II.4.1'!A1</f>
        <v>Cuadro II.4.1</v>
      </c>
      <c r="B43" s="7" t="str">
        <f>'C II.4.1'!A2</f>
        <v>Gasto del Gobierno Central Total 2024</v>
      </c>
    </row>
    <row r="44" spans="1:2" x14ac:dyDescent="0.2">
      <c r="A44" s="943" t="str">
        <f>'C II.4.2'!A1</f>
        <v>Cuadro II.4.2</v>
      </c>
      <c r="B44" s="7" t="str">
        <f>'C II.4.2'!A2</f>
        <v>Balance del Gobierno Central Total 2024</v>
      </c>
    </row>
    <row r="45" spans="1:2" x14ac:dyDescent="0.2">
      <c r="A45" s="943" t="str">
        <f>'C II.5.1'!A1</f>
        <v>Cuadro II.5.1</v>
      </c>
      <c r="B45" s="7" t="str">
        <f>'C II.5.1'!A2</f>
        <v>Deuda Bruta del Gobierno Central, cierre estimado 2024(1)</v>
      </c>
    </row>
    <row r="46" spans="1:2" x14ac:dyDescent="0.2">
      <c r="A46" s="943" t="str">
        <f>'C II.6.1'!A1</f>
        <v>Cuadro II.6.1</v>
      </c>
      <c r="B46" s="7" t="str">
        <f>'C II.6.1'!A2</f>
        <v>Posición Financiera Neta Gobierno Central Total, cierre estimado 2024(1)</v>
      </c>
    </row>
    <row r="47" spans="1:2" x14ac:dyDescent="0.2">
      <c r="A47" s="943" t="str">
        <f>'C II.7.1'!A1</f>
        <v>Cuadro II.7.1</v>
      </c>
      <c r="B47" s="7" t="str">
        <f>'C II.7.1'!A2</f>
        <v>Evaluaciones en curso 2024</v>
      </c>
    </row>
    <row r="49" spans="1:2" x14ac:dyDescent="0.2">
      <c r="A49" s="6" t="s">
        <v>813</v>
      </c>
    </row>
    <row r="50" spans="1:2" x14ac:dyDescent="0.2">
      <c r="A50" s="943" t="str">
        <f>'C III.3.1'!A1</f>
        <v>Cuadro III.3.1</v>
      </c>
      <c r="B50" s="7" t="str">
        <f>'C III.3.1'!A2</f>
        <v>Supuestos macroeconómicos 2025-2028</v>
      </c>
    </row>
    <row r="51" spans="1:2" x14ac:dyDescent="0.2">
      <c r="A51" s="943" t="str">
        <f>'C III.3.2'!A1</f>
        <v>Cuadro III.3.2</v>
      </c>
      <c r="B51" s="7" t="str">
        <f>'C III.3.2'!A2</f>
        <v>Detalle supuestos de crecimiento económico y cuenta corriente 2025-2028</v>
      </c>
    </row>
    <row r="52" spans="1:2" x14ac:dyDescent="0.2">
      <c r="A52" s="943" t="str">
        <f>'C III.4.1'!A1</f>
        <v>Cuadro III.4.1</v>
      </c>
      <c r="B52" s="7" t="str">
        <f>'C III.4.1'!A2</f>
        <v>Ingresos del Gobierno Central Total 2025-2028</v>
      </c>
    </row>
    <row r="53" spans="1:2" x14ac:dyDescent="0.2">
      <c r="A53" s="943" t="str">
        <f>'C III.4.2'!A1</f>
        <v>Cuadro III.4.2</v>
      </c>
      <c r="B53" s="7" t="str">
        <f>'C III.4.2'!A2</f>
        <v>Actualización de Ingresos del Gobierno Central Total 2025-2028</v>
      </c>
    </row>
    <row r="54" spans="1:2" x14ac:dyDescent="0.2">
      <c r="A54" s="943" t="str">
        <f>'C III.4.3'!A1</f>
        <v>Cuadro III.4.3</v>
      </c>
      <c r="B54" s="7" t="str">
        <f>'C III.4.3'!A2</f>
        <v>Parámetros de referencia del Balance Cíclicamente Ajustado 2025-2028</v>
      </c>
    </row>
    <row r="55" spans="1:2" x14ac:dyDescent="0.2">
      <c r="A55" s="943" t="str">
        <f>'C III.4.4'!A1</f>
        <v>Cuadro III.4.4</v>
      </c>
      <c r="B55" s="7" t="str">
        <f>'C III.4.4'!A2</f>
        <v>Ingresos Cíclicamente ajustados del Gobierno Central Total 2025-2028</v>
      </c>
    </row>
    <row r="56" spans="1:2" x14ac:dyDescent="0.2">
      <c r="A56" s="943" t="str">
        <f>'C III.5.1'!A1</f>
        <v>Cuadro III.5.1</v>
      </c>
      <c r="B56" s="7" t="str">
        <f>'C III.5.1'!A2</f>
        <v>Actualización de gastos comprometidos para el Gobierno Central Total 2025-2028</v>
      </c>
    </row>
    <row r="57" spans="1:2" x14ac:dyDescent="0.2">
      <c r="A57" s="943" t="str">
        <f>'C III.5.2'!A1</f>
        <v>Cuadro III.5.2</v>
      </c>
      <c r="B57" s="7" t="str">
        <f>'C III.5.2'!A2</f>
        <v>Gastos Comprometidos 2025-2028</v>
      </c>
    </row>
    <row r="58" spans="1:2" x14ac:dyDescent="0.2">
      <c r="A58" s="943" t="str">
        <f>'C III.6.1'!A1</f>
        <v>Cuadro III.6.1</v>
      </c>
      <c r="B58" s="7" t="str">
        <f>'C III.6.1'!A2</f>
        <v>Balances del Gobierno Central Total 2025-2028</v>
      </c>
    </row>
    <row r="59" spans="1:2" x14ac:dyDescent="0.2">
      <c r="A59" s="943" t="str">
        <f>'C III.6.2'!A1</f>
        <v>Cuadro III.6.2</v>
      </c>
      <c r="B59" s="7" t="str">
        <f>'C III.6.2'!A2</f>
        <v>Gasto compatible con la Meta de Balance Estructural 2025-2028</v>
      </c>
    </row>
    <row r="60" spans="1:2" x14ac:dyDescent="0.2">
      <c r="A60" s="943" t="str">
        <f>'C III.7.1'!A1</f>
        <v>Cuadro III.7.1</v>
      </c>
      <c r="B60" s="7" t="str">
        <f>'C III.7.1'!A2</f>
        <v>Deuda Bruta del Gobierno Central, cierre estimado 2025-2028</v>
      </c>
    </row>
    <row r="61" spans="1:2" x14ac:dyDescent="0.2">
      <c r="A61" s="943" t="str">
        <f>'C III.8.1'!A1</f>
        <v>Cuadro III.8.1</v>
      </c>
      <c r="B61" s="7" t="str">
        <f>'C III.8.1'!A2</f>
        <v xml:space="preserve">Posición Financiera Neta Gobierno Central Total, cierre estimado 2025-2028 </v>
      </c>
    </row>
    <row r="62" spans="1:2" x14ac:dyDescent="0.2">
      <c r="A62" s="943" t="str">
        <f>'C III.9.1'!A1</f>
        <v>Cuadro III.9.1</v>
      </c>
      <c r="B62" s="7" t="str">
        <f>'C III.9.1'!A2</f>
        <v>Escenarios macroeconómicos alternativos</v>
      </c>
    </row>
    <row r="63" spans="1:2" x14ac:dyDescent="0.2">
      <c r="A63" s="943" t="str">
        <f>'C III.9.2'!A1</f>
        <v>Cuadro III.9.2</v>
      </c>
      <c r="B63" s="7" t="str">
        <f>'C III.9.2'!A2</f>
        <v>Balances del Gobierno Central Total 2025-2028, Escenario Pesimista</v>
      </c>
    </row>
    <row r="64" spans="1:2" x14ac:dyDescent="0.2">
      <c r="A64" s="943" t="str">
        <f>'C III.9.3'!A1</f>
        <v>Cuadro III.9.3</v>
      </c>
      <c r="B64" s="7" t="str">
        <f>'C III.9.3'!A2</f>
        <v>Balances del Gobierno Central Total 2025-2028, Escenario Optimista</v>
      </c>
    </row>
    <row r="65" spans="1:2" x14ac:dyDescent="0.2">
      <c r="A65" s="943" t="str">
        <f>'C III.9.4'!A1</f>
        <v>Cuadro III.9.4</v>
      </c>
      <c r="B65" s="7" t="str">
        <f>'C III.9.4'!A2</f>
        <v>Posición Financiera Neta Gobierno Central Total, cierre estimado 2025-2028</v>
      </c>
    </row>
    <row r="67" spans="1:2" x14ac:dyDescent="0.2">
      <c r="A67" s="6" t="s">
        <v>815</v>
      </c>
    </row>
    <row r="68" spans="1:2" x14ac:dyDescent="0.2">
      <c r="A68" s="943" t="str">
        <f>'C A.I.1'!A1</f>
        <v>Cuadro A.I.1</v>
      </c>
      <c r="B68" s="7" t="str">
        <f>'C A.I.1'!A2</f>
        <v>Variables estructurales para 2023</v>
      </c>
    </row>
    <row r="69" spans="1:2" x14ac:dyDescent="0.2">
      <c r="A69" s="943" t="str">
        <f>'C A.I.2'!A1</f>
        <v>Cuadro A.I.2</v>
      </c>
      <c r="B69" s="7" t="str">
        <f>'C A.I.2'!A2</f>
        <v>Proyección de variables económicas efectivas 2023</v>
      </c>
    </row>
    <row r="70" spans="1:2" x14ac:dyDescent="0.2">
      <c r="A70" s="943" t="str">
        <f>'C A.I.3'!A1</f>
        <v>Cuadro A.I.3</v>
      </c>
      <c r="B70" s="7" t="str">
        <f>'C A.I.3'!A2</f>
        <v>Ingresos efectivos, componente cíclico e ingresos cíclicamente ajustados 2023</v>
      </c>
    </row>
    <row r="71" spans="1:2" x14ac:dyDescent="0.2">
      <c r="A71" s="943" t="str">
        <f>'C A.I.4'!A1</f>
        <v>Cuadro A.I.4</v>
      </c>
      <c r="B71" s="7" t="str">
        <f>'C A.I.4'!A2</f>
        <v>Balance Cíclicamente Ajustado del Gobierno Central Total 2023</v>
      </c>
    </row>
    <row r="72" spans="1:2" x14ac:dyDescent="0.2">
      <c r="A72" s="943" t="str">
        <f>'C A.I.5'!A1</f>
        <v>Cuadro A.I.5</v>
      </c>
      <c r="B72" s="7" t="str">
        <f>'C A.I.5'!A2</f>
        <v>Variables estructurales para 2024</v>
      </c>
    </row>
    <row r="73" spans="1:2" x14ac:dyDescent="0.2">
      <c r="A73" s="943" t="str">
        <f>'C A.I.6'!A1</f>
        <v>Cuadro A.I.6</v>
      </c>
      <c r="B73" s="7" t="str">
        <f>'C A.I.6'!A2</f>
        <v>Proyección de variables económicas efectivas 2024</v>
      </c>
    </row>
    <row r="74" spans="1:2" x14ac:dyDescent="0.2">
      <c r="A74" s="943" t="str">
        <f>'C A.I.7'!A1</f>
        <v>Cuadro A.I.7</v>
      </c>
      <c r="B74" s="7" t="str">
        <f>'C A.I.7'!A2</f>
        <v>Ingresos efectivos, componente cíclico e ingresos cíclicamente ajustados 2024</v>
      </c>
    </row>
    <row r="75" spans="1:2" x14ac:dyDescent="0.2">
      <c r="A75" s="943" t="str">
        <f>'C A.I.8'!A1</f>
        <v>Cuadro A.I.8</v>
      </c>
      <c r="B75" s="7" t="str">
        <f>'C A.I.8'!A2</f>
        <v>Balance Cíclicamente Ajustado del Gobierno Central Total 2024</v>
      </c>
    </row>
    <row r="77" spans="1:2" x14ac:dyDescent="0.2">
      <c r="A77" s="6" t="s">
        <v>816</v>
      </c>
    </row>
    <row r="78" spans="1:2" x14ac:dyDescent="0.2">
      <c r="A78" s="943" t="str">
        <f>'C A.II.1'!A1</f>
        <v>Cuadro A.II.1</v>
      </c>
      <c r="B78" s="7" t="str">
        <f>'C A.II.1'!A2</f>
        <v>Ingresos Cobre Bruto 2022-2023</v>
      </c>
    </row>
    <row r="79" spans="1:2" x14ac:dyDescent="0.2">
      <c r="A79" s="943" t="str">
        <f>'C A.II.2'!A1</f>
        <v>Cuadro A.II.2</v>
      </c>
      <c r="B79" s="7" t="str">
        <f>'C A.II.2'!A2</f>
        <v>Gastos Gobierno Central Total Ejecución Trimestral de Gastos 2023</v>
      </c>
    </row>
    <row r="80" spans="1:2" x14ac:dyDescent="0.2">
      <c r="A80" s="943" t="str">
        <f>'C A.II.3'!A1</f>
        <v>Cuadro A.II.3</v>
      </c>
      <c r="B80" s="7" t="str">
        <f>'C A.II.3'!A2</f>
        <v>Gastos Gobierno Central Presupuestario 2022 y 2023</v>
      </c>
    </row>
    <row r="81" spans="1:2" x14ac:dyDescent="0.2">
      <c r="A81" s="943" t="str">
        <f>'C A.II.4'!A1</f>
        <v>Cuadro A.II.4</v>
      </c>
      <c r="B81" s="7" t="str">
        <f>'C A.II.4'!A2</f>
        <v>Balance del Gobierno Central Presupuestario, Extrapresupuestario y Consolidado 2023 y Consolidado 2022(1)</v>
      </c>
    </row>
    <row r="82" spans="1:2" x14ac:dyDescent="0.2">
      <c r="A82" s="943" t="str">
        <f>'C A.II.5'!A1</f>
        <v>Cuadro A.II.5</v>
      </c>
      <c r="B82" s="7" t="str">
        <f>'C A.II.5'!A2</f>
        <v>Estado de Operaciones de Gobierno: 2022-2023</v>
      </c>
    </row>
    <row r="83" spans="1:2" x14ac:dyDescent="0.2">
      <c r="A83" s="943" t="str">
        <f>'C A.II.6'!A1</f>
        <v>Cuadro A.II.6</v>
      </c>
      <c r="B83" s="7" t="str">
        <f>'C A.II.6'!A2</f>
        <v>Fondos Especiales 2013-2023</v>
      </c>
    </row>
    <row r="84" spans="1:2" x14ac:dyDescent="0.2">
      <c r="A84" s="943" t="str">
        <f>'C A.II.7'!A1</f>
        <v>Cuadro A.II.7</v>
      </c>
      <c r="B84" s="7" t="str">
        <f>CONCATENATE('C A.II.7'!A2, "-", 'C A.II.7'!A3, "-", 'C A.II.7'!A4)</f>
        <v>Ingresos por Impuestos 2015-2023-Ejecución Presupuestaria Consolidada-(millones de pesos de cada año)</v>
      </c>
    </row>
    <row r="85" spans="1:2" x14ac:dyDescent="0.2">
      <c r="A85" s="943" t="str">
        <f>'C.A.II.8'!A1</f>
        <v>Cuadro A.II.8</v>
      </c>
      <c r="B85" s="7" t="str">
        <f>CONCATENATE('C.A.II.8'!A2, "-", 'C.A.II.8'!A3, "-", 'C.A.II.8'!A4)</f>
        <v>Ingresos por Impuestos 2015-2023-Ejecución Presupuestaria Consolidada-(millones de pesos 2023)</v>
      </c>
    </row>
    <row r="86" spans="1:2" x14ac:dyDescent="0.2">
      <c r="A86" s="943" t="str">
        <f>'C A.II.9'!A1</f>
        <v>Cuadro A.II.9</v>
      </c>
      <c r="B86" s="7" t="str">
        <f>CONCATENATE('C A.II.9'!A2, "-", 'C A.II.9'!A3, "-", 'C A.II.9'!A4)</f>
        <v>Ingresos por Impuestos 2015-2023-Ejecución Presupuestaria sin Mineras Privadas Consolidadas-(millones de pesos de cada año)</v>
      </c>
    </row>
    <row r="87" spans="1:2" x14ac:dyDescent="0.2">
      <c r="A87" s="943" t="str">
        <f>'C.A.II.10'!A1</f>
        <v>Cuadro A.II.10</v>
      </c>
      <c r="B87" s="7" t="str">
        <f>CONCATENATE('C.A.II.10'!A2, "-", 'C.A.II.10'!A3, "-", 'C.A.II.10'!A4)</f>
        <v>Ingresos por Impuestos 2015-2023-Ejecución Presupuestaria sin Mineras Privadas Consolidadas-(millones de pesos 2023)</v>
      </c>
    </row>
    <row r="88" spans="1:2" x14ac:dyDescent="0.2">
      <c r="A88" s="943" t="str">
        <f>'C.A.II.11'!A1</f>
        <v>Cuadro A.II.11</v>
      </c>
      <c r="B88" s="7" t="str">
        <f>CONCATENATE('C.A.II.11'!A2, "-",'C.A.II.11'!A3,"-",'C.A.II.11'!A4)</f>
        <v>Ingresos por Impuestos 2015-2023-Ejecución Presupuestaria Mineras Privadas Consolidadas-(millones de pesos 2023)</v>
      </c>
    </row>
    <row r="89" spans="1:2" x14ac:dyDescent="0.2">
      <c r="A89" s="943" t="str">
        <f>'C A.II.12'!A1</f>
        <v>Cuadro A.II.12</v>
      </c>
      <c r="B89" s="7" t="str">
        <f>'C A.II.12'!A2</f>
        <v>Proyección de Ingresos Cobre bruto 2024</v>
      </c>
    </row>
    <row r="90" spans="1:2" x14ac:dyDescent="0.2">
      <c r="A90" s="943" t="str">
        <f>'C A.II.13'!A1</f>
        <v>Cuadro A.II.13</v>
      </c>
      <c r="B90" s="7" t="str">
        <f>'C A.II.13'!A2</f>
        <v>Ingresos Tributarios GMP10 moneda nacional y extranjera 1997-2024p</v>
      </c>
    </row>
    <row r="91" spans="1:2" x14ac:dyDescent="0.2">
      <c r="A91" s="943" t="str">
        <f>'C A.II.14'!A1</f>
        <v>Cuadro A.II.14</v>
      </c>
      <c r="B91" s="7" t="str">
        <f>'C A.II.14'!A2</f>
        <v>Estado de Operaciones del Gobierno 2024</v>
      </c>
    </row>
    <row r="93" spans="1:2" x14ac:dyDescent="0.2">
      <c r="A93" s="6" t="s">
        <v>820</v>
      </c>
    </row>
    <row r="94" spans="1:2" x14ac:dyDescent="0.2">
      <c r="A94" s="943" t="str">
        <f>'C A.III.1'!A1</f>
        <v>Cuadro A.III.1</v>
      </c>
      <c r="B94" s="7" t="str">
        <f>CONCATENATE('C A.III.1'!A2, " ", 'C A.III.1'!A3)</f>
        <v>Informes financieros de Proyectos de Ley enviados entre enero y marzo de 2024, con efectos en los gastos fiscales</v>
      </c>
    </row>
    <row r="95" spans="1:2" x14ac:dyDescent="0.2">
      <c r="A95" s="943" t="str">
        <f>'C A.III.2'!A1</f>
        <v>Cuadro A.III.2</v>
      </c>
      <c r="B95" s="7" t="str">
        <f>CONCATENATE('C A.III.2'!A2," ",'C A.III.2'!A3)</f>
        <v>Informes financieros de Proyectos de Ley enviados entre enero y marzo de 2024, con efectos en los ingresos fiscales</v>
      </c>
    </row>
    <row r="96" spans="1:2" x14ac:dyDescent="0.2">
      <c r="A96" s="943" t="str">
        <f>'C A.III.3'!A1</f>
        <v>Cuadro A.III.3</v>
      </c>
      <c r="B96" s="7" t="str">
        <f>CONCATENATE('C A.III.3'!A2," ",'C A.III.3'!A3)</f>
        <v>Informes financieros de Proyectos de Ley enviados entre enero y marzo de 2024, sin efecto en gastos o ingresos fiscales</v>
      </c>
    </row>
    <row r="98" spans="1:2" x14ac:dyDescent="0.2">
      <c r="A98" s="6" t="s">
        <v>1287</v>
      </c>
    </row>
    <row r="99" spans="1:2" x14ac:dyDescent="0.2">
      <c r="A99" s="943" t="str">
        <f>'C R.3.1'!A1</f>
        <v>Cuadro R.3.1</v>
      </c>
      <c r="B99" s="7" t="str">
        <f>'C R.3.1'!A2</f>
        <v>Comparación de la raíz del error cuadrático medio</v>
      </c>
    </row>
    <row r="100" spans="1:2" x14ac:dyDescent="0.2">
      <c r="A100" s="943" t="str">
        <f>'C R.3.2'!A1</f>
        <v>Cuadro R.3.2</v>
      </c>
      <c r="B100" s="7" t="str">
        <f>'C R.3.2'!A2</f>
        <v>Comparación del error medio para el año siguiente</v>
      </c>
    </row>
  </sheetData>
  <hyperlinks>
    <hyperlink ref="A4" location="'C I.1.1'!A1" display="'C I.1.1'!A1" xr:uid="{CDEFE3BB-7836-4AB7-9CC1-3E8011E478F7}"/>
    <hyperlink ref="A5" location="'C I.1.2'!A1" display="'C I.1.2'!A1" xr:uid="{561F3F91-688F-4A89-B308-3F7B2351A489}"/>
    <hyperlink ref="A6" location="'C I.2.1'!A1" display="'C I.2.1'!A1" xr:uid="{6D384AA1-24B9-4C39-9C8D-728F05DA5081}"/>
    <hyperlink ref="A7" location="'C I.2.2'!A1" display="'C I.2.2'!A1" xr:uid="{9A18EC80-4A6B-43AE-A593-DC29616C5AE6}"/>
    <hyperlink ref="A8" location="'C I.2.3'!A1" display="'C I.2.3'!A1" xr:uid="{3051212D-E860-4D76-A4A8-C5B401AAAC96}"/>
    <hyperlink ref="A9" location="'C I.2.4'!A1" display="'C I.2.4'!A1" xr:uid="{AAF62EB5-852E-46AF-B987-B09FD2C12E43}"/>
    <hyperlink ref="A10" location="'C I.4.1'!A1" display="'C I.4.1'!A1" xr:uid="{D72D22EA-D826-4574-9CBD-5E9855D16141}"/>
    <hyperlink ref="A11" location="'C I.4.2'!A1" display="'C I.4.2'!A1" xr:uid="{9CEAAD46-FBCF-4F3D-AE23-20A457F68B4A}"/>
    <hyperlink ref="A12" location="'C I.5.1'!A1" display="'C I.5.1'!A1" xr:uid="{0D705ED1-90E3-46C6-B972-556CD3B85CB1}"/>
    <hyperlink ref="A13" location="'C I.5.2'!A1" display="'C I.5.2'!A1" xr:uid="{E1759A9D-FE56-4A44-B39E-FC74F5C61E8A}"/>
    <hyperlink ref="A14" location="'C I.5.3'!A1" display="'C I.5.3'!A1" xr:uid="{B7302917-504B-4BC8-B7F5-7E29E73FD4D4}"/>
    <hyperlink ref="A15" location="'C I.5.4'!A1" display="'C I.5.4'!A1" xr:uid="{693EE94F-DE49-4A74-8CF9-86F9A7C21781}"/>
    <hyperlink ref="A16" location="'C I.5.5'!A1" display="'C I.5.5'!A1" xr:uid="{9C7F101A-B0C3-40E4-8E6B-8E771D5D362B}"/>
    <hyperlink ref="A17" location="'C I.6.1'!A1" display="'C I.6.1'!A1" xr:uid="{94A57A5F-EFF2-4050-8B6D-15FA9BB30234}"/>
    <hyperlink ref="A18" location="'C I.7.1'!A1" display="'C I.7.1'!A1" xr:uid="{748AAC53-9A63-4FED-9F1E-638D634E7A73}"/>
    <hyperlink ref="A19" location="'C I.7.2'!A1" display="'C I.7.2'!A1" xr:uid="{FCEC2509-B028-4E06-842E-8777761782C1}"/>
    <hyperlink ref="A20" location="'C I.8.1'!A1" display="'C I.8.1'!A1" xr:uid="{6A34591E-D9BB-4E51-92F4-12AD3222CBC8}"/>
    <hyperlink ref="A21" location="'C I.8.2'!A1" display="'C I.8.2'!A1" xr:uid="{D05F0616-5690-4953-BF4D-6D1838D43209}"/>
    <hyperlink ref="A22" location="'C. I.9.1'!A1" display="'C. I.9.1'!A1" xr:uid="{6B42EF4F-FC92-4A5C-9864-222A5F15532F}"/>
    <hyperlink ref="A23" location="'C I.9.2'!A1" display="'C I.9.2'!A1" xr:uid="{E1C513F2-FC30-4277-BBE0-F963D7927AFE}"/>
    <hyperlink ref="A24" location="'C I.9.3'!A1" display="'C I.9.3'!A1" xr:uid="{7F27360E-E7DD-44F2-9FBF-28A8DB85EDF5}"/>
    <hyperlink ref="A25" location="'C I.9.4'!A1" display="'C I.9.4'!A1" xr:uid="{B24D356F-CD08-4BE6-AE1E-6CC1455F7E02}"/>
    <hyperlink ref="A26" location="'C I.9.5'!A1" display="'C I.9.5'!A1" xr:uid="{F9866023-054C-4936-B667-19E3FC0965B5}"/>
    <hyperlink ref="A27" location="'C I.9.6'!A1" display="'C I.9.6'!A1" xr:uid="{7C498F5D-C006-4DCB-89C1-87806CF9A875}"/>
    <hyperlink ref="A28" location="'C I.10.1'!A1" display="'C I.10.1'!A1" xr:uid="{61DAA0F9-9AE3-4EF9-B47B-B6E3AFDBC868}"/>
    <hyperlink ref="A29" location="'C I.11.1'!A1" display="'C I.11.1'!A1" xr:uid="{6939BF9B-9238-499E-B33A-7696CDF59A44}"/>
    <hyperlink ref="A30" location="'C I.11.2'!A1" display="'C I.11.2'!A1" xr:uid="{486D8156-A048-4F30-B2EF-08E76B91F5CB}"/>
    <hyperlink ref="A31" location="'C I.11.3'!A1" display="'C I.11.3'!A1" xr:uid="{2745FA27-0401-4C67-BBC8-2C0617E16ADC}"/>
    <hyperlink ref="A32" location="'C I.11.4'!A1" display="'C I.11.4'!A1" xr:uid="{E129ADE8-07DF-4D13-9386-F3F3276254E5}"/>
    <hyperlink ref="A33" location="'C I.11.5'!A1" display="'C I.11.5'!A1" xr:uid="{75FEA7FD-A0AE-4A8D-8E46-77FD1C9B799C}"/>
    <hyperlink ref="A34" location="'C I.11.7'!A1" display="'C I.11.7'!A1" xr:uid="{541D0B66-DE60-42FB-BA9E-EF3E6CFA2EE2}"/>
    <hyperlink ref="A37" location="'C II.1.1'!A1" display="'C II.1.1'!A1" xr:uid="{CB905B32-7E20-4846-BEF0-A8128C4D24CA}"/>
    <hyperlink ref="A38" location="'C II.1.2'!A1" display="'C II.1.2'!A1" xr:uid="{44BD6FC5-1610-4DA6-8779-5001C64F9B13}"/>
    <hyperlink ref="A39" location="'C II.2.1'!A1" display="'C II.2.1'!A1" xr:uid="{0EF89F4B-0A52-4796-96AE-881F5EC4BE17}"/>
    <hyperlink ref="A40" location="'C II.2.2'!A1" display="'C II.2.2'!A1" xr:uid="{2F346CD2-9DEA-4DAD-AF14-195BBE7E5630}"/>
    <hyperlink ref="A41" location="'C II.3.1'!A1" display="'C II.3.1'!A1" xr:uid="{663C9B92-4F8E-41FB-8B26-67644BC92750}"/>
    <hyperlink ref="A42" location="'C II.3.2'!A1" display="'C II.3.2'!A1" xr:uid="{9E9B048F-7A40-456B-9F85-7A72821FB028}"/>
    <hyperlink ref="A43" location="'C II.4.1'!A1" display="'C II.4.1'!A1" xr:uid="{51EECCFF-EBC7-4056-AB49-0191ACD3A9A9}"/>
    <hyperlink ref="A44" location="'C II.4.2'!A1" display="'C II.4.2'!A1" xr:uid="{25A14802-9726-4342-A952-BF6865C528E6}"/>
    <hyperlink ref="A45" location="'C II.5.1'!A1" display="'C II.5.1'!A1" xr:uid="{ECD4B1CB-E61F-4E0B-9846-7799D070881B}"/>
    <hyperlink ref="A46" location="'C II.6.1'!A1" display="'C II.6.1'!A1" xr:uid="{AD3BD3BA-6D58-4293-AC75-63469FD590CF}"/>
    <hyperlink ref="A47" location="'C II.7.1'!A1" display="'C II.7.1'!A1" xr:uid="{62207987-55C7-4EE9-8B7C-E0B1B0814227}"/>
    <hyperlink ref="A50" location="'C III.3.1'!A1" display="'C III.3.1'!A1" xr:uid="{A3C00192-0EE8-4DFC-B6AB-2640635439C7}"/>
    <hyperlink ref="A51" location="'C III.3.2'!A1" display="'C III.3.2'!A1" xr:uid="{B56F0ED6-33B2-4421-BA74-1A8E4CB1C09E}"/>
    <hyperlink ref="A52" location="'C III.4.1'!A1" display="'C III.4.1'!A1" xr:uid="{6921CCD9-B6D1-44D7-8E78-D8C405C4C379}"/>
    <hyperlink ref="A53" location="'C III.4.2'!A1" display="'C III.4.2'!A1" xr:uid="{8AE52D3C-A51C-46E9-9B85-0DE2CFD1EE35}"/>
    <hyperlink ref="A54" location="'C III.4.3'!A1" display="'C III.4.3'!A1" xr:uid="{D998FB0F-463C-4A23-85C9-8E5B28EBEFFC}"/>
    <hyperlink ref="A55" location="'C III.4.4'!A1" display="'C III.4.4'!A1" xr:uid="{D8E8A837-D7CE-4673-B796-0B5CC501714D}"/>
    <hyperlink ref="A56" location="'C III.5.1'!A1" display="'C III.5.1'!A1" xr:uid="{2256AD47-A720-4045-88AC-783EF0EFC5AE}"/>
    <hyperlink ref="A57" location="'C III.5.2'!A1" display="'C III.5.2'!A1" xr:uid="{630CDDBD-35DA-4F80-8D6B-5ED375FF7812}"/>
    <hyperlink ref="A58" location="'C III.6.1'!A1" display="'C III.6.1'!A1" xr:uid="{917962A6-A764-42E8-865B-0A9BD343A066}"/>
    <hyperlink ref="A59" location="'C III.6.2'!A1" display="'C III.6.2'!A1" xr:uid="{F4A22E74-5CE2-4432-B6DC-1B754C57603C}"/>
    <hyperlink ref="A60" location="'C III.7.1'!A1" display="'C III.7.1'!A1" xr:uid="{23FF3DA7-B93A-41B1-8158-269B0ECF153D}"/>
    <hyperlink ref="A61" location="'C III.8.1'!A1" display="'C III.8.1'!A1" xr:uid="{34835FBB-E695-47C5-A060-1D48EB279603}"/>
    <hyperlink ref="A62" location="'C III.9.1'!A1" display="'C III.9.1'!A1" xr:uid="{E6608558-B8AE-47AF-B85C-3A41B2EDA1F2}"/>
    <hyperlink ref="A63" location="'C III.9.2'!A1" display="'C III.9.2'!A1" xr:uid="{0E8367A5-DEA7-49F5-AF8A-C9A7FC9350FF}"/>
    <hyperlink ref="A64" location="'C III.9.3'!A1" display="'C III.9.3'!A1" xr:uid="{09F49B98-B858-41FA-BD16-303D50220974}"/>
    <hyperlink ref="A65" location="'C III.9.4'!A1" display="'C III.9.4'!A1" xr:uid="{E5059CF0-283F-47FB-8E84-F905BF807F7F}"/>
    <hyperlink ref="A68" location="'C A.I.1'!A1" display="'C A.I.1'!A1" xr:uid="{D3A31C73-2BC2-4702-A60D-D088CAACEB89}"/>
    <hyperlink ref="A69" location="'C A.I.2'!A1" display="'C A.I.2'!A1" xr:uid="{1FC2D0F9-3818-441E-BB22-5567264BB194}"/>
    <hyperlink ref="A70" location="'C A.I.3'!A1" display="'C A.I.3'!A1" xr:uid="{80993025-A8FB-42D4-B973-1D0922EB6A2D}"/>
    <hyperlink ref="A71" location="'C A.I.4'!A1" display="'C A.I.4'!A1" xr:uid="{204C5DFA-14EC-44C9-81A9-B4166AAA2181}"/>
    <hyperlink ref="A72" location="'C A.I.5'!A1" display="'C A.I.5'!A1" xr:uid="{D61BCDB0-9AAB-4B9A-905E-834D5D674447}"/>
    <hyperlink ref="A73" location="'C A.I.6'!A1" display="'C A.I.6'!A1" xr:uid="{172B03E2-163F-435E-8704-78D2375C2978}"/>
    <hyperlink ref="A74" location="'C A.I.7'!A1" display="'C A.I.7'!A1" xr:uid="{898B37C6-5100-47B3-8F46-BA10AD928917}"/>
    <hyperlink ref="A75" location="'C A.I.8'!A1" display="'C A.I.8'!A1" xr:uid="{9034CBA0-124C-4AFE-AA1E-BCCE3DF4A45F}"/>
    <hyperlink ref="A78" location="'C A.II.1'!A1" display="'C A.II.1'!A1" xr:uid="{FA7B75EC-23AE-4A6B-8A28-8FA550FC8657}"/>
    <hyperlink ref="A79" location="'C A.II.2'!A1" display="'C A.II.2'!A1" xr:uid="{31C45898-5195-4FDC-B940-4CFF8F264DD1}"/>
    <hyperlink ref="A80" location="'C A.II.3'!A1" display="'C A.II.3'!A1" xr:uid="{952E95BF-7C49-460C-8BB8-6CF587266B87}"/>
    <hyperlink ref="A81" location="'C A.II.4'!A1" display="'C A.II.4'!A1" xr:uid="{4625FDC8-8468-45DA-98A9-D7570EAF317E}"/>
    <hyperlink ref="A82" location="'C A.II.5'!A1" display="'C A.II.5'!A1" xr:uid="{48799B00-D0BA-4BB9-9EB7-4D99C788D828}"/>
    <hyperlink ref="A83" location="'C A.II.6'!A1" display="'C A.II.6'!A1" xr:uid="{C2034B4D-8CB1-4AA6-A75B-D74D646A5C5C}"/>
    <hyperlink ref="A84" location="'C A.II.7'!A1" display="'C A.II.7'!A1" xr:uid="{78F1C27F-0FB3-4462-AFBB-72EACE6C4B78}"/>
    <hyperlink ref="A85" location="C.A.II.8!A1" display="C.A.II.8!A1" xr:uid="{06788CA5-B5AD-4D36-8A39-FF7D9350F84E}"/>
    <hyperlink ref="A86" location="'C A.II.9'!A1" display="'C A.II.9'!A1" xr:uid="{32828BEA-2C82-479F-B679-C1E5561FE750}"/>
    <hyperlink ref="A87" location="C.A.II.10!A1" display="C.A.II.10!A1" xr:uid="{CF50CDAE-A2B1-4E7D-9859-C5E18FF35AC3}"/>
    <hyperlink ref="A88" location="C.A.II.11!A1" display="C.A.II.11!A1" xr:uid="{753C7996-D7D1-48C5-9CF4-8D362F80BC5E}"/>
    <hyperlink ref="A89" location="'C A.II.12'!A1" display="'C A.II.12'!A1" xr:uid="{7829A4F2-3C02-4714-BF6D-4B79CFC5B600}"/>
    <hyperlink ref="A90" location="'C A.II.13'!A1" display="'C A.II.13'!A1" xr:uid="{4F935472-15F7-41CA-A8C4-C48AF76760B9}"/>
    <hyperlink ref="A91" location="'C A.II.14'!A1" display="'C A.II.14'!A1" xr:uid="{9B83198F-86A5-4236-BC0B-DBB8CE162365}"/>
    <hyperlink ref="A94" location="'C A.III.1'!A1" display="'C A.III.1'!A1" xr:uid="{4DEA32DB-B229-42C1-9CD4-99D003FF45C3}"/>
    <hyperlink ref="A95" location="'C A.III.2'!A1" display="'C A.III.2'!A1" xr:uid="{3CBE94C2-4DD2-46D7-B554-0221D63ABF73}"/>
    <hyperlink ref="A96" location="'C A.III.3'!A1" display="'C A.III.3'!A1" xr:uid="{94F4C237-8FDB-4FA4-AF9F-0AE7898D12B5}"/>
    <hyperlink ref="A99" location="'C R.3.1'!A1" display="'C R.3.1'!A1" xr:uid="{CE0020EF-E3BC-4068-BAB3-A7AD65B1E8F0}"/>
    <hyperlink ref="A100" location="'C R.3.2'!A1" display="'C R.3.2'!A1" xr:uid="{7E268023-F5D9-455F-B6B0-83FF44CB83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E602-03CB-4B60-8782-CF0B7754C350}">
  <dimension ref="A1:F21"/>
  <sheetViews>
    <sheetView showGridLines="0" zoomScaleNormal="100" workbookViewId="0">
      <selection activeCell="M22" sqref="M22"/>
    </sheetView>
  </sheetViews>
  <sheetFormatPr baseColWidth="10" defaultColWidth="10.42578125" defaultRowHeight="12.75" x14ac:dyDescent="0.2"/>
  <cols>
    <col min="1" max="1" width="45.42578125" style="4" customWidth="1"/>
    <col min="2" max="2" width="11.85546875" style="4" customWidth="1"/>
    <col min="3" max="3" width="14" style="4" customWidth="1"/>
    <col min="4" max="4" width="16.5703125" style="4" customWidth="1"/>
    <col min="5" max="5" width="13.28515625" style="4" customWidth="1"/>
    <col min="6" max="6" width="15.85546875" style="4" customWidth="1"/>
    <col min="7" max="16384" width="10.42578125" style="4"/>
  </cols>
  <sheetData>
    <row r="1" spans="1:6" x14ac:dyDescent="0.2">
      <c r="A1" s="153" t="s">
        <v>54</v>
      </c>
    </row>
    <row r="2" spans="1:6" x14ac:dyDescent="0.2">
      <c r="A2" s="153" t="s">
        <v>780</v>
      </c>
      <c r="B2" s="376"/>
      <c r="F2" s="376"/>
    </row>
    <row r="3" spans="1:6" x14ac:dyDescent="0.2">
      <c r="A3" s="4" t="s">
        <v>595</v>
      </c>
      <c r="F3" s="496"/>
    </row>
    <row r="4" spans="1:6" x14ac:dyDescent="0.2">
      <c r="C4" s="376"/>
    </row>
    <row r="5" spans="1:6" ht="25.5" x14ac:dyDescent="0.2">
      <c r="A5" s="1120"/>
      <c r="B5" s="243" t="s">
        <v>1038</v>
      </c>
      <c r="C5" s="176" t="s">
        <v>739</v>
      </c>
      <c r="D5" s="176" t="s">
        <v>740</v>
      </c>
      <c r="E5" s="176" t="s">
        <v>781</v>
      </c>
      <c r="F5" s="176" t="s">
        <v>744</v>
      </c>
    </row>
    <row r="6" spans="1:6" ht="16.350000000000001" customHeight="1" x14ac:dyDescent="0.2">
      <c r="A6" s="1121"/>
      <c r="B6" s="154" t="s">
        <v>55</v>
      </c>
      <c r="C6" s="154" t="s">
        <v>55</v>
      </c>
      <c r="D6" s="154" t="s">
        <v>55</v>
      </c>
      <c r="E6" s="154" t="s">
        <v>56</v>
      </c>
      <c r="F6" s="162" t="s">
        <v>55</v>
      </c>
    </row>
    <row r="7" spans="1:6" x14ac:dyDescent="0.2">
      <c r="A7" s="1" t="s">
        <v>6</v>
      </c>
      <c r="B7" s="334">
        <v>60660775.201648146</v>
      </c>
      <c r="C7" s="334">
        <v>59531109.460799001</v>
      </c>
      <c r="D7" s="334">
        <v>61648421.932437994</v>
      </c>
      <c r="E7" s="340">
        <v>1.6281472294191968</v>
      </c>
      <c r="F7" s="335">
        <v>2117312.4716389924</v>
      </c>
    </row>
    <row r="8" spans="1:6" x14ac:dyDescent="0.2">
      <c r="A8" s="250" t="s">
        <v>57</v>
      </c>
      <c r="B8" s="336">
        <v>13258929.90309559</v>
      </c>
      <c r="C8" s="336">
        <v>12518682.1974</v>
      </c>
      <c r="D8" s="336">
        <v>13801178.64615</v>
      </c>
      <c r="E8" s="341">
        <v>4.0896870789535633</v>
      </c>
      <c r="F8" s="337">
        <v>1282496.4487500004</v>
      </c>
    </row>
    <row r="9" spans="1:6" x14ac:dyDescent="0.2">
      <c r="A9" s="250" t="s">
        <v>58</v>
      </c>
      <c r="B9" s="336">
        <v>5577496.807612095</v>
      </c>
      <c r="C9" s="336">
        <v>4812482.9113999996</v>
      </c>
      <c r="D9" s="336">
        <v>5461479.7472700002</v>
      </c>
      <c r="E9" s="341">
        <v>-2.0800919183630251</v>
      </c>
      <c r="F9" s="337">
        <v>648996.83587000053</v>
      </c>
    </row>
    <row r="10" spans="1:6" x14ac:dyDescent="0.2">
      <c r="A10" s="250" t="s">
        <v>59</v>
      </c>
      <c r="B10" s="336">
        <v>2839733.9773262613</v>
      </c>
      <c r="C10" s="336">
        <v>2910471.723464</v>
      </c>
      <c r="D10" s="336">
        <v>2972600.4078529999</v>
      </c>
      <c r="E10" s="341">
        <v>4.6788337072276809</v>
      </c>
      <c r="F10" s="337">
        <v>62128.684388999827</v>
      </c>
    </row>
    <row r="11" spans="1:6" x14ac:dyDescent="0.2">
      <c r="A11" s="250" t="s">
        <v>60</v>
      </c>
      <c r="B11" s="336">
        <v>26447904.034049328</v>
      </c>
      <c r="C11" s="336">
        <v>25324964.430400003</v>
      </c>
      <c r="D11" s="336">
        <v>25026491.902279999</v>
      </c>
      <c r="E11" s="341">
        <v>-5.374384790338727</v>
      </c>
      <c r="F11" s="337">
        <v>-298472.52812000364</v>
      </c>
    </row>
    <row r="12" spans="1:6" ht="15" x14ac:dyDescent="0.2">
      <c r="A12" s="250" t="s">
        <v>1037</v>
      </c>
      <c r="B12" s="336">
        <v>12240412.124504626</v>
      </c>
      <c r="C12" s="336">
        <v>13923092.030134998</v>
      </c>
      <c r="D12" s="336">
        <v>14167675.812804999</v>
      </c>
      <c r="E12" s="341">
        <v>15.745088226581005</v>
      </c>
      <c r="F12" s="337">
        <v>244583.78267000057</v>
      </c>
    </row>
    <row r="13" spans="1:6" x14ac:dyDescent="0.2">
      <c r="A13" s="250" t="s">
        <v>62</v>
      </c>
      <c r="B13" s="336">
        <v>296298.35506024276</v>
      </c>
      <c r="C13" s="336">
        <v>41416.167999999998</v>
      </c>
      <c r="D13" s="336">
        <v>218995.41608</v>
      </c>
      <c r="E13" s="341">
        <v>-26.089560626998988</v>
      </c>
      <c r="F13" s="337">
        <v>177579.24807999999</v>
      </c>
    </row>
    <row r="14" spans="1:6" x14ac:dyDescent="0.2">
      <c r="A14" s="1" t="s">
        <v>15</v>
      </c>
      <c r="B14" s="334">
        <v>10010544.545764845</v>
      </c>
      <c r="C14" s="334">
        <v>11885149.633000001</v>
      </c>
      <c r="D14" s="334">
        <v>9770110.9582899995</v>
      </c>
      <c r="E14" s="340">
        <v>-2.4018032822856306</v>
      </c>
      <c r="F14" s="335">
        <v>-2115038.6747100018</v>
      </c>
    </row>
    <row r="15" spans="1:6" x14ac:dyDescent="0.2">
      <c r="A15" s="250" t="s">
        <v>63</v>
      </c>
      <c r="B15" s="336">
        <v>4230793.3697235947</v>
      </c>
      <c r="C15" s="336">
        <v>5329835.4460000005</v>
      </c>
      <c r="D15" s="336">
        <v>4209544.7897899998</v>
      </c>
      <c r="E15" s="341">
        <v>-0.50223629652192958</v>
      </c>
      <c r="F15" s="337">
        <v>-1120290.6562100006</v>
      </c>
    </row>
    <row r="16" spans="1:6" x14ac:dyDescent="0.2">
      <c r="A16" s="250" t="s">
        <v>64</v>
      </c>
      <c r="B16" s="336">
        <v>5779751.1760412492</v>
      </c>
      <c r="C16" s="336">
        <v>6555314.1869999999</v>
      </c>
      <c r="D16" s="336">
        <v>5560566.1684999997</v>
      </c>
      <c r="E16" s="341">
        <v>-3.7922914129908447</v>
      </c>
      <c r="F16" s="337">
        <v>-994748.01850000024</v>
      </c>
    </row>
    <row r="17" spans="1:6" x14ac:dyDescent="0.2">
      <c r="A17" s="2" t="s">
        <v>65</v>
      </c>
      <c r="B17" s="338">
        <v>70671319.747412995</v>
      </c>
      <c r="C17" s="338">
        <v>71416259.093798995</v>
      </c>
      <c r="D17" s="338">
        <v>71418532.890727997</v>
      </c>
      <c r="E17" s="511">
        <v>1.0573074706764052</v>
      </c>
      <c r="F17" s="339">
        <v>2273.7969290018082</v>
      </c>
    </row>
    <row r="18" spans="1:6" x14ac:dyDescent="0.2">
      <c r="A18" s="1126" t="s">
        <v>1040</v>
      </c>
      <c r="B18" s="1126"/>
      <c r="C18" s="1126"/>
      <c r="D18" s="1126"/>
      <c r="E18" s="1126"/>
      <c r="F18" s="1126"/>
    </row>
    <row r="19" spans="1:6" ht="12.75" customHeight="1" x14ac:dyDescent="0.2">
      <c r="A19" s="1111" t="s">
        <v>1308</v>
      </c>
      <c r="B19" s="1111"/>
      <c r="C19" s="1111"/>
      <c r="D19" s="1111"/>
      <c r="E19" s="1111"/>
      <c r="F19" s="1111"/>
    </row>
    <row r="20" spans="1:6" x14ac:dyDescent="0.2">
      <c r="A20" s="1111"/>
      <c r="B20" s="1111"/>
      <c r="C20" s="1111"/>
      <c r="D20" s="1111"/>
      <c r="E20" s="1111"/>
      <c r="F20" s="1111"/>
    </row>
    <row r="21" spans="1:6" x14ac:dyDescent="0.2">
      <c r="A21" s="186" t="s">
        <v>18</v>
      </c>
      <c r="B21" s="773"/>
      <c r="E21" s="773"/>
      <c r="F21" s="773"/>
    </row>
  </sheetData>
  <mergeCells count="3">
    <mergeCell ref="A5:A6"/>
    <mergeCell ref="A19:F20"/>
    <mergeCell ref="A18:F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AAB8-193A-48DF-89A8-4AD334728E84}">
  <dimension ref="A1:F34"/>
  <sheetViews>
    <sheetView showGridLines="0" workbookViewId="0">
      <selection activeCell="B5" sqref="B5"/>
    </sheetView>
  </sheetViews>
  <sheetFormatPr baseColWidth="10" defaultColWidth="10.42578125" defaultRowHeight="12.75" x14ac:dyDescent="0.2"/>
  <cols>
    <col min="1" max="1" width="48.42578125" style="4" customWidth="1"/>
    <col min="2" max="16384" width="10.42578125" style="4"/>
  </cols>
  <sheetData>
    <row r="1" spans="1:6" x14ac:dyDescent="0.2">
      <c r="A1" s="153" t="s">
        <v>66</v>
      </c>
    </row>
    <row r="2" spans="1:6" x14ac:dyDescent="0.2">
      <c r="A2" s="153" t="s">
        <v>745</v>
      </c>
      <c r="F2" s="376"/>
    </row>
    <row r="3" spans="1:6" x14ac:dyDescent="0.2">
      <c r="A3" s="4" t="s">
        <v>35</v>
      </c>
    </row>
    <row r="5" spans="1:6" x14ac:dyDescent="0.2">
      <c r="A5" s="1122"/>
      <c r="B5" s="243" t="s">
        <v>36</v>
      </c>
      <c r="C5" s="243" t="s">
        <v>37</v>
      </c>
      <c r="D5" s="243" t="s">
        <v>38</v>
      </c>
      <c r="E5" s="469" t="s">
        <v>39</v>
      </c>
    </row>
    <row r="6" spans="1:6" x14ac:dyDescent="0.2">
      <c r="A6" s="1123"/>
      <c r="B6" s="154" t="s">
        <v>40</v>
      </c>
      <c r="C6" s="154" t="s">
        <v>40</v>
      </c>
      <c r="D6" s="154" t="s">
        <v>40</v>
      </c>
      <c r="E6" s="162" t="s">
        <v>40</v>
      </c>
    </row>
    <row r="7" spans="1:6" x14ac:dyDescent="0.2">
      <c r="A7" s="1" t="s">
        <v>6</v>
      </c>
      <c r="B7" s="1077">
        <v>5.7926795674495111</v>
      </c>
      <c r="C7" s="1077">
        <v>6.9832662755315056</v>
      </c>
      <c r="D7" s="1077">
        <v>-8.4187477598684382</v>
      </c>
      <c r="E7" s="1078">
        <v>4.2205108003804668</v>
      </c>
    </row>
    <row r="8" spans="1:6" x14ac:dyDescent="0.2">
      <c r="A8" s="250" t="s">
        <v>57</v>
      </c>
      <c r="B8" s="1079">
        <v>2.3696261105860259</v>
      </c>
      <c r="C8" s="1079">
        <v>1.9383448096752289</v>
      </c>
      <c r="D8" s="1079">
        <v>6.6747223967857678</v>
      </c>
      <c r="E8" s="1080">
        <v>5.2906377326798548</v>
      </c>
    </row>
    <row r="9" spans="1:6" x14ac:dyDescent="0.2">
      <c r="A9" s="250" t="s">
        <v>58</v>
      </c>
      <c r="B9" s="1079">
        <v>0.33816212506420129</v>
      </c>
      <c r="C9" s="1079">
        <v>6.5067719781440587</v>
      </c>
      <c r="D9" s="1079">
        <v>-5.3460641945843292</v>
      </c>
      <c r="E9" s="1080">
        <v>-6.3906468215513712</v>
      </c>
    </row>
    <row r="10" spans="1:6" x14ac:dyDescent="0.2">
      <c r="A10" s="250" t="s">
        <v>59</v>
      </c>
      <c r="B10" s="1079">
        <v>2.3645694806653808</v>
      </c>
      <c r="C10" s="1079">
        <v>20.523472937613221</v>
      </c>
      <c r="D10" s="1079">
        <v>-8.709638381585151</v>
      </c>
      <c r="E10" s="1080">
        <v>52.128918664009376</v>
      </c>
    </row>
    <row r="11" spans="1:6" x14ac:dyDescent="0.2">
      <c r="A11" s="250" t="s">
        <v>60</v>
      </c>
      <c r="B11" s="1079">
        <v>-1.6170766919454564</v>
      </c>
      <c r="C11" s="1079">
        <v>0.67251285058343058</v>
      </c>
      <c r="D11" s="1079">
        <v>-21.805493040428601</v>
      </c>
      <c r="E11" s="1080">
        <v>5.6165769822733154</v>
      </c>
    </row>
    <row r="12" spans="1:6" ht="15" x14ac:dyDescent="0.2">
      <c r="A12" s="250" t="s">
        <v>61</v>
      </c>
      <c r="B12" s="1079">
        <v>29.238200539189336</v>
      </c>
      <c r="C12" s="1079">
        <v>26.040771310683184</v>
      </c>
      <c r="D12" s="1079">
        <v>7.6755897276295144</v>
      </c>
      <c r="E12" s="1080">
        <v>4.6902195422582906</v>
      </c>
    </row>
    <row r="13" spans="1:6" x14ac:dyDescent="0.2">
      <c r="A13" s="250" t="s">
        <v>62</v>
      </c>
      <c r="B13" s="1079">
        <v>18.414896691210359</v>
      </c>
      <c r="C13" s="1079">
        <v>38.759607351323808</v>
      </c>
      <c r="D13" s="1079">
        <v>-16.007872399946905</v>
      </c>
      <c r="E13" s="1080">
        <v>-51.859148996145784</v>
      </c>
    </row>
    <row r="14" spans="1:6" x14ac:dyDescent="0.2">
      <c r="A14" s="1" t="s">
        <v>15</v>
      </c>
      <c r="B14" s="1077">
        <v>1.0383882707050986</v>
      </c>
      <c r="C14" s="1077">
        <v>18.365497919499376</v>
      </c>
      <c r="D14" s="1077">
        <v>-2.0424661947298119</v>
      </c>
      <c r="E14" s="1078">
        <v>-12.285831872951718</v>
      </c>
    </row>
    <row r="15" spans="1:6" x14ac:dyDescent="0.2">
      <c r="A15" s="250" t="s">
        <v>63</v>
      </c>
      <c r="B15" s="1079">
        <v>-24.671510871672382</v>
      </c>
      <c r="C15" s="1079">
        <v>19.767116655119281</v>
      </c>
      <c r="D15" s="1079">
        <v>-1.1065039890345929</v>
      </c>
      <c r="E15" s="1080">
        <v>0.18829761838368597</v>
      </c>
    </row>
    <row r="16" spans="1:6" x14ac:dyDescent="0.2">
      <c r="A16" s="250" t="s">
        <v>64</v>
      </c>
      <c r="B16" s="1079">
        <v>15.322426287908968</v>
      </c>
      <c r="C16" s="1079">
        <v>17.441557539733409</v>
      </c>
      <c r="D16" s="1079">
        <v>-2.6598310778976639</v>
      </c>
      <c r="E16" s="1080">
        <v>-23.361718075948843</v>
      </c>
    </row>
    <row r="17" spans="1:6" x14ac:dyDescent="0.2">
      <c r="A17" s="2" t="s">
        <v>65</v>
      </c>
      <c r="B17" s="1081">
        <v>5.335778469720978</v>
      </c>
      <c r="C17" s="1081">
        <v>8.4349354408431338</v>
      </c>
      <c r="D17" s="1081">
        <v>-7.6881008950109191</v>
      </c>
      <c r="E17" s="1082">
        <v>0.68704732842682859</v>
      </c>
    </row>
    <row r="18" spans="1:6" x14ac:dyDescent="0.2">
      <c r="A18" s="1124" t="s">
        <v>503</v>
      </c>
      <c r="B18" s="1124"/>
      <c r="C18" s="1124"/>
      <c r="D18" s="1124"/>
      <c r="E18" s="1124"/>
    </row>
    <row r="19" spans="1:6" x14ac:dyDescent="0.2">
      <c r="A19" s="1125"/>
      <c r="B19" s="1125"/>
      <c r="C19" s="1125"/>
      <c r="D19" s="1125"/>
      <c r="E19" s="1125"/>
    </row>
    <row r="20" spans="1:6" x14ac:dyDescent="0.2">
      <c r="A20" s="179" t="s">
        <v>18</v>
      </c>
      <c r="B20" s="773"/>
      <c r="C20" s="773"/>
      <c r="D20" s="773"/>
      <c r="E20" s="773"/>
    </row>
    <row r="23" spans="1:6" x14ac:dyDescent="0.2">
      <c r="B23" s="457"/>
      <c r="C23" s="457"/>
      <c r="D23" s="457"/>
      <c r="E23" s="457"/>
      <c r="F23" s="457"/>
    </row>
    <row r="24" spans="1:6" x14ac:dyDescent="0.2">
      <c r="B24" s="457"/>
      <c r="C24" s="457"/>
      <c r="D24" s="457"/>
      <c r="E24" s="457"/>
      <c r="F24" s="457"/>
    </row>
    <row r="25" spans="1:6" x14ac:dyDescent="0.2">
      <c r="B25" s="457"/>
      <c r="C25" s="457"/>
      <c r="D25" s="457"/>
      <c r="E25" s="457"/>
      <c r="F25" s="457"/>
    </row>
    <row r="26" spans="1:6" x14ac:dyDescent="0.2">
      <c r="B26" s="457"/>
      <c r="C26" s="457"/>
      <c r="D26" s="457"/>
      <c r="E26" s="457"/>
      <c r="F26" s="457"/>
    </row>
    <row r="27" spans="1:6" x14ac:dyDescent="0.2">
      <c r="B27" s="457"/>
      <c r="C27" s="457"/>
      <c r="D27" s="457"/>
      <c r="E27" s="457"/>
      <c r="F27" s="457"/>
    </row>
    <row r="28" spans="1:6" x14ac:dyDescent="0.2">
      <c r="B28" s="457"/>
      <c r="C28" s="457"/>
      <c r="D28" s="457"/>
      <c r="E28" s="457"/>
      <c r="F28" s="457"/>
    </row>
    <row r="29" spans="1:6" x14ac:dyDescent="0.2">
      <c r="B29" s="457"/>
      <c r="C29" s="457"/>
      <c r="D29" s="457"/>
      <c r="E29" s="457"/>
      <c r="F29" s="457"/>
    </row>
    <row r="30" spans="1:6" x14ac:dyDescent="0.2">
      <c r="B30" s="457"/>
      <c r="C30" s="457"/>
      <c r="D30" s="457"/>
      <c r="E30" s="457"/>
      <c r="F30" s="457"/>
    </row>
    <row r="31" spans="1:6" x14ac:dyDescent="0.2">
      <c r="B31" s="457"/>
      <c r="C31" s="457"/>
      <c r="D31" s="457"/>
      <c r="E31" s="457"/>
      <c r="F31" s="457"/>
    </row>
    <row r="32" spans="1:6" x14ac:dyDescent="0.2">
      <c r="B32" s="457"/>
      <c r="C32" s="457"/>
      <c r="D32" s="457"/>
      <c r="E32" s="457"/>
      <c r="F32" s="457"/>
    </row>
    <row r="33" spans="2:6" x14ac:dyDescent="0.2">
      <c r="B33" s="457"/>
      <c r="C33" s="457"/>
      <c r="D33" s="457"/>
      <c r="E33" s="457"/>
      <c r="F33" s="457"/>
    </row>
    <row r="34" spans="2:6" x14ac:dyDescent="0.2">
      <c r="B34" s="457"/>
      <c r="C34" s="457"/>
      <c r="D34" s="457"/>
      <c r="E34" s="457"/>
      <c r="F34" s="457"/>
    </row>
  </sheetData>
  <mergeCells count="2">
    <mergeCell ref="A5:A6"/>
    <mergeCell ref="A18: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F2D1-35F4-4E8D-9BF3-C552EB36A922}">
  <dimension ref="A1:F26"/>
  <sheetViews>
    <sheetView showGridLines="0" workbookViewId="0">
      <selection activeCell="J29" sqref="J29"/>
    </sheetView>
  </sheetViews>
  <sheetFormatPr baseColWidth="10" defaultColWidth="10.42578125" defaultRowHeight="12.75" x14ac:dyDescent="0.2"/>
  <cols>
    <col min="1" max="1" width="46.42578125" style="4" customWidth="1"/>
    <col min="2" max="2" width="14.7109375" style="4" bestFit="1" customWidth="1"/>
    <col min="3" max="3" width="11" style="4" customWidth="1"/>
    <col min="4" max="4" width="11" style="4" bestFit="1" customWidth="1"/>
    <col min="5" max="5" width="13.28515625" style="4" customWidth="1"/>
    <col min="6" max="6" width="15.42578125" style="4" customWidth="1"/>
    <col min="7" max="16384" width="10.42578125" style="4"/>
  </cols>
  <sheetData>
    <row r="1" spans="1:6" x14ac:dyDescent="0.2">
      <c r="A1" s="153" t="s">
        <v>67</v>
      </c>
    </row>
    <row r="2" spans="1:6" x14ac:dyDescent="0.2">
      <c r="A2" s="153" t="s">
        <v>782</v>
      </c>
      <c r="B2" s="376"/>
    </row>
    <row r="3" spans="1:6" x14ac:dyDescent="0.2">
      <c r="A3" s="4" t="s">
        <v>595</v>
      </c>
    </row>
    <row r="4" spans="1:6" x14ac:dyDescent="0.2">
      <c r="C4" s="376"/>
    </row>
    <row r="5" spans="1:6" ht="25.5" x14ac:dyDescent="0.2">
      <c r="A5" s="1122"/>
      <c r="B5" s="243" t="s">
        <v>1038</v>
      </c>
      <c r="C5" s="176" t="s">
        <v>739</v>
      </c>
      <c r="D5" s="176" t="s">
        <v>740</v>
      </c>
      <c r="E5" s="176" t="s">
        <v>781</v>
      </c>
      <c r="F5" s="176" t="s">
        <v>744</v>
      </c>
    </row>
    <row r="6" spans="1:6" x14ac:dyDescent="0.2">
      <c r="A6" s="1123"/>
      <c r="B6" s="154" t="s">
        <v>55</v>
      </c>
      <c r="C6" s="154" t="s">
        <v>55</v>
      </c>
      <c r="D6" s="154" t="s">
        <v>55</v>
      </c>
      <c r="E6" s="154" t="s">
        <v>56</v>
      </c>
      <c r="F6" s="154" t="s">
        <v>55</v>
      </c>
    </row>
    <row r="7" spans="1:6" x14ac:dyDescent="0.2">
      <c r="A7" s="1" t="s">
        <v>6</v>
      </c>
      <c r="B7" s="334">
        <v>60641400.446792446</v>
      </c>
      <c r="C7" s="334">
        <v>59519785.398335002</v>
      </c>
      <c r="D7" s="334">
        <v>61635766.85471499</v>
      </c>
      <c r="E7" s="340">
        <v>1.6397484236780002</v>
      </c>
      <c r="F7" s="334">
        <v>2115981.4563799873</v>
      </c>
    </row>
    <row r="8" spans="1:6" x14ac:dyDescent="0.2">
      <c r="A8" s="250" t="s">
        <v>57</v>
      </c>
      <c r="B8" s="336">
        <v>13258929.90309559</v>
      </c>
      <c r="C8" s="336">
        <v>12518682.1974</v>
      </c>
      <c r="D8" s="336">
        <v>13801178.64615</v>
      </c>
      <c r="E8" s="341">
        <v>4.0896870789535633</v>
      </c>
      <c r="F8" s="336">
        <v>1282496.4487500004</v>
      </c>
    </row>
    <row r="9" spans="1:6" x14ac:dyDescent="0.2">
      <c r="A9" s="250" t="s">
        <v>58</v>
      </c>
      <c r="B9" s="336">
        <v>5577496.807612095</v>
      </c>
      <c r="C9" s="336">
        <v>4812482.9113999996</v>
      </c>
      <c r="D9" s="336">
        <v>5461479.7472700002</v>
      </c>
      <c r="E9" s="341">
        <v>-2.0800919183630251</v>
      </c>
      <c r="F9" s="336">
        <v>648996.83587000053</v>
      </c>
    </row>
    <row r="10" spans="1:6" x14ac:dyDescent="0.2">
      <c r="A10" s="250" t="s">
        <v>59</v>
      </c>
      <c r="B10" s="336">
        <v>2820359.2224705629</v>
      </c>
      <c r="C10" s="336">
        <v>2899147.6609999998</v>
      </c>
      <c r="D10" s="336">
        <v>2959945.3301300001</v>
      </c>
      <c r="E10" s="341">
        <v>4.9492315215493576</v>
      </c>
      <c r="F10" s="336">
        <v>60797.669130000286</v>
      </c>
    </row>
    <row r="11" spans="1:6" x14ac:dyDescent="0.2">
      <c r="A11" s="250" t="s">
        <v>60</v>
      </c>
      <c r="B11" s="336">
        <v>26447904.034049328</v>
      </c>
      <c r="C11" s="336">
        <v>25324964.430400003</v>
      </c>
      <c r="D11" s="336">
        <v>25026491.902279999</v>
      </c>
      <c r="E11" s="341">
        <v>-5.374384790338727</v>
      </c>
      <c r="F11" s="336">
        <v>-298472.52812000364</v>
      </c>
    </row>
    <row r="12" spans="1:6" ht="15" x14ac:dyDescent="0.2">
      <c r="A12" s="250" t="s">
        <v>1037</v>
      </c>
      <c r="B12" s="336">
        <v>12240412.124504626</v>
      </c>
      <c r="C12" s="336">
        <v>13923092.030134998</v>
      </c>
      <c r="D12" s="336">
        <v>14167675.812804997</v>
      </c>
      <c r="E12" s="341">
        <v>15.745088226581005</v>
      </c>
      <c r="F12" s="336">
        <v>244583.78266999871</v>
      </c>
    </row>
    <row r="13" spans="1:6" x14ac:dyDescent="0.2">
      <c r="A13" s="250" t="s">
        <v>62</v>
      </c>
      <c r="B13" s="336">
        <v>296298.35506024276</v>
      </c>
      <c r="C13" s="336">
        <v>41416.167999999998</v>
      </c>
      <c r="D13" s="336">
        <v>218995.41608</v>
      </c>
      <c r="E13" s="341">
        <v>-26.089560626998988</v>
      </c>
      <c r="F13" s="336">
        <v>177579.24807999999</v>
      </c>
    </row>
    <row r="14" spans="1:6" x14ac:dyDescent="0.2">
      <c r="A14" s="1" t="s">
        <v>15</v>
      </c>
      <c r="B14" s="334">
        <v>10010544.545764845</v>
      </c>
      <c r="C14" s="334">
        <v>11885149.633000001</v>
      </c>
      <c r="D14" s="334">
        <v>9770110.9582899995</v>
      </c>
      <c r="E14" s="340">
        <v>-2.4018032822856306</v>
      </c>
      <c r="F14" s="334">
        <v>-2115038.6747100018</v>
      </c>
    </row>
    <row r="15" spans="1:6" x14ac:dyDescent="0.2">
      <c r="A15" s="250" t="s">
        <v>63</v>
      </c>
      <c r="B15" s="336">
        <v>4230793.3697235947</v>
      </c>
      <c r="C15" s="336">
        <v>5329835.4460000005</v>
      </c>
      <c r="D15" s="336">
        <v>4209544.7897899998</v>
      </c>
      <c r="E15" s="341">
        <v>-0.50223629652192958</v>
      </c>
      <c r="F15" s="336">
        <v>-1120290.6562100006</v>
      </c>
    </row>
    <row r="16" spans="1:6" x14ac:dyDescent="0.2">
      <c r="A16" s="250" t="s">
        <v>64</v>
      </c>
      <c r="B16" s="336">
        <v>5779751.1760412492</v>
      </c>
      <c r="C16" s="336">
        <v>6555314.1869999999</v>
      </c>
      <c r="D16" s="336">
        <v>5560566.1684999997</v>
      </c>
      <c r="E16" s="341">
        <v>-3.7922914129908447</v>
      </c>
      <c r="F16" s="336">
        <v>-994748.01850000024</v>
      </c>
    </row>
    <row r="17" spans="1:6" x14ac:dyDescent="0.2">
      <c r="A17" s="2" t="s">
        <v>65</v>
      </c>
      <c r="B17" s="338">
        <v>70651944.992557287</v>
      </c>
      <c r="C17" s="338">
        <v>71404935.031334996</v>
      </c>
      <c r="D17" s="338">
        <v>71405877.813004985</v>
      </c>
      <c r="E17" s="511">
        <v>1.0671083726387476</v>
      </c>
      <c r="F17" s="338">
        <v>942.78166998922825</v>
      </c>
    </row>
    <row r="18" spans="1:6" ht="12.75" customHeight="1" x14ac:dyDescent="0.2">
      <c r="A18" s="1126" t="s">
        <v>1040</v>
      </c>
      <c r="B18" s="1126"/>
      <c r="C18" s="1126"/>
      <c r="D18" s="1126"/>
      <c r="E18" s="1126"/>
      <c r="F18" s="1126"/>
    </row>
    <row r="19" spans="1:6" ht="12.75" customHeight="1" x14ac:dyDescent="0.2">
      <c r="A19" s="1111" t="s">
        <v>1039</v>
      </c>
      <c r="B19" s="1111"/>
      <c r="C19" s="1111"/>
      <c r="D19" s="1111"/>
      <c r="E19" s="1111"/>
      <c r="F19" s="1111"/>
    </row>
    <row r="20" spans="1:6" x14ac:dyDescent="0.2">
      <c r="A20" s="1111"/>
      <c r="B20" s="1111"/>
      <c r="C20" s="1111"/>
      <c r="D20" s="1111"/>
      <c r="E20" s="1111"/>
      <c r="F20" s="1111"/>
    </row>
    <row r="21" spans="1:6" x14ac:dyDescent="0.2">
      <c r="A21" s="186" t="s">
        <v>18</v>
      </c>
      <c r="B21" s="773"/>
      <c r="C21" s="773"/>
      <c r="D21" s="773"/>
      <c r="E21" s="773"/>
      <c r="F21" s="773"/>
    </row>
    <row r="22" spans="1:6" x14ac:dyDescent="0.2">
      <c r="B22" s="43"/>
      <c r="D22" s="43"/>
    </row>
    <row r="24" spans="1:6" x14ac:dyDescent="0.2">
      <c r="B24" s="43"/>
      <c r="C24" s="43"/>
      <c r="D24" s="43"/>
      <c r="E24" s="43"/>
      <c r="F24" s="43"/>
    </row>
    <row r="25" spans="1:6" x14ac:dyDescent="0.2">
      <c r="B25" s="43"/>
      <c r="C25" s="43"/>
      <c r="D25" s="69"/>
      <c r="E25" s="43"/>
      <c r="F25" s="43"/>
    </row>
    <row r="26" spans="1:6" x14ac:dyDescent="0.2">
      <c r="B26" s="43"/>
      <c r="C26" s="43"/>
      <c r="D26" s="43"/>
      <c r="E26" s="43"/>
      <c r="F26" s="43"/>
    </row>
  </sheetData>
  <mergeCells count="3">
    <mergeCell ref="A5:A6"/>
    <mergeCell ref="A19:F20"/>
    <mergeCell ref="A18:F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1EF4-4DFE-446A-B31A-5CE0C0C5E018}">
  <dimension ref="A1:N16"/>
  <sheetViews>
    <sheetView showGridLines="0" zoomScaleNormal="100" workbookViewId="0">
      <selection activeCell="L15" sqref="L15"/>
    </sheetView>
  </sheetViews>
  <sheetFormatPr baseColWidth="10" defaultColWidth="10.42578125" defaultRowHeight="12.75" x14ac:dyDescent="0.2"/>
  <cols>
    <col min="1" max="1" width="24.42578125" style="4" customWidth="1"/>
    <col min="2" max="2" width="15.42578125" style="4" customWidth="1"/>
    <col min="3" max="5" width="15.85546875" style="4" customWidth="1"/>
    <col min="6" max="16384" width="10.42578125" style="4"/>
  </cols>
  <sheetData>
    <row r="1" spans="1:14" x14ac:dyDescent="0.2">
      <c r="A1" s="153" t="s">
        <v>72</v>
      </c>
    </row>
    <row r="2" spans="1:14" ht="15" x14ac:dyDescent="0.2">
      <c r="A2" s="153" t="s">
        <v>826</v>
      </c>
    </row>
    <row r="3" spans="1:14" x14ac:dyDescent="0.2">
      <c r="A3" s="353" t="s">
        <v>879</v>
      </c>
    </row>
    <row r="5" spans="1:14" ht="25.5" x14ac:dyDescent="0.2">
      <c r="A5" s="177" t="s">
        <v>68</v>
      </c>
      <c r="B5" s="470" t="s">
        <v>880</v>
      </c>
      <c r="C5" s="470" t="s">
        <v>746</v>
      </c>
      <c r="D5" s="470" t="s">
        <v>892</v>
      </c>
      <c r="E5" s="471" t="s">
        <v>747</v>
      </c>
    </row>
    <row r="6" spans="1:14" x14ac:dyDescent="0.2">
      <c r="A6" s="534" t="s">
        <v>901</v>
      </c>
      <c r="B6" s="535">
        <v>58931852.272200003</v>
      </c>
      <c r="C6" s="535">
        <v>61047833.728580005</v>
      </c>
      <c r="D6" s="945">
        <v>1.5999732341938255</v>
      </c>
      <c r="E6" s="944">
        <v>103.59055650687256</v>
      </c>
      <c r="F6" s="457"/>
      <c r="G6" s="457"/>
      <c r="K6" s="40"/>
      <c r="L6" s="40"/>
      <c r="M6" s="27"/>
      <c r="N6" s="27"/>
    </row>
    <row r="7" spans="1:14" x14ac:dyDescent="0.2">
      <c r="A7" s="536" t="s">
        <v>69</v>
      </c>
      <c r="B7" s="537">
        <v>11665392.547</v>
      </c>
      <c r="C7" s="537">
        <v>13802955.242999999</v>
      </c>
      <c r="D7" s="946">
        <v>-1.9821523874498581</v>
      </c>
      <c r="E7" s="359">
        <v>118.32396713087641</v>
      </c>
      <c r="F7" s="457"/>
      <c r="G7" s="457"/>
      <c r="K7" s="40"/>
      <c r="L7" s="40"/>
      <c r="M7" s="27"/>
      <c r="N7" s="27"/>
    </row>
    <row r="8" spans="1:14" x14ac:dyDescent="0.2">
      <c r="A8" s="536" t="s">
        <v>902</v>
      </c>
      <c r="B8" s="537">
        <v>2191919.3259999999</v>
      </c>
      <c r="C8" s="537">
        <v>2446484.5830000001</v>
      </c>
      <c r="D8" s="946">
        <v>3.6463173966151459</v>
      </c>
      <c r="E8" s="359">
        <v>111.61380594533799</v>
      </c>
      <c r="F8" s="457"/>
      <c r="G8" s="457"/>
      <c r="K8" s="40"/>
      <c r="L8" s="40"/>
      <c r="M8" s="27"/>
      <c r="N8" s="27"/>
    </row>
    <row r="9" spans="1:14" x14ac:dyDescent="0.2">
      <c r="A9" s="536" t="s">
        <v>70</v>
      </c>
      <c r="B9" s="537">
        <v>1874000.1372</v>
      </c>
      <c r="C9" s="537">
        <v>1979342.0339299999</v>
      </c>
      <c r="D9" s="946">
        <v>1.269764905266868</v>
      </c>
      <c r="E9" s="359">
        <v>105.62123207138048</v>
      </c>
      <c r="F9" s="457"/>
      <c r="G9" s="457"/>
      <c r="K9" s="40"/>
      <c r="L9" s="40"/>
      <c r="M9" s="27"/>
      <c r="N9" s="27"/>
    </row>
    <row r="10" spans="1:14" x14ac:dyDescent="0.2">
      <c r="A10" s="536" t="s">
        <v>71</v>
      </c>
      <c r="B10" s="537">
        <v>12846415.285</v>
      </c>
      <c r="C10" s="537">
        <v>13091155.761</v>
      </c>
      <c r="D10" s="946">
        <v>5.619008998999405</v>
      </c>
      <c r="E10" s="359">
        <v>101.90512660980036</v>
      </c>
      <c r="F10" s="457"/>
      <c r="G10" s="457"/>
      <c r="K10" s="40"/>
      <c r="L10" s="40"/>
      <c r="M10" s="27"/>
      <c r="N10" s="27"/>
    </row>
    <row r="11" spans="1:14" x14ac:dyDescent="0.2">
      <c r="A11" s="538" t="s">
        <v>903</v>
      </c>
      <c r="B11" s="539">
        <v>14216131.901000001</v>
      </c>
      <c r="C11" s="539">
        <v>14319672.556999998</v>
      </c>
      <c r="D11" s="947">
        <v>0.96946913242759081</v>
      </c>
      <c r="E11" s="360">
        <v>100.72833212804335</v>
      </c>
      <c r="F11" s="457"/>
      <c r="G11" s="457"/>
      <c r="K11" s="40"/>
      <c r="L11" s="40"/>
      <c r="M11" s="27"/>
      <c r="N11" s="27"/>
    </row>
    <row r="12" spans="1:14" ht="18.600000000000001" customHeight="1" x14ac:dyDescent="0.2">
      <c r="A12" s="1127" t="s">
        <v>900</v>
      </c>
      <c r="B12" s="1127"/>
      <c r="C12" s="1127"/>
      <c r="D12" s="1127"/>
      <c r="E12" s="1127"/>
    </row>
    <row r="13" spans="1:14" ht="17.100000000000001" customHeight="1" x14ac:dyDescent="0.2">
      <c r="A13" s="1127"/>
      <c r="B13" s="1127"/>
      <c r="C13" s="1127"/>
      <c r="D13" s="1127"/>
      <c r="E13" s="1127"/>
    </row>
    <row r="14" spans="1:14" ht="16.5" customHeight="1" x14ac:dyDescent="0.2">
      <c r="A14" s="1127"/>
      <c r="B14" s="1127"/>
      <c r="C14" s="1127"/>
      <c r="D14" s="1127"/>
      <c r="E14" s="1127"/>
    </row>
    <row r="15" spans="1:14" ht="12.6" customHeight="1" x14ac:dyDescent="0.2">
      <c r="A15" s="1128" t="s">
        <v>882</v>
      </c>
      <c r="B15" s="1128"/>
      <c r="C15" s="1128"/>
      <c r="D15" s="1128"/>
      <c r="E15" s="1128"/>
    </row>
    <row r="16" spans="1:14" x14ac:dyDescent="0.2">
      <c r="A16" s="773" t="s">
        <v>18</v>
      </c>
      <c r="B16" s="773"/>
      <c r="C16" s="773"/>
      <c r="D16" s="773"/>
      <c r="E16" s="773"/>
    </row>
  </sheetData>
  <mergeCells count="2">
    <mergeCell ref="A12:E14"/>
    <mergeCell ref="A15:E1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14B2-3A59-4A37-BBCF-27D7190FDD1C}">
  <dimension ref="A1:H17"/>
  <sheetViews>
    <sheetView showGridLines="0" zoomScaleNormal="100" workbookViewId="0">
      <selection activeCell="A12" sqref="A12:E14"/>
    </sheetView>
  </sheetViews>
  <sheetFormatPr baseColWidth="10" defaultColWidth="10.42578125" defaultRowHeight="12.75" x14ac:dyDescent="0.2"/>
  <cols>
    <col min="1" max="1" width="24.42578125" style="4" customWidth="1"/>
    <col min="2" max="2" width="15.42578125" style="4" customWidth="1"/>
    <col min="3" max="5" width="15.85546875" style="4" customWidth="1"/>
    <col min="6" max="16384" width="10.42578125" style="4"/>
  </cols>
  <sheetData>
    <row r="1" spans="1:8" x14ac:dyDescent="0.2">
      <c r="A1" s="153" t="s">
        <v>74</v>
      </c>
    </row>
    <row r="2" spans="1:8" ht="15" x14ac:dyDescent="0.2">
      <c r="A2" s="153" t="s">
        <v>827</v>
      </c>
    </row>
    <row r="3" spans="1:8" x14ac:dyDescent="0.2">
      <c r="A3" s="4" t="s">
        <v>879</v>
      </c>
    </row>
    <row r="5" spans="1:8" ht="25.5" x14ac:dyDescent="0.2">
      <c r="A5" s="177" t="s">
        <v>68</v>
      </c>
      <c r="B5" s="470" t="s">
        <v>880</v>
      </c>
      <c r="C5" s="470" t="s">
        <v>746</v>
      </c>
      <c r="D5" s="470" t="s">
        <v>892</v>
      </c>
      <c r="E5" s="471" t="s">
        <v>747</v>
      </c>
    </row>
    <row r="6" spans="1:8" x14ac:dyDescent="0.2">
      <c r="A6" s="534" t="s">
        <v>901</v>
      </c>
      <c r="B6" s="844">
        <v>11885149.633000003</v>
      </c>
      <c r="C6" s="535">
        <v>9770110.9582900014</v>
      </c>
      <c r="D6" s="361">
        <v>-2.4018032822859254</v>
      </c>
      <c r="E6" s="361">
        <v>82.204358043272435</v>
      </c>
    </row>
    <row r="7" spans="1:8" x14ac:dyDescent="0.2">
      <c r="A7" s="843" t="s">
        <v>73</v>
      </c>
      <c r="B7" s="537">
        <v>2940348.0260000001</v>
      </c>
      <c r="C7" s="537">
        <v>2900163.375</v>
      </c>
      <c r="D7" s="362">
        <v>-3.1258467607346461</v>
      </c>
      <c r="E7" s="362">
        <v>98.633336916423957</v>
      </c>
    </row>
    <row r="8" spans="1:8" ht="13.35" customHeight="1" x14ac:dyDescent="0.2">
      <c r="A8" s="843" t="s">
        <v>904</v>
      </c>
      <c r="B8" s="537">
        <v>4403419.51</v>
      </c>
      <c r="C8" s="537">
        <v>3367041.0690000001</v>
      </c>
      <c r="D8" s="362">
        <v>0.16562138735068288</v>
      </c>
      <c r="E8" s="362">
        <v>76.464235609475196</v>
      </c>
    </row>
    <row r="9" spans="1:8" x14ac:dyDescent="0.2">
      <c r="A9" s="843" t="s">
        <v>71</v>
      </c>
      <c r="B9" s="537">
        <v>492483.23300000001</v>
      </c>
      <c r="C9" s="537">
        <v>367701.33900000004</v>
      </c>
      <c r="D9" s="362">
        <v>-8.7298657112241074</v>
      </c>
      <c r="E9" s="362">
        <v>74.662712222732594</v>
      </c>
    </row>
    <row r="10" spans="1:8" x14ac:dyDescent="0.2">
      <c r="A10" s="843" t="s">
        <v>905</v>
      </c>
      <c r="B10" s="537">
        <v>1500619.9890000001</v>
      </c>
      <c r="C10" s="537">
        <v>1098464.9669999999</v>
      </c>
      <c r="D10" s="362" t="s">
        <v>824</v>
      </c>
      <c r="E10" s="362">
        <v>73.200742030099661</v>
      </c>
    </row>
    <row r="11" spans="1:8" x14ac:dyDescent="0.2">
      <c r="A11" s="843" t="s">
        <v>69</v>
      </c>
      <c r="B11" s="539">
        <v>950146.06</v>
      </c>
      <c r="C11" s="539">
        <v>601734.40499999991</v>
      </c>
      <c r="D11" s="363">
        <v>17.114875370002736</v>
      </c>
      <c r="E11" s="363">
        <v>63.330726751632291</v>
      </c>
    </row>
    <row r="12" spans="1:8" ht="15.6" customHeight="1" x14ac:dyDescent="0.2">
      <c r="A12" s="1109" t="s">
        <v>906</v>
      </c>
      <c r="B12" s="1109"/>
      <c r="C12" s="1109"/>
      <c r="D12" s="1109"/>
      <c r="E12" s="1109"/>
    </row>
    <row r="13" spans="1:8" ht="12.95" customHeight="1" x14ac:dyDescent="0.2">
      <c r="A13" s="1110"/>
      <c r="B13" s="1110"/>
      <c r="C13" s="1110"/>
      <c r="D13" s="1110"/>
      <c r="E13" s="1110"/>
    </row>
    <row r="14" spans="1:8" ht="13.5" customHeight="1" x14ac:dyDescent="0.2">
      <c r="A14" s="1110"/>
      <c r="B14" s="1110"/>
      <c r="C14" s="1110"/>
      <c r="D14" s="1110"/>
      <c r="E14" s="1110"/>
      <c r="F14" s="27"/>
      <c r="H14" s="27"/>
    </row>
    <row r="15" spans="1:8" ht="12.6" customHeight="1" x14ac:dyDescent="0.2">
      <c r="A15" s="1129" t="s">
        <v>881</v>
      </c>
      <c r="B15" s="1129"/>
      <c r="C15" s="1129"/>
      <c r="D15" s="1129"/>
      <c r="E15" s="1129"/>
      <c r="F15" s="27"/>
      <c r="H15" s="27"/>
    </row>
    <row r="16" spans="1:8" x14ac:dyDescent="0.2">
      <c r="A16" s="773" t="s">
        <v>18</v>
      </c>
      <c r="B16" s="773"/>
      <c r="C16" s="773"/>
      <c r="D16" s="773"/>
      <c r="E16" s="773"/>
    </row>
    <row r="17" spans="2:2" x14ac:dyDescent="0.2">
      <c r="B17" s="847"/>
    </row>
  </sheetData>
  <mergeCells count="2">
    <mergeCell ref="A12:E14"/>
    <mergeCell ref="A15:E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36BA-BB9A-4FBD-A824-4658720AED84}">
  <dimension ref="A1:I48"/>
  <sheetViews>
    <sheetView showGridLines="0" zoomScaleNormal="100" workbookViewId="0">
      <selection activeCell="K19" sqref="K19"/>
    </sheetView>
  </sheetViews>
  <sheetFormatPr baseColWidth="10" defaultColWidth="10.42578125" defaultRowHeight="12.75" x14ac:dyDescent="0.2"/>
  <cols>
    <col min="1" max="1" width="59.85546875" style="4" customWidth="1"/>
    <col min="2" max="8" width="14.5703125" style="4" customWidth="1"/>
    <col min="9" max="16384" width="10.42578125" style="4"/>
  </cols>
  <sheetData>
    <row r="1" spans="1:9" x14ac:dyDescent="0.2">
      <c r="A1" s="180" t="s">
        <v>76</v>
      </c>
    </row>
    <row r="2" spans="1:9" ht="15" x14ac:dyDescent="0.2">
      <c r="A2" s="180" t="s">
        <v>993</v>
      </c>
    </row>
    <row r="3" spans="1:9" x14ac:dyDescent="0.2">
      <c r="A3" s="181" t="s">
        <v>893</v>
      </c>
    </row>
    <row r="5" spans="1:9" ht="12.75" customHeight="1" x14ac:dyDescent="0.2">
      <c r="A5" s="1130" t="s">
        <v>77</v>
      </c>
      <c r="B5" s="1137" t="s">
        <v>883</v>
      </c>
      <c r="C5" s="1139" t="s">
        <v>748</v>
      </c>
      <c r="D5" s="1137" t="s">
        <v>749</v>
      </c>
      <c r="E5" s="1139" t="s">
        <v>884</v>
      </c>
      <c r="F5" s="1137" t="s">
        <v>750</v>
      </c>
      <c r="G5" s="1139" t="s">
        <v>751</v>
      </c>
      <c r="H5" s="1133" t="s">
        <v>752</v>
      </c>
      <c r="I5" s="1136"/>
    </row>
    <row r="6" spans="1:9" x14ac:dyDescent="0.2">
      <c r="A6" s="1131"/>
      <c r="B6" s="1138"/>
      <c r="C6" s="1140"/>
      <c r="D6" s="1138"/>
      <c r="E6" s="1140"/>
      <c r="F6" s="1138"/>
      <c r="G6" s="1140"/>
      <c r="H6" s="1134"/>
      <c r="I6" s="1136"/>
    </row>
    <row r="7" spans="1:9" x14ac:dyDescent="0.2">
      <c r="A7" s="1131"/>
      <c r="B7" s="1138"/>
      <c r="C7" s="1140"/>
      <c r="D7" s="1138"/>
      <c r="E7" s="1140"/>
      <c r="F7" s="1138"/>
      <c r="G7" s="1140"/>
      <c r="H7" s="1134"/>
      <c r="I7" s="1136"/>
    </row>
    <row r="8" spans="1:9" x14ac:dyDescent="0.2">
      <c r="A8" s="1131"/>
      <c r="B8" s="1138"/>
      <c r="C8" s="1140"/>
      <c r="D8" s="1138"/>
      <c r="E8" s="1140"/>
      <c r="F8" s="1138"/>
      <c r="G8" s="1140"/>
      <c r="H8" s="1134"/>
      <c r="I8" s="1136"/>
    </row>
    <row r="9" spans="1:9" x14ac:dyDescent="0.2">
      <c r="A9" s="1132"/>
      <c r="B9" s="1138"/>
      <c r="C9" s="1141"/>
      <c r="D9" s="1142"/>
      <c r="E9" s="1141"/>
      <c r="F9" s="1142"/>
      <c r="G9" s="1141"/>
      <c r="H9" s="1135"/>
      <c r="I9" s="211"/>
    </row>
    <row r="10" spans="1:9" x14ac:dyDescent="0.2">
      <c r="A10" s="992" t="s">
        <v>1006</v>
      </c>
      <c r="B10" s="848">
        <v>20436.183000000001</v>
      </c>
      <c r="C10" s="848">
        <v>22606.39</v>
      </c>
      <c r="D10" s="848">
        <v>22211.185000000001</v>
      </c>
      <c r="E10" s="851">
        <v>108.68558477872313</v>
      </c>
      <c r="F10" s="851">
        <v>98.251799601794005</v>
      </c>
      <c r="G10" s="848">
        <v>1775.0020000000004</v>
      </c>
      <c r="H10" s="849">
        <v>-395.20499999999811</v>
      </c>
      <c r="I10" s="377"/>
    </row>
    <row r="11" spans="1:9" x14ac:dyDescent="0.2">
      <c r="A11" s="992" t="s">
        <v>1007</v>
      </c>
      <c r="B11" s="606">
        <v>152251.01800000001</v>
      </c>
      <c r="C11" s="606">
        <v>162092.87700000001</v>
      </c>
      <c r="D11" s="606">
        <v>158788.27900000001</v>
      </c>
      <c r="E11" s="852">
        <v>104.29373877815384</v>
      </c>
      <c r="F11" s="852">
        <v>97.961293511990661</v>
      </c>
      <c r="G11" s="606">
        <v>6537.2609999999986</v>
      </c>
      <c r="H11" s="377">
        <v>-3304.5979999999981</v>
      </c>
      <c r="I11" s="377"/>
    </row>
    <row r="12" spans="1:9" x14ac:dyDescent="0.2">
      <c r="A12" s="992" t="s">
        <v>1008</v>
      </c>
      <c r="B12" s="606">
        <v>632901.799</v>
      </c>
      <c r="C12" s="606">
        <v>705910.50899999996</v>
      </c>
      <c r="D12" s="606">
        <v>703481.30700000003</v>
      </c>
      <c r="E12" s="852">
        <v>111.15173129725929</v>
      </c>
      <c r="F12" s="852">
        <v>99.655876776301128</v>
      </c>
      <c r="G12" s="606">
        <v>70579.508000000031</v>
      </c>
      <c r="H12" s="377">
        <v>-2429.201999999932</v>
      </c>
      <c r="I12" s="377"/>
    </row>
    <row r="13" spans="1:9" x14ac:dyDescent="0.2">
      <c r="A13" s="992" t="s">
        <v>1009</v>
      </c>
      <c r="B13" s="606">
        <v>96937.589000000007</v>
      </c>
      <c r="C13" s="606">
        <v>114922.273</v>
      </c>
      <c r="D13" s="606">
        <v>114864.406</v>
      </c>
      <c r="E13" s="852">
        <v>118.49315336283017</v>
      </c>
      <c r="F13" s="852">
        <v>99.949646836518795</v>
      </c>
      <c r="G13" s="606">
        <v>17926.816999999995</v>
      </c>
      <c r="H13" s="377">
        <v>-57.86699999999837</v>
      </c>
      <c r="I13" s="377"/>
    </row>
    <row r="14" spans="1:9" x14ac:dyDescent="0.2">
      <c r="A14" s="992" t="s">
        <v>1010</v>
      </c>
      <c r="B14" s="606">
        <v>2679694.21</v>
      </c>
      <c r="C14" s="606">
        <v>2952520.4929999998</v>
      </c>
      <c r="D14" s="606">
        <v>2891855.892</v>
      </c>
      <c r="E14" s="852">
        <v>107.91738405107051</v>
      </c>
      <c r="F14" s="852">
        <v>97.945328367954545</v>
      </c>
      <c r="G14" s="606">
        <v>212161.68200000003</v>
      </c>
      <c r="H14" s="377">
        <v>-60664.600999999791</v>
      </c>
      <c r="I14" s="377"/>
    </row>
    <row r="15" spans="1:9" x14ac:dyDescent="0.2">
      <c r="A15" s="992" t="s">
        <v>1011</v>
      </c>
      <c r="B15" s="606">
        <v>252487.60259999998</v>
      </c>
      <c r="C15" s="606">
        <v>248138.88800000001</v>
      </c>
      <c r="D15" s="606">
        <v>245275.68</v>
      </c>
      <c r="E15" s="852">
        <v>97.143652787014105</v>
      </c>
      <c r="F15" s="852">
        <v>98.846126851346256</v>
      </c>
      <c r="G15" s="606">
        <v>-7211.9225999999908</v>
      </c>
      <c r="H15" s="377">
        <v>-2863.2080000000133</v>
      </c>
      <c r="I15" s="377"/>
    </row>
    <row r="16" spans="1:9" x14ac:dyDescent="0.2">
      <c r="A16" s="992" t="s">
        <v>1012</v>
      </c>
      <c r="B16" s="606">
        <v>621391.10400000005</v>
      </c>
      <c r="C16" s="606">
        <v>856445.17500000005</v>
      </c>
      <c r="D16" s="606">
        <v>831733.08700000006</v>
      </c>
      <c r="E16" s="852">
        <v>133.85017610422693</v>
      </c>
      <c r="F16" s="852">
        <v>97.114574438463023</v>
      </c>
      <c r="G16" s="606">
        <v>210341.98300000001</v>
      </c>
      <c r="H16" s="377">
        <v>-24712.087999999989</v>
      </c>
      <c r="I16" s="377"/>
    </row>
    <row r="17" spans="1:9" x14ac:dyDescent="0.2">
      <c r="A17" s="992" t="s">
        <v>1013</v>
      </c>
      <c r="B17" s="606">
        <v>532630.42000000004</v>
      </c>
      <c r="C17" s="606">
        <v>654213.02399999998</v>
      </c>
      <c r="D17" s="606">
        <v>652376.18299999996</v>
      </c>
      <c r="E17" s="852">
        <v>122.48196094395058</v>
      </c>
      <c r="F17" s="852">
        <v>99.719228915870687</v>
      </c>
      <c r="G17" s="606">
        <v>119745.76299999992</v>
      </c>
      <c r="H17" s="377">
        <v>-1836.8410000000149</v>
      </c>
      <c r="I17" s="377"/>
    </row>
    <row r="18" spans="1:9" x14ac:dyDescent="0.2">
      <c r="A18" s="992" t="s">
        <v>1014</v>
      </c>
      <c r="B18" s="606">
        <v>13338898.517999999</v>
      </c>
      <c r="C18" s="606">
        <v>13626450.882999999</v>
      </c>
      <c r="D18" s="606">
        <v>13458857.1</v>
      </c>
      <c r="E18" s="852">
        <v>100.89931400136318</v>
      </c>
      <c r="F18" s="852">
        <v>98.770084855998093</v>
      </c>
      <c r="G18" s="606">
        <v>119958.5820000004</v>
      </c>
      <c r="H18" s="377">
        <v>-167593.78299999982</v>
      </c>
      <c r="I18" s="377"/>
    </row>
    <row r="19" spans="1:9" x14ac:dyDescent="0.2">
      <c r="A19" s="992" t="s">
        <v>1015</v>
      </c>
      <c r="B19" s="606">
        <v>1243374.5959999999</v>
      </c>
      <c r="C19" s="606">
        <v>1364962.412</v>
      </c>
      <c r="D19" s="606">
        <v>1352061.1159999999</v>
      </c>
      <c r="E19" s="852">
        <v>108.74125306642503</v>
      </c>
      <c r="F19" s="852">
        <v>99.054824082584332</v>
      </c>
      <c r="G19" s="606">
        <v>108686.52000000002</v>
      </c>
      <c r="H19" s="377">
        <v>-12901.296000000089</v>
      </c>
      <c r="I19" s="377"/>
    </row>
    <row r="20" spans="1:9" x14ac:dyDescent="0.2">
      <c r="A20" s="992" t="s">
        <v>1016</v>
      </c>
      <c r="B20" s="606">
        <v>1939957.0818</v>
      </c>
      <c r="C20" s="606">
        <v>2052740.027</v>
      </c>
      <c r="D20" s="606">
        <v>2038127.2590000001</v>
      </c>
      <c r="E20" s="852">
        <v>105.06043036317649</v>
      </c>
      <c r="F20" s="852">
        <v>99.288133528464598</v>
      </c>
      <c r="G20" s="606">
        <v>98170.177200000035</v>
      </c>
      <c r="H20" s="377">
        <v>-14612.767999999924</v>
      </c>
      <c r="I20" s="377"/>
    </row>
    <row r="21" spans="1:9" x14ac:dyDescent="0.2">
      <c r="A21" s="992" t="s">
        <v>1017</v>
      </c>
      <c r="B21" s="606">
        <v>4708693.5980000002</v>
      </c>
      <c r="C21" s="606">
        <v>3740140.9619999998</v>
      </c>
      <c r="D21" s="606">
        <v>3699920.6439999999</v>
      </c>
      <c r="E21" s="852">
        <v>78.576372978941066</v>
      </c>
      <c r="F21" s="852">
        <v>98.924630958869201</v>
      </c>
      <c r="G21" s="606">
        <v>-1008772.9540000004</v>
      </c>
      <c r="H21" s="377">
        <v>-40220.31799999997</v>
      </c>
      <c r="I21" s="377"/>
    </row>
    <row r="22" spans="1:9" x14ac:dyDescent="0.2">
      <c r="A22" s="992" t="s">
        <v>1018</v>
      </c>
      <c r="B22" s="606">
        <v>632424.64300000004</v>
      </c>
      <c r="C22" s="606">
        <v>797393.152</v>
      </c>
      <c r="D22" s="606">
        <v>790873.61899999995</v>
      </c>
      <c r="E22" s="852">
        <v>125.05420649776924</v>
      </c>
      <c r="F22" s="852">
        <v>99.182394157305225</v>
      </c>
      <c r="G22" s="606">
        <v>158448.97599999991</v>
      </c>
      <c r="H22" s="377">
        <v>-6519.533000000054</v>
      </c>
      <c r="I22" s="377"/>
    </row>
    <row r="23" spans="1:9" x14ac:dyDescent="0.2">
      <c r="A23" s="992" t="s">
        <v>1019</v>
      </c>
      <c r="B23" s="606">
        <v>27797.65</v>
      </c>
      <c r="C23" s="606">
        <v>31553.308000000001</v>
      </c>
      <c r="D23" s="606">
        <v>30746.173999999999</v>
      </c>
      <c r="E23" s="852">
        <v>110.60709808203211</v>
      </c>
      <c r="F23" s="852">
        <v>97.441998791378708</v>
      </c>
      <c r="G23" s="606">
        <v>2948.5239999999976</v>
      </c>
      <c r="H23" s="377">
        <v>-807.13400000000183</v>
      </c>
      <c r="I23" s="377"/>
    </row>
    <row r="24" spans="1:9" x14ac:dyDescent="0.2">
      <c r="A24" s="992" t="s">
        <v>1020</v>
      </c>
      <c r="B24" s="606">
        <v>14222814.380000001</v>
      </c>
      <c r="C24" s="606">
        <v>14381769.65</v>
      </c>
      <c r="D24" s="606">
        <v>14326244.615</v>
      </c>
      <c r="E24" s="852">
        <v>100.72721356151173</v>
      </c>
      <c r="F24" s="852">
        <v>99.613920704118627</v>
      </c>
      <c r="G24" s="606">
        <v>103430.2349999994</v>
      </c>
      <c r="H24" s="377">
        <v>-55525.035000000149</v>
      </c>
      <c r="I24" s="377"/>
    </row>
    <row r="25" spans="1:9" x14ac:dyDescent="0.2">
      <c r="A25" s="992" t="s">
        <v>1021</v>
      </c>
      <c r="B25" s="606">
        <v>12615538.607000001</v>
      </c>
      <c r="C25" s="606">
        <v>14537384.552999999</v>
      </c>
      <c r="D25" s="606">
        <v>14404689.648</v>
      </c>
      <c r="E25" s="852">
        <v>114.18212172096443</v>
      </c>
      <c r="F25" s="852">
        <v>99.087216104683591</v>
      </c>
      <c r="G25" s="606">
        <v>1789151.0409999993</v>
      </c>
      <c r="H25" s="377">
        <v>-132694.90499999933</v>
      </c>
      <c r="I25" s="377"/>
    </row>
    <row r="26" spans="1:9" x14ac:dyDescent="0.2">
      <c r="A26" s="992" t="s">
        <v>1022</v>
      </c>
      <c r="B26" s="606">
        <v>46626.447999999997</v>
      </c>
      <c r="C26" s="606">
        <v>48814.824000000001</v>
      </c>
      <c r="D26" s="606">
        <v>47792.050999999999</v>
      </c>
      <c r="E26" s="852">
        <v>102.49987517813925</v>
      </c>
      <c r="F26" s="852">
        <v>97.904790151450712</v>
      </c>
      <c r="G26" s="606">
        <v>1165.6030000000028</v>
      </c>
      <c r="H26" s="377">
        <v>-1022.773000000001</v>
      </c>
      <c r="I26" s="377"/>
    </row>
    <row r="27" spans="1:9" x14ac:dyDescent="0.2">
      <c r="A27" s="992" t="s">
        <v>1023</v>
      </c>
      <c r="B27" s="606">
        <v>3152598.9079999998</v>
      </c>
      <c r="C27" s="606">
        <v>3161264.6970000002</v>
      </c>
      <c r="D27" s="606">
        <v>3131737.6230000001</v>
      </c>
      <c r="E27" s="852">
        <v>99.338282933897418</v>
      </c>
      <c r="F27" s="852">
        <v>99.065972740972285</v>
      </c>
      <c r="G27" s="606">
        <v>-20861.284999999683</v>
      </c>
      <c r="H27" s="377">
        <v>-29527.074000000022</v>
      </c>
      <c r="I27" s="377"/>
    </row>
    <row r="28" spans="1:9" x14ac:dyDescent="0.2">
      <c r="A28" s="992" t="s">
        <v>1024</v>
      </c>
      <c r="B28" s="606">
        <v>1512599.8289999999</v>
      </c>
      <c r="C28" s="606">
        <v>1530557.6329999999</v>
      </c>
      <c r="D28" s="606">
        <v>1525747.2620000001</v>
      </c>
      <c r="E28" s="852">
        <v>100.869194399466</v>
      </c>
      <c r="F28" s="852">
        <v>99.685711214247377</v>
      </c>
      <c r="G28" s="606">
        <v>13147.433000000194</v>
      </c>
      <c r="H28" s="377">
        <v>-4810.37099999981</v>
      </c>
      <c r="I28" s="377"/>
    </row>
    <row r="29" spans="1:9" x14ac:dyDescent="0.2">
      <c r="A29" s="992" t="s">
        <v>1025</v>
      </c>
      <c r="B29" s="606">
        <v>32480.05</v>
      </c>
      <c r="C29" s="606">
        <v>36420.292999999998</v>
      </c>
      <c r="D29" s="606">
        <v>34805.06</v>
      </c>
      <c r="E29" s="852">
        <v>107.15827100019857</v>
      </c>
      <c r="F29" s="852">
        <v>95.565019205089868</v>
      </c>
      <c r="G29" s="606">
        <v>2325.0099999999984</v>
      </c>
      <c r="H29" s="377">
        <v>-1615.2330000000002</v>
      </c>
      <c r="I29" s="377"/>
    </row>
    <row r="30" spans="1:9" x14ac:dyDescent="0.2">
      <c r="A30" s="992" t="s">
        <v>1026</v>
      </c>
      <c r="B30" s="606">
        <v>1308324.382</v>
      </c>
      <c r="C30" s="606">
        <v>1227214.115</v>
      </c>
      <c r="D30" s="606">
        <v>1198261.365</v>
      </c>
      <c r="E30" s="852">
        <v>91.587482545288225</v>
      </c>
      <c r="F30" s="852">
        <v>97.640774364789635</v>
      </c>
      <c r="G30" s="606">
        <v>-110063.01699999999</v>
      </c>
      <c r="H30" s="377">
        <v>-28952.75</v>
      </c>
      <c r="I30" s="377"/>
    </row>
    <row r="31" spans="1:9" x14ac:dyDescent="0.2">
      <c r="A31" s="992" t="s">
        <v>1027</v>
      </c>
      <c r="B31" s="606">
        <v>22661.06</v>
      </c>
      <c r="C31" s="606">
        <v>21515.675999999999</v>
      </c>
      <c r="D31" s="606">
        <v>20607.666000000001</v>
      </c>
      <c r="E31" s="852">
        <v>90.938667476278695</v>
      </c>
      <c r="F31" s="852">
        <v>95.779774709379353</v>
      </c>
      <c r="G31" s="606">
        <v>-2053.3940000000002</v>
      </c>
      <c r="H31" s="377">
        <v>-908.0099999999984</v>
      </c>
      <c r="I31" s="377"/>
    </row>
    <row r="32" spans="1:9" x14ac:dyDescent="0.2">
      <c r="A32" s="992" t="s">
        <v>1028</v>
      </c>
      <c r="B32" s="606">
        <v>231197.81099999999</v>
      </c>
      <c r="C32" s="606">
        <v>257794.39600000001</v>
      </c>
      <c r="D32" s="606">
        <v>254328.15700000001</v>
      </c>
      <c r="E32" s="852">
        <v>110.0045696366909</v>
      </c>
      <c r="F32" s="852">
        <v>98.655425000006588</v>
      </c>
      <c r="G32" s="606">
        <v>23130.34600000002</v>
      </c>
      <c r="H32" s="377">
        <v>-3466.2390000000014</v>
      </c>
      <c r="I32" s="377"/>
    </row>
    <row r="33" spans="1:9" x14ac:dyDescent="0.2">
      <c r="A33" s="992" t="s">
        <v>1029</v>
      </c>
      <c r="B33" s="606">
        <v>138367.67000000001</v>
      </c>
      <c r="C33" s="606">
        <v>141933.27499999999</v>
      </c>
      <c r="D33" s="606">
        <v>137316.473</v>
      </c>
      <c r="E33" s="852">
        <v>99.24028712776618</v>
      </c>
      <c r="F33" s="852">
        <v>96.747202514702778</v>
      </c>
      <c r="G33" s="606">
        <v>-1051.1970000000147</v>
      </c>
      <c r="H33" s="377">
        <v>-4616.801999999996</v>
      </c>
      <c r="I33" s="377"/>
    </row>
    <row r="34" spans="1:9" x14ac:dyDescent="0.2">
      <c r="A34" s="992" t="s">
        <v>1030</v>
      </c>
      <c r="B34" s="606">
        <v>74535.134000000005</v>
      </c>
      <c r="C34" s="606">
        <v>71664.676999999996</v>
      </c>
      <c r="D34" s="606">
        <v>70369.358999999997</v>
      </c>
      <c r="E34" s="852">
        <v>94.410991466118503</v>
      </c>
      <c r="F34" s="852">
        <v>98.192529354454493</v>
      </c>
      <c r="G34" s="606">
        <v>-4165.7750000000087</v>
      </c>
      <c r="H34" s="377">
        <v>-1295.3179999999993</v>
      </c>
      <c r="I34" s="377"/>
    </row>
    <row r="35" spans="1:9" x14ac:dyDescent="0.2">
      <c r="A35" s="992" t="s">
        <v>1031</v>
      </c>
      <c r="B35" s="606">
        <v>493343.66200000001</v>
      </c>
      <c r="C35" s="606">
        <v>549149.728</v>
      </c>
      <c r="D35" s="606">
        <v>542051.92099999997</v>
      </c>
      <c r="E35" s="852">
        <v>109.87308903544806</v>
      </c>
      <c r="F35" s="852">
        <v>98.707491483998325</v>
      </c>
      <c r="G35" s="606">
        <v>48708.258999999962</v>
      </c>
      <c r="H35" s="377">
        <v>-7097.8070000000298</v>
      </c>
      <c r="I35" s="377"/>
    </row>
    <row r="36" spans="1:9" x14ac:dyDescent="0.2">
      <c r="A36" s="992" t="s">
        <v>1032</v>
      </c>
      <c r="B36" s="606">
        <v>75506.683000000005</v>
      </c>
      <c r="C36" s="606">
        <v>74667.45</v>
      </c>
      <c r="D36" s="606">
        <v>74092.353000000003</v>
      </c>
      <c r="E36" s="852">
        <v>98.126881033828482</v>
      </c>
      <c r="F36" s="852">
        <v>99.229788883911269</v>
      </c>
      <c r="G36" s="606">
        <v>-1414.3300000000017</v>
      </c>
      <c r="H36" s="377">
        <v>-575.0969999999943</v>
      </c>
      <c r="I36" s="377"/>
    </row>
    <row r="37" spans="1:9" x14ac:dyDescent="0.2">
      <c r="A37" s="992" t="s">
        <v>1033</v>
      </c>
      <c r="B37" s="606">
        <v>25386.577000000001</v>
      </c>
      <c r="C37" s="606">
        <v>99298.125</v>
      </c>
      <c r="D37" s="606">
        <v>78382.904999999999</v>
      </c>
      <c r="E37" s="852">
        <v>308.75728145625931</v>
      </c>
      <c r="F37" s="852">
        <v>78.93694367340774</v>
      </c>
      <c r="G37" s="606">
        <v>52996.327999999994</v>
      </c>
      <c r="H37" s="377">
        <v>-20915.22</v>
      </c>
      <c r="I37" s="377"/>
    </row>
    <row r="38" spans="1:9" x14ac:dyDescent="0.2">
      <c r="A38" s="992" t="s">
        <v>1034</v>
      </c>
      <c r="B38" s="606">
        <v>272095.71500000003</v>
      </c>
      <c r="C38" s="606">
        <v>246161.80799999999</v>
      </c>
      <c r="D38" s="606">
        <v>239894.29300000001</v>
      </c>
      <c r="E38" s="852">
        <v>88.165406426925898</v>
      </c>
      <c r="F38" s="852">
        <v>97.453904384712686</v>
      </c>
      <c r="G38" s="606">
        <v>-32201.42200000002</v>
      </c>
      <c r="H38" s="377">
        <v>-6267.5149999999849</v>
      </c>
      <c r="I38" s="377"/>
    </row>
    <row r="39" spans="1:9" x14ac:dyDescent="0.2">
      <c r="A39" s="992" t="s">
        <v>621</v>
      </c>
      <c r="B39" s="606">
        <v>499916.91800000001</v>
      </c>
      <c r="C39" s="606">
        <v>481470.33899999998</v>
      </c>
      <c r="D39" s="606">
        <v>477569.30300000001</v>
      </c>
      <c r="E39" s="852">
        <v>95.529734202754071</v>
      </c>
      <c r="F39" s="852">
        <v>99.189766080273543</v>
      </c>
      <c r="G39" s="606">
        <v>-22347.614999999991</v>
      </c>
      <c r="H39" s="377">
        <v>-3901.0359999999637</v>
      </c>
      <c r="I39" s="377"/>
    </row>
    <row r="40" spans="1:9" x14ac:dyDescent="0.2">
      <c r="A40" s="992" t="s">
        <v>905</v>
      </c>
      <c r="B40" s="606">
        <v>1608616.2290000001</v>
      </c>
      <c r="C40" s="606">
        <v>1501698.591</v>
      </c>
      <c r="D40" s="606">
        <v>1212310.2930000001</v>
      </c>
      <c r="E40" s="852">
        <v>75.363549810363125</v>
      </c>
      <c r="F40" s="852">
        <v>80.7292688603182</v>
      </c>
      <c r="G40" s="606">
        <v>-396305.93599999999</v>
      </c>
      <c r="H40" s="377">
        <v>-289388.29799999995</v>
      </c>
      <c r="I40" s="377"/>
    </row>
    <row r="41" spans="1:9" x14ac:dyDescent="0.2">
      <c r="A41" s="992" t="s">
        <v>1035</v>
      </c>
      <c r="B41" s="606">
        <v>7604515.8198000006</v>
      </c>
      <c r="C41" s="606">
        <v>6247389.3739999998</v>
      </c>
      <c r="D41" s="606">
        <v>6050572.409</v>
      </c>
      <c r="E41" s="852">
        <v>79.565518073432457</v>
      </c>
      <c r="F41" s="852">
        <v>96.849612642696798</v>
      </c>
      <c r="G41" s="606">
        <v>-1553943.4108000007</v>
      </c>
      <c r="H41" s="606">
        <v>-196816.96499999985</v>
      </c>
      <c r="I41" s="607"/>
    </row>
    <row r="42" spans="1:9" ht="12.75" customHeight="1" x14ac:dyDescent="0.2">
      <c r="A42" s="994" t="s">
        <v>1036</v>
      </c>
      <c r="B42" s="993">
        <v>70817001.895199999</v>
      </c>
      <c r="C42" s="850">
        <v>71946259.576999992</v>
      </c>
      <c r="D42" s="850">
        <v>70817944.686999992</v>
      </c>
      <c r="E42" s="853">
        <v>100.00133130713638</v>
      </c>
      <c r="F42" s="853">
        <v>98.431725434186845</v>
      </c>
      <c r="G42" s="850">
        <v>942.79179999232292</v>
      </c>
      <c r="H42" s="850">
        <v>-1128314.8900000006</v>
      </c>
      <c r="I42" s="607"/>
    </row>
    <row r="43" spans="1:9" x14ac:dyDescent="0.2">
      <c r="A43" s="1111" t="s">
        <v>992</v>
      </c>
      <c r="B43" s="1113"/>
      <c r="C43" s="1113"/>
      <c r="D43" s="1113"/>
      <c r="E43" s="1113"/>
      <c r="F43" s="1113"/>
      <c r="G43" s="1113"/>
      <c r="H43" s="1113"/>
    </row>
    <row r="44" spans="1:9" customFormat="1" ht="15" x14ac:dyDescent="0.25">
      <c r="A44" s="1111"/>
      <c r="B44" s="1111"/>
      <c r="C44" s="1111"/>
      <c r="D44" s="1111"/>
      <c r="E44" s="1111"/>
      <c r="F44" s="1111"/>
      <c r="G44" s="1111"/>
      <c r="H44" s="1111"/>
    </row>
    <row r="45" spans="1:9" x14ac:dyDescent="0.2">
      <c r="A45" s="1129" t="s">
        <v>881</v>
      </c>
      <c r="B45" s="1129"/>
      <c r="C45" s="1129"/>
      <c r="D45" s="1129"/>
      <c r="E45" s="1129"/>
    </row>
    <row r="46" spans="1:9" x14ac:dyDescent="0.2">
      <c r="A46" s="5" t="s">
        <v>18</v>
      </c>
    </row>
    <row r="48" spans="1:9" x14ac:dyDescent="0.2">
      <c r="B48" s="977"/>
      <c r="C48" s="43"/>
      <c r="D48" s="43"/>
    </row>
  </sheetData>
  <mergeCells count="11">
    <mergeCell ref="A45:E45"/>
    <mergeCell ref="A5:A9"/>
    <mergeCell ref="H5:H9"/>
    <mergeCell ref="I5:I8"/>
    <mergeCell ref="B5:B9"/>
    <mergeCell ref="C5:C9"/>
    <mergeCell ref="D5:D9"/>
    <mergeCell ref="E5:E9"/>
    <mergeCell ref="F5:F9"/>
    <mergeCell ref="G5:G9"/>
    <mergeCell ref="A43:H4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C066-A4CB-452A-80BD-34A00BB27679}">
  <dimension ref="A1:G17"/>
  <sheetViews>
    <sheetView showGridLines="0" workbookViewId="0">
      <selection activeCell="F31" sqref="F31"/>
    </sheetView>
  </sheetViews>
  <sheetFormatPr baseColWidth="10" defaultColWidth="10.42578125" defaultRowHeight="12.75" x14ac:dyDescent="0.2"/>
  <cols>
    <col min="1" max="1" width="47.140625" style="4" customWidth="1"/>
    <col min="2" max="4" width="11.42578125" style="4" customWidth="1"/>
    <col min="5" max="5" width="13.28515625" style="4" customWidth="1"/>
    <col min="6" max="6" width="12.7109375" style="4" customWidth="1"/>
    <col min="7" max="7" width="10.5703125" style="4" bestFit="1" customWidth="1"/>
    <col min="8" max="16384" width="10.42578125" style="4"/>
  </cols>
  <sheetData>
    <row r="1" spans="1:7" x14ac:dyDescent="0.2">
      <c r="A1" s="169" t="s">
        <v>78</v>
      </c>
    </row>
    <row r="2" spans="1:7" ht="13.35" customHeight="1" x14ac:dyDescent="0.2">
      <c r="A2" s="169" t="s">
        <v>885</v>
      </c>
      <c r="C2" s="376"/>
      <c r="G2" s="878"/>
    </row>
    <row r="3" spans="1:7" x14ac:dyDescent="0.2">
      <c r="A3" s="472" t="s">
        <v>595</v>
      </c>
    </row>
    <row r="5" spans="1:7" ht="25.5" x14ac:dyDescent="0.2">
      <c r="A5" s="182"/>
      <c r="B5" s="1137" t="s">
        <v>590</v>
      </c>
      <c r="C5" s="1137" t="s">
        <v>739</v>
      </c>
      <c r="D5" s="1137" t="s">
        <v>740</v>
      </c>
      <c r="E5" s="176" t="s">
        <v>781</v>
      </c>
    </row>
    <row r="6" spans="1:7" x14ac:dyDescent="0.2">
      <c r="A6" s="328"/>
      <c r="B6" s="1142">
        <v>2022</v>
      </c>
      <c r="C6" s="1142">
        <v>2023</v>
      </c>
      <c r="D6" s="1142"/>
      <c r="E6" s="188" t="s">
        <v>894</v>
      </c>
    </row>
    <row r="7" spans="1:7" ht="13.35" customHeight="1" x14ac:dyDescent="0.2">
      <c r="A7" s="183" t="s">
        <v>17</v>
      </c>
      <c r="B7" s="351">
        <v>73854152.549888164</v>
      </c>
      <c r="C7" s="351">
        <v>63430118.532267921</v>
      </c>
      <c r="D7" s="351">
        <v>64699824.370385006</v>
      </c>
      <c r="E7" s="532">
        <v>-12.395143486778826</v>
      </c>
      <c r="F7" s="543"/>
    </row>
    <row r="8" spans="1:7" ht="13.35" customHeight="1" x14ac:dyDescent="0.2">
      <c r="A8" s="184" t="s">
        <v>81</v>
      </c>
      <c r="B8" s="348">
        <v>73825564.017906219</v>
      </c>
      <c r="C8" s="348">
        <v>63419607.267015502</v>
      </c>
      <c r="D8" s="348">
        <v>64687380.288385004</v>
      </c>
      <c r="E8" s="533">
        <v>-12.378075062595894</v>
      </c>
      <c r="F8" s="543"/>
    </row>
    <row r="9" spans="1:7" ht="12.6" customHeight="1" x14ac:dyDescent="0.2">
      <c r="A9" s="178" t="s">
        <v>82</v>
      </c>
      <c r="B9" s="348">
        <v>28588.531981967157</v>
      </c>
      <c r="C9" s="348">
        <v>10511.265252417939</v>
      </c>
      <c r="D9" s="348">
        <v>12444.082</v>
      </c>
      <c r="E9" s="533">
        <v>-56.471769841664553</v>
      </c>
      <c r="F9" s="543"/>
    </row>
    <row r="10" spans="1:7" ht="13.35" customHeight="1" x14ac:dyDescent="0.2">
      <c r="A10" s="183" t="s">
        <v>65</v>
      </c>
      <c r="B10" s="351">
        <v>70671319.747412995</v>
      </c>
      <c r="C10" s="351">
        <v>71416259.093798995</v>
      </c>
      <c r="D10" s="351">
        <v>71418532.890727997</v>
      </c>
      <c r="E10" s="532">
        <v>1.0573074706764052</v>
      </c>
      <c r="F10" s="543"/>
    </row>
    <row r="11" spans="1:7" ht="13.35" customHeight="1" x14ac:dyDescent="0.2">
      <c r="A11" s="184" t="s">
        <v>81</v>
      </c>
      <c r="B11" s="348">
        <v>60660775.201648146</v>
      </c>
      <c r="C11" s="348">
        <v>59531109.460799001</v>
      </c>
      <c r="D11" s="348">
        <v>61648421.932437994</v>
      </c>
      <c r="E11" s="533">
        <v>1.6281472294191968</v>
      </c>
      <c r="F11" s="543"/>
    </row>
    <row r="12" spans="1:7" ht="13.35" customHeight="1" x14ac:dyDescent="0.2">
      <c r="A12" s="178" t="s">
        <v>82</v>
      </c>
      <c r="B12" s="348">
        <v>10010544.545764845</v>
      </c>
      <c r="C12" s="348">
        <v>11885149.633000001</v>
      </c>
      <c r="D12" s="348">
        <v>9770110.9582899995</v>
      </c>
      <c r="E12" s="533">
        <v>-2.4018032822856306</v>
      </c>
      <c r="F12" s="543"/>
    </row>
    <row r="13" spans="1:7" ht="13.35" customHeight="1" x14ac:dyDescent="0.2">
      <c r="A13" s="175" t="s">
        <v>83</v>
      </c>
      <c r="B13" s="351">
        <v>3182832.8024751693</v>
      </c>
      <c r="C13" s="351">
        <v>-7986140.5615310743</v>
      </c>
      <c r="D13" s="351">
        <v>-6718708.5203429908</v>
      </c>
      <c r="E13" s="533"/>
      <c r="F13" s="543"/>
    </row>
    <row r="14" spans="1:7" ht="13.35" customHeight="1" x14ac:dyDescent="0.2">
      <c r="A14" s="185" t="s">
        <v>517</v>
      </c>
      <c r="B14" s="970">
        <v>1.1213223406821533</v>
      </c>
      <c r="C14" s="970">
        <v>-2.8332676330504083</v>
      </c>
      <c r="D14" s="970">
        <v>-2.3836168722452715</v>
      </c>
      <c r="E14" s="533"/>
      <c r="F14" s="543"/>
    </row>
    <row r="15" spans="1:7" ht="13.35" customHeight="1" x14ac:dyDescent="0.2">
      <c r="A15" s="1143" t="s">
        <v>515</v>
      </c>
      <c r="B15" s="1143"/>
      <c r="C15" s="1143"/>
      <c r="D15" s="1143"/>
      <c r="E15" s="1143"/>
    </row>
    <row r="16" spans="1:7" x14ac:dyDescent="0.2">
      <c r="A16" s="1112" t="s">
        <v>518</v>
      </c>
      <c r="B16" s="1112"/>
      <c r="C16" s="1112"/>
      <c r="D16" s="1112"/>
      <c r="E16" s="1112"/>
    </row>
    <row r="17" spans="1:1" x14ac:dyDescent="0.2">
      <c r="A17" s="186" t="s">
        <v>18</v>
      </c>
    </row>
  </sheetData>
  <mergeCells count="5">
    <mergeCell ref="A15:E15"/>
    <mergeCell ref="A16:E16"/>
    <mergeCell ref="D5:D6"/>
    <mergeCell ref="C5:C6"/>
    <mergeCell ref="B5:B6"/>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AB19-8302-4044-905C-28C4ADB517DE}">
  <sheetPr>
    <pageSetUpPr autoPageBreaks="0"/>
  </sheetPr>
  <dimension ref="A1:H14"/>
  <sheetViews>
    <sheetView showGridLines="0" zoomScaleNormal="100" workbookViewId="0">
      <selection activeCell="I38" sqref="I38"/>
    </sheetView>
  </sheetViews>
  <sheetFormatPr baseColWidth="10" defaultColWidth="10.42578125" defaultRowHeight="12.75" x14ac:dyDescent="0.2"/>
  <cols>
    <col min="1" max="1" width="44.42578125" style="4" customWidth="1"/>
    <col min="2" max="2" width="12.42578125" style="4" customWidth="1"/>
    <col min="3" max="16384" width="10.42578125" style="4"/>
  </cols>
  <sheetData>
    <row r="1" spans="1:8" x14ac:dyDescent="0.2">
      <c r="A1" s="169" t="s">
        <v>87</v>
      </c>
    </row>
    <row r="2" spans="1:8" x14ac:dyDescent="0.2">
      <c r="A2" s="169" t="s">
        <v>753</v>
      </c>
    </row>
    <row r="3" spans="1:8" x14ac:dyDescent="0.2">
      <c r="A3" s="472" t="s">
        <v>596</v>
      </c>
    </row>
    <row r="5" spans="1:8" x14ac:dyDescent="0.2">
      <c r="A5" s="189"/>
      <c r="B5" s="470" t="s">
        <v>597</v>
      </c>
      <c r="C5" s="471" t="s">
        <v>121</v>
      </c>
    </row>
    <row r="6" spans="1:8" ht="13.35" customHeight="1" x14ac:dyDescent="0.2">
      <c r="A6" s="190" t="s">
        <v>89</v>
      </c>
      <c r="B6" s="246">
        <v>-6718708.5906657651</v>
      </c>
      <c r="C6" s="590">
        <v>-2.3836168971938982</v>
      </c>
      <c r="E6" s="27"/>
      <c r="F6" s="74"/>
      <c r="G6" s="40"/>
      <c r="H6" s="40"/>
    </row>
    <row r="7" spans="1:8" ht="13.35" customHeight="1" x14ac:dyDescent="0.2">
      <c r="A7" s="190" t="s">
        <v>90</v>
      </c>
      <c r="B7" s="246">
        <v>860844.25481433072</v>
      </c>
      <c r="C7" s="590">
        <v>0.30540436215353123</v>
      </c>
      <c r="E7" s="27"/>
      <c r="F7" s="74"/>
      <c r="G7" s="40"/>
      <c r="H7" s="40"/>
    </row>
    <row r="8" spans="1:8" ht="13.35" customHeight="1" x14ac:dyDescent="0.2">
      <c r="A8" s="191" t="s">
        <v>91</v>
      </c>
      <c r="B8" s="247">
        <v>-260247.87709324062</v>
      </c>
      <c r="C8" s="591">
        <v>-9.2328939248847497E-2</v>
      </c>
      <c r="E8" s="27"/>
      <c r="F8" s="74"/>
      <c r="G8" s="40"/>
      <c r="H8" s="40"/>
    </row>
    <row r="9" spans="1:8" ht="13.35" customHeight="1" x14ac:dyDescent="0.2">
      <c r="A9" s="191" t="s">
        <v>92</v>
      </c>
      <c r="B9" s="247">
        <v>-937.84595254110172</v>
      </c>
      <c r="C9" s="591">
        <v>-3.3272249112687921E-4</v>
      </c>
      <c r="E9" s="27"/>
      <c r="F9" s="74"/>
      <c r="G9" s="40"/>
      <c r="H9" s="40"/>
    </row>
    <row r="10" spans="1:8" ht="13.35" customHeight="1" x14ac:dyDescent="0.2">
      <c r="A10" s="191" t="s">
        <v>93</v>
      </c>
      <c r="B10" s="247">
        <v>145379.47348946234</v>
      </c>
      <c r="C10" s="591">
        <v>5.1576722645191676E-2</v>
      </c>
      <c r="E10" s="27"/>
      <c r="F10" s="74"/>
      <c r="G10" s="40"/>
      <c r="H10" s="40"/>
    </row>
    <row r="11" spans="1:8" ht="13.35" customHeight="1" x14ac:dyDescent="0.2">
      <c r="A11" s="191" t="s">
        <v>94</v>
      </c>
      <c r="B11" s="247">
        <v>976650.50437065016</v>
      </c>
      <c r="C11" s="591">
        <v>0.3464893012483139</v>
      </c>
      <c r="E11" s="27"/>
      <c r="F11" s="74"/>
      <c r="G11" s="40"/>
      <c r="H11" s="40"/>
    </row>
    <row r="12" spans="1:8" ht="13.35" customHeight="1" x14ac:dyDescent="0.2">
      <c r="A12" s="192" t="s">
        <v>95</v>
      </c>
      <c r="B12" s="248">
        <v>-7579552.8454800956</v>
      </c>
      <c r="C12" s="592">
        <v>-2.6890212593474292</v>
      </c>
      <c r="E12" s="27"/>
      <c r="F12" s="74"/>
      <c r="G12" s="40"/>
      <c r="H12" s="40"/>
    </row>
    <row r="13" spans="1:8" x14ac:dyDescent="0.2">
      <c r="A13" s="186" t="s">
        <v>18</v>
      </c>
      <c r="B13" s="40"/>
    </row>
    <row r="14" spans="1:8" x14ac:dyDescent="0.2">
      <c r="A14" s="194"/>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CB0B-E57E-4685-8F11-D973481A10A8}">
  <dimension ref="A1:F30"/>
  <sheetViews>
    <sheetView showGridLines="0" workbookViewId="0">
      <selection activeCell="F32" sqref="F32"/>
    </sheetView>
  </sheetViews>
  <sheetFormatPr baseColWidth="10" defaultColWidth="10.42578125" defaultRowHeight="12.75" x14ac:dyDescent="0.2"/>
  <cols>
    <col min="1" max="1" width="10.42578125" style="4"/>
    <col min="2" max="2" width="26.42578125" style="4" customWidth="1"/>
    <col min="3" max="4" width="13.42578125" style="4" customWidth="1"/>
    <col min="5" max="16384" width="10.42578125" style="4"/>
  </cols>
  <sheetData>
    <row r="1" spans="1:6" x14ac:dyDescent="0.2">
      <c r="A1" s="169" t="s">
        <v>96</v>
      </c>
    </row>
    <row r="2" spans="1:6" x14ac:dyDescent="0.2">
      <c r="A2" s="169" t="s">
        <v>783</v>
      </c>
    </row>
    <row r="3" spans="1:6" x14ac:dyDescent="0.2">
      <c r="A3" s="472" t="s">
        <v>598</v>
      </c>
      <c r="C3" s="376"/>
    </row>
    <row r="4" spans="1:6" x14ac:dyDescent="0.2">
      <c r="A4" s="195"/>
      <c r="B4" s="167"/>
      <c r="C4" s="167"/>
      <c r="D4" s="167"/>
      <c r="F4" s="513"/>
    </row>
    <row r="5" spans="1:6" x14ac:dyDescent="0.2">
      <c r="A5" s="1147"/>
      <c r="B5" s="1148"/>
      <c r="C5" s="131" t="s">
        <v>590</v>
      </c>
      <c r="D5" s="369" t="s">
        <v>740</v>
      </c>
    </row>
    <row r="6" spans="1:6" x14ac:dyDescent="0.2">
      <c r="A6" s="1149" t="s">
        <v>97</v>
      </c>
      <c r="B6" s="1150"/>
      <c r="C6" s="523">
        <v>3182832.8024751968</v>
      </c>
      <c r="D6" s="523">
        <v>-6718708.5203429991</v>
      </c>
      <c r="E6" s="43"/>
    </row>
    <row r="7" spans="1:6" x14ac:dyDescent="0.2">
      <c r="A7" s="1149" t="s">
        <v>98</v>
      </c>
      <c r="B7" s="1150"/>
      <c r="C7" s="523">
        <v>9936282.028688997</v>
      </c>
      <c r="D7" s="523">
        <v>-1893754.8397600006</v>
      </c>
      <c r="E7" s="43"/>
    </row>
    <row r="8" spans="1:6" x14ac:dyDescent="0.2">
      <c r="A8" s="1151" t="s">
        <v>99</v>
      </c>
      <c r="B8" s="1152"/>
      <c r="C8" s="524">
        <v>-1054224.0150596194</v>
      </c>
      <c r="D8" s="524">
        <v>-686001.58299999987</v>
      </c>
      <c r="E8" s="43"/>
    </row>
    <row r="9" spans="1:6" x14ac:dyDescent="0.2">
      <c r="A9" s="1145" t="s">
        <v>100</v>
      </c>
      <c r="B9" s="1146"/>
      <c r="C9" s="873">
        <v>1083955.6421482139</v>
      </c>
      <c r="D9" s="873">
        <v>1486501.1469699999</v>
      </c>
      <c r="E9" s="43"/>
    </row>
    <row r="10" spans="1:6" x14ac:dyDescent="0.2">
      <c r="A10" s="1145" t="s">
        <v>101</v>
      </c>
      <c r="B10" s="1146"/>
      <c r="C10" s="873">
        <v>2138179.6572078331</v>
      </c>
      <c r="D10" s="873">
        <v>2172502.7299699998</v>
      </c>
      <c r="E10" s="43"/>
    </row>
    <row r="11" spans="1:6" x14ac:dyDescent="0.2">
      <c r="A11" s="1151" t="s">
        <v>102</v>
      </c>
      <c r="B11" s="1152"/>
      <c r="C11" s="524">
        <v>10169955.87045886</v>
      </c>
      <c r="D11" s="524">
        <v>-1295198.28835</v>
      </c>
      <c r="E11" s="43"/>
    </row>
    <row r="12" spans="1:6" x14ac:dyDescent="0.2">
      <c r="A12" s="1145" t="s">
        <v>103</v>
      </c>
      <c r="B12" s="1146"/>
      <c r="C12" s="873">
        <v>13516648.523496056</v>
      </c>
      <c r="D12" s="873">
        <v>5870883.0812099995</v>
      </c>
      <c r="E12" s="43"/>
    </row>
    <row r="13" spans="1:6" x14ac:dyDescent="0.2">
      <c r="A13" s="1145" t="s">
        <v>104</v>
      </c>
      <c r="B13" s="1146"/>
      <c r="C13" s="873">
        <v>3346692.653037196</v>
      </c>
      <c r="D13" s="873">
        <v>7166081.3695599996</v>
      </c>
      <c r="E13" s="43"/>
    </row>
    <row r="14" spans="1:6" x14ac:dyDescent="0.2">
      <c r="A14" s="473" t="s">
        <v>673</v>
      </c>
      <c r="B14" s="474"/>
      <c r="C14" s="873">
        <v>17434.383399364087</v>
      </c>
      <c r="D14" s="873">
        <v>19496.361099999409</v>
      </c>
      <c r="E14" s="43"/>
    </row>
    <row r="15" spans="1:6" ht="15" x14ac:dyDescent="0.2">
      <c r="A15" s="1153" t="s">
        <v>682</v>
      </c>
      <c r="B15" s="1154"/>
      <c r="C15" s="524">
        <v>0</v>
      </c>
      <c r="D15" s="524">
        <v>0</v>
      </c>
      <c r="E15" s="43"/>
    </row>
    <row r="16" spans="1:6" x14ac:dyDescent="0.2">
      <c r="A16" s="1145" t="s">
        <v>105</v>
      </c>
      <c r="B16" s="1146"/>
      <c r="C16" s="873">
        <v>0</v>
      </c>
      <c r="D16" s="873">
        <v>0</v>
      </c>
      <c r="E16" s="43"/>
    </row>
    <row r="17" spans="1:5" x14ac:dyDescent="0.2">
      <c r="A17" s="1145" t="s">
        <v>106</v>
      </c>
      <c r="B17" s="1146"/>
      <c r="C17" s="873">
        <v>0</v>
      </c>
      <c r="D17" s="873">
        <v>0</v>
      </c>
      <c r="E17" s="43"/>
    </row>
    <row r="18" spans="1:5" x14ac:dyDescent="0.2">
      <c r="A18" s="1151" t="s">
        <v>107</v>
      </c>
      <c r="B18" s="1152"/>
      <c r="C18" s="524">
        <v>0</v>
      </c>
      <c r="D18" s="524">
        <v>0</v>
      </c>
      <c r="E18" s="43"/>
    </row>
    <row r="19" spans="1:5" x14ac:dyDescent="0.2">
      <c r="A19" s="1151" t="s">
        <v>108</v>
      </c>
      <c r="B19" s="1152"/>
      <c r="C19" s="524">
        <v>803115.78989039152</v>
      </c>
      <c r="D19" s="524">
        <v>67948.670489999931</v>
      </c>
      <c r="E19" s="43"/>
    </row>
    <row r="20" spans="1:5" x14ac:dyDescent="0.2">
      <c r="A20" s="1149" t="s">
        <v>109</v>
      </c>
      <c r="B20" s="1150"/>
      <c r="C20" s="523">
        <v>6753449.2262138007</v>
      </c>
      <c r="D20" s="523">
        <v>4824953.6805829983</v>
      </c>
      <c r="E20" s="43"/>
    </row>
    <row r="21" spans="1:5" x14ac:dyDescent="0.2">
      <c r="A21" s="1151" t="s">
        <v>110</v>
      </c>
      <c r="B21" s="1152"/>
      <c r="C21" s="524">
        <v>5105853.0218194425</v>
      </c>
      <c r="D21" s="524">
        <v>2804954.09222</v>
      </c>
      <c r="E21" s="43"/>
    </row>
    <row r="22" spans="1:5" x14ac:dyDescent="0.2">
      <c r="A22" s="1145" t="s">
        <v>111</v>
      </c>
      <c r="B22" s="1146"/>
      <c r="C22" s="873">
        <v>5602969.0311631458</v>
      </c>
      <c r="D22" s="873">
        <v>3911838.30877</v>
      </c>
      <c r="E22" s="43"/>
    </row>
    <row r="23" spans="1:5" x14ac:dyDescent="0.2">
      <c r="A23" s="1145" t="s">
        <v>112</v>
      </c>
      <c r="B23" s="1146"/>
      <c r="C23" s="873">
        <v>497116.00934370304</v>
      </c>
      <c r="D23" s="873">
        <v>1106884.2165499998</v>
      </c>
      <c r="E23" s="43"/>
    </row>
    <row r="24" spans="1:5" x14ac:dyDescent="0.2">
      <c r="A24" s="1151" t="s">
        <v>113</v>
      </c>
      <c r="B24" s="1152"/>
      <c r="C24" s="524">
        <v>1982699.7734518307</v>
      </c>
      <c r="D24" s="524">
        <v>2296265.7586399987</v>
      </c>
      <c r="E24" s="43"/>
    </row>
    <row r="25" spans="1:5" x14ac:dyDescent="0.2">
      <c r="A25" s="1145" t="s">
        <v>111</v>
      </c>
      <c r="B25" s="1146"/>
      <c r="C25" s="873">
        <v>6504938.3317479137</v>
      </c>
      <c r="D25" s="873">
        <v>14848575.138</v>
      </c>
      <c r="E25" s="43"/>
    </row>
    <row r="26" spans="1:5" x14ac:dyDescent="0.2">
      <c r="A26" s="1145" t="s">
        <v>112</v>
      </c>
      <c r="B26" s="1146"/>
      <c r="C26" s="873">
        <v>4522238.5582960835</v>
      </c>
      <c r="D26" s="873">
        <v>12552309.379360002</v>
      </c>
      <c r="E26" s="43"/>
    </row>
    <row r="27" spans="1:5" x14ac:dyDescent="0.2">
      <c r="A27" s="1155" t="s">
        <v>114</v>
      </c>
      <c r="B27" s="1156"/>
      <c r="C27" s="524">
        <v>-335103.56905747263</v>
      </c>
      <c r="D27" s="524">
        <v>-276266.170277</v>
      </c>
      <c r="E27" s="43"/>
    </row>
    <row r="28" spans="1:5" ht="13.35" customHeight="1" x14ac:dyDescent="0.2">
      <c r="A28" s="1109" t="s">
        <v>795</v>
      </c>
      <c r="B28" s="1109"/>
      <c r="C28" s="1109"/>
      <c r="D28" s="1109"/>
      <c r="E28" s="376"/>
    </row>
    <row r="29" spans="1:5" ht="13.5" customHeight="1" x14ac:dyDescent="0.2">
      <c r="A29" s="1110"/>
      <c r="B29" s="1110"/>
      <c r="C29" s="1110"/>
      <c r="D29" s="1110"/>
    </row>
    <row r="30" spans="1:5" x14ac:dyDescent="0.2">
      <c r="A30" s="1144" t="s">
        <v>18</v>
      </c>
      <c r="B30" s="1144"/>
      <c r="C30" s="1144"/>
      <c r="D30" s="1144"/>
    </row>
  </sheetData>
  <mergeCells count="24">
    <mergeCell ref="A25:B25"/>
    <mergeCell ref="A26:B26"/>
    <mergeCell ref="A27:B27"/>
    <mergeCell ref="A19:B19"/>
    <mergeCell ref="A20:B20"/>
    <mergeCell ref="A21:B21"/>
    <mergeCell ref="A22:B22"/>
    <mergeCell ref="A23:B23"/>
    <mergeCell ref="A30:D30"/>
    <mergeCell ref="A16:B16"/>
    <mergeCell ref="A5:B5"/>
    <mergeCell ref="A6:B6"/>
    <mergeCell ref="A7:B7"/>
    <mergeCell ref="A8:B8"/>
    <mergeCell ref="A9:B9"/>
    <mergeCell ref="A10:B10"/>
    <mergeCell ref="A11:B11"/>
    <mergeCell ref="A12:B12"/>
    <mergeCell ref="A13:B13"/>
    <mergeCell ref="A15:B15"/>
    <mergeCell ref="A28:D29"/>
    <mergeCell ref="A17:B17"/>
    <mergeCell ref="A18:B18"/>
    <mergeCell ref="A24:B2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4ABC-024D-40BB-BA15-6FE087106FA2}">
  <dimension ref="A1:D15"/>
  <sheetViews>
    <sheetView showGridLines="0" workbookViewId="0">
      <selection activeCell="I27" sqref="I27"/>
    </sheetView>
  </sheetViews>
  <sheetFormatPr baseColWidth="10" defaultColWidth="10.42578125" defaultRowHeight="12.75" x14ac:dyDescent="0.2"/>
  <cols>
    <col min="1" max="1" width="32.42578125" style="22" customWidth="1"/>
    <col min="2" max="16384" width="10.42578125" style="22"/>
  </cols>
  <sheetData>
    <row r="1" spans="1:4" x14ac:dyDescent="0.2">
      <c r="A1" s="256" t="s">
        <v>115</v>
      </c>
    </row>
    <row r="2" spans="1:4" ht="13.35" customHeight="1" x14ac:dyDescent="0.2">
      <c r="A2" s="479" t="s">
        <v>828</v>
      </c>
    </row>
    <row r="3" spans="1:4" x14ac:dyDescent="0.2">
      <c r="A3" s="477" t="s">
        <v>598</v>
      </c>
    </row>
    <row r="5" spans="1:4" x14ac:dyDescent="0.2">
      <c r="A5" s="1158" t="s">
        <v>116</v>
      </c>
      <c r="B5" s="1159"/>
      <c r="C5" s="875">
        <v>20654168.286530003</v>
      </c>
    </row>
    <row r="6" spans="1:4" x14ac:dyDescent="0.2">
      <c r="A6" s="1160" t="s">
        <v>117</v>
      </c>
      <c r="B6" s="1157"/>
      <c r="C6" s="562">
        <v>18760413.446770001</v>
      </c>
    </row>
    <row r="7" spans="1:4" x14ac:dyDescent="0.2">
      <c r="A7" s="1160" t="s">
        <v>994</v>
      </c>
      <c r="B7" s="1157"/>
      <c r="C7" s="562">
        <v>1893754.8397599999</v>
      </c>
    </row>
    <row r="8" spans="1:4" x14ac:dyDescent="0.2">
      <c r="A8" s="1158" t="s">
        <v>118</v>
      </c>
      <c r="B8" s="1159"/>
      <c r="C8" s="875">
        <v>20654168.286530003</v>
      </c>
    </row>
    <row r="9" spans="1:4" x14ac:dyDescent="0.2">
      <c r="A9" s="1160" t="s">
        <v>995</v>
      </c>
      <c r="B9" s="1157"/>
      <c r="C9" s="562">
        <v>6718708.5203430001</v>
      </c>
    </row>
    <row r="10" spans="1:4" x14ac:dyDescent="0.2">
      <c r="A10" s="1160" t="s">
        <v>119</v>
      </c>
      <c r="B10" s="1157"/>
      <c r="C10" s="562">
        <v>13659193.595910002</v>
      </c>
    </row>
    <row r="11" spans="1:4" x14ac:dyDescent="0.2">
      <c r="A11" s="571" t="s">
        <v>996</v>
      </c>
      <c r="B11" s="874"/>
      <c r="C11" s="566">
        <v>276266.170277</v>
      </c>
    </row>
    <row r="12" spans="1:4" ht="13.35" customHeight="1" x14ac:dyDescent="0.2">
      <c r="A12" s="1109" t="s">
        <v>504</v>
      </c>
      <c r="B12" s="1109"/>
      <c r="C12" s="1109"/>
      <c r="D12" s="815"/>
    </row>
    <row r="13" spans="1:4" ht="13.35" customHeight="1" x14ac:dyDescent="0.2">
      <c r="A13" s="1110"/>
      <c r="B13" s="1110"/>
      <c r="C13" s="1110"/>
      <c r="D13" s="815"/>
    </row>
    <row r="14" spans="1:4" ht="14.85" customHeight="1" x14ac:dyDescent="0.2">
      <c r="A14" s="1110"/>
      <c r="B14" s="1110"/>
      <c r="C14" s="1110"/>
      <c r="D14" s="815"/>
    </row>
    <row r="15" spans="1:4" x14ac:dyDescent="0.2">
      <c r="A15" s="1157" t="s">
        <v>18</v>
      </c>
      <c r="B15" s="1157"/>
      <c r="C15" s="115"/>
      <c r="D15" s="115"/>
    </row>
  </sheetData>
  <mergeCells count="8">
    <mergeCell ref="A15:B15"/>
    <mergeCell ref="A5:B5"/>
    <mergeCell ref="A6:B6"/>
    <mergeCell ref="A7:B7"/>
    <mergeCell ref="A8:B8"/>
    <mergeCell ref="A9:B9"/>
    <mergeCell ref="A10:B10"/>
    <mergeCell ref="A12:C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D7C1-8611-40D5-AAA8-88DEBC7390D1}">
  <dimension ref="A1:E23"/>
  <sheetViews>
    <sheetView workbookViewId="0">
      <selection activeCell="B28" sqref="B28"/>
    </sheetView>
  </sheetViews>
  <sheetFormatPr baseColWidth="10" defaultColWidth="11.42578125" defaultRowHeight="15" x14ac:dyDescent="0.25"/>
  <cols>
    <col min="1" max="1" width="33.140625" style="1064" customWidth="1"/>
    <col min="2" max="16384" width="11.42578125" style="1064"/>
  </cols>
  <sheetData>
    <row r="1" spans="1:5" x14ac:dyDescent="0.25">
      <c r="A1" s="1066" t="s">
        <v>0</v>
      </c>
    </row>
    <row r="2" spans="1:5" x14ac:dyDescent="0.25">
      <c r="A2" s="558" t="s">
        <v>1290</v>
      </c>
    </row>
    <row r="4" spans="1:5" ht="15" customHeight="1" x14ac:dyDescent="0.25">
      <c r="A4" s="581"/>
      <c r="B4" s="255" t="s">
        <v>796</v>
      </c>
      <c r="C4" s="91" t="s">
        <v>800</v>
      </c>
    </row>
    <row r="5" spans="1:5" x14ac:dyDescent="0.25">
      <c r="A5" s="92" t="s">
        <v>1</v>
      </c>
      <c r="B5" s="1098">
        <v>-0.2</v>
      </c>
      <c r="C5" s="1094">
        <v>0.21878066688201159</v>
      </c>
      <c r="D5" s="1067"/>
      <c r="E5" s="1067"/>
    </row>
    <row r="6" spans="1:5" x14ac:dyDescent="0.25">
      <c r="A6" s="93" t="s">
        <v>616</v>
      </c>
      <c r="B6" s="1098"/>
      <c r="C6" s="1094"/>
    </row>
    <row r="7" spans="1:5" x14ac:dyDescent="0.25">
      <c r="A7" s="92" t="s">
        <v>1291</v>
      </c>
      <c r="B7" s="1098">
        <v>0.5</v>
      </c>
      <c r="C7" s="1094">
        <v>-0.27225713477371971</v>
      </c>
    </row>
    <row r="8" spans="1:5" x14ac:dyDescent="0.25">
      <c r="A8" s="93" t="s">
        <v>616</v>
      </c>
      <c r="B8" s="1098"/>
      <c r="C8" s="1094"/>
    </row>
    <row r="9" spans="1:5" ht="12.95" customHeight="1" x14ac:dyDescent="0.25">
      <c r="A9" s="92" t="s">
        <v>1292</v>
      </c>
      <c r="B9" s="1098">
        <v>-0.3</v>
      </c>
      <c r="C9" s="1094">
        <v>0.29864451383083102</v>
      </c>
    </row>
    <row r="10" spans="1:5" x14ac:dyDescent="0.25">
      <c r="A10" s="93" t="s">
        <v>616</v>
      </c>
      <c r="B10" s="1098"/>
      <c r="C10" s="1094"/>
    </row>
    <row r="11" spans="1:5" x14ac:dyDescent="0.25">
      <c r="A11" s="92" t="s">
        <v>1293</v>
      </c>
      <c r="B11" s="1098">
        <v>-4.7</v>
      </c>
      <c r="C11" s="1094">
        <v>-4.2416692744746172</v>
      </c>
    </row>
    <row r="12" spans="1:5" x14ac:dyDescent="0.25">
      <c r="A12" s="93" t="s">
        <v>616</v>
      </c>
      <c r="B12" s="1098"/>
      <c r="C12" s="1094"/>
    </row>
    <row r="13" spans="1:5" x14ac:dyDescent="0.25">
      <c r="A13" s="92" t="s">
        <v>255</v>
      </c>
      <c r="B13" s="1098">
        <v>7.5816825140796897</v>
      </c>
      <c r="C13" s="1094">
        <v>7.5816825140796906</v>
      </c>
    </row>
    <row r="14" spans="1:5" x14ac:dyDescent="0.25">
      <c r="A14" s="93" t="s">
        <v>256</v>
      </c>
      <c r="B14" s="1098"/>
      <c r="C14" s="1094"/>
    </row>
    <row r="15" spans="1:5" x14ac:dyDescent="0.25">
      <c r="A15" s="92" t="s">
        <v>257</v>
      </c>
      <c r="B15" s="1091">
        <v>839.07340080971596</v>
      </c>
      <c r="C15" s="1095">
        <v>839.07340080971699</v>
      </c>
    </row>
    <row r="16" spans="1:5" x14ac:dyDescent="0.25">
      <c r="A16" s="93" t="s">
        <v>258</v>
      </c>
      <c r="B16" s="1091"/>
      <c r="C16" s="1095"/>
    </row>
    <row r="17" spans="1:3" x14ac:dyDescent="0.25">
      <c r="A17" s="92" t="s">
        <v>259</v>
      </c>
      <c r="B17" s="1091">
        <v>384.54505976095601</v>
      </c>
      <c r="C17" s="1095">
        <v>384.54505976095584</v>
      </c>
    </row>
    <row r="18" spans="1:3" x14ac:dyDescent="0.25">
      <c r="A18" s="93" t="s">
        <v>260</v>
      </c>
      <c r="B18" s="1091"/>
      <c r="C18" s="1095"/>
    </row>
    <row r="19" spans="1:3" x14ac:dyDescent="0.25">
      <c r="A19" s="92" t="s">
        <v>501</v>
      </c>
      <c r="B19" s="1091">
        <v>77.669166666666698</v>
      </c>
      <c r="C19" s="1095">
        <v>77.673333333333332</v>
      </c>
    </row>
    <row r="20" spans="1:3" x14ac:dyDescent="0.25">
      <c r="A20" s="94" t="s">
        <v>502</v>
      </c>
      <c r="B20" s="1097"/>
      <c r="C20" s="1096"/>
    </row>
    <row r="21" spans="1:3" ht="13.5" customHeight="1" x14ac:dyDescent="0.25">
      <c r="A21" s="1092" t="s">
        <v>1279</v>
      </c>
      <c r="B21" s="1092"/>
      <c r="C21" s="1092"/>
    </row>
    <row r="22" spans="1:3" ht="12" customHeight="1" x14ac:dyDescent="0.25">
      <c r="A22" s="1093"/>
      <c r="B22" s="1093"/>
      <c r="C22" s="1093"/>
    </row>
    <row r="23" spans="1:3" ht="11.25" customHeight="1" x14ac:dyDescent="0.25">
      <c r="A23" s="1065" t="s">
        <v>1294</v>
      </c>
    </row>
  </sheetData>
  <mergeCells count="17">
    <mergeCell ref="B13:B14"/>
    <mergeCell ref="B15:B16"/>
    <mergeCell ref="A21:C22"/>
    <mergeCell ref="C5:C6"/>
    <mergeCell ref="C7:C8"/>
    <mergeCell ref="C9:C10"/>
    <mergeCell ref="C11:C12"/>
    <mergeCell ref="C13:C14"/>
    <mergeCell ref="C15:C16"/>
    <mergeCell ref="C17:C18"/>
    <mergeCell ref="C19:C20"/>
    <mergeCell ref="B17:B18"/>
    <mergeCell ref="B19:B20"/>
    <mergeCell ref="B5:B6"/>
    <mergeCell ref="B7:B8"/>
    <mergeCell ref="B9:B10"/>
    <mergeCell ref="B11:B1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A949-B0AA-457C-9420-7BDB5795C620}">
  <dimension ref="A1:I24"/>
  <sheetViews>
    <sheetView workbookViewId="0">
      <selection activeCell="H18" sqref="H18"/>
    </sheetView>
  </sheetViews>
  <sheetFormatPr baseColWidth="10" defaultColWidth="10.42578125" defaultRowHeight="12.75" x14ac:dyDescent="0.2"/>
  <cols>
    <col min="1" max="1" width="25.42578125" style="7" customWidth="1"/>
    <col min="2" max="16384" width="10.42578125" style="7"/>
  </cols>
  <sheetData>
    <row r="1" spans="1:9" x14ac:dyDescent="0.2">
      <c r="A1" s="41" t="s">
        <v>120</v>
      </c>
    </row>
    <row r="2" spans="1:9" x14ac:dyDescent="0.2">
      <c r="A2" s="41" t="s">
        <v>790</v>
      </c>
      <c r="C2" s="426"/>
    </row>
    <row r="3" spans="1:9" x14ac:dyDescent="0.2">
      <c r="A3" s="42" t="s">
        <v>520</v>
      </c>
    </row>
    <row r="4" spans="1:9" x14ac:dyDescent="0.2">
      <c r="A4" s="370"/>
    </row>
    <row r="5" spans="1:9" x14ac:dyDescent="0.2">
      <c r="A5" s="139"/>
      <c r="B5" s="1161">
        <v>2020</v>
      </c>
      <c r="C5" s="1162"/>
      <c r="D5" s="1161">
        <v>2021</v>
      </c>
      <c r="E5" s="1162"/>
      <c r="F5" s="1161">
        <v>2022</v>
      </c>
      <c r="G5" s="1162"/>
      <c r="H5" s="1163">
        <v>2023</v>
      </c>
      <c r="I5" s="1162"/>
    </row>
    <row r="6" spans="1:9" x14ac:dyDescent="0.2">
      <c r="A6" s="145"/>
      <c r="B6" s="371" t="s">
        <v>75</v>
      </c>
      <c r="C6" s="372" t="s">
        <v>121</v>
      </c>
      <c r="D6" s="373" t="s">
        <v>75</v>
      </c>
      <c r="E6" s="372" t="s">
        <v>121</v>
      </c>
      <c r="F6" s="371" t="s">
        <v>75</v>
      </c>
      <c r="G6" s="372" t="s">
        <v>121</v>
      </c>
      <c r="H6" s="373" t="s">
        <v>75</v>
      </c>
      <c r="I6" s="372" t="s">
        <v>121</v>
      </c>
    </row>
    <row r="7" spans="1:9" x14ac:dyDescent="0.2">
      <c r="A7" s="473" t="s">
        <v>122</v>
      </c>
      <c r="B7" s="375">
        <v>8955.24359301</v>
      </c>
      <c r="C7" s="876">
        <v>3.1647614106463764</v>
      </c>
      <c r="D7" s="375">
        <v>2457.19720521</v>
      </c>
      <c r="E7" s="876">
        <v>0.87210496077153654</v>
      </c>
      <c r="F7" s="375">
        <v>7514.1825330499996</v>
      </c>
      <c r="G7" s="876">
        <v>2.4478660907076568</v>
      </c>
      <c r="H7" s="375">
        <v>6030.1116362700004</v>
      </c>
      <c r="I7" s="876">
        <v>1.8924221750065382</v>
      </c>
    </row>
    <row r="8" spans="1:9" x14ac:dyDescent="0.2">
      <c r="A8" s="473" t="s">
        <v>123</v>
      </c>
      <c r="B8" s="375">
        <v>10156.82747212</v>
      </c>
      <c r="C8" s="876">
        <v>3.589398245230119</v>
      </c>
      <c r="D8" s="375">
        <v>7472.9276121000003</v>
      </c>
      <c r="E8" s="876">
        <v>2.6522809110235919</v>
      </c>
      <c r="F8" s="375">
        <v>6475.2755505200003</v>
      </c>
      <c r="G8" s="876">
        <v>2.1094253936991492</v>
      </c>
      <c r="H8" s="375">
        <v>8638.5564438700003</v>
      </c>
      <c r="I8" s="876">
        <v>2.7110270523179474</v>
      </c>
    </row>
    <row r="9" spans="1:9" x14ac:dyDescent="0.2">
      <c r="A9" s="473" t="s">
        <v>124</v>
      </c>
      <c r="B9" s="375">
        <v>3221.0882954235417</v>
      </c>
      <c r="C9" s="876">
        <v>1.1383248073338876</v>
      </c>
      <c r="D9" s="375">
        <v>4097.5817950896235</v>
      </c>
      <c r="E9" s="876">
        <v>1.4543079420275484</v>
      </c>
      <c r="F9" s="375">
        <v>3925.4504077735055</v>
      </c>
      <c r="G9" s="876">
        <v>1.2787787496084466</v>
      </c>
      <c r="H9" s="375">
        <v>525.87870224044741</v>
      </c>
      <c r="I9" s="876">
        <v>0.1650358364010433</v>
      </c>
    </row>
    <row r="10" spans="1:9" x14ac:dyDescent="0.2">
      <c r="A10" s="473" t="s">
        <v>125</v>
      </c>
      <c r="B10" s="375">
        <v>202.17236879999999</v>
      </c>
      <c r="C10" s="876">
        <v>7.1447225799265088E-2</v>
      </c>
      <c r="D10" s="375">
        <v>202.29947389</v>
      </c>
      <c r="E10" s="876">
        <v>7.1799843482999143E-2</v>
      </c>
      <c r="F10" s="375">
        <v>205.27413281</v>
      </c>
      <c r="G10" s="876">
        <v>6.6871357834990125E-2</v>
      </c>
      <c r="H10" s="375">
        <v>0</v>
      </c>
      <c r="I10" s="876">
        <v>0</v>
      </c>
    </row>
    <row r="11" spans="1:9" x14ac:dyDescent="0.2">
      <c r="A11" s="473" t="s">
        <v>126</v>
      </c>
      <c r="B11" s="375">
        <v>714.66904983000006</v>
      </c>
      <c r="C11" s="876">
        <v>0.25256231243678362</v>
      </c>
      <c r="D11" s="375">
        <v>453.74</v>
      </c>
      <c r="E11" s="876">
        <v>0.16104075979797414</v>
      </c>
      <c r="F11" s="375">
        <v>379.21820106400003</v>
      </c>
      <c r="G11" s="876">
        <v>0.12353644209211644</v>
      </c>
      <c r="H11" s="375">
        <v>553.92022631999998</v>
      </c>
      <c r="I11" s="876">
        <v>0.17383607181790367</v>
      </c>
    </row>
    <row r="12" spans="1:9" ht="13.35" customHeight="1" x14ac:dyDescent="0.2">
      <c r="A12" s="374" t="s">
        <v>127</v>
      </c>
      <c r="B12" s="375">
        <v>253.60868746977101</v>
      </c>
      <c r="C12" s="876">
        <v>8.9624696321547875E-2</v>
      </c>
      <c r="D12" s="375">
        <v>216.12559102</v>
      </c>
      <c r="E12" s="876">
        <v>7.6706989442515583E-2</v>
      </c>
      <c r="F12" s="375">
        <v>184.5183021</v>
      </c>
      <c r="G12" s="876">
        <v>6.0109811391846318E-2</v>
      </c>
      <c r="H12" s="375">
        <v>157.10158899000001</v>
      </c>
      <c r="I12" s="876">
        <v>4.9302989507726457E-2</v>
      </c>
    </row>
    <row r="13" spans="1:9" x14ac:dyDescent="0.2">
      <c r="A13" s="145" t="s">
        <v>128</v>
      </c>
      <c r="B13" s="979">
        <v>23503.609466653314</v>
      </c>
      <c r="C13" s="877">
        <v>8.30611869776798</v>
      </c>
      <c r="D13" s="979">
        <v>14899.871677309622</v>
      </c>
      <c r="E13" s="877">
        <v>5.2882414065461649</v>
      </c>
      <c r="F13" s="979">
        <v>18683.919127317506</v>
      </c>
      <c r="G13" s="877">
        <v>6.0865878453342059</v>
      </c>
      <c r="H13" s="979">
        <v>15905.568597690448</v>
      </c>
      <c r="I13" s="877">
        <v>4.9916241250511586</v>
      </c>
    </row>
    <row r="14" spans="1:9" x14ac:dyDescent="0.2">
      <c r="A14" s="474" t="s">
        <v>18</v>
      </c>
    </row>
    <row r="18" spans="2:9" x14ac:dyDescent="0.2">
      <c r="B18" s="978"/>
      <c r="C18" s="978"/>
      <c r="D18" s="978"/>
      <c r="E18" s="978"/>
      <c r="F18" s="978"/>
      <c r="G18" s="978"/>
      <c r="H18" s="978"/>
      <c r="I18" s="978"/>
    </row>
    <row r="19" spans="2:9" x14ac:dyDescent="0.2">
      <c r="B19" s="978"/>
      <c r="C19" s="978"/>
      <c r="D19" s="978"/>
      <c r="E19" s="978"/>
      <c r="F19" s="978"/>
      <c r="G19" s="978"/>
      <c r="H19" s="978"/>
      <c r="I19" s="978"/>
    </row>
    <row r="20" spans="2:9" x14ac:dyDescent="0.2">
      <c r="B20" s="978"/>
      <c r="C20" s="978"/>
      <c r="D20" s="978"/>
      <c r="E20" s="978"/>
      <c r="F20" s="978"/>
      <c r="G20" s="978"/>
      <c r="H20" s="978"/>
      <c r="I20" s="978"/>
    </row>
    <row r="21" spans="2:9" x14ac:dyDescent="0.2">
      <c r="B21" s="978"/>
      <c r="C21" s="978"/>
      <c r="D21" s="978"/>
      <c r="E21" s="978"/>
      <c r="F21" s="978"/>
      <c r="G21" s="978"/>
      <c r="H21" s="978"/>
      <c r="I21" s="978"/>
    </row>
    <row r="22" spans="2:9" x14ac:dyDescent="0.2">
      <c r="B22" s="978"/>
      <c r="C22" s="978"/>
      <c r="D22" s="978"/>
      <c r="E22" s="978"/>
      <c r="F22" s="978"/>
      <c r="G22" s="978"/>
      <c r="H22" s="978"/>
      <c r="I22" s="978"/>
    </row>
    <row r="23" spans="2:9" x14ac:dyDescent="0.2">
      <c r="B23" s="978"/>
      <c r="C23" s="978"/>
      <c r="D23" s="978"/>
      <c r="E23" s="978"/>
      <c r="F23" s="978"/>
      <c r="G23" s="978"/>
      <c r="H23" s="978"/>
      <c r="I23" s="978"/>
    </row>
    <row r="24" spans="2:9" x14ac:dyDescent="0.2">
      <c r="B24" s="978"/>
      <c r="C24" s="978"/>
      <c r="D24" s="978"/>
      <c r="E24" s="978"/>
      <c r="F24" s="978"/>
      <c r="G24" s="978"/>
      <c r="H24" s="978"/>
      <c r="I24" s="978"/>
    </row>
  </sheetData>
  <mergeCells count="4">
    <mergeCell ref="F5:G5"/>
    <mergeCell ref="H5:I5"/>
    <mergeCell ref="B5:C5"/>
    <mergeCell ref="D5:E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B14E-EA5C-4135-A4CE-CD68BF748B61}">
  <dimension ref="A1:H11"/>
  <sheetViews>
    <sheetView workbookViewId="0">
      <selection activeCell="K39" sqref="K39"/>
    </sheetView>
  </sheetViews>
  <sheetFormatPr baseColWidth="10" defaultColWidth="10.85546875" defaultRowHeight="12.75" x14ac:dyDescent="0.2"/>
  <cols>
    <col min="1" max="1" width="31.28515625" style="7" customWidth="1"/>
    <col min="2" max="2" width="12.140625" style="7" customWidth="1"/>
    <col min="3" max="7" width="10.85546875" style="7"/>
    <col min="8" max="8" width="10.85546875" style="7" bestFit="1" customWidth="1"/>
    <col min="9" max="16384" width="10.85546875" style="7"/>
  </cols>
  <sheetData>
    <row r="1" spans="1:8" x14ac:dyDescent="0.2">
      <c r="A1" s="6" t="s">
        <v>129</v>
      </c>
    </row>
    <row r="2" spans="1:8" x14ac:dyDescent="0.2">
      <c r="A2" s="6" t="s">
        <v>754</v>
      </c>
    </row>
    <row r="3" spans="1:8" x14ac:dyDescent="0.2">
      <c r="A3" s="7" t="s">
        <v>596</v>
      </c>
    </row>
    <row r="5" spans="1:8" x14ac:dyDescent="0.2">
      <c r="A5" s="561"/>
      <c r="B5" s="427">
        <v>2023</v>
      </c>
    </row>
    <row r="6" spans="1:8" x14ac:dyDescent="0.2">
      <c r="A6" s="475" t="s">
        <v>248</v>
      </c>
      <c r="B6" s="280">
        <v>107281623.41846682</v>
      </c>
      <c r="E6" s="89"/>
      <c r="G6" s="140"/>
      <c r="H6" s="349"/>
    </row>
    <row r="7" spans="1:8" x14ac:dyDescent="0.2">
      <c r="A7" s="560" t="s">
        <v>299</v>
      </c>
      <c r="B7" s="981">
        <v>6718708.5203430001</v>
      </c>
      <c r="E7" s="89"/>
      <c r="G7" s="140"/>
      <c r="H7" s="349"/>
    </row>
    <row r="8" spans="1:8" x14ac:dyDescent="0.2">
      <c r="A8" s="546" t="s">
        <v>249</v>
      </c>
      <c r="B8" s="241">
        <v>-2905666.5275551174</v>
      </c>
      <c r="G8" s="140"/>
      <c r="H8" s="349"/>
    </row>
    <row r="9" spans="1:8" x14ac:dyDescent="0.2">
      <c r="A9" s="475" t="s">
        <v>250</v>
      </c>
      <c r="B9" s="280">
        <v>111094665.4112547</v>
      </c>
      <c r="G9" s="140"/>
      <c r="H9" s="349"/>
    </row>
    <row r="10" spans="1:8" x14ac:dyDescent="0.2">
      <c r="A10" s="559" t="s">
        <v>121</v>
      </c>
      <c r="B10" s="88">
        <v>39.413395906210198</v>
      </c>
      <c r="G10" s="893"/>
      <c r="H10" s="349"/>
    </row>
    <row r="11" spans="1:8" x14ac:dyDescent="0.2">
      <c r="A11" s="474" t="s">
        <v>18</v>
      </c>
      <c r="H11" s="980"/>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4382-221B-4BD5-8664-CC9D21621CBC}">
  <dimension ref="A1:E21"/>
  <sheetViews>
    <sheetView workbookViewId="0">
      <selection activeCell="E34" sqref="E34"/>
    </sheetView>
  </sheetViews>
  <sheetFormatPr baseColWidth="10" defaultColWidth="10.42578125" defaultRowHeight="12.75" x14ac:dyDescent="0.2"/>
  <cols>
    <col min="1" max="1" width="14.42578125" style="22" customWidth="1"/>
    <col min="2" max="16384" width="10.42578125" style="22"/>
  </cols>
  <sheetData>
    <row r="1" spans="1:5" x14ac:dyDescent="0.2">
      <c r="A1" s="278" t="s">
        <v>138</v>
      </c>
    </row>
    <row r="2" spans="1:5" x14ac:dyDescent="0.2">
      <c r="A2" s="278" t="s">
        <v>592</v>
      </c>
    </row>
    <row r="3" spans="1:5" x14ac:dyDescent="0.2">
      <c r="A3" s="115" t="s">
        <v>519</v>
      </c>
    </row>
    <row r="5" spans="1:5" x14ac:dyDescent="0.2">
      <c r="A5" s="293"/>
      <c r="B5" s="458" t="s">
        <v>591</v>
      </c>
      <c r="C5" s="459" t="s">
        <v>130</v>
      </c>
      <c r="D5" s="460" t="s">
        <v>755</v>
      </c>
      <c r="E5" s="459" t="s">
        <v>130</v>
      </c>
    </row>
    <row r="6" spans="1:5" x14ac:dyDescent="0.2">
      <c r="A6" s="461" t="s">
        <v>131</v>
      </c>
      <c r="B6" s="547">
        <v>116020.85745164577</v>
      </c>
      <c r="C6" s="555">
        <v>100.00000000000003</v>
      </c>
      <c r="D6" s="551">
        <v>125588.87779791102</v>
      </c>
      <c r="E6" s="555">
        <v>100.00000000000001</v>
      </c>
    </row>
    <row r="7" spans="1:5" x14ac:dyDescent="0.2">
      <c r="A7" s="83" t="s">
        <v>132</v>
      </c>
      <c r="B7" s="548">
        <v>113491.17464361349</v>
      </c>
      <c r="C7" s="556">
        <v>97.819631001187361</v>
      </c>
      <c r="D7" s="552">
        <v>122711.54526450645</v>
      </c>
      <c r="E7" s="556">
        <v>97.708927268197613</v>
      </c>
    </row>
    <row r="8" spans="1:5" x14ac:dyDescent="0.2">
      <c r="A8" s="83" t="s">
        <v>133</v>
      </c>
      <c r="B8" s="548">
        <v>2290.39209837</v>
      </c>
      <c r="C8" s="556">
        <v>1.9741209888270055</v>
      </c>
      <c r="D8" s="552">
        <v>2653.9639682899115</v>
      </c>
      <c r="E8" s="556">
        <v>2.1132157678488759</v>
      </c>
    </row>
    <row r="9" spans="1:5" x14ac:dyDescent="0.2">
      <c r="A9" s="83" t="s">
        <v>134</v>
      </c>
      <c r="B9" s="548">
        <v>140.57749548000001</v>
      </c>
      <c r="C9" s="556">
        <v>0.12116570982815633</v>
      </c>
      <c r="D9" s="552">
        <v>149.71428499999999</v>
      </c>
      <c r="E9" s="556">
        <v>0.11920982783277188</v>
      </c>
    </row>
    <row r="10" spans="1:5" x14ac:dyDescent="0.2">
      <c r="A10" s="83" t="s">
        <v>135</v>
      </c>
      <c r="B10" s="548">
        <v>9.1247434789899717</v>
      </c>
      <c r="C10" s="556">
        <v>7.8647440463822712E-3</v>
      </c>
      <c r="D10" s="552">
        <v>6.6608239609183775</v>
      </c>
      <c r="E10" s="556">
        <v>5.303673444424368E-3</v>
      </c>
    </row>
    <row r="11" spans="1:5" x14ac:dyDescent="0.2">
      <c r="A11" s="83" t="s">
        <v>62</v>
      </c>
      <c r="B11" s="548">
        <v>89.588470703315039</v>
      </c>
      <c r="C11" s="556">
        <v>7.7217556111109573E-2</v>
      </c>
      <c r="D11" s="552">
        <v>66.993456153737057</v>
      </c>
      <c r="E11" s="556">
        <v>5.3343462676319411E-2</v>
      </c>
    </row>
    <row r="12" spans="1:5" x14ac:dyDescent="0.2">
      <c r="A12" s="461" t="s">
        <v>136</v>
      </c>
      <c r="B12" s="547">
        <v>74853.469790362084</v>
      </c>
      <c r="C12" s="555">
        <v>64.517252703083088</v>
      </c>
      <c r="D12" s="551">
        <v>80617.293145435338</v>
      </c>
      <c r="E12" s="555">
        <v>64.19142726568441</v>
      </c>
    </row>
    <row r="13" spans="1:5" x14ac:dyDescent="0.2">
      <c r="A13" s="83" t="s">
        <v>132</v>
      </c>
      <c r="B13" s="549">
        <v>74844.282928017157</v>
      </c>
      <c r="C13" s="556">
        <v>64.509334417917188</v>
      </c>
      <c r="D13" s="553">
        <v>80610.570871522403</v>
      </c>
      <c r="E13" s="556">
        <v>64.186074662786126</v>
      </c>
    </row>
    <row r="14" spans="1:5" x14ac:dyDescent="0.2">
      <c r="A14" s="83" t="s">
        <v>135</v>
      </c>
      <c r="B14" s="549">
        <v>9.1247434789899717</v>
      </c>
      <c r="C14" s="556">
        <v>7.8647440463822712E-3</v>
      </c>
      <c r="D14" s="553">
        <v>6.6608239609183775</v>
      </c>
      <c r="E14" s="556">
        <v>5.303673444424368E-3</v>
      </c>
    </row>
    <row r="15" spans="1:5" x14ac:dyDescent="0.2">
      <c r="A15" s="83" t="s">
        <v>62</v>
      </c>
      <c r="B15" s="549">
        <v>6.2118865942455595E-2</v>
      </c>
      <c r="C15" s="556">
        <v>5.3541119508054821E-5</v>
      </c>
      <c r="D15" s="553">
        <v>6.1449952009857679E-2</v>
      </c>
      <c r="E15" s="556">
        <v>4.8929453855570488E-5</v>
      </c>
    </row>
    <row r="16" spans="1:5" x14ac:dyDescent="0.2">
      <c r="A16" s="461" t="s">
        <v>137</v>
      </c>
      <c r="B16" s="547">
        <v>41167.387661283712</v>
      </c>
      <c r="C16" s="555">
        <v>35.482747296916948</v>
      </c>
      <c r="D16" s="551">
        <v>44971.5846524757</v>
      </c>
      <c r="E16" s="555">
        <v>35.80857273431559</v>
      </c>
    </row>
    <row r="17" spans="1:5" x14ac:dyDescent="0.2">
      <c r="A17" s="83" t="s">
        <v>132</v>
      </c>
      <c r="B17" s="549">
        <v>38646.891715596335</v>
      </c>
      <c r="C17" s="556">
        <v>33.310296583270187</v>
      </c>
      <c r="D17" s="553">
        <v>42100.974392984055</v>
      </c>
      <c r="E17" s="556">
        <v>33.522852605411479</v>
      </c>
    </row>
    <row r="18" spans="1:5" x14ac:dyDescent="0.2">
      <c r="A18" s="83" t="s">
        <v>133</v>
      </c>
      <c r="B18" s="549">
        <v>2290.39209837</v>
      </c>
      <c r="C18" s="556">
        <v>1.9741209888270055</v>
      </c>
      <c r="D18" s="553">
        <v>2653.9639682899115</v>
      </c>
      <c r="E18" s="556">
        <v>2.1132157678488759</v>
      </c>
    </row>
    <row r="19" spans="1:5" x14ac:dyDescent="0.2">
      <c r="A19" s="83" t="s">
        <v>134</v>
      </c>
      <c r="B19" s="549">
        <v>140.57749548000001</v>
      </c>
      <c r="C19" s="556">
        <v>0.12116570982815633</v>
      </c>
      <c r="D19" s="553">
        <v>149.71428499999999</v>
      </c>
      <c r="E19" s="556">
        <v>0.11920982783277188</v>
      </c>
    </row>
    <row r="20" spans="1:5" x14ac:dyDescent="0.2">
      <c r="A20" s="240" t="s">
        <v>62</v>
      </c>
      <c r="B20" s="550">
        <v>89.526351837372587</v>
      </c>
      <c r="C20" s="557">
        <v>7.716401499160154E-2</v>
      </c>
      <c r="D20" s="554">
        <v>66.932006201727205</v>
      </c>
      <c r="E20" s="557">
        <v>5.3294533222463851E-2</v>
      </c>
    </row>
    <row r="21" spans="1:5" x14ac:dyDescent="0.2">
      <c r="A21" s="22" t="s">
        <v>18</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BDDC-2E32-421A-A8BA-654EC83D5CD0}">
  <dimension ref="A1:B12"/>
  <sheetViews>
    <sheetView workbookViewId="0">
      <selection activeCell="C29" sqref="C29"/>
    </sheetView>
  </sheetViews>
  <sheetFormatPr baseColWidth="10" defaultColWidth="10.85546875" defaultRowHeight="12.75" x14ac:dyDescent="0.2"/>
  <cols>
    <col min="1" max="1" width="29.42578125" style="22" customWidth="1"/>
    <col min="2" max="16384" width="10.85546875" style="22"/>
  </cols>
  <sheetData>
    <row r="1" spans="1:2" x14ac:dyDescent="0.2">
      <c r="A1" s="76" t="s">
        <v>584</v>
      </c>
    </row>
    <row r="2" spans="1:2" x14ac:dyDescent="0.2">
      <c r="A2" s="76" t="s">
        <v>523</v>
      </c>
    </row>
    <row r="3" spans="1:2" x14ac:dyDescent="0.2">
      <c r="A3" s="22" t="s">
        <v>524</v>
      </c>
    </row>
    <row r="5" spans="1:2" x14ac:dyDescent="0.2">
      <c r="A5" s="46" t="s">
        <v>593</v>
      </c>
      <c r="B5" s="563">
        <v>99721087.166992828</v>
      </c>
    </row>
    <row r="6" spans="1:2" x14ac:dyDescent="0.2">
      <c r="A6" s="293" t="s">
        <v>527</v>
      </c>
      <c r="B6" s="565">
        <v>2945661.282242463</v>
      </c>
    </row>
    <row r="7" spans="1:2" x14ac:dyDescent="0.2">
      <c r="A7" s="83" t="s">
        <v>528</v>
      </c>
      <c r="B7" s="562">
        <v>-11325463.187043451</v>
      </c>
    </row>
    <row r="8" spans="1:2" x14ac:dyDescent="0.2">
      <c r="A8" s="240" t="s">
        <v>529</v>
      </c>
      <c r="B8" s="566">
        <v>19753380.127791047</v>
      </c>
    </row>
    <row r="9" spans="1:2" x14ac:dyDescent="0.2">
      <c r="A9" s="86" t="s">
        <v>756</v>
      </c>
      <c r="B9" s="564">
        <v>111094665.38998288</v>
      </c>
    </row>
    <row r="10" spans="1:2" x14ac:dyDescent="0.2">
      <c r="A10" s="22" t="s">
        <v>18</v>
      </c>
    </row>
    <row r="11" spans="1:2" x14ac:dyDescent="0.2">
      <c r="B11" s="140"/>
    </row>
    <row r="12" spans="1:2" x14ac:dyDescent="0.2">
      <c r="B12" s="140"/>
    </row>
  </sheetData>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FCC-5830-498D-904C-9564E793AD07}">
  <dimension ref="A1:L8"/>
  <sheetViews>
    <sheetView workbookViewId="0">
      <selection activeCell="L11" sqref="L11"/>
    </sheetView>
  </sheetViews>
  <sheetFormatPr baseColWidth="10" defaultColWidth="10.85546875" defaultRowHeight="12.75" x14ac:dyDescent="0.2"/>
  <cols>
    <col min="1" max="1" width="23.140625" style="22" customWidth="1"/>
    <col min="2" max="16384" width="10.85546875" style="22"/>
  </cols>
  <sheetData>
    <row r="1" spans="1:12" x14ac:dyDescent="0.2">
      <c r="A1" s="76" t="s">
        <v>583</v>
      </c>
    </row>
    <row r="2" spans="1:12" x14ac:dyDescent="0.2">
      <c r="A2" s="76" t="s">
        <v>757</v>
      </c>
    </row>
    <row r="3" spans="1:12" x14ac:dyDescent="0.2">
      <c r="A3" s="22" t="s">
        <v>758</v>
      </c>
    </row>
    <row r="5" spans="1:12" x14ac:dyDescent="0.2">
      <c r="A5" s="572"/>
      <c r="B5" s="567">
        <v>2024</v>
      </c>
      <c r="C5" s="567">
        <v>2025</v>
      </c>
      <c r="D5" s="567">
        <v>2026</v>
      </c>
      <c r="E5" s="567">
        <v>2027</v>
      </c>
      <c r="F5" s="567">
        <v>2028</v>
      </c>
      <c r="G5" s="567">
        <v>2029</v>
      </c>
      <c r="H5" s="567">
        <v>2030</v>
      </c>
      <c r="I5" s="567">
        <v>2031</v>
      </c>
      <c r="J5" s="567">
        <v>2032</v>
      </c>
      <c r="K5" s="567">
        <v>2033</v>
      </c>
      <c r="L5" s="568">
        <v>2034</v>
      </c>
    </row>
    <row r="6" spans="1:12" x14ac:dyDescent="0.2">
      <c r="A6" s="569" t="s">
        <v>525</v>
      </c>
      <c r="B6" s="573">
        <v>3665278.1826479565</v>
      </c>
      <c r="C6" s="573">
        <v>7090487.9886495378</v>
      </c>
      <c r="D6" s="573">
        <v>9293768.4223960359</v>
      </c>
      <c r="E6" s="573">
        <v>321649.41595390008</v>
      </c>
      <c r="F6" s="573">
        <v>4355484.3857557764</v>
      </c>
      <c r="G6" s="573">
        <v>16476.268698492451</v>
      </c>
      <c r="H6" s="573">
        <v>7673845.4290263029</v>
      </c>
      <c r="I6" s="573">
        <v>7.887461133763124E-3</v>
      </c>
      <c r="J6" s="573">
        <v>7613.5359009792255</v>
      </c>
      <c r="K6" s="573">
        <v>5483147.0366835631</v>
      </c>
      <c r="L6" s="995">
        <v>1994009.7543738089</v>
      </c>
    </row>
    <row r="7" spans="1:12" x14ac:dyDescent="0.2">
      <c r="A7" s="571" t="s">
        <v>526</v>
      </c>
      <c r="B7" s="574">
        <v>41875.112813742431</v>
      </c>
      <c r="C7" s="574">
        <v>1791714.0889674092</v>
      </c>
      <c r="D7" s="574">
        <v>1419152.5860600288</v>
      </c>
      <c r="E7" s="574">
        <v>2120686.8362969179</v>
      </c>
      <c r="F7" s="574">
        <v>1559909.6119530168</v>
      </c>
      <c r="G7" s="574">
        <v>1460121.0487164874</v>
      </c>
      <c r="H7" s="574">
        <v>1197001.313518672</v>
      </c>
      <c r="I7" s="574">
        <v>2583026.8741935776</v>
      </c>
      <c r="J7" s="574">
        <v>1171037.1407947256</v>
      </c>
      <c r="K7" s="574">
        <v>1585971.6553372357</v>
      </c>
      <c r="L7" s="996">
        <v>1887560.243955822</v>
      </c>
    </row>
    <row r="8" spans="1:12" x14ac:dyDescent="0.2">
      <c r="A8" s="22" t="s">
        <v>18</v>
      </c>
      <c r="B8" s="570"/>
      <c r="C8" s="570"/>
      <c r="D8" s="570"/>
      <c r="E8" s="570"/>
      <c r="F8" s="570"/>
      <c r="G8" s="570"/>
      <c r="H8" s="570"/>
      <c r="I8" s="570"/>
      <c r="J8" s="570"/>
      <c r="K8" s="570"/>
      <c r="L8" s="57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D127-1853-4DF0-B833-6060BC153818}">
  <dimension ref="A1:I13"/>
  <sheetViews>
    <sheetView showGridLines="0" zoomScaleNormal="100" workbookViewId="0">
      <selection activeCell="C24" sqref="C24"/>
    </sheetView>
  </sheetViews>
  <sheetFormatPr baseColWidth="10" defaultColWidth="10.42578125" defaultRowHeight="12.75" x14ac:dyDescent="0.2"/>
  <cols>
    <col min="1" max="1" width="28.85546875" style="4" customWidth="1"/>
    <col min="2" max="7" width="10.42578125" style="4"/>
    <col min="8" max="8" width="10.85546875" style="4" bestFit="1" customWidth="1"/>
    <col min="9" max="16384" width="10.42578125" style="4"/>
  </cols>
  <sheetData>
    <row r="1" spans="1:9" x14ac:dyDescent="0.2">
      <c r="A1" s="169" t="s">
        <v>522</v>
      </c>
      <c r="B1" s="376"/>
    </row>
    <row r="2" spans="1:9" x14ac:dyDescent="0.2">
      <c r="A2" s="169" t="s">
        <v>791</v>
      </c>
    </row>
    <row r="3" spans="1:9" x14ac:dyDescent="0.2">
      <c r="A3" s="472" t="s">
        <v>681</v>
      </c>
    </row>
    <row r="4" spans="1:9" x14ac:dyDescent="0.2">
      <c r="A4" s="196"/>
    </row>
    <row r="5" spans="1:9" x14ac:dyDescent="0.2">
      <c r="A5" s="197"/>
      <c r="B5" s="1130">
        <v>2020</v>
      </c>
      <c r="C5" s="1165"/>
      <c r="D5" s="1164">
        <v>2021</v>
      </c>
      <c r="E5" s="1165"/>
      <c r="F5" s="1130">
        <v>2022</v>
      </c>
      <c r="G5" s="1165"/>
      <c r="H5" s="1164">
        <v>2023</v>
      </c>
      <c r="I5" s="1165"/>
    </row>
    <row r="6" spans="1:9" x14ac:dyDescent="0.2">
      <c r="A6" s="165"/>
      <c r="B6" s="199" t="s">
        <v>75</v>
      </c>
      <c r="C6" s="193" t="s">
        <v>121</v>
      </c>
      <c r="D6" s="198" t="s">
        <v>75</v>
      </c>
      <c r="E6" s="193" t="s">
        <v>121</v>
      </c>
      <c r="F6" s="199" t="s">
        <v>75</v>
      </c>
      <c r="G6" s="193" t="s">
        <v>121</v>
      </c>
      <c r="H6" s="198" t="s">
        <v>75</v>
      </c>
      <c r="I6" s="193" t="s">
        <v>121</v>
      </c>
    </row>
    <row r="7" spans="1:9" x14ac:dyDescent="0.2">
      <c r="A7" s="365" t="s">
        <v>521</v>
      </c>
      <c r="B7" s="377">
        <v>23503.609466653314</v>
      </c>
      <c r="C7" s="379">
        <v>8.30611869776798</v>
      </c>
      <c r="D7" s="377">
        <v>14899.871677309622</v>
      </c>
      <c r="E7" s="379">
        <v>5.2882414065461649</v>
      </c>
      <c r="F7" s="377">
        <v>18683.919127317506</v>
      </c>
      <c r="G7" s="379">
        <v>6.0865878453342059</v>
      </c>
      <c r="H7" s="377">
        <v>15905.568597690448</v>
      </c>
      <c r="I7" s="379">
        <v>4.9916241250511586</v>
      </c>
    </row>
    <row r="8" spans="1:9" x14ac:dyDescent="0.2">
      <c r="A8" s="365" t="s">
        <v>301</v>
      </c>
      <c r="B8" s="377">
        <v>91625.135724077903</v>
      </c>
      <c r="C8" s="379">
        <v>32.380101196927278</v>
      </c>
      <c r="D8" s="377">
        <v>102631.90411551048</v>
      </c>
      <c r="E8" s="379">
        <v>36.425970419788065</v>
      </c>
      <c r="F8" s="377">
        <v>116020.85742689768</v>
      </c>
      <c r="G8" s="379">
        <v>37.795664593052372</v>
      </c>
      <c r="H8" s="377">
        <v>125588.87779791169</v>
      </c>
      <c r="I8" s="379">
        <v>39.413395906210177</v>
      </c>
    </row>
    <row r="9" spans="1:9" x14ac:dyDescent="0.2">
      <c r="A9" s="165" t="s">
        <v>302</v>
      </c>
      <c r="B9" s="378">
        <v>-68121.526257424586</v>
      </c>
      <c r="C9" s="380">
        <v>-24.0739824991593</v>
      </c>
      <c r="D9" s="378">
        <v>-87732.032438200855</v>
      </c>
      <c r="E9" s="380">
        <v>-31.137729013241898</v>
      </c>
      <c r="F9" s="378">
        <v>-97336.938299580172</v>
      </c>
      <c r="G9" s="380">
        <v>-31.709076747718168</v>
      </c>
      <c r="H9" s="378">
        <v>-109683.30920022124</v>
      </c>
      <c r="I9" s="380">
        <v>-34.421771781159016</v>
      </c>
    </row>
    <row r="10" spans="1:9" x14ac:dyDescent="0.2">
      <c r="A10" s="5" t="s">
        <v>18</v>
      </c>
    </row>
    <row r="12" spans="1:9" x14ac:dyDescent="0.2">
      <c r="H12" s="27"/>
    </row>
    <row r="13" spans="1:9" x14ac:dyDescent="0.2">
      <c r="C13" s="457"/>
      <c r="E13" s="457"/>
      <c r="G13" s="457"/>
      <c r="I13" s="457"/>
    </row>
  </sheetData>
  <mergeCells count="4">
    <mergeCell ref="H5:I5"/>
    <mergeCell ref="B5:C5"/>
    <mergeCell ref="D5:E5"/>
    <mergeCell ref="F5:G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09FC-5ABA-4AA6-8696-EA5929DEFC5E}">
  <dimension ref="A1:U70"/>
  <sheetViews>
    <sheetView showGridLines="0" workbookViewId="0">
      <selection activeCell="E68" sqref="E68"/>
    </sheetView>
  </sheetViews>
  <sheetFormatPr baseColWidth="10" defaultColWidth="10.85546875" defaultRowHeight="12.75" x14ac:dyDescent="0.2"/>
  <cols>
    <col min="1" max="1" width="72" style="4" bestFit="1" customWidth="1"/>
    <col min="2" max="2" width="12.85546875" style="43" customWidth="1"/>
    <col min="3" max="3" width="10" style="4" customWidth="1"/>
    <col min="4" max="4" width="12.85546875" style="43" customWidth="1"/>
    <col min="5" max="5" width="10" style="4" customWidth="1"/>
    <col min="6" max="6" width="12.85546875" style="43" customWidth="1"/>
    <col min="7" max="7" width="10" style="4" customWidth="1"/>
    <col min="8" max="8" width="12.85546875" style="4" customWidth="1"/>
    <col min="9" max="9" width="10" style="4" customWidth="1"/>
    <col min="10" max="10" width="12.85546875" style="4" customWidth="1"/>
    <col min="11" max="12" width="5.7109375" style="4" customWidth="1"/>
    <col min="13" max="18" width="6.85546875" style="4" customWidth="1"/>
    <col min="19" max="19" width="8.140625" style="4" bestFit="1" customWidth="1"/>
    <col min="20" max="21" width="6.85546875" style="4" customWidth="1"/>
    <col min="22" max="16384" width="10.85546875" style="4"/>
  </cols>
  <sheetData>
    <row r="1" spans="1:21" x14ac:dyDescent="0.2">
      <c r="A1" s="169" t="s">
        <v>141</v>
      </c>
    </row>
    <row r="2" spans="1:21" ht="15" x14ac:dyDescent="0.2">
      <c r="A2" s="169" t="s">
        <v>680</v>
      </c>
    </row>
    <row r="3" spans="1:21" x14ac:dyDescent="0.2">
      <c r="A3" s="472" t="s">
        <v>759</v>
      </c>
    </row>
    <row r="5" spans="1:21" ht="30" customHeight="1" x14ac:dyDescent="0.2">
      <c r="A5" s="171"/>
      <c r="B5" s="1168">
        <v>2000</v>
      </c>
      <c r="C5" s="1169"/>
      <c r="D5" s="1170">
        <v>2022</v>
      </c>
      <c r="E5" s="1170"/>
      <c r="F5" s="1168">
        <v>2023</v>
      </c>
      <c r="G5" s="1169"/>
      <c r="H5" s="1166" t="s">
        <v>760</v>
      </c>
      <c r="I5" s="1166" t="s">
        <v>761</v>
      </c>
      <c r="J5" s="1166" t="s">
        <v>784</v>
      </c>
    </row>
    <row r="6" spans="1:21" s="752" customFormat="1" ht="30" customHeight="1" x14ac:dyDescent="0.2">
      <c r="A6" s="381"/>
      <c r="B6" s="382" t="s">
        <v>762</v>
      </c>
      <c r="C6" s="383" t="s">
        <v>142</v>
      </c>
      <c r="D6" s="384" t="s">
        <v>762</v>
      </c>
      <c r="E6" s="385" t="s">
        <v>142</v>
      </c>
      <c r="F6" s="382" t="s">
        <v>762</v>
      </c>
      <c r="G6" s="383" t="s">
        <v>142</v>
      </c>
      <c r="H6" s="1167"/>
      <c r="I6" s="1167"/>
      <c r="J6" s="1167"/>
    </row>
    <row r="7" spans="1:21" x14ac:dyDescent="0.2">
      <c r="A7" s="386" t="s">
        <v>143</v>
      </c>
      <c r="B7" s="387">
        <v>20637448.732610278</v>
      </c>
      <c r="C7" s="860">
        <v>99.999999999999986</v>
      </c>
      <c r="D7" s="388">
        <v>70671319.747412965</v>
      </c>
      <c r="E7" s="859">
        <v>100</v>
      </c>
      <c r="F7" s="387">
        <v>71418532.890727997</v>
      </c>
      <c r="G7" s="860">
        <v>100</v>
      </c>
      <c r="H7" s="860">
        <v>5.5459366044956937</v>
      </c>
      <c r="I7" s="860" t="s">
        <v>911</v>
      </c>
      <c r="J7" s="860">
        <v>1.0573074706764487</v>
      </c>
      <c r="K7" s="27"/>
      <c r="L7" s="27"/>
      <c r="M7" s="27"/>
      <c r="N7" s="27"/>
      <c r="O7" s="27"/>
      <c r="P7" s="27"/>
      <c r="Q7" s="27"/>
      <c r="R7" s="27"/>
      <c r="S7" s="27"/>
      <c r="T7" s="27"/>
      <c r="U7" s="27"/>
    </row>
    <row r="8" spans="1:21" x14ac:dyDescent="0.2">
      <c r="A8" s="201" t="s">
        <v>144</v>
      </c>
      <c r="B8" s="389">
        <v>1347317.7531798827</v>
      </c>
      <c r="C8" s="401">
        <v>6.5285092679644929</v>
      </c>
      <c r="D8" s="390">
        <v>5627773.9106267383</v>
      </c>
      <c r="E8" s="407">
        <v>7.9633066578366147</v>
      </c>
      <c r="F8" s="389">
        <v>5754370.77305</v>
      </c>
      <c r="G8" s="401">
        <v>8.0572514445995687</v>
      </c>
      <c r="H8" s="401">
        <v>6.5158537198632738</v>
      </c>
      <c r="I8" s="401" t="s">
        <v>911</v>
      </c>
      <c r="J8" s="401">
        <v>2.24950156907002</v>
      </c>
      <c r="K8" s="27"/>
      <c r="L8" s="27"/>
      <c r="M8" s="27"/>
      <c r="N8" s="27"/>
      <c r="O8" s="27"/>
      <c r="P8" s="27"/>
      <c r="Q8" s="27"/>
      <c r="R8" s="27"/>
      <c r="S8" s="27"/>
      <c r="T8" s="27"/>
      <c r="U8" s="27"/>
    </row>
    <row r="9" spans="1:21" x14ac:dyDescent="0.2">
      <c r="A9" s="200" t="s">
        <v>145</v>
      </c>
      <c r="B9" s="391">
        <v>742873.33912444487</v>
      </c>
      <c r="C9" s="504">
        <v>3.5996374782053033</v>
      </c>
      <c r="D9" s="392">
        <v>1697963.7721562306</v>
      </c>
      <c r="E9" s="358">
        <v>2.4026207211425215</v>
      </c>
      <c r="F9" s="391">
        <v>1743519.20312</v>
      </c>
      <c r="G9" s="504">
        <v>2.4412699793030255</v>
      </c>
      <c r="H9" s="504">
        <v>3.7789364831137595</v>
      </c>
      <c r="I9" s="504" t="s">
        <v>911</v>
      </c>
      <c r="J9" s="504">
        <v>2.682944813711714</v>
      </c>
      <c r="K9" s="27"/>
      <c r="L9" s="27"/>
      <c r="M9" s="27"/>
      <c r="N9" s="27"/>
      <c r="O9" s="27"/>
      <c r="P9" s="27"/>
      <c r="Q9" s="27"/>
      <c r="R9" s="27"/>
      <c r="S9" s="27"/>
      <c r="T9" s="27"/>
      <c r="U9" s="27"/>
    </row>
    <row r="10" spans="1:21" x14ac:dyDescent="0.2">
      <c r="A10" s="200" t="s">
        <v>146</v>
      </c>
      <c r="B10" s="391">
        <v>0</v>
      </c>
      <c r="C10" s="504">
        <v>0</v>
      </c>
      <c r="D10" s="392">
        <v>302.29269387948733</v>
      </c>
      <c r="E10" s="358">
        <v>4.2774451497427034E-4</v>
      </c>
      <c r="F10" s="391">
        <v>248.39</v>
      </c>
      <c r="G10" s="504">
        <v>3.4779487892875428E-4</v>
      </c>
      <c r="H10" s="504" t="s">
        <v>911</v>
      </c>
      <c r="I10" s="504" t="s">
        <v>911</v>
      </c>
      <c r="J10" s="504">
        <v>-17.831292310682272</v>
      </c>
      <c r="K10" s="27"/>
      <c r="L10" s="27"/>
      <c r="M10" s="27"/>
      <c r="N10" s="27"/>
      <c r="O10" s="27"/>
      <c r="P10" s="27"/>
      <c r="Q10" s="27"/>
      <c r="R10" s="27"/>
      <c r="S10" s="27"/>
      <c r="T10" s="27"/>
      <c r="U10" s="27"/>
    </row>
    <row r="11" spans="1:21" x14ac:dyDescent="0.2">
      <c r="A11" s="200" t="s">
        <v>147</v>
      </c>
      <c r="B11" s="391">
        <v>91669.38165923387</v>
      </c>
      <c r="C11" s="504">
        <v>0.44418950640144989</v>
      </c>
      <c r="D11" s="392">
        <v>358154.81925558951</v>
      </c>
      <c r="E11" s="358">
        <v>0.50678948763893761</v>
      </c>
      <c r="F11" s="391">
        <v>367291.598</v>
      </c>
      <c r="G11" s="504">
        <v>0.51428051394161878</v>
      </c>
      <c r="H11" s="504">
        <v>6.2204451261305138</v>
      </c>
      <c r="I11" s="504" t="s">
        <v>911</v>
      </c>
      <c r="J11" s="504">
        <v>2.5510696082216384</v>
      </c>
      <c r="K11" s="27"/>
      <c r="L11" s="27"/>
      <c r="M11" s="27"/>
      <c r="N11" s="27"/>
      <c r="O11" s="27"/>
      <c r="P11" s="27"/>
      <c r="Q11" s="27"/>
      <c r="R11" s="27"/>
      <c r="S11" s="27"/>
      <c r="T11" s="27"/>
      <c r="U11" s="27"/>
    </row>
    <row r="12" spans="1:21" x14ac:dyDescent="0.2">
      <c r="A12" s="200" t="s">
        <v>148</v>
      </c>
      <c r="B12" s="391">
        <v>76372.136542239969</v>
      </c>
      <c r="C12" s="504">
        <v>0.37006578444728239</v>
      </c>
      <c r="D12" s="392">
        <v>426261.85300603835</v>
      </c>
      <c r="E12" s="358">
        <v>0.60316101995766436</v>
      </c>
      <c r="F12" s="391">
        <v>442658.5</v>
      </c>
      <c r="G12" s="504">
        <v>0.61980900766650826</v>
      </c>
      <c r="H12" s="504">
        <v>7.9393338247246925</v>
      </c>
      <c r="I12" s="504" t="s">
        <v>911</v>
      </c>
      <c r="J12" s="504">
        <v>3.8466137371502924</v>
      </c>
      <c r="K12" s="27"/>
      <c r="L12" s="27"/>
      <c r="M12" s="27"/>
      <c r="N12" s="27"/>
      <c r="O12" s="27"/>
      <c r="P12" s="27"/>
      <c r="Q12" s="27"/>
      <c r="R12" s="27"/>
      <c r="S12" s="27"/>
      <c r="T12" s="27"/>
      <c r="U12" s="27"/>
    </row>
    <row r="13" spans="1:21" x14ac:dyDescent="0.2">
      <c r="A13" s="200" t="s">
        <v>149</v>
      </c>
      <c r="B13" s="391">
        <v>18985.348049310229</v>
      </c>
      <c r="C13" s="504">
        <v>9.1994646699281771E-2</v>
      </c>
      <c r="D13" s="392">
        <v>324731.95104443812</v>
      </c>
      <c r="E13" s="358">
        <v>0.45949609007595393</v>
      </c>
      <c r="F13" s="391">
        <v>240707.75180000003</v>
      </c>
      <c r="G13" s="504">
        <v>0.3370382197129258</v>
      </c>
      <c r="H13" s="504">
        <v>11.675943679000579</v>
      </c>
      <c r="I13" s="504" t="s">
        <v>911</v>
      </c>
      <c r="J13" s="504">
        <v>-25.87494053917095</v>
      </c>
      <c r="K13" s="27"/>
      <c r="L13" s="27"/>
      <c r="M13" s="27"/>
      <c r="N13" s="27"/>
      <c r="O13" s="27"/>
      <c r="P13" s="27"/>
      <c r="Q13" s="27"/>
      <c r="R13" s="27"/>
      <c r="S13" s="27"/>
      <c r="T13" s="27"/>
      <c r="U13" s="27"/>
    </row>
    <row r="14" spans="1:21" x14ac:dyDescent="0.2">
      <c r="A14" s="200" t="s">
        <v>150</v>
      </c>
      <c r="B14" s="391">
        <v>417417.54780465382</v>
      </c>
      <c r="C14" s="504">
        <v>2.0226218522111759</v>
      </c>
      <c r="D14" s="392">
        <v>2820359.2224705624</v>
      </c>
      <c r="E14" s="358">
        <v>3.9908115945065625</v>
      </c>
      <c r="F14" s="391">
        <v>2959945.3301300001</v>
      </c>
      <c r="G14" s="504">
        <v>4.144505929096562</v>
      </c>
      <c r="H14" s="504">
        <v>8.8898804984547386</v>
      </c>
      <c r="I14" s="504" t="s">
        <v>911</v>
      </c>
      <c r="J14" s="504">
        <v>4.9492315215493647</v>
      </c>
      <c r="K14" s="27"/>
      <c r="L14" s="27"/>
      <c r="M14" s="27"/>
      <c r="N14" s="27"/>
      <c r="O14" s="27"/>
      <c r="P14" s="27"/>
      <c r="Q14" s="27"/>
      <c r="R14" s="27"/>
      <c r="S14" s="27"/>
      <c r="T14" s="27"/>
      <c r="U14" s="27"/>
    </row>
    <row r="15" spans="1:21" x14ac:dyDescent="0.2">
      <c r="A15" s="202" t="s">
        <v>70</v>
      </c>
      <c r="B15" s="393">
        <v>1597638.5606652796</v>
      </c>
      <c r="C15" s="402">
        <v>7.7414538074213111</v>
      </c>
      <c r="D15" s="394">
        <v>1502950.7003980705</v>
      </c>
      <c r="E15" s="404">
        <v>2.1266769967927313</v>
      </c>
      <c r="F15" s="393">
        <v>1516801.6044400001</v>
      </c>
      <c r="G15" s="402">
        <v>2.1238207269823666</v>
      </c>
      <c r="H15" s="402">
        <v>-0.22549637039129822</v>
      </c>
      <c r="I15" s="402" t="s">
        <v>911</v>
      </c>
      <c r="J15" s="402">
        <v>0.92158073037664678</v>
      </c>
      <c r="K15" s="27"/>
      <c r="L15" s="27"/>
      <c r="M15" s="27"/>
      <c r="N15" s="27"/>
      <c r="O15" s="27"/>
      <c r="P15" s="27"/>
      <c r="Q15" s="27"/>
      <c r="R15" s="27"/>
      <c r="S15" s="27"/>
      <c r="T15" s="27"/>
      <c r="U15" s="27"/>
    </row>
    <row r="16" spans="1:21" x14ac:dyDescent="0.2">
      <c r="A16" s="200" t="s">
        <v>151</v>
      </c>
      <c r="B16" s="391">
        <v>1591109.8734037802</v>
      </c>
      <c r="C16" s="504">
        <v>7.7098186603346317</v>
      </c>
      <c r="D16" s="392">
        <v>1498033.6354902748</v>
      </c>
      <c r="E16" s="358">
        <v>2.1197193442041424</v>
      </c>
      <c r="F16" s="391">
        <v>1511449.1954400002</v>
      </c>
      <c r="G16" s="504">
        <v>2.1163263011192797</v>
      </c>
      <c r="H16" s="504">
        <v>-0.22306771878701781</v>
      </c>
      <c r="I16" s="504" t="s">
        <v>911</v>
      </c>
      <c r="J16" s="504">
        <v>0.89554464144822532</v>
      </c>
      <c r="K16" s="27"/>
      <c r="L16" s="27"/>
      <c r="M16" s="27"/>
      <c r="N16" s="27"/>
      <c r="O16" s="27"/>
      <c r="P16" s="27"/>
      <c r="Q16" s="27"/>
      <c r="R16" s="27"/>
      <c r="S16" s="27"/>
      <c r="T16" s="27"/>
      <c r="U16" s="27"/>
    </row>
    <row r="17" spans="1:21" x14ac:dyDescent="0.2">
      <c r="A17" s="395" t="s">
        <v>152</v>
      </c>
      <c r="B17" s="396">
        <v>6528.6872614993717</v>
      </c>
      <c r="C17" s="403">
        <v>3.1635147086679673E-2</v>
      </c>
      <c r="D17" s="397">
        <v>4917.0649077958433</v>
      </c>
      <c r="E17" s="406">
        <v>6.9576525885889371E-3</v>
      </c>
      <c r="F17" s="396">
        <v>5352.4089999999997</v>
      </c>
      <c r="G17" s="403">
        <v>7.4944258630869794E-3</v>
      </c>
      <c r="H17" s="403">
        <v>-0.86001596202509578</v>
      </c>
      <c r="I17" s="403" t="s">
        <v>911</v>
      </c>
      <c r="J17" s="403">
        <v>8.8537389757441076</v>
      </c>
      <c r="K17" s="27"/>
      <c r="L17" s="27"/>
      <c r="M17" s="27"/>
      <c r="N17" s="27"/>
      <c r="O17" s="27"/>
      <c r="P17" s="27"/>
      <c r="Q17" s="27"/>
      <c r="R17" s="27"/>
      <c r="S17" s="27"/>
      <c r="T17" s="27"/>
      <c r="U17" s="27"/>
    </row>
    <row r="18" spans="1:21" x14ac:dyDescent="0.2">
      <c r="A18" s="398" t="s">
        <v>153</v>
      </c>
      <c r="B18" s="394">
        <v>1160954.8481370541</v>
      </c>
      <c r="C18" s="404">
        <v>5.6254765944133913</v>
      </c>
      <c r="D18" s="393">
        <v>3960667.0937983012</v>
      </c>
      <c r="E18" s="402">
        <v>5.6043485645296558</v>
      </c>
      <c r="F18" s="394">
        <v>4209436.6465039998</v>
      </c>
      <c r="G18" s="404">
        <v>5.894039650666774</v>
      </c>
      <c r="H18" s="405">
        <v>5.7601638887704754</v>
      </c>
      <c r="I18" s="405" t="s">
        <v>911</v>
      </c>
      <c r="J18" s="405">
        <v>6.2810013266509515</v>
      </c>
      <c r="K18" s="27"/>
      <c r="L18" s="27"/>
      <c r="M18" s="27"/>
      <c r="N18" s="27"/>
      <c r="O18" s="27"/>
      <c r="P18" s="27"/>
      <c r="Q18" s="27"/>
      <c r="R18" s="27"/>
      <c r="S18" s="27"/>
      <c r="T18" s="27"/>
      <c r="U18" s="27"/>
    </row>
    <row r="19" spans="1:21" x14ac:dyDescent="0.2">
      <c r="A19" s="399" t="s">
        <v>154</v>
      </c>
      <c r="B19" s="392">
        <v>698078.25559235271</v>
      </c>
      <c r="C19" s="358">
        <v>3.382580204738602</v>
      </c>
      <c r="D19" s="391">
        <v>1790175.8918879027</v>
      </c>
      <c r="E19" s="504">
        <v>2.5331009782839593</v>
      </c>
      <c r="F19" s="392">
        <v>1892920.474191</v>
      </c>
      <c r="G19" s="358">
        <v>2.6504611584323805</v>
      </c>
      <c r="H19" s="354">
        <v>4.432580932065866</v>
      </c>
      <c r="I19" s="354" t="s">
        <v>911</v>
      </c>
      <c r="J19" s="354">
        <v>5.7393568290512462</v>
      </c>
      <c r="K19" s="27"/>
      <c r="L19" s="27"/>
      <c r="M19" s="27"/>
      <c r="N19" s="27"/>
      <c r="O19" s="27"/>
      <c r="P19" s="27"/>
      <c r="Q19" s="27"/>
      <c r="R19" s="27"/>
      <c r="S19" s="27"/>
      <c r="T19" s="27"/>
      <c r="U19" s="27"/>
    </row>
    <row r="20" spans="1:21" x14ac:dyDescent="0.2">
      <c r="A20" s="399" t="s">
        <v>155</v>
      </c>
      <c r="B20" s="392">
        <v>20262.330406146652</v>
      </c>
      <c r="C20" s="358">
        <v>9.818234157078301E-2</v>
      </c>
      <c r="D20" s="391">
        <v>61632.834797394818</v>
      </c>
      <c r="E20" s="504">
        <v>8.721053323707173E-2</v>
      </c>
      <c r="F20" s="392">
        <v>63405.85</v>
      </c>
      <c r="G20" s="358">
        <v>8.8780667193223375E-2</v>
      </c>
      <c r="H20" s="354">
        <v>5.0850334444124901</v>
      </c>
      <c r="I20" s="354" t="s">
        <v>911</v>
      </c>
      <c r="J20" s="354">
        <v>2.8767380381473657</v>
      </c>
      <c r="K20" s="27"/>
      <c r="L20" s="27"/>
      <c r="M20" s="27"/>
      <c r="N20" s="27"/>
      <c r="O20" s="27"/>
      <c r="P20" s="27"/>
      <c r="Q20" s="27"/>
      <c r="R20" s="27"/>
      <c r="S20" s="27"/>
      <c r="T20" s="27"/>
      <c r="U20" s="27"/>
    </row>
    <row r="21" spans="1:21" x14ac:dyDescent="0.2">
      <c r="A21" s="399" t="s">
        <v>156</v>
      </c>
      <c r="B21" s="392">
        <v>269126.73840760626</v>
      </c>
      <c r="C21" s="358">
        <v>1.3040698096676333</v>
      </c>
      <c r="D21" s="391">
        <v>1262333.305984596</v>
      </c>
      <c r="E21" s="504">
        <v>1.7862031026112339</v>
      </c>
      <c r="F21" s="392">
        <v>1290113.4823129999</v>
      </c>
      <c r="G21" s="358">
        <v>1.806412747636392</v>
      </c>
      <c r="H21" s="354">
        <v>7.0519035569066801</v>
      </c>
      <c r="I21" s="354" t="s">
        <v>911</v>
      </c>
      <c r="J21" s="354">
        <v>2.2007005754106785</v>
      </c>
      <c r="K21" s="27"/>
      <c r="L21" s="27"/>
      <c r="M21" s="27"/>
      <c r="N21" s="27"/>
      <c r="O21" s="27"/>
      <c r="P21" s="27"/>
      <c r="Q21" s="27"/>
      <c r="R21" s="27"/>
      <c r="S21" s="27"/>
      <c r="T21" s="27"/>
      <c r="U21" s="27"/>
    </row>
    <row r="22" spans="1:21" x14ac:dyDescent="0.2">
      <c r="A22" s="399" t="s">
        <v>157</v>
      </c>
      <c r="B22" s="392">
        <v>173487.52373094854</v>
      </c>
      <c r="C22" s="358">
        <v>0.84064423843637281</v>
      </c>
      <c r="D22" s="391">
        <v>796341.99633826455</v>
      </c>
      <c r="E22" s="504">
        <v>1.1268248550960673</v>
      </c>
      <c r="F22" s="392">
        <v>853403.36300000001</v>
      </c>
      <c r="G22" s="358">
        <v>1.1949326434718659</v>
      </c>
      <c r="H22" s="354">
        <v>7.172165093682592</v>
      </c>
      <c r="I22" s="354" t="s">
        <v>911</v>
      </c>
      <c r="J22" s="354">
        <v>7.1654348162114587</v>
      </c>
      <c r="K22" s="27"/>
      <c r="L22" s="27"/>
      <c r="M22" s="27"/>
      <c r="N22" s="27"/>
      <c r="O22" s="27"/>
      <c r="P22" s="27"/>
      <c r="Q22" s="27"/>
      <c r="R22" s="27"/>
      <c r="S22" s="27"/>
      <c r="T22" s="27"/>
      <c r="U22" s="27"/>
    </row>
    <row r="23" spans="1:21" x14ac:dyDescent="0.2">
      <c r="A23" s="400" t="s">
        <v>158</v>
      </c>
      <c r="B23" s="397">
        <v>0</v>
      </c>
      <c r="C23" s="406">
        <v>0</v>
      </c>
      <c r="D23" s="396">
        <v>50183.064790143195</v>
      </c>
      <c r="E23" s="403">
        <v>7.100909530132303E-2</v>
      </c>
      <c r="F23" s="397">
        <v>109593.47699999998</v>
      </c>
      <c r="G23" s="406">
        <v>0.15345243393291283</v>
      </c>
      <c r="H23" s="355" t="s">
        <v>911</v>
      </c>
      <c r="I23" s="355" t="s">
        <v>911</v>
      </c>
      <c r="J23" s="355">
        <v>118.38737322700547</v>
      </c>
      <c r="K23" s="27"/>
      <c r="L23" s="27"/>
      <c r="M23" s="27"/>
      <c r="N23" s="27"/>
      <c r="O23" s="27"/>
      <c r="P23" s="27"/>
      <c r="Q23" s="27"/>
      <c r="R23" s="27"/>
      <c r="S23" s="27"/>
      <c r="T23" s="27"/>
      <c r="U23" s="27"/>
    </row>
    <row r="24" spans="1:21" x14ac:dyDescent="0.2">
      <c r="A24" s="201" t="s">
        <v>159</v>
      </c>
      <c r="B24" s="389">
        <v>2339775.3418612019</v>
      </c>
      <c r="C24" s="401">
        <v>11.337522249850604</v>
      </c>
      <c r="D24" s="390">
        <v>8931358.4409186784</v>
      </c>
      <c r="E24" s="407">
        <v>12.63788262740859</v>
      </c>
      <c r="F24" s="389">
        <v>8267925.3252610005</v>
      </c>
      <c r="G24" s="401">
        <v>11.576722442494187</v>
      </c>
      <c r="H24" s="401">
        <v>5.6417911177419455</v>
      </c>
      <c r="I24" s="401" t="s">
        <v>911</v>
      </c>
      <c r="J24" s="401">
        <v>-7.4281322381843324</v>
      </c>
      <c r="K24" s="27"/>
      <c r="L24" s="27"/>
      <c r="M24" s="27"/>
      <c r="N24" s="27"/>
      <c r="O24" s="27"/>
      <c r="P24" s="27"/>
      <c r="Q24" s="27"/>
      <c r="R24" s="27"/>
      <c r="S24" s="27"/>
      <c r="T24" s="27"/>
      <c r="U24" s="27"/>
    </row>
    <row r="25" spans="1:21" x14ac:dyDescent="0.2">
      <c r="A25" s="200" t="s">
        <v>160</v>
      </c>
      <c r="B25" s="391">
        <v>87860.204640755634</v>
      </c>
      <c r="C25" s="504">
        <v>0.42573190988439996</v>
      </c>
      <c r="D25" s="392">
        <v>377231.47335810721</v>
      </c>
      <c r="E25" s="358">
        <v>0.53378297547912479</v>
      </c>
      <c r="F25" s="391">
        <v>423227.71420000005</v>
      </c>
      <c r="G25" s="504">
        <v>0.59260208389823443</v>
      </c>
      <c r="H25" s="504">
        <v>7.0745281034495733</v>
      </c>
      <c r="I25" s="504" t="s">
        <v>911</v>
      </c>
      <c r="J25" s="504">
        <v>12.193107969606885</v>
      </c>
      <c r="K25" s="27"/>
      <c r="L25" s="27"/>
      <c r="M25" s="27"/>
      <c r="N25" s="27"/>
      <c r="O25" s="27"/>
      <c r="P25" s="27"/>
      <c r="Q25" s="27"/>
      <c r="R25" s="27"/>
      <c r="S25" s="27"/>
      <c r="T25" s="27"/>
      <c r="U25" s="27"/>
    </row>
    <row r="26" spans="1:21" x14ac:dyDescent="0.2">
      <c r="A26" s="200" t="s">
        <v>161</v>
      </c>
      <c r="B26" s="391">
        <v>380251.79437393311</v>
      </c>
      <c r="C26" s="504">
        <v>1.8425329569593454</v>
      </c>
      <c r="D26" s="392">
        <v>1074356.6762835535</v>
      </c>
      <c r="E26" s="358">
        <v>1.5202159519921545</v>
      </c>
      <c r="F26" s="391">
        <v>981806.76633600006</v>
      </c>
      <c r="G26" s="504">
        <v>1.3747226757488664</v>
      </c>
      <c r="H26" s="504">
        <v>4.2104031527163466</v>
      </c>
      <c r="I26" s="504" t="s">
        <v>911</v>
      </c>
      <c r="J26" s="504">
        <v>-8.614449185321277</v>
      </c>
      <c r="K26" s="27"/>
      <c r="L26" s="27"/>
      <c r="M26" s="27"/>
      <c r="N26" s="27"/>
      <c r="O26" s="27"/>
      <c r="P26" s="27"/>
      <c r="Q26" s="27"/>
      <c r="R26" s="27"/>
      <c r="S26" s="27"/>
      <c r="T26" s="27"/>
      <c r="U26" s="27"/>
    </row>
    <row r="27" spans="1:21" x14ac:dyDescent="0.2">
      <c r="A27" s="200" t="s">
        <v>162</v>
      </c>
      <c r="B27" s="391">
        <v>27386.026950697436</v>
      </c>
      <c r="C27" s="504">
        <v>0.1327006419520422</v>
      </c>
      <c r="D27" s="392">
        <v>188315.56606075715</v>
      </c>
      <c r="E27" s="358">
        <v>0.26646674596401709</v>
      </c>
      <c r="F27" s="391">
        <v>160654.82252699998</v>
      </c>
      <c r="G27" s="504">
        <v>0.22494836567534307</v>
      </c>
      <c r="H27" s="504">
        <v>7.995873726621161</v>
      </c>
      <c r="I27" s="504" t="s">
        <v>911</v>
      </c>
      <c r="J27" s="504">
        <v>-14.688506166735493</v>
      </c>
      <c r="K27" s="27"/>
      <c r="L27" s="27"/>
      <c r="M27" s="27"/>
      <c r="N27" s="27"/>
      <c r="O27" s="27"/>
      <c r="P27" s="27"/>
      <c r="Q27" s="27"/>
      <c r="R27" s="27"/>
      <c r="S27" s="27"/>
      <c r="T27" s="27"/>
      <c r="U27" s="27"/>
    </row>
    <row r="28" spans="1:21" x14ac:dyDescent="0.2">
      <c r="A28" s="200" t="s">
        <v>163</v>
      </c>
      <c r="B28" s="391">
        <v>27716.652339831853</v>
      </c>
      <c r="C28" s="504">
        <v>0.13430270717540471</v>
      </c>
      <c r="D28" s="392">
        <v>52482.527726726672</v>
      </c>
      <c r="E28" s="358">
        <v>7.4262838042794405E-2</v>
      </c>
      <c r="F28" s="391">
        <v>52274.587771000006</v>
      </c>
      <c r="G28" s="504">
        <v>7.3194709629475774E-2</v>
      </c>
      <c r="H28" s="504">
        <v>2.7969970220172558</v>
      </c>
      <c r="I28" s="504" t="s">
        <v>911</v>
      </c>
      <c r="J28" s="504">
        <v>-0.39620796621953502</v>
      </c>
      <c r="K28" s="27"/>
      <c r="L28" s="27"/>
      <c r="M28" s="27"/>
      <c r="N28" s="27"/>
      <c r="O28" s="27"/>
      <c r="P28" s="27"/>
      <c r="Q28" s="27"/>
      <c r="R28" s="27"/>
      <c r="S28" s="27"/>
      <c r="T28" s="27"/>
      <c r="U28" s="27"/>
    </row>
    <row r="29" spans="1:21" x14ac:dyDescent="0.2">
      <c r="A29" s="200" t="s">
        <v>164</v>
      </c>
      <c r="B29" s="391">
        <v>1305856.1980382255</v>
      </c>
      <c r="C29" s="504">
        <v>6.3276048069584103</v>
      </c>
      <c r="D29" s="392">
        <v>6361728.8478728263</v>
      </c>
      <c r="E29" s="358">
        <v>9.0018537514374177</v>
      </c>
      <c r="F29" s="391">
        <v>5667747.274933001</v>
      </c>
      <c r="G29" s="504">
        <v>7.9359615012041553</v>
      </c>
      <c r="H29" s="504">
        <v>6.5903893985170381</v>
      </c>
      <c r="I29" s="504" t="s">
        <v>911</v>
      </c>
      <c r="J29" s="504">
        <v>-10.908694625862154</v>
      </c>
      <c r="K29" s="27"/>
      <c r="L29" s="27"/>
      <c r="M29" s="27"/>
      <c r="N29" s="27"/>
      <c r="O29" s="27"/>
      <c r="P29" s="27"/>
      <c r="Q29" s="27"/>
      <c r="R29" s="27"/>
      <c r="S29" s="27"/>
      <c r="T29" s="27"/>
      <c r="U29" s="27"/>
    </row>
    <row r="30" spans="1:21" x14ac:dyDescent="0.2">
      <c r="A30" s="200" t="s">
        <v>165</v>
      </c>
      <c r="B30" s="391">
        <v>11595.172097812721</v>
      </c>
      <c r="C30" s="504">
        <v>5.6185104312291297E-2</v>
      </c>
      <c r="D30" s="392">
        <v>37803.105047011588</v>
      </c>
      <c r="E30" s="358">
        <v>5.3491437802667373E-2</v>
      </c>
      <c r="F30" s="391">
        <v>38580.222771000001</v>
      </c>
      <c r="G30" s="504">
        <v>5.4019903811281911E-2</v>
      </c>
      <c r="H30" s="504">
        <v>5.3657488065379511</v>
      </c>
      <c r="I30" s="504" t="s">
        <v>911</v>
      </c>
      <c r="J30" s="504">
        <v>2.0556981312037692</v>
      </c>
      <c r="K30" s="27"/>
      <c r="L30" s="27"/>
      <c r="M30" s="27"/>
      <c r="N30" s="27"/>
      <c r="O30" s="27"/>
      <c r="P30" s="27"/>
      <c r="Q30" s="27"/>
      <c r="R30" s="27"/>
      <c r="S30" s="27"/>
      <c r="T30" s="27"/>
      <c r="U30" s="27"/>
    </row>
    <row r="31" spans="1:21" x14ac:dyDescent="0.2">
      <c r="A31" s="200" t="s">
        <v>166</v>
      </c>
      <c r="B31" s="391">
        <v>6063.0176993382183</v>
      </c>
      <c r="C31" s="504">
        <v>2.9378717194619784E-2</v>
      </c>
      <c r="D31" s="392">
        <v>33410.2897608317</v>
      </c>
      <c r="E31" s="358">
        <v>4.7275599041087295E-2</v>
      </c>
      <c r="F31" s="391">
        <v>31591.027000000002</v>
      </c>
      <c r="G31" s="504">
        <v>4.4233654376987834E-2</v>
      </c>
      <c r="H31" s="504">
        <v>7.440612199685348</v>
      </c>
      <c r="I31" s="504" t="s">
        <v>911</v>
      </c>
      <c r="J31" s="504">
        <v>-5.4452169491941902</v>
      </c>
      <c r="K31" s="27"/>
      <c r="L31" s="27"/>
      <c r="M31" s="27"/>
      <c r="N31" s="27"/>
      <c r="O31" s="27"/>
      <c r="P31" s="27"/>
      <c r="Q31" s="27"/>
      <c r="R31" s="27"/>
      <c r="S31" s="27"/>
      <c r="T31" s="27"/>
      <c r="U31" s="27"/>
    </row>
    <row r="32" spans="1:21" x14ac:dyDescent="0.2">
      <c r="A32" s="200" t="s">
        <v>167</v>
      </c>
      <c r="B32" s="391">
        <v>184030.28261827704</v>
      </c>
      <c r="C32" s="504">
        <v>0.89172981119260875</v>
      </c>
      <c r="D32" s="392">
        <v>474292.41381008847</v>
      </c>
      <c r="E32" s="358">
        <v>0.67112431960413577</v>
      </c>
      <c r="F32" s="391">
        <v>606817.24899999995</v>
      </c>
      <c r="G32" s="504">
        <v>0.84966355991720577</v>
      </c>
      <c r="H32" s="504">
        <v>5.3244186376232738</v>
      </c>
      <c r="I32" s="504" t="s">
        <v>911</v>
      </c>
      <c r="J32" s="504">
        <v>27.941588634174479</v>
      </c>
      <c r="K32" s="27"/>
      <c r="L32" s="27"/>
      <c r="M32" s="27"/>
      <c r="N32" s="27"/>
      <c r="O32" s="27"/>
      <c r="P32" s="27"/>
      <c r="Q32" s="27"/>
      <c r="R32" s="27"/>
      <c r="S32" s="27"/>
      <c r="T32" s="27"/>
      <c r="U32" s="27"/>
    </row>
    <row r="33" spans="1:21" x14ac:dyDescent="0.2">
      <c r="A33" s="200" t="s">
        <v>168</v>
      </c>
      <c r="B33" s="391">
        <v>309015.99310233066</v>
      </c>
      <c r="C33" s="504">
        <v>1.4973555942214836</v>
      </c>
      <c r="D33" s="392">
        <v>331737.54099877534</v>
      </c>
      <c r="E33" s="358">
        <v>0.46940900804518948</v>
      </c>
      <c r="F33" s="391">
        <v>305225.66072300001</v>
      </c>
      <c r="G33" s="504">
        <v>0.42737598823263745</v>
      </c>
      <c r="H33" s="504">
        <v>-5.3644992493295796E-2</v>
      </c>
      <c r="I33" s="504" t="s">
        <v>911</v>
      </c>
      <c r="J33" s="504">
        <v>-7.9918239569615679</v>
      </c>
      <c r="K33" s="27"/>
      <c r="L33" s="27"/>
      <c r="M33" s="27"/>
      <c r="N33" s="27"/>
      <c r="O33" s="27"/>
      <c r="P33" s="27"/>
      <c r="Q33" s="27"/>
      <c r="R33" s="27"/>
      <c r="S33" s="27"/>
      <c r="T33" s="27"/>
      <c r="U33" s="27"/>
    </row>
    <row r="34" spans="1:21" x14ac:dyDescent="0.2">
      <c r="A34" s="202" t="s">
        <v>169</v>
      </c>
      <c r="B34" s="393">
        <v>71748.037789979717</v>
      </c>
      <c r="C34" s="402">
        <v>0.34765943561912771</v>
      </c>
      <c r="D34" s="394">
        <v>247452.01139454974</v>
      </c>
      <c r="E34" s="404">
        <v>0.35014488519383863</v>
      </c>
      <c r="F34" s="393">
        <v>282134.21899999998</v>
      </c>
      <c r="G34" s="402">
        <v>0.39504342581731811</v>
      </c>
      <c r="H34" s="402">
        <v>6.1339095973449664</v>
      </c>
      <c r="I34" s="402">
        <v>6.8476183786058756E-2</v>
      </c>
      <c r="J34" s="402">
        <v>14.015730730978461</v>
      </c>
      <c r="K34" s="27"/>
      <c r="L34" s="27"/>
      <c r="M34" s="27"/>
      <c r="N34" s="27"/>
      <c r="O34" s="27"/>
      <c r="P34" s="27"/>
      <c r="Q34" s="27"/>
      <c r="R34" s="27"/>
      <c r="S34" s="27"/>
      <c r="T34" s="27"/>
      <c r="U34" s="27"/>
    </row>
    <row r="35" spans="1:21" x14ac:dyDescent="0.2">
      <c r="A35" s="200" t="s">
        <v>170</v>
      </c>
      <c r="B35" s="391">
        <v>20871.309776062899</v>
      </c>
      <c r="C35" s="504">
        <v>0.10113318776212434</v>
      </c>
      <c r="D35" s="392">
        <v>39804.384468902688</v>
      </c>
      <c r="E35" s="358">
        <v>5.6323250522514537E-2</v>
      </c>
      <c r="F35" s="391">
        <v>46664.539999999994</v>
      </c>
      <c r="G35" s="504">
        <v>6.5339538788059148E-2</v>
      </c>
      <c r="H35" s="504">
        <v>3.5602107176553988</v>
      </c>
      <c r="I35" s="504">
        <v>1.3544618505615115E-2</v>
      </c>
      <c r="J35" s="504">
        <v>17.234673070894544</v>
      </c>
      <c r="K35" s="27"/>
      <c r="L35" s="27"/>
      <c r="M35" s="27"/>
      <c r="N35" s="27"/>
      <c r="O35" s="27"/>
      <c r="P35" s="27"/>
      <c r="Q35" s="27"/>
      <c r="R35" s="27"/>
      <c r="S35" s="27"/>
      <c r="T35" s="27"/>
      <c r="U35" s="27"/>
    </row>
    <row r="36" spans="1:21" x14ac:dyDescent="0.2">
      <c r="A36" s="200" t="s">
        <v>171</v>
      </c>
      <c r="B36" s="391">
        <v>46084.988219278552</v>
      </c>
      <c r="C36" s="504">
        <v>0.22330758426770711</v>
      </c>
      <c r="D36" s="392">
        <v>172698.29620692227</v>
      </c>
      <c r="E36" s="358">
        <v>0.24436829087692841</v>
      </c>
      <c r="F36" s="391">
        <v>196473.87099999998</v>
      </c>
      <c r="G36" s="504">
        <v>0.27510208211726994</v>
      </c>
      <c r="H36" s="504">
        <v>6.5075099406238568</v>
      </c>
      <c r="I36" s="504">
        <v>4.694224334480164E-2</v>
      </c>
      <c r="J36" s="504">
        <v>13.76711601404017</v>
      </c>
      <c r="K36" s="27"/>
      <c r="L36" s="27"/>
      <c r="M36" s="27"/>
      <c r="N36" s="27"/>
      <c r="O36" s="27"/>
      <c r="P36" s="27"/>
      <c r="Q36" s="27"/>
      <c r="R36" s="27"/>
      <c r="S36" s="27"/>
      <c r="T36" s="27"/>
      <c r="U36" s="27"/>
    </row>
    <row r="37" spans="1:21" x14ac:dyDescent="0.2">
      <c r="A37" s="395" t="s">
        <v>172</v>
      </c>
      <c r="B37" s="396">
        <v>4791.7397946382689</v>
      </c>
      <c r="C37" s="403">
        <v>2.3218663589296279E-2</v>
      </c>
      <c r="D37" s="397">
        <v>34949.330718724792</v>
      </c>
      <c r="E37" s="406">
        <v>4.9453343794395706E-2</v>
      </c>
      <c r="F37" s="396">
        <v>38995.807999999997</v>
      </c>
      <c r="G37" s="403">
        <v>5.4601804911989002E-2</v>
      </c>
      <c r="H37" s="403">
        <v>9.5438575253662847</v>
      </c>
      <c r="I37" s="403">
        <v>7.989321935641969E-3</v>
      </c>
      <c r="J37" s="403">
        <v>11.578125240341805</v>
      </c>
      <c r="K37" s="27"/>
      <c r="L37" s="27"/>
      <c r="M37" s="27"/>
      <c r="N37" s="27"/>
      <c r="O37" s="27"/>
      <c r="P37" s="27"/>
      <c r="Q37" s="27"/>
      <c r="R37" s="27"/>
      <c r="S37" s="27"/>
      <c r="T37" s="27"/>
      <c r="U37" s="27"/>
    </row>
    <row r="38" spans="1:21" x14ac:dyDescent="0.2">
      <c r="A38" s="201" t="s">
        <v>173</v>
      </c>
      <c r="B38" s="389">
        <v>273646.06150838028</v>
      </c>
      <c r="C38" s="401">
        <v>1.3259684617700747</v>
      </c>
      <c r="D38" s="390">
        <v>968948.97848791198</v>
      </c>
      <c r="E38" s="407">
        <v>1.3710639364752799</v>
      </c>
      <c r="F38" s="389">
        <v>953707.04104699998</v>
      </c>
      <c r="G38" s="401">
        <v>1.335377530796094</v>
      </c>
      <c r="H38" s="401">
        <v>5.5783898071867677</v>
      </c>
      <c r="I38" s="401">
        <v>-3.0093520035774299E-2</v>
      </c>
      <c r="J38" s="401">
        <v>-1.573038186664661</v>
      </c>
      <c r="K38" s="27"/>
      <c r="L38" s="27"/>
      <c r="M38" s="27"/>
      <c r="N38" s="27"/>
      <c r="O38" s="27"/>
      <c r="P38" s="27"/>
      <c r="Q38" s="27"/>
      <c r="R38" s="27"/>
      <c r="S38" s="27"/>
      <c r="T38" s="27"/>
      <c r="U38" s="27"/>
    </row>
    <row r="39" spans="1:21" x14ac:dyDescent="0.2">
      <c r="A39" s="200" t="s">
        <v>174</v>
      </c>
      <c r="B39" s="391">
        <v>202838.67623396605</v>
      </c>
      <c r="C39" s="504">
        <v>0.98286701453290781</v>
      </c>
      <c r="D39" s="392">
        <v>533723.2658852688</v>
      </c>
      <c r="E39" s="358">
        <v>0.75521904471694346</v>
      </c>
      <c r="F39" s="391">
        <v>486726.22283300001</v>
      </c>
      <c r="G39" s="504">
        <v>0.68151249141130121</v>
      </c>
      <c r="H39" s="504">
        <v>3.8789531249282971</v>
      </c>
      <c r="I39" s="504">
        <v>-9.2790464611103463E-2</v>
      </c>
      <c r="J39" s="504">
        <v>-8.8055076584147827</v>
      </c>
      <c r="K39" s="27"/>
      <c r="L39" s="27"/>
      <c r="M39" s="27"/>
      <c r="N39" s="27"/>
      <c r="O39" s="27"/>
      <c r="P39" s="27"/>
      <c r="Q39" s="27"/>
      <c r="R39" s="27"/>
      <c r="S39" s="27"/>
      <c r="T39" s="27"/>
      <c r="U39" s="27"/>
    </row>
    <row r="40" spans="1:21" x14ac:dyDescent="0.2">
      <c r="A40" s="200" t="s">
        <v>175</v>
      </c>
      <c r="B40" s="391">
        <v>0</v>
      </c>
      <c r="C40" s="504">
        <v>0</v>
      </c>
      <c r="D40" s="392">
        <v>23109.26620129716</v>
      </c>
      <c r="E40" s="358">
        <v>3.2699638670810459E-2</v>
      </c>
      <c r="F40" s="391">
        <v>8214.8629999999994</v>
      </c>
      <c r="G40" s="504">
        <v>1.1502424745365366E-2</v>
      </c>
      <c r="H40" s="504" t="s">
        <v>911</v>
      </c>
      <c r="I40" s="504">
        <v>-2.9407352109714291E-2</v>
      </c>
      <c r="J40" s="504">
        <v>-64.452081998437123</v>
      </c>
      <c r="K40" s="27"/>
      <c r="L40" s="27"/>
      <c r="M40" s="27"/>
      <c r="N40" s="27"/>
      <c r="O40" s="27"/>
      <c r="P40" s="27"/>
      <c r="Q40" s="27"/>
      <c r="R40" s="27"/>
      <c r="S40" s="27"/>
      <c r="T40" s="27"/>
      <c r="U40" s="27"/>
    </row>
    <row r="41" spans="1:21" x14ac:dyDescent="0.2">
      <c r="A41" s="200" t="s">
        <v>176</v>
      </c>
      <c r="B41" s="391">
        <v>67203.102863286869</v>
      </c>
      <c r="C41" s="504">
        <v>0.32563667987262324</v>
      </c>
      <c r="D41" s="392">
        <v>412116.44640134601</v>
      </c>
      <c r="E41" s="358">
        <v>0.58314525308752585</v>
      </c>
      <c r="F41" s="391">
        <v>458765.95521399996</v>
      </c>
      <c r="G41" s="504">
        <v>0.64236261463942756</v>
      </c>
      <c r="H41" s="504">
        <v>8.7100375912545491</v>
      </c>
      <c r="I41" s="504">
        <v>9.2104296685043455E-2</v>
      </c>
      <c r="J41" s="504">
        <v>11.319497006247502</v>
      </c>
      <c r="K41" s="27"/>
      <c r="L41" s="27"/>
      <c r="M41" s="27"/>
      <c r="N41" s="27"/>
      <c r="O41" s="27"/>
      <c r="P41" s="27"/>
      <c r="Q41" s="27"/>
      <c r="R41" s="27"/>
      <c r="S41" s="27"/>
      <c r="T41" s="27"/>
      <c r="U41" s="27"/>
    </row>
    <row r="42" spans="1:21" x14ac:dyDescent="0.2">
      <c r="A42" s="200" t="s">
        <v>177</v>
      </c>
      <c r="B42" s="391">
        <v>3604.282411127328</v>
      </c>
      <c r="C42" s="504">
        <v>1.7464767364543558E-2</v>
      </c>
      <c r="D42" s="392">
        <v>0</v>
      </c>
      <c r="E42" s="358">
        <v>0</v>
      </c>
      <c r="F42" s="391">
        <v>0</v>
      </c>
      <c r="G42" s="504">
        <v>0</v>
      </c>
      <c r="H42" s="861" t="s">
        <v>911</v>
      </c>
      <c r="I42" s="504">
        <v>0</v>
      </c>
      <c r="J42" s="504">
        <v>0</v>
      </c>
      <c r="K42" s="27"/>
      <c r="L42" s="27"/>
      <c r="M42" s="27"/>
      <c r="N42" s="27"/>
      <c r="O42" s="27"/>
      <c r="P42" s="27"/>
      <c r="Q42" s="27"/>
      <c r="R42" s="27"/>
      <c r="S42" s="27"/>
      <c r="T42" s="27"/>
      <c r="U42" s="27"/>
    </row>
    <row r="43" spans="1:21" x14ac:dyDescent="0.2">
      <c r="A43" s="202" t="s">
        <v>69</v>
      </c>
      <c r="B43" s="393">
        <v>2628222.7104028743</v>
      </c>
      <c r="C43" s="402">
        <v>12.735211335739805</v>
      </c>
      <c r="D43" s="394">
        <v>15035258.841485649</v>
      </c>
      <c r="E43" s="404">
        <v>21.274908824716039</v>
      </c>
      <c r="F43" s="393">
        <v>14926746.194067001</v>
      </c>
      <c r="G43" s="402">
        <v>20.900382001553108</v>
      </c>
      <c r="H43" s="402">
        <v>7.8439488968328197</v>
      </c>
      <c r="I43" s="402">
        <v>-0.21424622308596764</v>
      </c>
      <c r="J43" s="402">
        <v>-0.72172117928050739</v>
      </c>
      <c r="K43" s="27"/>
      <c r="L43" s="27"/>
      <c r="M43" s="27"/>
      <c r="N43" s="27"/>
      <c r="O43" s="27"/>
      <c r="P43" s="27"/>
      <c r="Q43" s="27"/>
      <c r="R43" s="27"/>
      <c r="S43" s="27"/>
      <c r="T43" s="27"/>
      <c r="U43" s="27"/>
    </row>
    <row r="44" spans="1:21" x14ac:dyDescent="0.2">
      <c r="A44" s="200" t="s">
        <v>178</v>
      </c>
      <c r="B44" s="391">
        <v>4030.3700605047834</v>
      </c>
      <c r="C44" s="504">
        <v>1.9529400715778359E-2</v>
      </c>
      <c r="D44" s="392">
        <v>43.133799787195095</v>
      </c>
      <c r="E44" s="358">
        <v>6.1034377087282392E-5</v>
      </c>
      <c r="F44" s="391">
        <v>43.778999999999996</v>
      </c>
      <c r="G44" s="504">
        <v>6.1299214962848476E-5</v>
      </c>
      <c r="H44" s="504">
        <v>-17.850437080371318</v>
      </c>
      <c r="I44" s="504">
        <v>1.2738764744574603E-6</v>
      </c>
      <c r="J44" s="504">
        <v>1.4958112106701975</v>
      </c>
      <c r="K44" s="27"/>
      <c r="L44" s="27"/>
      <c r="M44" s="27"/>
      <c r="N44" s="27"/>
      <c r="O44" s="27"/>
      <c r="P44" s="27"/>
      <c r="Q44" s="27"/>
      <c r="R44" s="27"/>
      <c r="S44" s="27"/>
      <c r="T44" s="27"/>
      <c r="U44" s="27"/>
    </row>
    <row r="45" spans="1:21" x14ac:dyDescent="0.2">
      <c r="A45" s="200" t="s">
        <v>179</v>
      </c>
      <c r="B45" s="391">
        <v>0</v>
      </c>
      <c r="C45" s="504">
        <v>0</v>
      </c>
      <c r="D45" s="392">
        <v>450258.13233129779</v>
      </c>
      <c r="E45" s="358">
        <v>0.63711578323507989</v>
      </c>
      <c r="F45" s="391">
        <v>432347.88699999999</v>
      </c>
      <c r="G45" s="504">
        <v>0.60537212051317579</v>
      </c>
      <c r="H45" s="504" t="s">
        <v>911</v>
      </c>
      <c r="I45" s="504">
        <v>-3.5361798905979062E-2</v>
      </c>
      <c r="J45" s="504">
        <v>-3.9777727586094045</v>
      </c>
      <c r="K45" s="27"/>
      <c r="L45" s="27"/>
      <c r="M45" s="27"/>
      <c r="N45" s="27"/>
      <c r="O45" s="27"/>
      <c r="P45" s="27"/>
      <c r="Q45" s="27"/>
      <c r="R45" s="27"/>
      <c r="S45" s="27"/>
      <c r="T45" s="27"/>
      <c r="U45" s="27"/>
    </row>
    <row r="46" spans="1:21" x14ac:dyDescent="0.2">
      <c r="A46" s="200" t="s">
        <v>180</v>
      </c>
      <c r="B46" s="391">
        <v>1988327.5382547472</v>
      </c>
      <c r="C46" s="504">
        <v>9.6345607638646253</v>
      </c>
      <c r="D46" s="392">
        <v>11573098.081602378</v>
      </c>
      <c r="E46" s="358">
        <v>16.375947305025427</v>
      </c>
      <c r="F46" s="391">
        <v>12254478.184932001</v>
      </c>
      <c r="G46" s="504">
        <v>17.158680931855091</v>
      </c>
      <c r="H46" s="504">
        <v>8.2279494779948337</v>
      </c>
      <c r="I46" s="504">
        <v>1.3453096675550353</v>
      </c>
      <c r="J46" s="504">
        <v>5.8876205707856712</v>
      </c>
      <c r="K46" s="27"/>
      <c r="L46" s="27"/>
      <c r="M46" s="27"/>
      <c r="N46" s="27"/>
      <c r="O46" s="27"/>
      <c r="P46" s="27"/>
      <c r="Q46" s="27"/>
      <c r="R46" s="27"/>
      <c r="S46" s="27"/>
      <c r="T46" s="27"/>
      <c r="U46" s="27"/>
    </row>
    <row r="47" spans="1:21" x14ac:dyDescent="0.2">
      <c r="A47" s="200" t="s">
        <v>181</v>
      </c>
      <c r="B47" s="391">
        <v>124219.6840542985</v>
      </c>
      <c r="C47" s="504">
        <v>0.60191395585643626</v>
      </c>
      <c r="D47" s="392">
        <v>199547.41583092176</v>
      </c>
      <c r="E47" s="358">
        <v>0.28235982650971581</v>
      </c>
      <c r="F47" s="391">
        <v>272382.80799999996</v>
      </c>
      <c r="G47" s="504">
        <v>0.38138953150543142</v>
      </c>
      <c r="H47" s="504">
        <v>3.4726616158135659</v>
      </c>
      <c r="I47" s="504">
        <v>0.14380542775817101</v>
      </c>
      <c r="J47" s="504">
        <v>36.500293359244637</v>
      </c>
      <c r="K47" s="27"/>
      <c r="L47" s="27"/>
      <c r="M47" s="27"/>
      <c r="N47" s="27"/>
      <c r="O47" s="27"/>
      <c r="P47" s="27"/>
      <c r="Q47" s="27"/>
      <c r="R47" s="27"/>
      <c r="S47" s="27"/>
      <c r="T47" s="27"/>
      <c r="U47" s="27"/>
    </row>
    <row r="48" spans="1:21" x14ac:dyDescent="0.2">
      <c r="A48" s="395" t="s">
        <v>182</v>
      </c>
      <c r="B48" s="396">
        <v>511645.11803332414</v>
      </c>
      <c r="C48" s="403">
        <v>2.4792072153029645</v>
      </c>
      <c r="D48" s="397">
        <v>2812312.0779212657</v>
      </c>
      <c r="E48" s="406">
        <v>3.9794248755687276</v>
      </c>
      <c r="F48" s="396">
        <v>1967493.535135</v>
      </c>
      <c r="G48" s="403">
        <v>2.7548781184644473</v>
      </c>
      <c r="H48" s="403">
        <v>6.0308806922688474</v>
      </c>
      <c r="I48" s="403">
        <v>-1.6680007933696721</v>
      </c>
      <c r="J48" s="403">
        <v>-30.039999807230416</v>
      </c>
      <c r="K48" s="27"/>
      <c r="L48" s="27"/>
      <c r="M48" s="27"/>
      <c r="N48" s="27"/>
      <c r="O48" s="27"/>
      <c r="P48" s="27"/>
      <c r="Q48" s="27"/>
      <c r="R48" s="27"/>
      <c r="S48" s="27"/>
      <c r="T48" s="27"/>
      <c r="U48" s="27"/>
    </row>
    <row r="49" spans="1:21" x14ac:dyDescent="0.2">
      <c r="A49" s="202" t="s">
        <v>183</v>
      </c>
      <c r="B49" s="393">
        <v>117830.69766144747</v>
      </c>
      <c r="C49" s="402">
        <v>0.57095573773737462</v>
      </c>
      <c r="D49" s="394">
        <v>564591.77430774423</v>
      </c>
      <c r="E49" s="404">
        <v>0.79889802019497735</v>
      </c>
      <c r="F49" s="393">
        <v>840720.99787799991</v>
      </c>
      <c r="G49" s="402">
        <v>1.1771748366272412</v>
      </c>
      <c r="H49" s="402">
        <v>8.9191047005277255</v>
      </c>
      <c r="I49" s="402">
        <v>0.54518661778978383</v>
      </c>
      <c r="J49" s="402">
        <v>48.907765953342562</v>
      </c>
      <c r="K49" s="27"/>
      <c r="L49" s="27"/>
      <c r="M49" s="27"/>
      <c r="N49" s="27"/>
      <c r="O49" s="27"/>
      <c r="P49" s="27"/>
      <c r="Q49" s="27"/>
      <c r="R49" s="27"/>
      <c r="S49" s="27"/>
      <c r="T49" s="27"/>
      <c r="U49" s="27"/>
    </row>
    <row r="50" spans="1:21" x14ac:dyDescent="0.2">
      <c r="A50" s="200" t="s">
        <v>184</v>
      </c>
      <c r="B50" s="391">
        <v>76469.927150293821</v>
      </c>
      <c r="C50" s="504">
        <v>0.37053963472461504</v>
      </c>
      <c r="D50" s="392">
        <v>312146.57213103492</v>
      </c>
      <c r="E50" s="358">
        <v>0.44168776421139572</v>
      </c>
      <c r="F50" s="391">
        <v>598059.17687799991</v>
      </c>
      <c r="G50" s="504">
        <v>0.837400535506721</v>
      </c>
      <c r="H50" s="504">
        <v>9.3546129868663499</v>
      </c>
      <c r="I50" s="504">
        <v>0.56450282208469549</v>
      </c>
      <c r="J50" s="504">
        <v>91.595625348383692</v>
      </c>
      <c r="K50" s="27"/>
      <c r="L50" s="27"/>
      <c r="M50" s="27"/>
      <c r="N50" s="27"/>
      <c r="O50" s="27"/>
      <c r="P50" s="27"/>
      <c r="Q50" s="27"/>
      <c r="R50" s="27"/>
      <c r="S50" s="27"/>
      <c r="T50" s="27"/>
      <c r="U50" s="27"/>
    </row>
    <row r="51" spans="1:21" x14ac:dyDescent="0.2">
      <c r="A51" s="395" t="s">
        <v>185</v>
      </c>
      <c r="B51" s="396">
        <v>41360.770511153649</v>
      </c>
      <c r="C51" s="403">
        <v>0.20041610301275953</v>
      </c>
      <c r="D51" s="397">
        <v>252445.20217670934</v>
      </c>
      <c r="E51" s="406">
        <v>0.35721025598358164</v>
      </c>
      <c r="F51" s="396">
        <v>242661.821</v>
      </c>
      <c r="G51" s="403">
        <v>0.33977430112052032</v>
      </c>
      <c r="H51" s="403">
        <v>7.9963937307143906</v>
      </c>
      <c r="I51" s="403">
        <v>-1.9316204294911685E-2</v>
      </c>
      <c r="J51" s="403">
        <v>-3.8754474604199629</v>
      </c>
      <c r="K51" s="27"/>
      <c r="L51" s="27"/>
      <c r="M51" s="27"/>
      <c r="N51" s="27"/>
      <c r="O51" s="27"/>
      <c r="P51" s="27"/>
      <c r="Q51" s="27"/>
      <c r="R51" s="27"/>
      <c r="S51" s="27"/>
      <c r="T51" s="27"/>
      <c r="U51" s="27"/>
    </row>
    <row r="52" spans="1:21" x14ac:dyDescent="0.2">
      <c r="A52" s="201" t="s">
        <v>71</v>
      </c>
      <c r="B52" s="389">
        <v>3546495.1468109395</v>
      </c>
      <c r="C52" s="401">
        <v>17.184755697088384</v>
      </c>
      <c r="D52" s="390">
        <v>13272853.098325724</v>
      </c>
      <c r="E52" s="407">
        <v>18.781102639322931</v>
      </c>
      <c r="F52" s="389">
        <v>13917871.201758001</v>
      </c>
      <c r="G52" s="401">
        <v>19.487758482875396</v>
      </c>
      <c r="H52" s="401">
        <v>6.1246416224319367</v>
      </c>
      <c r="I52" s="401">
        <v>1.2735169196387226</v>
      </c>
      <c r="J52" s="401">
        <v>4.859679367005441</v>
      </c>
      <c r="K52" s="27"/>
      <c r="L52" s="27"/>
      <c r="M52" s="27"/>
      <c r="N52" s="27"/>
      <c r="O52" s="27"/>
      <c r="P52" s="27"/>
      <c r="Q52" s="27"/>
      <c r="R52" s="27"/>
      <c r="S52" s="27"/>
      <c r="T52" s="27"/>
      <c r="U52" s="27"/>
    </row>
    <row r="53" spans="1:21" x14ac:dyDescent="0.2">
      <c r="A53" s="200" t="s">
        <v>186</v>
      </c>
      <c r="B53" s="391">
        <v>2628285.5757937664</v>
      </c>
      <c r="C53" s="504">
        <v>12.735515953775231</v>
      </c>
      <c r="D53" s="392">
        <v>9441698.9463095032</v>
      </c>
      <c r="E53" s="358">
        <v>13.360015038710426</v>
      </c>
      <c r="F53" s="391">
        <v>9825540.5617580004</v>
      </c>
      <c r="G53" s="504">
        <v>13.757690285785209</v>
      </c>
      <c r="H53" s="504">
        <v>5.9008144280040087</v>
      </c>
      <c r="I53" s="504">
        <v>0.75785282480283944</v>
      </c>
      <c r="J53" s="504">
        <v>4.0653871472838148</v>
      </c>
      <c r="K53" s="27"/>
      <c r="L53" s="27"/>
      <c r="M53" s="27"/>
      <c r="N53" s="27"/>
      <c r="O53" s="27"/>
      <c r="P53" s="27"/>
      <c r="Q53" s="27"/>
      <c r="R53" s="27"/>
      <c r="S53" s="27"/>
      <c r="T53" s="27"/>
      <c r="U53" s="27"/>
    </row>
    <row r="54" spans="1:21" x14ac:dyDescent="0.2">
      <c r="A54" s="200" t="s">
        <v>187</v>
      </c>
      <c r="B54" s="391">
        <v>437568.73243253864</v>
      </c>
      <c r="C54" s="504">
        <v>2.1202656302235368</v>
      </c>
      <c r="D54" s="392">
        <v>2314265.316853262</v>
      </c>
      <c r="E54" s="358">
        <v>3.2746881268450907</v>
      </c>
      <c r="F54" s="391">
        <v>2486057.9230000004</v>
      </c>
      <c r="G54" s="504">
        <v>3.4809703061300996</v>
      </c>
      <c r="H54" s="504">
        <v>7.8456977046989396</v>
      </c>
      <c r="I54" s="504">
        <v>0.33918550414713</v>
      </c>
      <c r="J54" s="504">
        <v>7.4232027285586781</v>
      </c>
      <c r="K54" s="27"/>
      <c r="L54" s="27"/>
      <c r="M54" s="27"/>
      <c r="N54" s="27"/>
      <c r="O54" s="27"/>
      <c r="P54" s="27"/>
      <c r="Q54" s="27"/>
      <c r="R54" s="27"/>
      <c r="S54" s="27"/>
      <c r="T54" s="27"/>
      <c r="U54" s="27"/>
    </row>
    <row r="55" spans="1:21" x14ac:dyDescent="0.2">
      <c r="A55" s="200" t="s">
        <v>188</v>
      </c>
      <c r="B55" s="391">
        <v>17306.609277719268</v>
      </c>
      <c r="C55" s="504">
        <v>8.3860216938405854E-2</v>
      </c>
      <c r="D55" s="392">
        <v>26315.526312714745</v>
      </c>
      <c r="E55" s="358">
        <v>3.7236500473981977E-2</v>
      </c>
      <c r="F55" s="391">
        <v>20846.976000000002</v>
      </c>
      <c r="G55" s="504">
        <v>2.9189868730426539E-2</v>
      </c>
      <c r="H55" s="504">
        <v>0.81250230727487605</v>
      </c>
      <c r="I55" s="504">
        <v>-1.0797047884515784E-2</v>
      </c>
      <c r="J55" s="504">
        <v>-20.780698997734007</v>
      </c>
      <c r="K55" s="27"/>
      <c r="L55" s="27"/>
      <c r="M55" s="27"/>
      <c r="N55" s="27"/>
      <c r="O55" s="27"/>
      <c r="P55" s="27"/>
      <c r="Q55" s="27"/>
      <c r="R55" s="27"/>
      <c r="S55" s="27"/>
      <c r="T55" s="27"/>
      <c r="U55" s="27"/>
    </row>
    <row r="56" spans="1:21" x14ac:dyDescent="0.2">
      <c r="A56" s="200" t="s">
        <v>189</v>
      </c>
      <c r="B56" s="391">
        <v>210948.31165900253</v>
      </c>
      <c r="C56" s="504">
        <v>1.0221627411031307</v>
      </c>
      <c r="D56" s="392">
        <v>1280387.8967347327</v>
      </c>
      <c r="E56" s="358">
        <v>1.8117503696138393</v>
      </c>
      <c r="F56" s="391">
        <v>1368993.8630000001</v>
      </c>
      <c r="G56" s="504">
        <v>1.9168608029159495</v>
      </c>
      <c r="H56" s="504">
        <v>8.4711263627883948</v>
      </c>
      <c r="I56" s="504">
        <v>0.17494268241356981</v>
      </c>
      <c r="J56" s="504">
        <v>6.9202439738169801</v>
      </c>
      <c r="K56" s="27"/>
      <c r="L56" s="27"/>
      <c r="M56" s="27"/>
      <c r="N56" s="27"/>
      <c r="O56" s="27"/>
      <c r="P56" s="27"/>
      <c r="Q56" s="27"/>
      <c r="R56" s="27"/>
      <c r="S56" s="27"/>
      <c r="T56" s="27"/>
      <c r="U56" s="27"/>
    </row>
    <row r="57" spans="1:21" x14ac:dyDescent="0.2">
      <c r="A57" s="200" t="s">
        <v>190</v>
      </c>
      <c r="B57" s="391">
        <v>252385.91764791278</v>
      </c>
      <c r="C57" s="504">
        <v>1.2229511550480803</v>
      </c>
      <c r="D57" s="392">
        <v>210185.41211551102</v>
      </c>
      <c r="E57" s="358">
        <v>0.29741260367959266</v>
      </c>
      <c r="F57" s="391">
        <v>216431.878</v>
      </c>
      <c r="G57" s="504">
        <v>0.30304721931371198</v>
      </c>
      <c r="H57" s="504">
        <v>-0.66596166178953808</v>
      </c>
      <c r="I57" s="504">
        <v>1.233295615969947E-2</v>
      </c>
      <c r="J57" s="504">
        <v>2.9718836438830181</v>
      </c>
      <c r="K57" s="27"/>
      <c r="L57" s="27"/>
      <c r="M57" s="27"/>
      <c r="N57" s="27"/>
      <c r="O57" s="27"/>
      <c r="P57" s="27"/>
      <c r="Q57" s="27"/>
      <c r="R57" s="27"/>
      <c r="S57" s="27"/>
      <c r="T57" s="27"/>
      <c r="U57" s="27"/>
    </row>
    <row r="58" spans="1:21" x14ac:dyDescent="0.2">
      <c r="A58" s="202" t="s">
        <v>191</v>
      </c>
      <c r="B58" s="393">
        <v>7553819.5745932348</v>
      </c>
      <c r="C58" s="402">
        <v>36.602487412395419</v>
      </c>
      <c r="D58" s="394">
        <v>20559464.897669595</v>
      </c>
      <c r="E58" s="404">
        <v>29.091666847529346</v>
      </c>
      <c r="F58" s="393">
        <v>20748818.887723006</v>
      </c>
      <c r="G58" s="402">
        <v>29.052429457587955</v>
      </c>
      <c r="H58" s="402">
        <v>4.4911297810467765</v>
      </c>
      <c r="I58" s="402">
        <v>0.37385851474700632</v>
      </c>
      <c r="J58" s="402">
        <v>0.92100641235499836</v>
      </c>
      <c r="K58" s="27"/>
      <c r="L58" s="27"/>
      <c r="M58" s="27"/>
      <c r="N58" s="27"/>
      <c r="O58" s="27"/>
      <c r="P58" s="27"/>
      <c r="Q58" s="27"/>
      <c r="R58" s="27"/>
      <c r="S58" s="27"/>
      <c r="T58" s="27"/>
      <c r="U58" s="27"/>
    </row>
    <row r="59" spans="1:21" x14ac:dyDescent="0.2">
      <c r="A59" s="200" t="s">
        <v>192</v>
      </c>
      <c r="B59" s="391">
        <v>57077.239308178752</v>
      </c>
      <c r="C59" s="504">
        <v>0.27657119854155282</v>
      </c>
      <c r="D59" s="392">
        <v>530576.36803914502</v>
      </c>
      <c r="E59" s="358">
        <v>0.75076618058850897</v>
      </c>
      <c r="F59" s="391">
        <v>477275.72600000002</v>
      </c>
      <c r="G59" s="504">
        <v>0.6682799361480064</v>
      </c>
      <c r="H59" s="504">
        <v>9.6731400002941559</v>
      </c>
      <c r="I59" s="504">
        <v>-0.10523622376373352</v>
      </c>
      <c r="J59" s="504">
        <v>-10.045800237226658</v>
      </c>
      <c r="K59" s="27"/>
      <c r="L59" s="27"/>
      <c r="M59" s="27"/>
      <c r="N59" s="27"/>
      <c r="O59" s="27"/>
      <c r="P59" s="27"/>
      <c r="Q59" s="27"/>
      <c r="R59" s="27"/>
      <c r="S59" s="27"/>
      <c r="T59" s="27"/>
      <c r="U59" s="27"/>
    </row>
    <row r="60" spans="1:21" x14ac:dyDescent="0.2">
      <c r="A60" s="200" t="s">
        <v>193</v>
      </c>
      <c r="B60" s="391">
        <v>5764788.9416433508</v>
      </c>
      <c r="C60" s="504">
        <v>27.93363179884787</v>
      </c>
      <c r="D60" s="392">
        <v>12727232.728562498</v>
      </c>
      <c r="E60" s="358">
        <v>18.00904917872062</v>
      </c>
      <c r="F60" s="391">
        <v>13204338.379723001</v>
      </c>
      <c r="G60" s="504">
        <v>18.488672120898848</v>
      </c>
      <c r="H60" s="504">
        <v>3.6690863422419895</v>
      </c>
      <c r="I60" s="504">
        <v>0.94199235025338313</v>
      </c>
      <c r="J60" s="504">
        <v>3.7486990403639027</v>
      </c>
      <c r="K60" s="27"/>
      <c r="L60" s="27"/>
      <c r="M60" s="27"/>
      <c r="N60" s="27"/>
      <c r="O60" s="27"/>
      <c r="P60" s="27"/>
      <c r="Q60" s="27"/>
      <c r="R60" s="27"/>
      <c r="S60" s="27"/>
      <c r="T60" s="27"/>
      <c r="U60" s="27"/>
    </row>
    <row r="61" spans="1:21" x14ac:dyDescent="0.2">
      <c r="A61" s="200" t="s">
        <v>194</v>
      </c>
      <c r="B61" s="391">
        <v>618544.45555781957</v>
      </c>
      <c r="C61" s="504">
        <v>2.9971943895391786</v>
      </c>
      <c r="D61" s="392">
        <v>1839321.4095567013</v>
      </c>
      <c r="E61" s="358">
        <v>2.6026419431965291</v>
      </c>
      <c r="F61" s="391">
        <v>2358209.824</v>
      </c>
      <c r="G61" s="504">
        <v>3.3019578091979507</v>
      </c>
      <c r="H61" s="504">
        <v>5.9912627732660484</v>
      </c>
      <c r="I61" s="504">
        <v>1.0244877960505674</v>
      </c>
      <c r="J61" s="504">
        <v>28.210861448535894</v>
      </c>
      <c r="K61" s="27"/>
      <c r="L61" s="27"/>
      <c r="M61" s="27"/>
      <c r="N61" s="27"/>
      <c r="O61" s="27"/>
      <c r="P61" s="27"/>
      <c r="Q61" s="27"/>
      <c r="R61" s="27"/>
      <c r="S61" s="27"/>
      <c r="T61" s="27"/>
      <c r="U61" s="27"/>
    </row>
    <row r="62" spans="1:21" x14ac:dyDescent="0.2">
      <c r="A62" s="200" t="s">
        <v>195</v>
      </c>
      <c r="B62" s="391">
        <v>91527.352442774718</v>
      </c>
      <c r="C62" s="504">
        <v>0.44350129528437165</v>
      </c>
      <c r="D62" s="392">
        <v>365797.32515787549</v>
      </c>
      <c r="E62" s="358">
        <v>0.51760364241855839</v>
      </c>
      <c r="F62" s="391">
        <v>319125.83900000004</v>
      </c>
      <c r="G62" s="504">
        <v>0.44683897313918497</v>
      </c>
      <c r="H62" s="504">
        <v>5.5803482072786181</v>
      </c>
      <c r="I62" s="504">
        <v>-9.214768852294597E-2</v>
      </c>
      <c r="J62" s="504">
        <v>-12.75883746217454</v>
      </c>
      <c r="K62" s="27"/>
      <c r="L62" s="27"/>
      <c r="M62" s="27"/>
      <c r="N62" s="27"/>
      <c r="O62" s="27"/>
      <c r="P62" s="27"/>
      <c r="Q62" s="27"/>
      <c r="R62" s="27"/>
      <c r="S62" s="27"/>
      <c r="T62" s="27"/>
      <c r="U62" s="27"/>
    </row>
    <row r="63" spans="1:21" x14ac:dyDescent="0.2">
      <c r="A63" s="200" t="s">
        <v>73</v>
      </c>
      <c r="B63" s="391">
        <v>762196.29760632198</v>
      </c>
      <c r="C63" s="504">
        <v>3.6932680365763284</v>
      </c>
      <c r="D63" s="392">
        <v>3089212.5479597156</v>
      </c>
      <c r="E63" s="358">
        <v>4.3712393641450307</v>
      </c>
      <c r="F63" s="391">
        <v>3013041.281</v>
      </c>
      <c r="G63" s="504">
        <v>4.2188507086949301</v>
      </c>
      <c r="H63" s="504">
        <v>6.158271065804799</v>
      </c>
      <c r="I63" s="504">
        <v>-0.15039174365390631</v>
      </c>
      <c r="J63" s="504">
        <v>-2.4657179063325714</v>
      </c>
      <c r="K63" s="27"/>
      <c r="L63" s="27"/>
      <c r="M63" s="27"/>
      <c r="N63" s="27"/>
      <c r="O63" s="27"/>
      <c r="P63" s="27"/>
      <c r="Q63" s="27"/>
      <c r="R63" s="27"/>
      <c r="S63" s="27"/>
      <c r="T63" s="27"/>
      <c r="U63" s="27"/>
    </row>
    <row r="64" spans="1:21" x14ac:dyDescent="0.2">
      <c r="A64" s="200" t="s">
        <v>196</v>
      </c>
      <c r="B64" s="391">
        <v>56839.62675739039</v>
      </c>
      <c r="C64" s="504">
        <v>0.27541983262483027</v>
      </c>
      <c r="D64" s="392">
        <v>363782.61824564735</v>
      </c>
      <c r="E64" s="358">
        <v>0.51475282978419856</v>
      </c>
      <c r="F64" s="391">
        <v>353898.03200000001</v>
      </c>
      <c r="G64" s="504">
        <v>0.49552688591555383</v>
      </c>
      <c r="H64" s="504">
        <v>8.2758509704369931</v>
      </c>
      <c r="I64" s="504">
        <v>-1.951602251235382E-2</v>
      </c>
      <c r="J64" s="504">
        <v>-2.7171683719568733</v>
      </c>
      <c r="K64" s="27"/>
      <c r="L64" s="27"/>
      <c r="M64" s="27"/>
      <c r="N64" s="27"/>
      <c r="O64" s="27"/>
      <c r="P64" s="27"/>
      <c r="Q64" s="27"/>
      <c r="R64" s="27"/>
      <c r="S64" s="27"/>
      <c r="T64" s="27"/>
      <c r="U64" s="27"/>
    </row>
    <row r="65" spans="1:21" x14ac:dyDescent="0.2">
      <c r="A65" s="200" t="s">
        <v>197</v>
      </c>
      <c r="B65" s="391">
        <v>34829.754901843473</v>
      </c>
      <c r="C65" s="504">
        <v>0.16876967377661956</v>
      </c>
      <c r="D65" s="392">
        <v>23229.569417768529</v>
      </c>
      <c r="E65" s="358">
        <v>3.2869867862654258E-2</v>
      </c>
      <c r="F65" s="391">
        <v>23510.535</v>
      </c>
      <c r="G65" s="504">
        <v>3.291937547355063E-2</v>
      </c>
      <c r="H65" s="504">
        <v>-1.6942803788793981</v>
      </c>
      <c r="I65" s="504">
        <v>5.5473547316566311E-4</v>
      </c>
      <c r="J65" s="504">
        <v>1.2095169616728185</v>
      </c>
      <c r="K65" s="27"/>
      <c r="L65" s="27"/>
      <c r="M65" s="27"/>
      <c r="N65" s="27"/>
      <c r="O65" s="27"/>
      <c r="P65" s="27"/>
      <c r="Q65" s="27"/>
      <c r="R65" s="27"/>
      <c r="S65" s="27"/>
      <c r="T65" s="27"/>
      <c r="U65" s="27"/>
    </row>
    <row r="66" spans="1:21" x14ac:dyDescent="0.2">
      <c r="A66" s="395" t="s">
        <v>677</v>
      </c>
      <c r="B66" s="396">
        <v>168015.90637555497</v>
      </c>
      <c r="C66" s="403">
        <v>0.81413118720466904</v>
      </c>
      <c r="D66" s="397">
        <v>1620312.3307302457</v>
      </c>
      <c r="E66" s="406">
        <v>2.2927438408132454</v>
      </c>
      <c r="F66" s="396">
        <v>999419.27099999995</v>
      </c>
      <c r="G66" s="403">
        <v>1.3993836481199278</v>
      </c>
      <c r="H66" s="403">
        <v>8.0611160763434331</v>
      </c>
      <c r="I66" s="403">
        <v>-1.2258846885771855</v>
      </c>
      <c r="J66" s="403">
        <v>-38.319344237195331</v>
      </c>
      <c r="K66" s="27"/>
      <c r="L66" s="27"/>
      <c r="M66" s="27"/>
      <c r="N66" s="27"/>
      <c r="O66" s="27"/>
      <c r="P66" s="27"/>
      <c r="Q66" s="27"/>
      <c r="R66" s="27"/>
      <c r="S66" s="27"/>
      <c r="T66" s="27"/>
      <c r="U66" s="27"/>
    </row>
    <row r="67" spans="1:21" ht="15" x14ac:dyDescent="0.2">
      <c r="A67" s="386" t="s">
        <v>679</v>
      </c>
      <c r="B67" s="387">
        <v>14191762.228766855</v>
      </c>
      <c r="C67" s="860">
        <v>68.767038080350176</v>
      </c>
      <c r="D67" s="387">
        <v>50648569.601671174</v>
      </c>
      <c r="E67" s="860">
        <v>71.667785153432405</v>
      </c>
      <c r="F67" s="387">
        <v>51669998.541473009</v>
      </c>
      <c r="G67" s="860">
        <v>72.348165735257126</v>
      </c>
      <c r="H67" s="860">
        <v>5.7791547319184566</v>
      </c>
      <c r="I67" s="860">
        <v>2.0166984928398293</v>
      </c>
      <c r="J67" s="862">
        <v>2.0166984928398364</v>
      </c>
      <c r="K67" s="27"/>
      <c r="L67" s="27"/>
      <c r="M67" s="27"/>
      <c r="N67" s="27"/>
      <c r="O67" s="27"/>
      <c r="P67" s="27"/>
      <c r="Q67" s="27"/>
      <c r="R67" s="27"/>
      <c r="S67" s="27"/>
      <c r="T67" s="27"/>
      <c r="U67" s="27"/>
    </row>
    <row r="68" spans="1:21" ht="15" x14ac:dyDescent="0.2">
      <c r="A68" s="7" t="s">
        <v>678</v>
      </c>
      <c r="B68" s="89"/>
      <c r="C68" s="7"/>
      <c r="D68" s="89"/>
      <c r="E68" s="7"/>
      <c r="F68" s="89"/>
      <c r="G68" s="7"/>
      <c r="H68" s="7"/>
      <c r="I68" s="7"/>
      <c r="J68" s="7"/>
    </row>
    <row r="69" spans="1:21" ht="15" customHeight="1" x14ac:dyDescent="0.2">
      <c r="A69" s="1129" t="s">
        <v>687</v>
      </c>
      <c r="B69" s="1129"/>
      <c r="C69" s="1129"/>
      <c r="D69" s="1129"/>
      <c r="E69" s="1129"/>
      <c r="F69" s="1129"/>
      <c r="G69" s="1129"/>
      <c r="H69" s="1129"/>
      <c r="I69" s="1129"/>
      <c r="J69" s="1129"/>
    </row>
    <row r="70" spans="1:21" x14ac:dyDescent="0.2">
      <c r="A70" s="4" t="s">
        <v>18</v>
      </c>
    </row>
  </sheetData>
  <mergeCells count="7">
    <mergeCell ref="A69:J69"/>
    <mergeCell ref="I5:I6"/>
    <mergeCell ref="J5:J6"/>
    <mergeCell ref="B5:C5"/>
    <mergeCell ref="D5:E5"/>
    <mergeCell ref="F5:G5"/>
    <mergeCell ref="H5:H6"/>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C6A6-C724-479E-9036-EBE4B1503AFE}">
  <dimension ref="A1:J33"/>
  <sheetViews>
    <sheetView showGridLines="0" workbookViewId="0"/>
  </sheetViews>
  <sheetFormatPr baseColWidth="10" defaultColWidth="10.85546875" defaultRowHeight="12.75" x14ac:dyDescent="0.2"/>
  <cols>
    <col min="1" max="1" width="56.85546875" style="4" customWidth="1"/>
    <col min="2" max="16384" width="10.85546875" style="4"/>
  </cols>
  <sheetData>
    <row r="1" spans="1:10" x14ac:dyDescent="0.2">
      <c r="A1" s="12" t="s">
        <v>530</v>
      </c>
    </row>
    <row r="2" spans="1:10" x14ac:dyDescent="0.2">
      <c r="A2" s="12" t="s">
        <v>789</v>
      </c>
    </row>
    <row r="4" spans="1:10" x14ac:dyDescent="0.2">
      <c r="A4" s="1171" t="s">
        <v>303</v>
      </c>
      <c r="B4" s="1173">
        <v>2021</v>
      </c>
      <c r="C4" s="1174"/>
      <c r="D4" s="1175"/>
      <c r="E4" s="1174">
        <v>2022</v>
      </c>
      <c r="F4" s="1174"/>
      <c r="G4" s="1174"/>
      <c r="H4" s="1173">
        <v>2023</v>
      </c>
      <c r="I4" s="1174"/>
      <c r="J4" s="1175"/>
    </row>
    <row r="5" spans="1:10" ht="25.5" customHeight="1" x14ac:dyDescent="0.2">
      <c r="A5" s="1172"/>
      <c r="B5" s="787" t="s">
        <v>532</v>
      </c>
      <c r="C5" s="779" t="s">
        <v>912</v>
      </c>
      <c r="D5" s="788" t="s">
        <v>533</v>
      </c>
      <c r="E5" s="779" t="s">
        <v>532</v>
      </c>
      <c r="F5" s="779" t="s">
        <v>912</v>
      </c>
      <c r="G5" s="779" t="s">
        <v>533</v>
      </c>
      <c r="H5" s="787" t="s">
        <v>532</v>
      </c>
      <c r="I5" s="779" t="s">
        <v>912</v>
      </c>
      <c r="J5" s="788" t="s">
        <v>533</v>
      </c>
    </row>
    <row r="6" spans="1:10" x14ac:dyDescent="0.2">
      <c r="A6" s="786" t="s">
        <v>619</v>
      </c>
      <c r="B6" s="952">
        <v>6</v>
      </c>
      <c r="C6" s="953">
        <v>36</v>
      </c>
      <c r="D6" s="953">
        <v>98</v>
      </c>
      <c r="E6" s="952">
        <v>6</v>
      </c>
      <c r="F6" s="953">
        <v>32</v>
      </c>
      <c r="G6" s="954">
        <v>99</v>
      </c>
      <c r="H6" s="953">
        <v>6</v>
      </c>
      <c r="I6" s="953">
        <v>34</v>
      </c>
      <c r="J6" s="954">
        <v>94</v>
      </c>
    </row>
    <row r="7" spans="1:10" x14ac:dyDescent="0.2">
      <c r="A7" s="786" t="s">
        <v>620</v>
      </c>
      <c r="B7" s="955">
        <v>1</v>
      </c>
      <c r="C7" s="839">
        <v>5</v>
      </c>
      <c r="D7" s="839">
        <v>93</v>
      </c>
      <c r="E7" s="955">
        <v>1</v>
      </c>
      <c r="F7" s="839">
        <v>5</v>
      </c>
      <c r="G7" s="956">
        <v>93</v>
      </c>
      <c r="H7" s="839">
        <v>1</v>
      </c>
      <c r="I7" s="839">
        <v>10</v>
      </c>
      <c r="J7" s="956">
        <v>82</v>
      </c>
    </row>
    <row r="8" spans="1:10" x14ac:dyDescent="0.2">
      <c r="A8" s="786" t="s">
        <v>644</v>
      </c>
      <c r="B8" s="955">
        <v>1</v>
      </c>
      <c r="C8" s="839">
        <v>4</v>
      </c>
      <c r="D8" s="839">
        <v>100</v>
      </c>
      <c r="E8" s="955">
        <v>1</v>
      </c>
      <c r="F8" s="839">
        <v>4</v>
      </c>
      <c r="G8" s="956">
        <v>93</v>
      </c>
      <c r="H8" s="839">
        <v>2</v>
      </c>
      <c r="I8" s="839">
        <v>9</v>
      </c>
      <c r="J8" s="956">
        <v>92</v>
      </c>
    </row>
    <row r="9" spans="1:10" x14ac:dyDescent="0.2">
      <c r="A9" s="786" t="s">
        <v>648</v>
      </c>
      <c r="B9" s="955">
        <v>8</v>
      </c>
      <c r="C9" s="839">
        <v>37</v>
      </c>
      <c r="D9" s="839">
        <v>74</v>
      </c>
      <c r="E9" s="955">
        <v>8</v>
      </c>
      <c r="F9" s="839">
        <v>37</v>
      </c>
      <c r="G9" s="956">
        <v>96</v>
      </c>
      <c r="H9" s="839">
        <v>8</v>
      </c>
      <c r="I9" s="839">
        <v>32</v>
      </c>
      <c r="J9" s="956">
        <v>88</v>
      </c>
    </row>
    <row r="10" spans="1:10" x14ac:dyDescent="0.2">
      <c r="A10" s="786" t="s">
        <v>638</v>
      </c>
      <c r="B10" s="955">
        <v>8</v>
      </c>
      <c r="C10" s="839">
        <v>34</v>
      </c>
      <c r="D10" s="839">
        <v>96</v>
      </c>
      <c r="E10" s="955">
        <v>8</v>
      </c>
      <c r="F10" s="839">
        <v>32</v>
      </c>
      <c r="G10" s="956">
        <v>94</v>
      </c>
      <c r="H10" s="839">
        <v>8</v>
      </c>
      <c r="I10" s="839">
        <v>43</v>
      </c>
      <c r="J10" s="956">
        <v>94</v>
      </c>
    </row>
    <row r="11" spans="1:10" x14ac:dyDescent="0.2">
      <c r="A11" s="786" t="s">
        <v>646</v>
      </c>
      <c r="B11" s="955">
        <v>14</v>
      </c>
      <c r="C11" s="839">
        <v>55</v>
      </c>
      <c r="D11" s="839">
        <v>92</v>
      </c>
      <c r="E11" s="955">
        <v>14</v>
      </c>
      <c r="F11" s="839">
        <v>54</v>
      </c>
      <c r="G11" s="956">
        <v>99</v>
      </c>
      <c r="H11" s="839">
        <v>14</v>
      </c>
      <c r="I11" s="839">
        <v>67</v>
      </c>
      <c r="J11" s="956">
        <v>95</v>
      </c>
    </row>
    <row r="12" spans="1:10" x14ac:dyDescent="0.2">
      <c r="A12" s="786" t="s">
        <v>641</v>
      </c>
      <c r="B12" s="955">
        <v>12</v>
      </c>
      <c r="C12" s="839">
        <v>52</v>
      </c>
      <c r="D12" s="839">
        <v>77</v>
      </c>
      <c r="E12" s="955">
        <v>16</v>
      </c>
      <c r="F12" s="839">
        <v>66</v>
      </c>
      <c r="G12" s="956">
        <v>87</v>
      </c>
      <c r="H12" s="839">
        <v>21</v>
      </c>
      <c r="I12" s="839">
        <v>98</v>
      </c>
      <c r="J12" s="956">
        <v>93</v>
      </c>
    </row>
    <row r="13" spans="1:10" x14ac:dyDescent="0.2">
      <c r="A13" s="786" t="s">
        <v>642</v>
      </c>
      <c r="B13" s="955">
        <v>4</v>
      </c>
      <c r="C13" s="839">
        <v>20</v>
      </c>
      <c r="D13" s="839">
        <v>99</v>
      </c>
      <c r="E13" s="955">
        <v>4</v>
      </c>
      <c r="F13" s="839">
        <v>17</v>
      </c>
      <c r="G13" s="956">
        <v>99</v>
      </c>
      <c r="H13" s="839">
        <v>4</v>
      </c>
      <c r="I13" s="839">
        <v>20</v>
      </c>
      <c r="J13" s="956">
        <v>93</v>
      </c>
    </row>
    <row r="14" spans="1:10" x14ac:dyDescent="0.2">
      <c r="A14" s="786" t="s">
        <v>643</v>
      </c>
      <c r="B14" s="955">
        <v>11</v>
      </c>
      <c r="C14" s="839">
        <v>50</v>
      </c>
      <c r="D14" s="839">
        <v>98</v>
      </c>
      <c r="E14" s="955">
        <v>11</v>
      </c>
      <c r="F14" s="839">
        <v>46</v>
      </c>
      <c r="G14" s="956">
        <v>97</v>
      </c>
      <c r="H14" s="839">
        <v>11</v>
      </c>
      <c r="I14" s="839">
        <v>60</v>
      </c>
      <c r="J14" s="956">
        <v>97</v>
      </c>
    </row>
    <row r="15" spans="1:10" x14ac:dyDescent="0.2">
      <c r="A15" s="786" t="s">
        <v>624</v>
      </c>
      <c r="B15" s="955">
        <v>7</v>
      </c>
      <c r="C15" s="839">
        <v>38</v>
      </c>
      <c r="D15" s="839">
        <v>90</v>
      </c>
      <c r="E15" s="955">
        <v>7</v>
      </c>
      <c r="F15" s="839">
        <v>29</v>
      </c>
      <c r="G15" s="956">
        <v>94</v>
      </c>
      <c r="H15" s="839">
        <v>7</v>
      </c>
      <c r="I15" s="839">
        <v>35</v>
      </c>
      <c r="J15" s="956">
        <v>97</v>
      </c>
    </row>
    <row r="16" spans="1:10" x14ac:dyDescent="0.2">
      <c r="A16" s="786" t="s">
        <v>625</v>
      </c>
      <c r="B16" s="955">
        <v>2</v>
      </c>
      <c r="C16" s="839">
        <v>9</v>
      </c>
      <c r="D16" s="839">
        <v>94</v>
      </c>
      <c r="E16" s="955">
        <v>2</v>
      </c>
      <c r="F16" s="839">
        <v>9</v>
      </c>
      <c r="G16" s="956">
        <v>100</v>
      </c>
      <c r="H16" s="839">
        <v>2</v>
      </c>
      <c r="I16" s="839">
        <v>11</v>
      </c>
      <c r="J16" s="956">
        <v>91</v>
      </c>
    </row>
    <row r="17" spans="1:10" x14ac:dyDescent="0.2">
      <c r="A17" s="786" t="s">
        <v>626</v>
      </c>
      <c r="B17" s="955">
        <v>3</v>
      </c>
      <c r="C17" s="839">
        <v>14</v>
      </c>
      <c r="D17" s="839">
        <v>97</v>
      </c>
      <c r="E17" s="955">
        <v>3</v>
      </c>
      <c r="F17" s="839">
        <v>12</v>
      </c>
      <c r="G17" s="956">
        <v>96</v>
      </c>
      <c r="H17" s="839">
        <v>3</v>
      </c>
      <c r="I17" s="839">
        <v>13</v>
      </c>
      <c r="J17" s="956">
        <v>91</v>
      </c>
    </row>
    <row r="18" spans="1:10" x14ac:dyDescent="0.2">
      <c r="A18" s="786" t="s">
        <v>627</v>
      </c>
      <c r="B18" s="955">
        <v>3</v>
      </c>
      <c r="C18" s="839">
        <v>14</v>
      </c>
      <c r="D18" s="839">
        <v>99</v>
      </c>
      <c r="E18" s="955">
        <v>3</v>
      </c>
      <c r="F18" s="839">
        <v>12</v>
      </c>
      <c r="G18" s="956">
        <v>82</v>
      </c>
      <c r="H18" s="839">
        <v>3</v>
      </c>
      <c r="I18" s="839">
        <v>19</v>
      </c>
      <c r="J18" s="956">
        <v>98</v>
      </c>
    </row>
    <row r="19" spans="1:10" x14ac:dyDescent="0.2">
      <c r="A19" s="786" t="s">
        <v>649</v>
      </c>
      <c r="B19" s="955">
        <v>14</v>
      </c>
      <c r="C19" s="839">
        <v>64</v>
      </c>
      <c r="D19" s="839">
        <v>99</v>
      </c>
      <c r="E19" s="955">
        <v>14</v>
      </c>
      <c r="F19" s="839">
        <v>58</v>
      </c>
      <c r="G19" s="956">
        <v>94</v>
      </c>
      <c r="H19" s="839">
        <v>14</v>
      </c>
      <c r="I19" s="839">
        <v>61</v>
      </c>
      <c r="J19" s="956">
        <v>95</v>
      </c>
    </row>
    <row r="20" spans="1:10" x14ac:dyDescent="0.2">
      <c r="A20" s="786" t="s">
        <v>629</v>
      </c>
      <c r="B20" s="955">
        <v>4</v>
      </c>
      <c r="C20" s="839">
        <v>15</v>
      </c>
      <c r="D20" s="839">
        <v>99</v>
      </c>
      <c r="E20" s="955">
        <v>5</v>
      </c>
      <c r="F20" s="839">
        <v>19</v>
      </c>
      <c r="G20" s="956">
        <v>99</v>
      </c>
      <c r="H20" s="839">
        <v>6</v>
      </c>
      <c r="I20" s="839">
        <v>28</v>
      </c>
      <c r="J20" s="956">
        <v>95</v>
      </c>
    </row>
    <row r="21" spans="1:10" x14ac:dyDescent="0.2">
      <c r="A21" s="786" t="s">
        <v>630</v>
      </c>
      <c r="B21" s="955">
        <v>7</v>
      </c>
      <c r="C21" s="839">
        <v>34</v>
      </c>
      <c r="D21" s="839">
        <v>94</v>
      </c>
      <c r="E21" s="955">
        <v>7</v>
      </c>
      <c r="F21" s="839">
        <v>32</v>
      </c>
      <c r="G21" s="956">
        <v>98</v>
      </c>
      <c r="H21" s="839">
        <v>7</v>
      </c>
      <c r="I21" s="839">
        <v>32</v>
      </c>
      <c r="J21" s="956">
        <v>96</v>
      </c>
    </row>
    <row r="22" spans="1:10" x14ac:dyDescent="0.2">
      <c r="A22" s="786" t="s">
        <v>631</v>
      </c>
      <c r="B22" s="955">
        <v>3</v>
      </c>
      <c r="C22" s="839">
        <v>17</v>
      </c>
      <c r="D22" s="839">
        <v>96</v>
      </c>
      <c r="E22" s="955">
        <v>3</v>
      </c>
      <c r="F22" s="839">
        <v>16</v>
      </c>
      <c r="G22" s="956">
        <v>99</v>
      </c>
      <c r="H22" s="839">
        <v>3</v>
      </c>
      <c r="I22" s="839">
        <v>22</v>
      </c>
      <c r="J22" s="956">
        <v>72</v>
      </c>
    </row>
    <row r="23" spans="1:10" x14ac:dyDescent="0.2">
      <c r="A23" s="786" t="s">
        <v>632</v>
      </c>
      <c r="B23" s="955">
        <v>18</v>
      </c>
      <c r="C23" s="839">
        <v>83</v>
      </c>
      <c r="D23" s="839">
        <v>90</v>
      </c>
      <c r="E23" s="955">
        <v>18</v>
      </c>
      <c r="F23" s="839">
        <v>101</v>
      </c>
      <c r="G23" s="956">
        <v>83</v>
      </c>
      <c r="H23" s="839">
        <v>18</v>
      </c>
      <c r="I23" s="839">
        <v>102</v>
      </c>
      <c r="J23" s="956">
        <v>82</v>
      </c>
    </row>
    <row r="24" spans="1:10" x14ac:dyDescent="0.2">
      <c r="A24" s="786" t="s">
        <v>633</v>
      </c>
      <c r="B24" s="955">
        <v>2</v>
      </c>
      <c r="C24" s="839">
        <v>10</v>
      </c>
      <c r="D24" s="839">
        <v>97</v>
      </c>
      <c r="E24" s="955">
        <v>2</v>
      </c>
      <c r="F24" s="839">
        <v>10</v>
      </c>
      <c r="G24" s="956">
        <v>92</v>
      </c>
      <c r="H24" s="839">
        <v>2</v>
      </c>
      <c r="I24" s="839">
        <v>10</v>
      </c>
      <c r="J24" s="956">
        <v>95</v>
      </c>
    </row>
    <row r="25" spans="1:10" x14ac:dyDescent="0.2">
      <c r="A25" s="786" t="s">
        <v>634</v>
      </c>
      <c r="B25" s="955">
        <v>22</v>
      </c>
      <c r="C25" s="839">
        <v>130</v>
      </c>
      <c r="D25" s="839">
        <v>90</v>
      </c>
      <c r="E25" s="955">
        <v>22</v>
      </c>
      <c r="F25" s="839">
        <v>110</v>
      </c>
      <c r="G25" s="956">
        <v>92</v>
      </c>
      <c r="H25" s="839">
        <v>6</v>
      </c>
      <c r="I25" s="839">
        <v>35</v>
      </c>
      <c r="J25" s="956">
        <v>91</v>
      </c>
    </row>
    <row r="26" spans="1:10" x14ac:dyDescent="0.2">
      <c r="A26" s="786" t="s">
        <v>635</v>
      </c>
      <c r="B26" s="955">
        <v>3</v>
      </c>
      <c r="C26" s="839">
        <v>15</v>
      </c>
      <c r="D26" s="839">
        <v>99</v>
      </c>
      <c r="E26" s="955">
        <v>3</v>
      </c>
      <c r="F26" s="839">
        <v>14</v>
      </c>
      <c r="G26" s="956">
        <v>98</v>
      </c>
      <c r="H26" s="839">
        <v>3</v>
      </c>
      <c r="I26" s="839">
        <v>15</v>
      </c>
      <c r="J26" s="956">
        <v>95</v>
      </c>
    </row>
    <row r="27" spans="1:10" x14ac:dyDescent="0.2">
      <c r="A27" s="786" t="s">
        <v>647</v>
      </c>
      <c r="B27" s="955">
        <v>11</v>
      </c>
      <c r="C27" s="839">
        <v>49</v>
      </c>
      <c r="D27" s="839">
        <v>91</v>
      </c>
      <c r="E27" s="955">
        <v>11</v>
      </c>
      <c r="F27" s="839">
        <v>47</v>
      </c>
      <c r="G27" s="956">
        <v>97</v>
      </c>
      <c r="H27" s="839">
        <v>11</v>
      </c>
      <c r="I27" s="839">
        <v>62</v>
      </c>
      <c r="J27" s="956">
        <v>96</v>
      </c>
    </row>
    <row r="28" spans="1:10" x14ac:dyDescent="0.2">
      <c r="A28" s="786" t="s">
        <v>637</v>
      </c>
      <c r="B28" s="955">
        <v>2</v>
      </c>
      <c r="C28" s="839">
        <v>9</v>
      </c>
      <c r="D28" s="839">
        <v>89</v>
      </c>
      <c r="E28" s="955">
        <v>2</v>
      </c>
      <c r="F28" s="839">
        <v>9</v>
      </c>
      <c r="G28" s="956">
        <v>100</v>
      </c>
      <c r="H28" s="839">
        <v>2</v>
      </c>
      <c r="I28" s="839">
        <v>11</v>
      </c>
      <c r="J28" s="956">
        <v>99</v>
      </c>
    </row>
    <row r="29" spans="1:10" x14ac:dyDescent="0.2">
      <c r="A29" s="786" t="s">
        <v>645</v>
      </c>
      <c r="B29" s="955">
        <v>1</v>
      </c>
      <c r="C29" s="839">
        <v>5</v>
      </c>
      <c r="D29" s="839">
        <v>100</v>
      </c>
      <c r="E29" s="955">
        <v>1</v>
      </c>
      <c r="F29" s="839">
        <v>4</v>
      </c>
      <c r="G29" s="956">
        <v>100</v>
      </c>
      <c r="H29" s="839">
        <v>1</v>
      </c>
      <c r="I29" s="839">
        <v>8</v>
      </c>
      <c r="J29" s="956">
        <v>100</v>
      </c>
    </row>
    <row r="30" spans="1:10" x14ac:dyDescent="0.2">
      <c r="A30" s="786" t="s">
        <v>913</v>
      </c>
      <c r="B30" s="955">
        <v>1</v>
      </c>
      <c r="C30" s="839">
        <v>3</v>
      </c>
      <c r="D30" s="839">
        <v>100</v>
      </c>
      <c r="E30" s="955">
        <v>1</v>
      </c>
      <c r="F30" s="839">
        <v>3</v>
      </c>
      <c r="G30" s="956">
        <v>100</v>
      </c>
      <c r="H30" s="839">
        <v>1</v>
      </c>
      <c r="I30" s="839">
        <v>3</v>
      </c>
      <c r="J30" s="956">
        <v>100</v>
      </c>
    </row>
    <row r="31" spans="1:10" x14ac:dyDescent="0.2">
      <c r="A31" s="526" t="s">
        <v>905</v>
      </c>
      <c r="B31" s="955" t="s">
        <v>824</v>
      </c>
      <c r="C31" s="839" t="s">
        <v>824</v>
      </c>
      <c r="D31" s="839" t="s">
        <v>824</v>
      </c>
      <c r="E31" s="955" t="s">
        <v>824</v>
      </c>
      <c r="F31" s="839" t="s">
        <v>824</v>
      </c>
      <c r="G31" s="956" t="s">
        <v>824</v>
      </c>
      <c r="H31" s="839">
        <v>16</v>
      </c>
      <c r="I31" s="839">
        <v>77</v>
      </c>
      <c r="J31" s="956">
        <v>91</v>
      </c>
    </row>
    <row r="32" spans="1:10" x14ac:dyDescent="0.2">
      <c r="A32" s="527" t="s">
        <v>585</v>
      </c>
      <c r="B32" s="177">
        <v>168</v>
      </c>
      <c r="C32" s="957">
        <v>802</v>
      </c>
      <c r="D32" s="957">
        <v>94</v>
      </c>
      <c r="E32" s="177">
        <v>173</v>
      </c>
      <c r="F32" s="957">
        <v>778</v>
      </c>
      <c r="G32" s="471">
        <v>95</v>
      </c>
      <c r="H32" s="957">
        <v>180</v>
      </c>
      <c r="I32" s="957">
        <v>917</v>
      </c>
      <c r="J32" s="471">
        <v>92</v>
      </c>
    </row>
    <row r="33" spans="1:1" x14ac:dyDescent="0.2">
      <c r="A33" s="4" t="s">
        <v>18</v>
      </c>
    </row>
  </sheetData>
  <mergeCells count="4">
    <mergeCell ref="A4:A5"/>
    <mergeCell ref="B4:D4"/>
    <mergeCell ref="E4:G4"/>
    <mergeCell ref="H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86EC-3C8D-407B-84E5-22180E2EE1FA}">
  <dimension ref="A1:H20"/>
  <sheetViews>
    <sheetView workbookViewId="0">
      <selection activeCell="M11" sqref="M11"/>
    </sheetView>
  </sheetViews>
  <sheetFormatPr baseColWidth="10" defaultColWidth="10.85546875" defaultRowHeight="12.75" x14ac:dyDescent="0.2"/>
  <cols>
    <col min="1" max="1" width="14.85546875" style="7" customWidth="1"/>
    <col min="2" max="4" width="10.85546875" style="7"/>
    <col min="5" max="5" width="12.140625" style="7" customWidth="1"/>
    <col min="6" max="8" width="10.85546875" style="7"/>
    <col min="9" max="9" width="14.42578125" style="7" customWidth="1"/>
    <col min="10" max="16384" width="10.85546875" style="7"/>
  </cols>
  <sheetData>
    <row r="1" spans="1:8" x14ac:dyDescent="0.2">
      <c r="A1" s="6" t="s">
        <v>531</v>
      </c>
    </row>
    <row r="2" spans="1:8" x14ac:dyDescent="0.2">
      <c r="A2" s="6" t="s">
        <v>763</v>
      </c>
    </row>
    <row r="3" spans="1:8" x14ac:dyDescent="0.2">
      <c r="A3" s="7" t="s">
        <v>991</v>
      </c>
    </row>
    <row r="5" spans="1:8" ht="30" customHeight="1" x14ac:dyDescent="0.2">
      <c r="A5" s="1178" t="s">
        <v>534</v>
      </c>
      <c r="B5" s="1180" t="s">
        <v>535</v>
      </c>
      <c r="C5" s="1181"/>
      <c r="D5" s="1181"/>
      <c r="E5" s="1181"/>
      <c r="F5" s="1181"/>
      <c r="G5" s="1181"/>
      <c r="H5" s="1178" t="s">
        <v>536</v>
      </c>
    </row>
    <row r="6" spans="1:8" ht="25.5" x14ac:dyDescent="0.2">
      <c r="A6" s="1179"/>
      <c r="B6" s="586" t="s">
        <v>537</v>
      </c>
      <c r="C6" s="577" t="s">
        <v>538</v>
      </c>
      <c r="D6" s="577" t="s">
        <v>539</v>
      </c>
      <c r="E6" s="577" t="s">
        <v>540</v>
      </c>
      <c r="F6" s="577" t="s">
        <v>541</v>
      </c>
      <c r="G6" s="577" t="s">
        <v>542</v>
      </c>
      <c r="H6" s="1179"/>
    </row>
    <row r="7" spans="1:8" x14ac:dyDescent="0.2">
      <c r="A7" s="780">
        <v>2016</v>
      </c>
      <c r="B7" s="789">
        <v>16</v>
      </c>
      <c r="C7" s="579">
        <v>2</v>
      </c>
      <c r="D7" s="579"/>
      <c r="E7" s="578">
        <v>1</v>
      </c>
      <c r="F7" s="579"/>
      <c r="G7" s="579"/>
      <c r="H7" s="780">
        <v>19</v>
      </c>
    </row>
    <row r="8" spans="1:8" x14ac:dyDescent="0.2">
      <c r="A8" s="780">
        <v>2017</v>
      </c>
      <c r="B8" s="789">
        <v>17</v>
      </c>
      <c r="C8" s="579">
        <v>1</v>
      </c>
      <c r="D8" s="578"/>
      <c r="E8" s="578">
        <v>2</v>
      </c>
      <c r="F8" s="579"/>
      <c r="G8" s="579"/>
      <c r="H8" s="780">
        <v>20</v>
      </c>
    </row>
    <row r="9" spans="1:8" x14ac:dyDescent="0.2">
      <c r="A9" s="780">
        <v>2018</v>
      </c>
      <c r="B9" s="789">
        <v>11</v>
      </c>
      <c r="C9" s="578">
        <v>1</v>
      </c>
      <c r="D9" s="579"/>
      <c r="E9" s="578">
        <v>2</v>
      </c>
      <c r="F9" s="578">
        <v>1</v>
      </c>
      <c r="G9" s="579"/>
      <c r="H9" s="780">
        <v>15</v>
      </c>
    </row>
    <row r="10" spans="1:8" x14ac:dyDescent="0.2">
      <c r="A10" s="780">
        <v>2019</v>
      </c>
      <c r="B10" s="789">
        <v>11</v>
      </c>
      <c r="C10" s="578"/>
      <c r="D10" s="579"/>
      <c r="E10" s="578">
        <v>3</v>
      </c>
      <c r="F10" s="579"/>
      <c r="G10" s="579"/>
      <c r="H10" s="780">
        <v>14</v>
      </c>
    </row>
    <row r="11" spans="1:8" x14ac:dyDescent="0.2">
      <c r="A11" s="780">
        <v>2020</v>
      </c>
      <c r="B11" s="789">
        <v>7</v>
      </c>
      <c r="C11" s="579"/>
      <c r="D11" s="578">
        <v>2</v>
      </c>
      <c r="E11" s="578">
        <v>5</v>
      </c>
      <c r="F11" s="579">
        <v>2</v>
      </c>
      <c r="G11" s="579"/>
      <c r="H11" s="780">
        <v>16</v>
      </c>
    </row>
    <row r="12" spans="1:8" x14ac:dyDescent="0.2">
      <c r="A12" s="780">
        <v>2021</v>
      </c>
      <c r="B12" s="790">
        <v>5</v>
      </c>
      <c r="C12" s="579"/>
      <c r="D12" s="578">
        <v>4</v>
      </c>
      <c r="E12" s="578">
        <v>5</v>
      </c>
      <c r="F12" s="578"/>
      <c r="G12" s="578"/>
      <c r="H12" s="780">
        <v>14</v>
      </c>
    </row>
    <row r="13" spans="1:8" x14ac:dyDescent="0.2">
      <c r="A13" s="780">
        <v>2022</v>
      </c>
      <c r="B13" s="790">
        <v>2</v>
      </c>
      <c r="C13" s="579"/>
      <c r="D13" s="578"/>
      <c r="E13" s="579">
        <v>6</v>
      </c>
      <c r="F13" s="579"/>
      <c r="G13" s="578">
        <v>1</v>
      </c>
      <c r="H13" s="780">
        <v>9</v>
      </c>
    </row>
    <row r="14" spans="1:8" x14ac:dyDescent="0.2">
      <c r="A14" s="780">
        <v>2023</v>
      </c>
      <c r="B14" s="790"/>
      <c r="C14" s="579"/>
      <c r="D14" s="578"/>
      <c r="E14" s="579">
        <v>2</v>
      </c>
      <c r="F14" s="579"/>
      <c r="G14" s="578">
        <v>1</v>
      </c>
      <c r="H14" s="780">
        <v>3</v>
      </c>
    </row>
    <row r="15" spans="1:8" x14ac:dyDescent="0.2">
      <c r="A15" s="580" t="s">
        <v>640</v>
      </c>
      <c r="B15" s="586">
        <v>69</v>
      </c>
      <c r="C15" s="577">
        <v>4</v>
      </c>
      <c r="D15" s="577">
        <v>6</v>
      </c>
      <c r="E15" s="577">
        <v>26</v>
      </c>
      <c r="F15" s="577">
        <v>3</v>
      </c>
      <c r="G15" s="577">
        <v>2</v>
      </c>
      <c r="H15" s="580">
        <v>110</v>
      </c>
    </row>
    <row r="16" spans="1:8" x14ac:dyDescent="0.2">
      <c r="A16" s="7" t="s">
        <v>516</v>
      </c>
    </row>
    <row r="17" spans="1:8" ht="39" customHeight="1" x14ac:dyDescent="0.2">
      <c r="A17" s="1129" t="s">
        <v>989</v>
      </c>
      <c r="B17" s="1129"/>
      <c r="C17" s="1129"/>
      <c r="D17" s="1129"/>
      <c r="E17" s="1129"/>
      <c r="F17" s="1129"/>
      <c r="G17" s="1129"/>
      <c r="H17" s="1129"/>
    </row>
    <row r="18" spans="1:8" ht="14.1" customHeight="1" x14ac:dyDescent="0.2">
      <c r="A18" s="1176" t="s">
        <v>914</v>
      </c>
      <c r="B18" s="1176"/>
      <c r="C18" s="1176"/>
      <c r="D18" s="1176"/>
      <c r="E18" s="1176"/>
      <c r="F18" s="1176"/>
      <c r="G18" s="1176"/>
      <c r="H18" s="1176"/>
    </row>
    <row r="19" spans="1:8" ht="39.75" customHeight="1" x14ac:dyDescent="0.2">
      <c r="A19" s="1129" t="s">
        <v>915</v>
      </c>
      <c r="B19" s="1129"/>
      <c r="C19" s="1129"/>
      <c r="D19" s="1129"/>
      <c r="E19" s="1129"/>
      <c r="F19" s="1129"/>
      <c r="G19" s="1129"/>
      <c r="H19" s="1129"/>
    </row>
    <row r="20" spans="1:8" ht="14.1" customHeight="1" x14ac:dyDescent="0.2">
      <c r="A20" s="1177" t="s">
        <v>18</v>
      </c>
      <c r="B20" s="1177"/>
      <c r="C20" s="1177"/>
      <c r="D20" s="1177"/>
      <c r="E20" s="1177"/>
      <c r="F20" s="1177"/>
      <c r="G20" s="1177"/>
      <c r="H20" s="1177"/>
    </row>
  </sheetData>
  <mergeCells count="7">
    <mergeCell ref="A19:H19"/>
    <mergeCell ref="A17:H17"/>
    <mergeCell ref="A18:H18"/>
    <mergeCell ref="A20:H20"/>
    <mergeCell ref="A5:A6"/>
    <mergeCell ref="H5:H6"/>
    <mergeCell ref="B5: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713F-9BBF-4B8B-84BD-892AFCBA291E}">
  <dimension ref="A1:H33"/>
  <sheetViews>
    <sheetView workbookViewId="0">
      <selection activeCell="M27" sqref="M27"/>
    </sheetView>
  </sheetViews>
  <sheetFormatPr baseColWidth="10" defaultColWidth="10.85546875" defaultRowHeight="12.75" x14ac:dyDescent="0.2"/>
  <cols>
    <col min="1" max="1" width="57.28515625" style="7" customWidth="1"/>
    <col min="2" max="2" width="9.140625" style="7" customWidth="1"/>
    <col min="3" max="3" width="16.42578125" style="7" customWidth="1"/>
    <col min="4" max="4" width="11.85546875" style="7" customWidth="1"/>
    <col min="5" max="5" width="19.42578125" style="7" customWidth="1"/>
    <col min="6" max="6" width="13.85546875" style="7" customWidth="1"/>
    <col min="7" max="7" width="11.85546875" style="7" customWidth="1"/>
    <col min="8" max="8" width="13.42578125" style="7" customWidth="1"/>
    <col min="9" max="16384" width="10.85546875" style="7"/>
  </cols>
  <sheetData>
    <row r="1" spans="1:8" x14ac:dyDescent="0.2">
      <c r="A1" s="6" t="s">
        <v>543</v>
      </c>
    </row>
    <row r="2" spans="1:8" x14ac:dyDescent="0.2">
      <c r="A2" s="6" t="s">
        <v>764</v>
      </c>
      <c r="C2" s="426"/>
    </row>
    <row r="3" spans="1:8" x14ac:dyDescent="0.2">
      <c r="A3" s="7" t="s">
        <v>792</v>
      </c>
    </row>
    <row r="5" spans="1:8" x14ac:dyDescent="0.2">
      <c r="A5" s="1182" t="s">
        <v>68</v>
      </c>
      <c r="B5" s="1184" t="s">
        <v>535</v>
      </c>
      <c r="C5" s="1184"/>
      <c r="D5" s="1184"/>
      <c r="E5" s="1184"/>
      <c r="F5" s="1184"/>
      <c r="G5" s="1184"/>
      <c r="H5" s="1178" t="s">
        <v>536</v>
      </c>
    </row>
    <row r="6" spans="1:8" x14ac:dyDescent="0.2">
      <c r="A6" s="1183"/>
      <c r="B6" s="581" t="s">
        <v>537</v>
      </c>
      <c r="C6" s="582" t="s">
        <v>538</v>
      </c>
      <c r="D6" s="582" t="s">
        <v>539</v>
      </c>
      <c r="E6" s="582" t="s">
        <v>540</v>
      </c>
      <c r="F6" s="582" t="s">
        <v>541</v>
      </c>
      <c r="G6" s="91" t="s">
        <v>542</v>
      </c>
      <c r="H6" s="1179"/>
    </row>
    <row r="7" spans="1:8" x14ac:dyDescent="0.2">
      <c r="A7" s="583" t="s">
        <v>619</v>
      </c>
      <c r="B7" s="684">
        <v>3</v>
      </c>
      <c r="C7" s="370"/>
      <c r="D7" s="684">
        <v>1</v>
      </c>
      <c r="E7" s="370"/>
      <c r="F7" s="370"/>
      <c r="G7" s="684"/>
      <c r="H7" s="584">
        <v>4</v>
      </c>
    </row>
    <row r="8" spans="1:8" x14ac:dyDescent="0.2">
      <c r="A8" s="583" t="s">
        <v>620</v>
      </c>
      <c r="B8" s="684"/>
      <c r="C8" s="370"/>
      <c r="D8" s="370">
        <v>1</v>
      </c>
      <c r="E8" s="370"/>
      <c r="F8" s="370"/>
      <c r="G8" s="684"/>
      <c r="H8" s="584">
        <v>1</v>
      </c>
    </row>
    <row r="9" spans="1:8" x14ac:dyDescent="0.2">
      <c r="A9" s="583" t="s">
        <v>621</v>
      </c>
      <c r="B9" s="684">
        <v>2</v>
      </c>
      <c r="C9" s="370"/>
      <c r="D9" s="370"/>
      <c r="E9" s="370">
        <v>1</v>
      </c>
      <c r="F9" s="370"/>
      <c r="G9" s="370"/>
      <c r="H9" s="584">
        <v>3</v>
      </c>
    </row>
    <row r="10" spans="1:8" x14ac:dyDescent="0.2">
      <c r="A10" s="583" t="s">
        <v>622</v>
      </c>
      <c r="B10" s="684">
        <v>11</v>
      </c>
      <c r="C10" s="370">
        <v>1</v>
      </c>
      <c r="D10" s="684"/>
      <c r="E10" s="684">
        <v>2</v>
      </c>
      <c r="F10" s="370"/>
      <c r="G10" s="370"/>
      <c r="H10" s="584">
        <v>14</v>
      </c>
    </row>
    <row r="11" spans="1:8" x14ac:dyDescent="0.2">
      <c r="A11" s="583" t="s">
        <v>623</v>
      </c>
      <c r="B11" s="684">
        <v>9</v>
      </c>
      <c r="C11" s="370"/>
      <c r="D11" s="684">
        <v>2</v>
      </c>
      <c r="E11" s="684">
        <v>5</v>
      </c>
      <c r="F11" s="370"/>
      <c r="G11" s="684">
        <v>1</v>
      </c>
      <c r="H11" s="584">
        <v>17</v>
      </c>
    </row>
    <row r="12" spans="1:8" x14ac:dyDescent="0.2">
      <c r="A12" s="583" t="s">
        <v>624</v>
      </c>
      <c r="B12" s="684">
        <v>4</v>
      </c>
      <c r="C12" s="370"/>
      <c r="D12" s="684"/>
      <c r="E12" s="370">
        <v>2</v>
      </c>
      <c r="F12" s="370"/>
      <c r="G12" s="370"/>
      <c r="H12" s="584">
        <v>6</v>
      </c>
    </row>
    <row r="13" spans="1:8" x14ac:dyDescent="0.2">
      <c r="A13" s="583" t="s">
        <v>625</v>
      </c>
      <c r="B13" s="684">
        <v>1</v>
      </c>
      <c r="C13" s="370"/>
      <c r="D13" s="370"/>
      <c r="E13" s="684">
        <v>2</v>
      </c>
      <c r="F13" s="370"/>
      <c r="G13" s="370"/>
      <c r="H13" s="584">
        <v>3</v>
      </c>
    </row>
    <row r="14" spans="1:8" x14ac:dyDescent="0.2">
      <c r="A14" s="583" t="s">
        <v>626</v>
      </c>
      <c r="B14" s="684">
        <v>4</v>
      </c>
      <c r="C14" s="370"/>
      <c r="D14" s="370"/>
      <c r="E14" s="684"/>
      <c r="F14" s="370"/>
      <c r="G14" s="370"/>
      <c r="H14" s="584">
        <v>4</v>
      </c>
    </row>
    <row r="15" spans="1:8" x14ac:dyDescent="0.2">
      <c r="A15" s="583" t="s">
        <v>627</v>
      </c>
      <c r="B15" s="684"/>
      <c r="C15" s="370"/>
      <c r="D15" s="370"/>
      <c r="E15" s="370">
        <v>1</v>
      </c>
      <c r="F15" s="370"/>
      <c r="G15" s="370"/>
      <c r="H15" s="584">
        <v>1</v>
      </c>
    </row>
    <row r="16" spans="1:8" x14ac:dyDescent="0.2">
      <c r="A16" s="583" t="s">
        <v>628</v>
      </c>
      <c r="B16" s="684">
        <v>1</v>
      </c>
      <c r="C16" s="370"/>
      <c r="D16" s="370"/>
      <c r="E16" s="684"/>
      <c r="F16" s="370"/>
      <c r="G16" s="370"/>
      <c r="H16" s="584">
        <v>1</v>
      </c>
    </row>
    <row r="17" spans="1:8" x14ac:dyDescent="0.2">
      <c r="A17" s="583" t="s">
        <v>629</v>
      </c>
      <c r="B17" s="684">
        <v>1</v>
      </c>
      <c r="C17" s="370"/>
      <c r="D17" s="370"/>
      <c r="E17" s="684"/>
      <c r="F17" s="370"/>
      <c r="G17" s="370"/>
      <c r="H17" s="584">
        <v>1</v>
      </c>
    </row>
    <row r="18" spans="1:8" x14ac:dyDescent="0.2">
      <c r="A18" s="583" t="s">
        <v>630</v>
      </c>
      <c r="B18" s="684">
        <v>5</v>
      </c>
      <c r="C18" s="370"/>
      <c r="D18" s="370">
        <v>1</v>
      </c>
      <c r="E18" s="684">
        <v>6</v>
      </c>
      <c r="F18" s="684">
        <v>1</v>
      </c>
      <c r="G18" s="684"/>
      <c r="H18" s="584">
        <v>13</v>
      </c>
    </row>
    <row r="19" spans="1:8" x14ac:dyDescent="0.2">
      <c r="A19" s="583" t="s">
        <v>631</v>
      </c>
      <c r="B19" s="370"/>
      <c r="C19" s="370"/>
      <c r="D19" s="370"/>
      <c r="E19" s="370">
        <v>1</v>
      </c>
      <c r="F19" s="684">
        <v>1</v>
      </c>
      <c r="G19" s="370"/>
      <c r="H19" s="584">
        <v>2</v>
      </c>
    </row>
    <row r="20" spans="1:8" x14ac:dyDescent="0.2">
      <c r="A20" s="583" t="s">
        <v>632</v>
      </c>
      <c r="B20" s="684">
        <v>7</v>
      </c>
      <c r="C20" s="370"/>
      <c r="D20" s="370"/>
      <c r="E20" s="684"/>
      <c r="F20" s="370">
        <v>1</v>
      </c>
      <c r="G20" s="370"/>
      <c r="H20" s="584">
        <v>8</v>
      </c>
    </row>
    <row r="21" spans="1:8" x14ac:dyDescent="0.2">
      <c r="A21" s="583" t="s">
        <v>633</v>
      </c>
      <c r="B21" s="684">
        <v>3</v>
      </c>
      <c r="C21" s="684">
        <v>1</v>
      </c>
      <c r="D21" s="370"/>
      <c r="E21" s="370"/>
      <c r="F21" s="370"/>
      <c r="G21" s="370"/>
      <c r="H21" s="584">
        <v>4</v>
      </c>
    </row>
    <row r="22" spans="1:8" x14ac:dyDescent="0.2">
      <c r="A22" s="583" t="s">
        <v>634</v>
      </c>
      <c r="B22" s="684">
        <v>5</v>
      </c>
      <c r="C22" s="370"/>
      <c r="D22" s="684"/>
      <c r="E22" s="684">
        <v>2</v>
      </c>
      <c r="F22" s="370"/>
      <c r="G22" s="370"/>
      <c r="H22" s="584">
        <v>7</v>
      </c>
    </row>
    <row r="23" spans="1:8" x14ac:dyDescent="0.2">
      <c r="A23" s="583" t="s">
        <v>635</v>
      </c>
      <c r="B23" s="370">
        <v>1</v>
      </c>
      <c r="C23" s="370"/>
      <c r="D23" s="370"/>
      <c r="E23" s="684"/>
      <c r="F23" s="370"/>
      <c r="G23" s="370"/>
      <c r="H23" s="584">
        <v>1</v>
      </c>
    </row>
    <row r="24" spans="1:8" x14ac:dyDescent="0.2">
      <c r="A24" s="583" t="s">
        <v>636</v>
      </c>
      <c r="B24" s="684">
        <v>2</v>
      </c>
      <c r="C24" s="684">
        <v>2</v>
      </c>
      <c r="D24" s="370"/>
      <c r="E24" s="684">
        <v>2</v>
      </c>
      <c r="F24" s="370"/>
      <c r="G24" s="370"/>
      <c r="H24" s="584">
        <v>6</v>
      </c>
    </row>
    <row r="25" spans="1:8" x14ac:dyDescent="0.2">
      <c r="A25" s="583" t="s">
        <v>637</v>
      </c>
      <c r="B25" s="684">
        <v>1</v>
      </c>
      <c r="C25" s="370"/>
      <c r="D25" s="370"/>
      <c r="E25" s="370"/>
      <c r="F25" s="370"/>
      <c r="G25" s="370"/>
      <c r="H25" s="584">
        <v>1</v>
      </c>
    </row>
    <row r="26" spans="1:8" x14ac:dyDescent="0.2">
      <c r="A26" s="583" t="s">
        <v>638</v>
      </c>
      <c r="B26" s="684">
        <v>9</v>
      </c>
      <c r="C26" s="370"/>
      <c r="D26" s="684"/>
      <c r="E26" s="684">
        <v>2</v>
      </c>
      <c r="F26" s="370"/>
      <c r="G26" s="370">
        <v>1</v>
      </c>
      <c r="H26" s="584">
        <v>12</v>
      </c>
    </row>
    <row r="27" spans="1:8" x14ac:dyDescent="0.2">
      <c r="A27" s="583" t="s">
        <v>639</v>
      </c>
      <c r="B27" s="370"/>
      <c r="C27" s="370"/>
      <c r="D27" s="370">
        <v>1</v>
      </c>
      <c r="E27" s="370"/>
      <c r="F27" s="370"/>
      <c r="G27" s="684"/>
      <c r="H27" s="584">
        <v>1</v>
      </c>
    </row>
    <row r="28" spans="1:8" x14ac:dyDescent="0.2">
      <c r="A28" s="255" t="s">
        <v>640</v>
      </c>
      <c r="B28" s="582">
        <v>74</v>
      </c>
      <c r="C28" s="582">
        <v>4</v>
      </c>
      <c r="D28" s="582">
        <v>6</v>
      </c>
      <c r="E28" s="582">
        <v>26</v>
      </c>
      <c r="F28" s="582">
        <v>3</v>
      </c>
      <c r="G28" s="582">
        <v>2</v>
      </c>
      <c r="H28" s="255">
        <v>110</v>
      </c>
    </row>
    <row r="29" spans="1:8" x14ac:dyDescent="0.2">
      <c r="A29" s="7" t="s">
        <v>544</v>
      </c>
    </row>
    <row r="30" spans="1:8" ht="30.75" customHeight="1" x14ac:dyDescent="0.2">
      <c r="A30" s="1129" t="s">
        <v>989</v>
      </c>
      <c r="B30" s="1129"/>
      <c r="C30" s="1129"/>
      <c r="D30" s="1129"/>
      <c r="E30" s="1129"/>
      <c r="F30" s="1129"/>
      <c r="G30" s="1129"/>
      <c r="H30" s="1129"/>
    </row>
    <row r="31" spans="1:8" ht="14.1" customHeight="1" x14ac:dyDescent="0.2">
      <c r="A31" s="1176" t="s">
        <v>914</v>
      </c>
      <c r="B31" s="1176"/>
      <c r="C31" s="1176"/>
      <c r="D31" s="1176"/>
      <c r="E31" s="1176"/>
      <c r="F31" s="1176"/>
      <c r="G31" s="1176"/>
      <c r="H31" s="1176"/>
    </row>
    <row r="32" spans="1:8" ht="26.25" customHeight="1" x14ac:dyDescent="0.2">
      <c r="A32" s="1129" t="s">
        <v>915</v>
      </c>
      <c r="B32" s="1129"/>
      <c r="C32" s="1129"/>
      <c r="D32" s="1129"/>
      <c r="E32" s="1129"/>
      <c r="F32" s="1129"/>
      <c r="G32" s="1129"/>
      <c r="H32" s="1129"/>
    </row>
    <row r="33" spans="1:8" ht="14.1" customHeight="1" x14ac:dyDescent="0.2">
      <c r="A33" s="1177" t="s">
        <v>18</v>
      </c>
      <c r="B33" s="1177"/>
      <c r="C33" s="1177"/>
      <c r="D33" s="1177"/>
      <c r="E33" s="1177"/>
      <c r="F33" s="1177"/>
      <c r="G33" s="1177"/>
      <c r="H33" s="1177"/>
    </row>
  </sheetData>
  <mergeCells count="7">
    <mergeCell ref="A33:H33"/>
    <mergeCell ref="A5:A6"/>
    <mergeCell ref="B5:G5"/>
    <mergeCell ref="H5:H6"/>
    <mergeCell ref="A30:H30"/>
    <mergeCell ref="A31:H31"/>
    <mergeCell ref="A32:H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776B-14B9-438B-AC7B-222EB99D7634}">
  <dimension ref="A1:D17"/>
  <sheetViews>
    <sheetView showGridLines="0" workbookViewId="0">
      <selection activeCell="E26" sqref="E26"/>
    </sheetView>
  </sheetViews>
  <sheetFormatPr baseColWidth="10" defaultColWidth="11.42578125" defaultRowHeight="12.75" x14ac:dyDescent="0.2"/>
  <cols>
    <col min="1" max="1" width="34.140625" style="17" bestFit="1" customWidth="1"/>
    <col min="2" max="2" width="11.85546875" style="17" customWidth="1"/>
    <col min="3" max="16384" width="11.42578125" style="17"/>
  </cols>
  <sheetData>
    <row r="1" spans="1:4" x14ac:dyDescent="0.2">
      <c r="A1" s="6" t="s">
        <v>492</v>
      </c>
      <c r="B1" s="6"/>
      <c r="C1" s="7"/>
    </row>
    <row r="2" spans="1:4" x14ac:dyDescent="0.2">
      <c r="A2" s="6" t="s">
        <v>615</v>
      </c>
      <c r="B2" s="6"/>
      <c r="C2" s="7"/>
    </row>
    <row r="4" spans="1:4" x14ac:dyDescent="0.2">
      <c r="A4" s="498"/>
      <c r="B4" s="499" t="s">
        <v>796</v>
      </c>
      <c r="C4" s="500" t="s">
        <v>800</v>
      </c>
      <c r="D4" s="782"/>
    </row>
    <row r="5" spans="1:4" x14ac:dyDescent="0.2">
      <c r="A5" s="92" t="s">
        <v>493</v>
      </c>
      <c r="B5" s="1099">
        <v>-4.7462358746924878</v>
      </c>
      <c r="C5" s="1102">
        <v>-4.2416692744745887</v>
      </c>
    </row>
    <row r="6" spans="1:4" x14ac:dyDescent="0.2">
      <c r="A6" s="93" t="s">
        <v>199</v>
      </c>
      <c r="B6" s="1099"/>
      <c r="C6" s="1102"/>
    </row>
    <row r="7" spans="1:4" x14ac:dyDescent="0.2">
      <c r="A7" s="92" t="s">
        <v>494</v>
      </c>
      <c r="B7" s="1099">
        <v>-3.1157829884675721</v>
      </c>
      <c r="C7" s="1102">
        <v>-3.8171631433222899</v>
      </c>
    </row>
    <row r="8" spans="1:4" x14ac:dyDescent="0.2">
      <c r="A8" s="93" t="s">
        <v>495</v>
      </c>
      <c r="B8" s="1099"/>
      <c r="C8" s="1102"/>
    </row>
    <row r="9" spans="1:4" x14ac:dyDescent="0.2">
      <c r="A9" s="92" t="s">
        <v>496</v>
      </c>
      <c r="B9" s="1099">
        <v>-1.9989754317216466</v>
      </c>
      <c r="C9" s="1102">
        <v>-1.1088780782639844</v>
      </c>
    </row>
    <row r="10" spans="1:4" x14ac:dyDescent="0.2">
      <c r="A10" s="93" t="s">
        <v>495</v>
      </c>
      <c r="B10" s="1099"/>
      <c r="C10" s="1102"/>
    </row>
    <row r="11" spans="1:4" x14ac:dyDescent="0.2">
      <c r="A11" s="92" t="s">
        <v>497</v>
      </c>
      <c r="B11" s="1099">
        <v>0.10314482159941463</v>
      </c>
      <c r="C11" s="1102">
        <v>-0.31831927928645598</v>
      </c>
    </row>
    <row r="12" spans="1:4" x14ac:dyDescent="0.2">
      <c r="A12" s="93" t="s">
        <v>199</v>
      </c>
      <c r="B12" s="1099"/>
      <c r="C12" s="1102"/>
    </row>
    <row r="13" spans="1:4" x14ac:dyDescent="0.2">
      <c r="A13" s="92" t="s">
        <v>498</v>
      </c>
      <c r="B13" s="1099">
        <v>-11.982350494716769</v>
      </c>
      <c r="C13" s="1102">
        <v>-12.011773869987024</v>
      </c>
    </row>
    <row r="14" spans="1:4" x14ac:dyDescent="0.2">
      <c r="A14" s="583" t="s">
        <v>199</v>
      </c>
      <c r="B14" s="1099"/>
      <c r="C14" s="1102"/>
    </row>
    <row r="15" spans="1:4" x14ac:dyDescent="0.2">
      <c r="A15" s="501" t="s">
        <v>499</v>
      </c>
      <c r="B15" s="1100">
        <v>-2.8153718890110566</v>
      </c>
      <c r="C15" s="1103">
        <v>-3.5948223879509271</v>
      </c>
    </row>
    <row r="16" spans="1:4" x14ac:dyDescent="0.2">
      <c r="A16" s="94" t="s">
        <v>500</v>
      </c>
      <c r="B16" s="1101"/>
      <c r="C16" s="1104"/>
    </row>
    <row r="17" spans="1:3" x14ac:dyDescent="0.2">
      <c r="A17" s="22" t="s">
        <v>2</v>
      </c>
      <c r="B17" s="7"/>
      <c r="C17" s="502"/>
    </row>
  </sheetData>
  <mergeCells count="12">
    <mergeCell ref="B5:B6"/>
    <mergeCell ref="B7:B8"/>
    <mergeCell ref="B9:B10"/>
    <mergeCell ref="C5:C6"/>
    <mergeCell ref="C7:C8"/>
    <mergeCell ref="C9:C10"/>
    <mergeCell ref="B11:B12"/>
    <mergeCell ref="B13:B14"/>
    <mergeCell ref="B15:B16"/>
    <mergeCell ref="C11:C12"/>
    <mergeCell ref="C13:C14"/>
    <mergeCell ref="C15:C1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9FB4-F0A7-4BE5-ACD4-B060A316C7F5}">
  <dimension ref="A1:C9"/>
  <sheetViews>
    <sheetView workbookViewId="0"/>
  </sheetViews>
  <sheetFormatPr baseColWidth="10" defaultColWidth="10.85546875" defaultRowHeight="12.75" x14ac:dyDescent="0.2"/>
  <cols>
    <col min="1" max="1" width="38.140625" style="7" customWidth="1"/>
    <col min="2" max="2" width="36" style="7" customWidth="1"/>
    <col min="3" max="3" width="60.5703125" style="7" customWidth="1"/>
    <col min="4" max="16384" width="10.85546875" style="7"/>
  </cols>
  <sheetData>
    <row r="1" spans="1:3" x14ac:dyDescent="0.2">
      <c r="A1" s="6" t="s">
        <v>545</v>
      </c>
    </row>
    <row r="2" spans="1:3" x14ac:dyDescent="0.2">
      <c r="A2" s="6" t="s">
        <v>765</v>
      </c>
    </row>
    <row r="4" spans="1:3" x14ac:dyDescent="0.2">
      <c r="A4" s="581" t="s">
        <v>303</v>
      </c>
      <c r="B4" s="255" t="s">
        <v>546</v>
      </c>
      <c r="C4" s="91" t="s">
        <v>547</v>
      </c>
    </row>
    <row r="5" spans="1:3" x14ac:dyDescent="0.2">
      <c r="A5" s="93" t="s">
        <v>638</v>
      </c>
      <c r="B5" s="583" t="s">
        <v>916</v>
      </c>
      <c r="C5" s="791" t="s">
        <v>917</v>
      </c>
    </row>
    <row r="6" spans="1:3" x14ac:dyDescent="0.2">
      <c r="A6" s="93" t="s">
        <v>622</v>
      </c>
      <c r="B6" s="583" t="s">
        <v>918</v>
      </c>
      <c r="C6" s="791" t="s">
        <v>919</v>
      </c>
    </row>
    <row r="7" spans="1:3" x14ac:dyDescent="0.2">
      <c r="A7" s="93" t="s">
        <v>622</v>
      </c>
      <c r="B7" s="583" t="s">
        <v>918</v>
      </c>
      <c r="C7" s="791" t="s">
        <v>920</v>
      </c>
    </row>
    <row r="8" spans="1:3" x14ac:dyDescent="0.2">
      <c r="A8" s="94" t="s">
        <v>921</v>
      </c>
      <c r="B8" s="585" t="s">
        <v>922</v>
      </c>
      <c r="C8" s="792" t="s">
        <v>923</v>
      </c>
    </row>
    <row r="9" spans="1:3" x14ac:dyDescent="0.2">
      <c r="A9" s="7" t="s">
        <v>18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05080-28F1-4925-BA0E-0F938A95DBCA}">
  <dimension ref="A1:G16"/>
  <sheetViews>
    <sheetView workbookViewId="0"/>
  </sheetViews>
  <sheetFormatPr baseColWidth="10" defaultColWidth="40.28515625" defaultRowHeight="12.75" x14ac:dyDescent="0.2"/>
  <cols>
    <col min="1" max="1" width="52.28515625" style="7" customWidth="1"/>
    <col min="2" max="7" width="12" style="530" customWidth="1"/>
    <col min="8" max="16384" width="40.28515625" style="7"/>
  </cols>
  <sheetData>
    <row r="1" spans="1:7" x14ac:dyDescent="0.2">
      <c r="A1" s="6" t="s">
        <v>650</v>
      </c>
    </row>
    <row r="2" spans="1:7" x14ac:dyDescent="0.2">
      <c r="A2" s="6" t="s">
        <v>766</v>
      </c>
    </row>
    <row r="4" spans="1:7" ht="12.75" customHeight="1" x14ac:dyDescent="0.2">
      <c r="A4" s="1178" t="s">
        <v>548</v>
      </c>
      <c r="B4" s="1194" t="s">
        <v>549</v>
      </c>
      <c r="C4" s="1195"/>
      <c r="D4" s="1195"/>
      <c r="E4" s="1195"/>
      <c r="F4" s="1196"/>
      <c r="G4" s="1197" t="s">
        <v>550</v>
      </c>
    </row>
    <row r="5" spans="1:7" ht="25.5" x14ac:dyDescent="0.2">
      <c r="A5" s="1179"/>
      <c r="B5" s="948" t="s">
        <v>551</v>
      </c>
      <c r="C5" s="958" t="s">
        <v>539</v>
      </c>
      <c r="D5" s="959" t="s">
        <v>540</v>
      </c>
      <c r="E5" s="959" t="s">
        <v>552</v>
      </c>
      <c r="F5" s="960" t="s">
        <v>553</v>
      </c>
      <c r="G5" s="1198"/>
    </row>
    <row r="6" spans="1:7" ht="25.5" x14ac:dyDescent="0.2">
      <c r="A6" s="150" t="s">
        <v>924</v>
      </c>
      <c r="B6" s="1188"/>
      <c r="C6" s="1185">
        <v>15</v>
      </c>
      <c r="D6" s="1191"/>
      <c r="E6" s="1191">
        <v>1</v>
      </c>
      <c r="F6" s="1199"/>
      <c r="G6" s="1202">
        <v>16</v>
      </c>
    </row>
    <row r="7" spans="1:7" x14ac:dyDescent="0.2">
      <c r="A7" s="961" t="s">
        <v>925</v>
      </c>
      <c r="B7" s="1189"/>
      <c r="C7" s="1186"/>
      <c r="D7" s="1192"/>
      <c r="E7" s="1192"/>
      <c r="F7" s="1200"/>
      <c r="G7" s="1203"/>
    </row>
    <row r="8" spans="1:7" x14ac:dyDescent="0.2">
      <c r="A8" s="961" t="s">
        <v>630</v>
      </c>
      <c r="B8" s="1190"/>
      <c r="C8" s="1187"/>
      <c r="D8" s="1193"/>
      <c r="E8" s="1193"/>
      <c r="F8" s="1201"/>
      <c r="G8" s="1204"/>
    </row>
    <row r="9" spans="1:7" x14ac:dyDescent="0.2">
      <c r="A9" s="150" t="s">
        <v>926</v>
      </c>
      <c r="B9" s="1188"/>
      <c r="C9" s="1185">
        <v>2</v>
      </c>
      <c r="D9" s="1191">
        <v>1</v>
      </c>
      <c r="E9" s="1191">
        <v>3</v>
      </c>
      <c r="F9" s="1199"/>
      <c r="G9" s="1202">
        <v>6</v>
      </c>
    </row>
    <row r="10" spans="1:7" x14ac:dyDescent="0.2">
      <c r="A10" s="962" t="s">
        <v>927</v>
      </c>
      <c r="B10" s="1189"/>
      <c r="C10" s="1186"/>
      <c r="D10" s="1192"/>
      <c r="E10" s="1192"/>
      <c r="F10" s="1200"/>
      <c r="G10" s="1203"/>
    </row>
    <row r="11" spans="1:7" x14ac:dyDescent="0.2">
      <c r="A11" s="963" t="s">
        <v>631</v>
      </c>
      <c r="B11" s="1190"/>
      <c r="C11" s="1187"/>
      <c r="D11" s="1193"/>
      <c r="E11" s="1193"/>
      <c r="F11" s="1201"/>
      <c r="G11" s="1204"/>
    </row>
    <row r="12" spans="1:7" x14ac:dyDescent="0.2">
      <c r="A12" s="151" t="s">
        <v>928</v>
      </c>
      <c r="B12" s="1188"/>
      <c r="C12" s="1185">
        <v>11</v>
      </c>
      <c r="D12" s="1191"/>
      <c r="E12" s="1191">
        <v>1</v>
      </c>
      <c r="F12" s="1199"/>
      <c r="G12" s="1202">
        <v>12</v>
      </c>
    </row>
    <row r="13" spans="1:7" x14ac:dyDescent="0.2">
      <c r="A13" s="961" t="s">
        <v>929</v>
      </c>
      <c r="B13" s="1189"/>
      <c r="C13" s="1186"/>
      <c r="D13" s="1192"/>
      <c r="E13" s="1192"/>
      <c r="F13" s="1200"/>
      <c r="G13" s="1203"/>
    </row>
    <row r="14" spans="1:7" x14ac:dyDescent="0.2">
      <c r="A14" s="961" t="s">
        <v>930</v>
      </c>
      <c r="B14" s="1190"/>
      <c r="C14" s="1187"/>
      <c r="D14" s="1193"/>
      <c r="E14" s="1193"/>
      <c r="F14" s="1201"/>
      <c r="G14" s="1204"/>
    </row>
    <row r="15" spans="1:7" ht="37.5" customHeight="1" x14ac:dyDescent="0.2">
      <c r="A15" s="586" t="s">
        <v>931</v>
      </c>
      <c r="B15" s="586"/>
      <c r="C15" s="577">
        <v>28</v>
      </c>
      <c r="D15" s="964">
        <v>1</v>
      </c>
      <c r="E15" s="964">
        <v>5</v>
      </c>
      <c r="F15" s="369"/>
      <c r="G15" s="369">
        <v>34</v>
      </c>
    </row>
    <row r="16" spans="1:7" x14ac:dyDescent="0.2">
      <c r="A16" s="7" t="s">
        <v>651</v>
      </c>
    </row>
  </sheetData>
  <mergeCells count="21">
    <mergeCell ref="G9:G11"/>
    <mergeCell ref="G12:G14"/>
    <mergeCell ref="E9:E11"/>
    <mergeCell ref="F9:F11"/>
    <mergeCell ref="D9:D11"/>
    <mergeCell ref="E12:E14"/>
    <mergeCell ref="F12:F14"/>
    <mergeCell ref="B4:F4"/>
    <mergeCell ref="G4:G5"/>
    <mergeCell ref="A4:A5"/>
    <mergeCell ref="B6:B8"/>
    <mergeCell ref="C6:C8"/>
    <mergeCell ref="D6:D8"/>
    <mergeCell ref="E6:E8"/>
    <mergeCell ref="F6:F8"/>
    <mergeCell ref="G6:G8"/>
    <mergeCell ref="C9:C11"/>
    <mergeCell ref="C12:C14"/>
    <mergeCell ref="B9:B11"/>
    <mergeCell ref="B12:B14"/>
    <mergeCell ref="D12:D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9690-741B-4459-BD55-54BA62FCF985}">
  <dimension ref="A1:B28"/>
  <sheetViews>
    <sheetView workbookViewId="0">
      <selection activeCell="B17" sqref="B17"/>
    </sheetView>
  </sheetViews>
  <sheetFormatPr baseColWidth="10" defaultColWidth="10.85546875" defaultRowHeight="12.75" x14ac:dyDescent="0.2"/>
  <cols>
    <col min="1" max="1" width="56.85546875" style="7" customWidth="1"/>
    <col min="2" max="16384" width="10.85546875" style="7"/>
  </cols>
  <sheetData>
    <row r="1" spans="1:2" x14ac:dyDescent="0.2">
      <c r="A1" s="6" t="s">
        <v>990</v>
      </c>
    </row>
    <row r="2" spans="1:2" x14ac:dyDescent="0.2">
      <c r="A2" s="6" t="s">
        <v>932</v>
      </c>
    </row>
    <row r="4" spans="1:2" ht="25.5" x14ac:dyDescent="0.2">
      <c r="A4" s="586" t="s">
        <v>303</v>
      </c>
      <c r="B4" s="580" t="s">
        <v>554</v>
      </c>
    </row>
    <row r="5" spans="1:2" x14ac:dyDescent="0.2">
      <c r="A5" s="587" t="s">
        <v>619</v>
      </c>
      <c r="B5" s="780">
        <v>49</v>
      </c>
    </row>
    <row r="6" spans="1:2" x14ac:dyDescent="0.2">
      <c r="A6" s="587" t="s">
        <v>620</v>
      </c>
      <c r="B6" s="780">
        <v>6</v>
      </c>
    </row>
    <row r="7" spans="1:2" x14ac:dyDescent="0.2">
      <c r="A7" s="587" t="s">
        <v>621</v>
      </c>
      <c r="B7" s="780">
        <v>32</v>
      </c>
    </row>
    <row r="8" spans="1:2" x14ac:dyDescent="0.2">
      <c r="A8" s="587" t="s">
        <v>638</v>
      </c>
      <c r="B8" s="780">
        <v>121</v>
      </c>
    </row>
    <row r="9" spans="1:2" x14ac:dyDescent="0.2">
      <c r="A9" s="587" t="s">
        <v>622</v>
      </c>
      <c r="B9" s="780">
        <v>67</v>
      </c>
    </row>
    <row r="10" spans="1:2" x14ac:dyDescent="0.2">
      <c r="A10" s="587" t="s">
        <v>623</v>
      </c>
      <c r="B10" s="780">
        <v>93</v>
      </c>
    </row>
    <row r="11" spans="1:2" x14ac:dyDescent="0.2">
      <c r="A11" s="587" t="s">
        <v>639</v>
      </c>
      <c r="B11" s="780">
        <v>10</v>
      </c>
    </row>
    <row r="12" spans="1:2" x14ac:dyDescent="0.2">
      <c r="A12" s="587" t="s">
        <v>643</v>
      </c>
      <c r="B12" s="780">
        <v>8</v>
      </c>
    </row>
    <row r="13" spans="1:2" x14ac:dyDescent="0.2">
      <c r="A13" s="587" t="s">
        <v>655</v>
      </c>
      <c r="B13" s="780">
        <v>45</v>
      </c>
    </row>
    <row r="14" spans="1:2" x14ac:dyDescent="0.2">
      <c r="A14" s="587" t="s">
        <v>624</v>
      </c>
      <c r="B14" s="780">
        <v>31</v>
      </c>
    </row>
    <row r="15" spans="1:2" x14ac:dyDescent="0.2">
      <c r="A15" s="587" t="s">
        <v>657</v>
      </c>
      <c r="B15" s="780">
        <v>11</v>
      </c>
    </row>
    <row r="16" spans="1:2" x14ac:dyDescent="0.2">
      <c r="A16" s="587" t="s">
        <v>626</v>
      </c>
      <c r="B16" s="780">
        <v>63</v>
      </c>
    </row>
    <row r="17" spans="1:2" x14ac:dyDescent="0.2">
      <c r="A17" s="587" t="s">
        <v>652</v>
      </c>
      <c r="B17" s="780">
        <v>10</v>
      </c>
    </row>
    <row r="18" spans="1:2" x14ac:dyDescent="0.2">
      <c r="A18" s="587" t="s">
        <v>627</v>
      </c>
      <c r="B18" s="780">
        <v>4</v>
      </c>
    </row>
    <row r="19" spans="1:2" x14ac:dyDescent="0.2">
      <c r="A19" s="587" t="s">
        <v>653</v>
      </c>
      <c r="B19" s="780">
        <v>3</v>
      </c>
    </row>
    <row r="20" spans="1:2" x14ac:dyDescent="0.2">
      <c r="A20" s="587" t="s">
        <v>629</v>
      </c>
      <c r="B20" s="780">
        <v>12</v>
      </c>
    </row>
    <row r="21" spans="1:2" x14ac:dyDescent="0.2">
      <c r="A21" s="587" t="s">
        <v>630</v>
      </c>
      <c r="B21" s="780">
        <v>50</v>
      </c>
    </row>
    <row r="22" spans="1:2" x14ac:dyDescent="0.2">
      <c r="A22" s="587" t="s">
        <v>656</v>
      </c>
      <c r="B22" s="780">
        <v>41</v>
      </c>
    </row>
    <row r="23" spans="1:2" x14ac:dyDescent="0.2">
      <c r="A23" s="587" t="s">
        <v>631</v>
      </c>
      <c r="B23" s="780">
        <v>7</v>
      </c>
    </row>
    <row r="24" spans="1:2" x14ac:dyDescent="0.2">
      <c r="A24" s="587" t="s">
        <v>632</v>
      </c>
      <c r="B24" s="780">
        <v>18</v>
      </c>
    </row>
    <row r="25" spans="1:2" x14ac:dyDescent="0.2">
      <c r="A25" s="587" t="s">
        <v>633</v>
      </c>
      <c r="B25" s="780">
        <v>7</v>
      </c>
    </row>
    <row r="26" spans="1:2" x14ac:dyDescent="0.2">
      <c r="A26" s="587" t="s">
        <v>654</v>
      </c>
      <c r="B26" s="780">
        <v>8</v>
      </c>
    </row>
    <row r="27" spans="1:2" x14ac:dyDescent="0.2">
      <c r="A27" s="586" t="s">
        <v>585</v>
      </c>
      <c r="B27" s="580">
        <v>696</v>
      </c>
    </row>
    <row r="28" spans="1:2" x14ac:dyDescent="0.2">
      <c r="A28" s="774" t="s">
        <v>555</v>
      </c>
      <c r="B28" s="77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479F-273E-41B0-8D00-9DD4BBAF847D}">
  <dimension ref="A1:E24"/>
  <sheetViews>
    <sheetView showGridLines="0" workbookViewId="0">
      <selection activeCell="E16" sqref="E16:E21"/>
    </sheetView>
  </sheetViews>
  <sheetFormatPr baseColWidth="10" defaultColWidth="10.42578125" defaultRowHeight="12.75" x14ac:dyDescent="0.2"/>
  <cols>
    <col min="1" max="1" width="27.42578125" style="4" customWidth="1"/>
    <col min="2" max="3" width="15.7109375" style="4" customWidth="1"/>
    <col min="4" max="16384" width="10.42578125" style="4"/>
  </cols>
  <sheetData>
    <row r="1" spans="1:5" x14ac:dyDescent="0.2">
      <c r="A1" s="169" t="s">
        <v>198</v>
      </c>
    </row>
    <row r="2" spans="1:5" x14ac:dyDescent="0.2">
      <c r="A2" s="169" t="s">
        <v>703</v>
      </c>
    </row>
    <row r="4" spans="1:5" x14ac:dyDescent="0.2">
      <c r="A4" s="203"/>
      <c r="B4" s="470" t="s">
        <v>796</v>
      </c>
      <c r="C4" s="470" t="s">
        <v>800</v>
      </c>
    </row>
    <row r="5" spans="1:5" x14ac:dyDescent="0.2">
      <c r="A5" s="781" t="s">
        <v>1</v>
      </c>
      <c r="B5" s="1099">
        <v>2.4505083004815447</v>
      </c>
      <c r="C5" s="1102">
        <v>2.6763840328243305</v>
      </c>
    </row>
    <row r="6" spans="1:5" x14ac:dyDescent="0.2">
      <c r="A6" s="327" t="s">
        <v>616</v>
      </c>
      <c r="B6" s="1099"/>
      <c r="C6" s="1102"/>
    </row>
    <row r="7" spans="1:5" x14ac:dyDescent="0.2">
      <c r="A7" s="781" t="s">
        <v>617</v>
      </c>
      <c r="B7" s="1099">
        <v>4.5576626740058543</v>
      </c>
      <c r="C7" s="1102">
        <v>4.6065301279603847</v>
      </c>
    </row>
    <row r="8" spans="1:5" x14ac:dyDescent="0.2">
      <c r="A8" s="327" t="s">
        <v>616</v>
      </c>
      <c r="B8" s="1099"/>
      <c r="C8" s="1102"/>
    </row>
    <row r="9" spans="1:5" x14ac:dyDescent="0.2">
      <c r="A9" s="781" t="s">
        <v>618</v>
      </c>
      <c r="B9" s="1099">
        <v>2.1482205011346309</v>
      </c>
      <c r="C9" s="1102">
        <v>2.4153547142823713</v>
      </c>
    </row>
    <row r="10" spans="1:5" x14ac:dyDescent="0.2">
      <c r="A10" s="327" t="s">
        <v>616</v>
      </c>
      <c r="B10" s="1099"/>
      <c r="C10" s="1102"/>
    </row>
    <row r="11" spans="1:5" x14ac:dyDescent="0.2">
      <c r="A11" s="781" t="s">
        <v>200</v>
      </c>
      <c r="B11" s="1099">
        <v>2.3405387563638413</v>
      </c>
      <c r="C11" s="1102">
        <v>1.9565620452850681</v>
      </c>
    </row>
    <row r="12" spans="1:5" x14ac:dyDescent="0.2">
      <c r="A12" s="327" t="s">
        <v>616</v>
      </c>
      <c r="B12" s="1099"/>
      <c r="C12" s="1102"/>
    </row>
    <row r="13" spans="1:5" x14ac:dyDescent="0.2">
      <c r="A13" s="781" t="s">
        <v>255</v>
      </c>
      <c r="B13" s="1099">
        <v>3.0865949833753348</v>
      </c>
      <c r="C13" s="1102">
        <v>3.7558509430858606</v>
      </c>
    </row>
    <row r="14" spans="1:5" x14ac:dyDescent="0.2">
      <c r="A14" s="327" t="s">
        <v>256</v>
      </c>
      <c r="B14" s="1099"/>
      <c r="C14" s="1102"/>
    </row>
    <row r="15" spans="1:5" x14ac:dyDescent="0.2">
      <c r="A15" s="781" t="s">
        <v>257</v>
      </c>
      <c r="B15" s="1209">
        <v>867.86364359224626</v>
      </c>
      <c r="C15" s="1205">
        <v>928.2248576728158</v>
      </c>
    </row>
    <row r="16" spans="1:5" x14ac:dyDescent="0.2">
      <c r="A16" s="327" t="s">
        <v>258</v>
      </c>
      <c r="B16" s="1209"/>
      <c r="C16" s="1205"/>
      <c r="E16" s="69"/>
    </row>
    <row r="17" spans="1:5" x14ac:dyDescent="0.2">
      <c r="A17" s="781" t="s">
        <v>259</v>
      </c>
      <c r="B17" s="1209">
        <v>384.05898050586467</v>
      </c>
      <c r="C17" s="1205">
        <v>419.91876984126975</v>
      </c>
      <c r="E17" s="69"/>
    </row>
    <row r="18" spans="1:5" x14ac:dyDescent="0.2">
      <c r="A18" s="327" t="s">
        <v>260</v>
      </c>
      <c r="B18" s="1209"/>
      <c r="C18" s="1205"/>
      <c r="E18" s="69"/>
    </row>
    <row r="19" spans="1:5" x14ac:dyDescent="0.2">
      <c r="A19" s="781" t="s">
        <v>501</v>
      </c>
      <c r="B19" s="1209">
        <v>81.213219213099791</v>
      </c>
      <c r="C19" s="1205">
        <v>83.015833333333319</v>
      </c>
    </row>
    <row r="20" spans="1:5" x14ac:dyDescent="0.2">
      <c r="A20" s="11" t="s">
        <v>502</v>
      </c>
      <c r="B20" s="1210"/>
      <c r="C20" s="1206"/>
    </row>
    <row r="21" spans="1:5" ht="12.75" customHeight="1" x14ac:dyDescent="0.2">
      <c r="A21" s="1207" t="s">
        <v>1295</v>
      </c>
      <c r="B21" s="1207"/>
      <c r="C21" s="1207"/>
      <c r="E21" s="376"/>
    </row>
    <row r="22" spans="1:5" x14ac:dyDescent="0.2">
      <c r="A22" s="1208"/>
      <c r="B22" s="1208"/>
      <c r="C22" s="1208"/>
    </row>
    <row r="23" spans="1:5" x14ac:dyDescent="0.2">
      <c r="A23" s="1208"/>
      <c r="B23" s="1208"/>
      <c r="C23" s="1208"/>
    </row>
    <row r="24" spans="1:5" x14ac:dyDescent="0.2">
      <c r="A24" s="793" t="s">
        <v>2</v>
      </c>
    </row>
  </sheetData>
  <mergeCells count="17">
    <mergeCell ref="C15:C16"/>
    <mergeCell ref="C17:C18"/>
    <mergeCell ref="C19:C20"/>
    <mergeCell ref="A21:C23"/>
    <mergeCell ref="B19:B20"/>
    <mergeCell ref="B5:B6"/>
    <mergeCell ref="B7:B8"/>
    <mergeCell ref="B9:B10"/>
    <mergeCell ref="C13:C14"/>
    <mergeCell ref="B17:B18"/>
    <mergeCell ref="C5:C6"/>
    <mergeCell ref="C7:C8"/>
    <mergeCell ref="C9:C10"/>
    <mergeCell ref="B15:B16"/>
    <mergeCell ref="B11:B12"/>
    <mergeCell ref="B13:B14"/>
    <mergeCell ref="C11:C12"/>
  </mergeCells>
  <pageMargins left="0.7" right="0.7" top="0.75" bottom="0.75" header="0.3" footer="0.3"/>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80A8-1B17-43D5-9258-92C0C777E059}">
  <dimension ref="A1:C17"/>
  <sheetViews>
    <sheetView workbookViewId="0">
      <selection activeCell="C29" sqref="C29"/>
    </sheetView>
  </sheetViews>
  <sheetFormatPr baseColWidth="10" defaultColWidth="10.42578125" defaultRowHeight="12.75" x14ac:dyDescent="0.2"/>
  <cols>
    <col min="1" max="1" width="27.42578125" style="7" customWidth="1"/>
    <col min="2" max="3" width="15.7109375" style="7" customWidth="1"/>
    <col min="4" max="16384" width="10.42578125" style="7"/>
  </cols>
  <sheetData>
    <row r="1" spans="1:3" x14ac:dyDescent="0.2">
      <c r="A1" s="41" t="s">
        <v>508</v>
      </c>
    </row>
    <row r="2" spans="1:3" x14ac:dyDescent="0.2">
      <c r="A2" s="41" t="s">
        <v>704</v>
      </c>
    </row>
    <row r="4" spans="1:3" x14ac:dyDescent="0.2">
      <c r="A4" s="527"/>
      <c r="B4" s="528" t="s">
        <v>796</v>
      </c>
      <c r="C4" s="160" t="s">
        <v>800</v>
      </c>
    </row>
    <row r="5" spans="1:3" x14ac:dyDescent="0.2">
      <c r="A5" s="1" t="s">
        <v>493</v>
      </c>
      <c r="B5" s="1098">
        <v>2.3405387563638698</v>
      </c>
      <c r="C5" s="1094">
        <v>1.9565620452850681</v>
      </c>
    </row>
    <row r="6" spans="1:3" x14ac:dyDescent="0.2">
      <c r="A6" s="250" t="s">
        <v>199</v>
      </c>
      <c r="B6" s="1098"/>
      <c r="C6" s="1094"/>
    </row>
    <row r="7" spans="1:3" x14ac:dyDescent="0.2">
      <c r="A7" s="1" t="s">
        <v>494</v>
      </c>
      <c r="B7" s="1098">
        <v>3.0155509353691627</v>
      </c>
      <c r="C7" s="1094">
        <v>2.7547715434858731</v>
      </c>
    </row>
    <row r="8" spans="1:3" x14ac:dyDescent="0.2">
      <c r="A8" s="250" t="s">
        <v>495</v>
      </c>
      <c r="B8" s="1098"/>
      <c r="C8" s="1094"/>
    </row>
    <row r="9" spans="1:3" x14ac:dyDescent="0.2">
      <c r="A9" s="1" t="s">
        <v>496</v>
      </c>
      <c r="B9" s="1098">
        <v>1.1648882079360732</v>
      </c>
      <c r="C9" s="1094">
        <v>4.4531413914867812E-2</v>
      </c>
    </row>
    <row r="10" spans="1:3" x14ac:dyDescent="0.2">
      <c r="A10" s="250" t="s">
        <v>495</v>
      </c>
      <c r="B10" s="1098"/>
      <c r="C10" s="1094"/>
    </row>
    <row r="11" spans="1:3" x14ac:dyDescent="0.2">
      <c r="A11" s="1" t="s">
        <v>497</v>
      </c>
      <c r="B11" s="1098">
        <v>2.9294056772227037</v>
      </c>
      <c r="C11" s="1094">
        <v>5.1234440768470364</v>
      </c>
    </row>
    <row r="12" spans="1:3" x14ac:dyDescent="0.2">
      <c r="A12" s="250" t="s">
        <v>199</v>
      </c>
      <c r="B12" s="1098"/>
      <c r="C12" s="1094"/>
    </row>
    <row r="13" spans="1:3" x14ac:dyDescent="0.2">
      <c r="A13" s="1" t="s">
        <v>498</v>
      </c>
      <c r="B13" s="1098">
        <v>2.600766267687888</v>
      </c>
      <c r="C13" s="1094">
        <v>2.8490814425414328</v>
      </c>
    </row>
    <row r="14" spans="1:3" x14ac:dyDescent="0.2">
      <c r="A14" s="250" t="s">
        <v>199</v>
      </c>
      <c r="B14" s="1098"/>
      <c r="C14" s="1094"/>
    </row>
    <row r="15" spans="1:3" x14ac:dyDescent="0.2">
      <c r="A15" s="204" t="s">
        <v>499</v>
      </c>
      <c r="B15" s="1211">
        <v>-4.2547444643471586</v>
      </c>
      <c r="C15" s="1213">
        <v>-3.0520777006607527</v>
      </c>
    </row>
    <row r="16" spans="1:3" x14ac:dyDescent="0.2">
      <c r="A16" s="497" t="s">
        <v>500</v>
      </c>
      <c r="B16" s="1212"/>
      <c r="C16" s="1214"/>
    </row>
    <row r="17" spans="1:3" x14ac:dyDescent="0.2">
      <c r="A17" s="3" t="s">
        <v>2</v>
      </c>
      <c r="B17" s="3"/>
      <c r="C17" s="526"/>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40EF-2515-47E5-9B12-01D269DD23B7}">
  <dimension ref="A1:E26"/>
  <sheetViews>
    <sheetView showGridLines="0" workbookViewId="0">
      <selection activeCell="E36" sqref="E36"/>
    </sheetView>
  </sheetViews>
  <sheetFormatPr baseColWidth="10" defaultColWidth="10.42578125" defaultRowHeight="12.75" x14ac:dyDescent="0.2"/>
  <cols>
    <col min="1" max="1" width="44.42578125" style="4" customWidth="1"/>
    <col min="2" max="4" width="11.85546875" style="4" customWidth="1"/>
    <col min="5" max="5" width="13.7109375" style="4" customWidth="1"/>
    <col min="6" max="16384" width="10.42578125" style="4"/>
  </cols>
  <sheetData>
    <row r="1" spans="1:5" x14ac:dyDescent="0.2">
      <c r="A1" s="169" t="s">
        <v>201</v>
      </c>
    </row>
    <row r="2" spans="1:5" x14ac:dyDescent="0.2">
      <c r="A2" s="169" t="s">
        <v>705</v>
      </c>
    </row>
    <row r="3" spans="1:5" x14ac:dyDescent="0.2">
      <c r="A3" s="472" t="s">
        <v>706</v>
      </c>
    </row>
    <row r="4" spans="1:5" x14ac:dyDescent="0.2">
      <c r="A4" s="472"/>
    </row>
    <row r="5" spans="1:5" ht="25.5" x14ac:dyDescent="0.2">
      <c r="A5" s="205"/>
      <c r="B5" s="206" t="s">
        <v>797</v>
      </c>
      <c r="C5" s="615" t="s">
        <v>801</v>
      </c>
      <c r="D5" s="206" t="s">
        <v>202</v>
      </c>
      <c r="E5" s="207" t="s">
        <v>831</v>
      </c>
    </row>
    <row r="6" spans="1:5" x14ac:dyDescent="0.2">
      <c r="A6" s="178" t="s">
        <v>203</v>
      </c>
      <c r="B6" s="214" t="s">
        <v>204</v>
      </c>
      <c r="C6" s="616" t="s">
        <v>205</v>
      </c>
      <c r="D6" s="208" t="s">
        <v>206</v>
      </c>
      <c r="E6" s="209" t="s">
        <v>207</v>
      </c>
    </row>
    <row r="7" spans="1:5" ht="14.1" customHeight="1" x14ac:dyDescent="0.2">
      <c r="A7" s="210" t="s">
        <v>208</v>
      </c>
      <c r="B7" s="794">
        <v>71334690.174797311</v>
      </c>
      <c r="C7" s="854">
        <v>71404749.882864624</v>
      </c>
      <c r="D7" s="618">
        <v>70059.708067312837</v>
      </c>
      <c r="E7" s="622">
        <v>9.8212675902331625E-2</v>
      </c>
    </row>
    <row r="8" spans="1:5" ht="14.1" customHeight="1" x14ac:dyDescent="0.2">
      <c r="A8" s="211" t="s">
        <v>209</v>
      </c>
      <c r="B8" s="795">
        <v>58342253.18593394</v>
      </c>
      <c r="C8" s="855">
        <v>58674845.655408971</v>
      </c>
      <c r="D8" s="619">
        <v>332592.4694750309</v>
      </c>
      <c r="E8" s="623">
        <v>0.57007134848747754</v>
      </c>
    </row>
    <row r="9" spans="1:5" ht="14.1" customHeight="1" x14ac:dyDescent="0.2">
      <c r="A9" s="834" t="s">
        <v>210</v>
      </c>
      <c r="B9" s="835">
        <v>2832743.2790000001</v>
      </c>
      <c r="C9" s="856">
        <v>3435974.88</v>
      </c>
      <c r="D9" s="836">
        <v>603231.60099999979</v>
      </c>
      <c r="E9" s="837">
        <v>21.29496186512705</v>
      </c>
    </row>
    <row r="10" spans="1:5" ht="14.1" customHeight="1" x14ac:dyDescent="0.2">
      <c r="A10" s="834" t="s">
        <v>211</v>
      </c>
      <c r="B10" s="835">
        <v>55509509.906933941</v>
      </c>
      <c r="C10" s="856">
        <v>55238870.775408968</v>
      </c>
      <c r="D10" s="836">
        <v>-270639.13152497262</v>
      </c>
      <c r="E10" s="837">
        <v>-0.48755453250932668</v>
      </c>
    </row>
    <row r="11" spans="1:5" ht="14.1" customHeight="1" x14ac:dyDescent="0.2">
      <c r="A11" s="211" t="s">
        <v>212</v>
      </c>
      <c r="B11" s="795">
        <v>1307961.3530840888</v>
      </c>
      <c r="C11" s="855">
        <v>1486395.5117639338</v>
      </c>
      <c r="D11" s="619">
        <v>178434.15867984504</v>
      </c>
      <c r="E11" s="623">
        <v>13.642158329763255</v>
      </c>
    </row>
    <row r="12" spans="1:5" ht="14.1" customHeight="1" x14ac:dyDescent="0.2">
      <c r="A12" s="211" t="s">
        <v>213</v>
      </c>
      <c r="B12" s="795">
        <v>3313651.0553229009</v>
      </c>
      <c r="C12" s="855">
        <v>3488153.1743801706</v>
      </c>
      <c r="D12" s="619">
        <v>174502.11905726977</v>
      </c>
      <c r="E12" s="623">
        <v>5.2661585708295267</v>
      </c>
    </row>
    <row r="13" spans="1:5" ht="14.1" customHeight="1" x14ac:dyDescent="0.2">
      <c r="A13" s="211" t="s">
        <v>12</v>
      </c>
      <c r="B13" s="795">
        <v>185555.28771656696</v>
      </c>
      <c r="C13" s="855">
        <v>169276.09796212235</v>
      </c>
      <c r="D13" s="619">
        <v>-16279.189754444611</v>
      </c>
      <c r="E13" s="623">
        <v>-8.7732286989906978</v>
      </c>
    </row>
    <row r="14" spans="1:5" ht="14.1" customHeight="1" x14ac:dyDescent="0.2">
      <c r="A14" s="211" t="s">
        <v>214</v>
      </c>
      <c r="B14" s="795">
        <v>3170917.4430692797</v>
      </c>
      <c r="C14" s="855">
        <v>2741768.6574795493</v>
      </c>
      <c r="D14" s="619">
        <v>-429148.78558973037</v>
      </c>
      <c r="E14" s="623">
        <v>-13.533899677133732</v>
      </c>
    </row>
    <row r="15" spans="1:5" ht="14.1" customHeight="1" x14ac:dyDescent="0.2">
      <c r="A15" s="894" t="s">
        <v>829</v>
      </c>
      <c r="B15" s="795">
        <v>1568298.9648080503</v>
      </c>
      <c r="C15" s="855">
        <v>762482.5156748743</v>
      </c>
      <c r="D15" s="619">
        <v>-805816.44913317601</v>
      </c>
      <c r="E15" s="623">
        <v>-51.381558441046529</v>
      </c>
    </row>
    <row r="16" spans="1:5" ht="14.1" customHeight="1" x14ac:dyDescent="0.2">
      <c r="A16" s="894" t="s">
        <v>830</v>
      </c>
      <c r="B16" s="795">
        <v>1602618.4782612293</v>
      </c>
      <c r="C16" s="855">
        <v>1979286.1418046751</v>
      </c>
      <c r="D16" s="619">
        <v>376667.66354344576</v>
      </c>
      <c r="E16" s="623">
        <v>23.503264729114658</v>
      </c>
    </row>
    <row r="17" spans="1:5" ht="14.1" customHeight="1" x14ac:dyDescent="0.2">
      <c r="A17" s="211" t="s">
        <v>215</v>
      </c>
      <c r="B17" s="795">
        <v>1549868.9535604969</v>
      </c>
      <c r="C17" s="855">
        <v>1498312.2683660244</v>
      </c>
      <c r="D17" s="619">
        <v>-51556.685194472549</v>
      </c>
      <c r="E17" s="623">
        <v>-3.3265189986567578</v>
      </c>
    </row>
    <row r="18" spans="1:5" ht="14.1" customHeight="1" x14ac:dyDescent="0.2">
      <c r="A18" s="211" t="s">
        <v>216</v>
      </c>
      <c r="B18" s="795">
        <v>3464482.8961100457</v>
      </c>
      <c r="C18" s="855">
        <v>3345998.5175038488</v>
      </c>
      <c r="D18" s="619">
        <v>-118484.37860619696</v>
      </c>
      <c r="E18" s="623">
        <v>-3.4199729702586334</v>
      </c>
    </row>
    <row r="19" spans="1:5" ht="14.1" customHeight="1" x14ac:dyDescent="0.2">
      <c r="A19" s="212" t="s">
        <v>217</v>
      </c>
      <c r="B19" s="796">
        <v>12378.754636399999</v>
      </c>
      <c r="C19" s="857">
        <v>12378.4001362</v>
      </c>
      <c r="D19" s="620">
        <v>-0.35450019999916549</v>
      </c>
      <c r="E19" s="624">
        <v>-2.8637791959829073E-3</v>
      </c>
    </row>
    <row r="20" spans="1:5" ht="14.1" customHeight="1" x14ac:dyDescent="0.2">
      <c r="A20" s="211" t="s">
        <v>218</v>
      </c>
      <c r="B20" s="795">
        <v>12378.754636399999</v>
      </c>
      <c r="C20" s="855">
        <v>12378.4001362</v>
      </c>
      <c r="D20" s="619">
        <v>-0.35450019999916549</v>
      </c>
      <c r="E20" s="623">
        <v>-2.8637791959829073E-3</v>
      </c>
    </row>
    <row r="21" spans="1:5" ht="14.1" customHeight="1" x14ac:dyDescent="0.2">
      <c r="A21" s="213" t="s">
        <v>219</v>
      </c>
      <c r="B21" s="797">
        <v>71347068.929433718</v>
      </c>
      <c r="C21" s="858">
        <v>71417128.283000827</v>
      </c>
      <c r="D21" s="621">
        <v>70059.353567108512</v>
      </c>
      <c r="E21" s="625">
        <v>9.819513908329025E-2</v>
      </c>
    </row>
    <row r="22" spans="1:5" x14ac:dyDescent="0.2">
      <c r="A22" s="186" t="s">
        <v>18</v>
      </c>
    </row>
    <row r="25" spans="1:5" x14ac:dyDescent="0.2">
      <c r="B25" s="43"/>
      <c r="C25" s="43"/>
    </row>
    <row r="26" spans="1:5" x14ac:dyDescent="0.2">
      <c r="C26" s="457"/>
    </row>
  </sheetData>
  <pageMargins left="0.7" right="0.7" top="0.75" bottom="0.75" header="0.3" footer="0.3"/>
  <pageSetup orientation="portrait" r:id="rId1"/>
  <ignoredErrors>
    <ignoredError sqref="B6:C6"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EB12-3FFE-4008-AF73-BF15BE8478B4}">
  <dimension ref="A1:J28"/>
  <sheetViews>
    <sheetView zoomScaleNormal="100" workbookViewId="0">
      <selection activeCell="E21" sqref="E21"/>
    </sheetView>
  </sheetViews>
  <sheetFormatPr baseColWidth="10" defaultColWidth="10.42578125" defaultRowHeight="12.75" x14ac:dyDescent="0.2"/>
  <cols>
    <col min="1" max="1" width="44.42578125" style="7" customWidth="1"/>
    <col min="2" max="4" width="11.85546875" style="7" customWidth="1"/>
    <col min="5" max="5" width="13.28515625" style="7" customWidth="1"/>
    <col min="6" max="16384" width="10.42578125" style="7"/>
  </cols>
  <sheetData>
    <row r="1" spans="1:10" x14ac:dyDescent="0.2">
      <c r="A1" s="41" t="s">
        <v>220</v>
      </c>
    </row>
    <row r="2" spans="1:10" x14ac:dyDescent="0.2">
      <c r="A2" s="41" t="s">
        <v>707</v>
      </c>
    </row>
    <row r="3" spans="1:10" x14ac:dyDescent="0.2">
      <c r="A3" s="42" t="s">
        <v>706</v>
      </c>
    </row>
    <row r="4" spans="1:10" x14ac:dyDescent="0.2">
      <c r="A4" s="42"/>
    </row>
    <row r="5" spans="1:10" ht="25.5" x14ac:dyDescent="0.2">
      <c r="A5" s="998"/>
      <c r="B5" s="176" t="s">
        <v>797</v>
      </c>
      <c r="C5" s="976" t="s">
        <v>801</v>
      </c>
      <c r="D5" s="243" t="s">
        <v>202</v>
      </c>
      <c r="E5" s="206" t="s">
        <v>831</v>
      </c>
    </row>
    <row r="6" spans="1:10" ht="14.1" customHeight="1" x14ac:dyDescent="0.2">
      <c r="A6" s="576"/>
      <c r="B6" s="629" t="s">
        <v>204</v>
      </c>
      <c r="C6" s="630" t="s">
        <v>205</v>
      </c>
      <c r="D6" s="154" t="s">
        <v>206</v>
      </c>
      <c r="E6" s="575" t="s">
        <v>207</v>
      </c>
      <c r="H6" s="530"/>
      <c r="J6" s="530"/>
    </row>
    <row r="7" spans="1:10" ht="14.1" customHeight="1" x14ac:dyDescent="0.2">
      <c r="A7" s="1" t="s">
        <v>20</v>
      </c>
      <c r="B7" s="334">
        <v>26107070.292457327</v>
      </c>
      <c r="C7" s="845">
        <v>25693269.521467928</v>
      </c>
      <c r="D7" s="334">
        <v>-413800.7709893994</v>
      </c>
      <c r="E7" s="631">
        <v>-1.5850141986592514</v>
      </c>
      <c r="G7" s="614"/>
      <c r="H7" s="614"/>
      <c r="I7" s="267"/>
      <c r="J7" s="267"/>
    </row>
    <row r="8" spans="1:10" ht="14.1" customHeight="1" x14ac:dyDescent="0.2">
      <c r="A8" s="627" t="s">
        <v>557</v>
      </c>
      <c r="B8" s="336">
        <v>1512609.8898776323</v>
      </c>
      <c r="C8" s="846">
        <v>1678462.8285270743</v>
      </c>
      <c r="D8" s="336">
        <v>165852.93864944205</v>
      </c>
      <c r="E8" s="632">
        <v>10.964686913613875</v>
      </c>
      <c r="G8" s="614"/>
      <c r="H8" s="614"/>
      <c r="I8" s="267"/>
      <c r="J8" s="267"/>
    </row>
    <row r="9" spans="1:10" ht="14.1" customHeight="1" x14ac:dyDescent="0.2">
      <c r="A9" s="627" t="s">
        <v>558</v>
      </c>
      <c r="B9" s="336">
        <v>19670414.712562386</v>
      </c>
      <c r="C9" s="846">
        <v>20126861.259596191</v>
      </c>
      <c r="D9" s="336">
        <v>456446.5470338054</v>
      </c>
      <c r="E9" s="632">
        <v>2.3204724135394095</v>
      </c>
      <c r="G9" s="614"/>
      <c r="H9" s="614"/>
      <c r="I9" s="267"/>
      <c r="J9" s="267"/>
    </row>
    <row r="10" spans="1:10" ht="14.1" customHeight="1" x14ac:dyDescent="0.2">
      <c r="A10" s="628" t="s">
        <v>559</v>
      </c>
      <c r="B10" s="336">
        <v>-18157804.822684754</v>
      </c>
      <c r="C10" s="846">
        <v>-18448398.431069117</v>
      </c>
      <c r="D10" s="336">
        <v>-290593.60838436335</v>
      </c>
      <c r="E10" s="632">
        <v>1.60037852164443</v>
      </c>
      <c r="G10" s="614"/>
      <c r="H10" s="614"/>
      <c r="I10" s="267"/>
      <c r="J10" s="267"/>
    </row>
    <row r="11" spans="1:10" ht="14.1" customHeight="1" x14ac:dyDescent="0.2">
      <c r="A11" s="627" t="s">
        <v>560</v>
      </c>
      <c r="B11" s="336">
        <v>8175036.3128796211</v>
      </c>
      <c r="C11" s="846">
        <v>8189505.9016868556</v>
      </c>
      <c r="D11" s="336">
        <v>14469.588807234541</v>
      </c>
      <c r="E11" s="632">
        <v>0.17699724201147848</v>
      </c>
      <c r="G11" s="614"/>
      <c r="H11" s="614"/>
      <c r="I11" s="267"/>
      <c r="J11" s="267"/>
    </row>
    <row r="12" spans="1:10" ht="14.1" customHeight="1" x14ac:dyDescent="0.2">
      <c r="A12" s="627" t="s">
        <v>458</v>
      </c>
      <c r="B12" s="336">
        <v>16419424.089700073</v>
      </c>
      <c r="C12" s="846">
        <v>15825300.791253999</v>
      </c>
      <c r="D12" s="336">
        <v>-594123.29844607413</v>
      </c>
      <c r="E12" s="632">
        <v>-3.6184174012459325</v>
      </c>
      <c r="G12" s="614"/>
      <c r="H12" s="614"/>
      <c r="I12" s="267"/>
      <c r="J12" s="267"/>
    </row>
    <row r="13" spans="1:10" ht="14.1" customHeight="1" x14ac:dyDescent="0.2">
      <c r="A13" s="1" t="s">
        <v>24</v>
      </c>
      <c r="B13" s="334">
        <v>26186938.066541232</v>
      </c>
      <c r="C13" s="845">
        <v>27065570.991851214</v>
      </c>
      <c r="D13" s="334">
        <v>878632.92530998215</v>
      </c>
      <c r="E13" s="631">
        <v>3.3552335254979804</v>
      </c>
      <c r="G13" s="614"/>
      <c r="H13" s="614"/>
      <c r="I13" s="267"/>
      <c r="J13" s="267"/>
    </row>
    <row r="14" spans="1:10" ht="14.1" customHeight="1" x14ac:dyDescent="0.2">
      <c r="A14" s="627" t="s">
        <v>561</v>
      </c>
      <c r="B14" s="336">
        <v>38489906.805118449</v>
      </c>
      <c r="C14" s="846">
        <v>39630761.261376798</v>
      </c>
      <c r="D14" s="336">
        <v>1140854.4562583491</v>
      </c>
      <c r="E14" s="632">
        <v>2.9640353821450027</v>
      </c>
      <c r="G14" s="614"/>
      <c r="H14" s="614"/>
      <c r="I14" s="267"/>
      <c r="J14" s="267"/>
    </row>
    <row r="15" spans="1:10" ht="14.1" customHeight="1" x14ac:dyDescent="0.2">
      <c r="A15" s="627" t="s">
        <v>562</v>
      </c>
      <c r="B15" s="336">
        <v>-261070.8197619046</v>
      </c>
      <c r="C15" s="846">
        <v>-184352.36766685851</v>
      </c>
      <c r="D15" s="336">
        <v>76718.452095046086</v>
      </c>
      <c r="E15" s="632">
        <v>-29.386069329775331</v>
      </c>
      <c r="G15" s="614"/>
      <c r="H15" s="614"/>
      <c r="I15" s="267"/>
      <c r="J15" s="267"/>
    </row>
    <row r="16" spans="1:10" ht="14.1" customHeight="1" x14ac:dyDescent="0.2">
      <c r="A16" s="627" t="s">
        <v>563</v>
      </c>
      <c r="B16" s="336">
        <v>-12041897.918815313</v>
      </c>
      <c r="C16" s="846">
        <v>-12380837.901858728</v>
      </c>
      <c r="D16" s="336">
        <v>-338939.98304341547</v>
      </c>
      <c r="E16" s="632">
        <v>2.814672448882205</v>
      </c>
      <c r="G16" s="614"/>
      <c r="H16" s="614"/>
      <c r="I16" s="267"/>
      <c r="J16" s="267"/>
    </row>
    <row r="17" spans="1:10" ht="14.1" customHeight="1" x14ac:dyDescent="0.2">
      <c r="A17" s="1" t="s">
        <v>25</v>
      </c>
      <c r="B17" s="334">
        <v>3895777.9649752667</v>
      </c>
      <c r="C17" s="845">
        <v>3732590.7031403808</v>
      </c>
      <c r="D17" s="334">
        <v>-163187.26183488593</v>
      </c>
      <c r="E17" s="631">
        <v>-4.1888234725389939</v>
      </c>
      <c r="G17" s="614"/>
      <c r="H17" s="614"/>
      <c r="I17" s="267"/>
      <c r="J17" s="267"/>
    </row>
    <row r="18" spans="1:10" ht="14.1" customHeight="1" x14ac:dyDescent="0.2">
      <c r="A18" s="250" t="s">
        <v>439</v>
      </c>
      <c r="B18" s="336">
        <v>1249673.9479645642</v>
      </c>
      <c r="C18" s="846">
        <v>1194888.7399907855</v>
      </c>
      <c r="D18" s="336">
        <v>-54785.207973778713</v>
      </c>
      <c r="E18" s="632">
        <v>-4.383960157208322</v>
      </c>
      <c r="G18" s="614"/>
      <c r="H18" s="614"/>
      <c r="I18" s="267"/>
      <c r="J18" s="267"/>
    </row>
    <row r="19" spans="1:10" x14ac:dyDescent="0.2">
      <c r="A19" s="250" t="s">
        <v>440</v>
      </c>
      <c r="B19" s="336">
        <v>2624447.6675627436</v>
      </c>
      <c r="C19" s="846">
        <v>2517525.9723575586</v>
      </c>
      <c r="D19" s="336">
        <v>-106921.6952051851</v>
      </c>
      <c r="E19" s="632">
        <v>-4.0740646699379823</v>
      </c>
    </row>
    <row r="20" spans="1:10" x14ac:dyDescent="0.2">
      <c r="A20" s="250" t="s">
        <v>564</v>
      </c>
      <c r="B20" s="336">
        <v>21656.349447959157</v>
      </c>
      <c r="C20" s="846">
        <v>20175.990792036791</v>
      </c>
      <c r="D20" s="336">
        <v>-1480.3586559223659</v>
      </c>
      <c r="E20" s="632">
        <v>-6.8356795750812545</v>
      </c>
    </row>
    <row r="21" spans="1:10" x14ac:dyDescent="0.2">
      <c r="A21" s="1" t="s">
        <v>29</v>
      </c>
      <c r="B21" s="334">
        <v>821224.61822586553</v>
      </c>
      <c r="C21" s="845">
        <v>822078.7624785254</v>
      </c>
      <c r="D21" s="334">
        <v>854.14425265986938</v>
      </c>
      <c r="E21" s="631">
        <v>0.10400860296968517</v>
      </c>
    </row>
    <row r="22" spans="1:10" x14ac:dyDescent="0.2">
      <c r="A22" s="1" t="s">
        <v>30</v>
      </c>
      <c r="B22" s="334">
        <v>573725.94781498355</v>
      </c>
      <c r="C22" s="845">
        <v>545410.11756952852</v>
      </c>
      <c r="D22" s="334">
        <v>-28315.830245455028</v>
      </c>
      <c r="E22" s="631">
        <v>-4.9354278559815778</v>
      </c>
    </row>
    <row r="23" spans="1:10" x14ac:dyDescent="0.2">
      <c r="A23" s="1" t="s">
        <v>31</v>
      </c>
      <c r="B23" s="334">
        <v>757516.29591926234</v>
      </c>
      <c r="C23" s="845">
        <v>815925.55990138417</v>
      </c>
      <c r="D23" s="334">
        <v>58409.263982121833</v>
      </c>
      <c r="E23" s="631">
        <v>7.7106280481056721</v>
      </c>
    </row>
    <row r="24" spans="1:10" x14ac:dyDescent="0.2">
      <c r="A24" s="627" t="s">
        <v>565</v>
      </c>
      <c r="B24" s="336">
        <v>-1063417.3456187116</v>
      </c>
      <c r="C24" s="846">
        <v>-1136865.2306911652</v>
      </c>
      <c r="D24" s="336">
        <v>-73447.885072453646</v>
      </c>
      <c r="E24" s="632">
        <v>6.9067789212823749</v>
      </c>
      <c r="G24" s="89"/>
      <c r="H24" s="267"/>
    </row>
    <row r="25" spans="1:10" x14ac:dyDescent="0.2">
      <c r="A25" s="627" t="s">
        <v>62</v>
      </c>
      <c r="B25" s="336">
        <v>1820933.6415379739</v>
      </c>
      <c r="C25" s="846">
        <v>1952790.7905925494</v>
      </c>
      <c r="D25" s="336">
        <v>131857.14905457548</v>
      </c>
      <c r="E25" s="632">
        <v>7.2411836459459256</v>
      </c>
      <c r="G25" s="89"/>
      <c r="H25" s="267"/>
    </row>
    <row r="26" spans="1:10" x14ac:dyDescent="0.2">
      <c r="A26" s="2" t="s">
        <v>32</v>
      </c>
      <c r="B26" s="338">
        <v>58342253.18593394</v>
      </c>
      <c r="C26" s="146">
        <v>58674845.656408958</v>
      </c>
      <c r="D26" s="338">
        <v>332592.47047501802</v>
      </c>
      <c r="E26" s="633">
        <v>0.57007135020148425</v>
      </c>
    </row>
    <row r="27" spans="1:10" x14ac:dyDescent="0.2">
      <c r="A27" s="626" t="s">
        <v>18</v>
      </c>
    </row>
    <row r="28" spans="1:10" x14ac:dyDescent="0.2">
      <c r="F28" s="89"/>
    </row>
  </sheetData>
  <pageMargins left="0.7" right="0.7" top="0.75" bottom="0.75" header="0.3" footer="0.3"/>
  <pageSetup orientation="portrait" r:id="rId1"/>
  <ignoredErrors>
    <ignoredError sqref="B6:C6"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64C-B725-4F21-9A62-0B8B436324D5}">
  <dimension ref="A1:F22"/>
  <sheetViews>
    <sheetView showGridLines="0" workbookViewId="0">
      <selection activeCell="G30" sqref="G30"/>
    </sheetView>
  </sheetViews>
  <sheetFormatPr baseColWidth="10" defaultColWidth="10.42578125" defaultRowHeight="12.75" x14ac:dyDescent="0.2"/>
  <cols>
    <col min="1" max="1" width="41" style="4" customWidth="1"/>
    <col min="2" max="2" width="11.42578125" style="4" customWidth="1"/>
    <col min="3" max="3" width="11" style="4" customWidth="1"/>
    <col min="4" max="16384" width="10.42578125" style="4"/>
  </cols>
  <sheetData>
    <row r="1" spans="1:6" x14ac:dyDescent="0.2">
      <c r="A1" s="153" t="s">
        <v>223</v>
      </c>
    </row>
    <row r="2" spans="1:6" x14ac:dyDescent="0.2">
      <c r="A2" s="153" t="s">
        <v>709</v>
      </c>
    </row>
    <row r="4" spans="1:6" ht="25.5" x14ac:dyDescent="0.2">
      <c r="A4" s="408" t="s">
        <v>224</v>
      </c>
      <c r="B4" s="427" t="s">
        <v>798</v>
      </c>
      <c r="C4" s="427" t="s">
        <v>802</v>
      </c>
    </row>
    <row r="5" spans="1:6" x14ac:dyDescent="0.2">
      <c r="A5" s="409" t="s">
        <v>832</v>
      </c>
      <c r="B5" s="410"/>
      <c r="C5" s="49"/>
    </row>
    <row r="6" spans="1:6" ht="13.35" customHeight="1" x14ac:dyDescent="0.2">
      <c r="A6" s="411" t="s">
        <v>674</v>
      </c>
      <c r="B6" s="640">
        <v>2.3137965558009732</v>
      </c>
      <c r="C6" s="640">
        <v>2.3137965558009732</v>
      </c>
      <c r="E6" s="69"/>
      <c r="F6" s="74"/>
    </row>
    <row r="7" spans="1:6" ht="13.35" customHeight="1" x14ac:dyDescent="0.2">
      <c r="A7" s="412" t="s">
        <v>675</v>
      </c>
      <c r="B7" s="798">
        <v>0.59000000000000163</v>
      </c>
      <c r="C7" s="1006">
        <v>-4.99999999999945E-2</v>
      </c>
      <c r="F7" s="74"/>
    </row>
    <row r="8" spans="1:6" ht="13.35" customHeight="1" x14ac:dyDescent="0.2">
      <c r="A8" s="413" t="s">
        <v>225</v>
      </c>
      <c r="B8" s="114"/>
      <c r="C8" s="112"/>
    </row>
    <row r="9" spans="1:6" ht="13.35" customHeight="1" x14ac:dyDescent="0.2">
      <c r="A9" s="414" t="s">
        <v>710</v>
      </c>
      <c r="B9" s="799">
        <v>386</v>
      </c>
      <c r="C9" s="799">
        <v>386</v>
      </c>
    </row>
    <row r="10" spans="1:6" ht="13.35" customHeight="1" x14ac:dyDescent="0.2">
      <c r="A10" s="414" t="s">
        <v>226</v>
      </c>
      <c r="B10" s="415">
        <v>1340.3710000000001</v>
      </c>
      <c r="C10" s="415">
        <v>1340</v>
      </c>
    </row>
    <row r="11" spans="1:6" ht="13.35" customHeight="1" x14ac:dyDescent="0.2">
      <c r="A11" s="416" t="s">
        <v>227</v>
      </c>
      <c r="B11" s="417">
        <v>3205.7853590360642</v>
      </c>
      <c r="C11" s="417">
        <v>3205.7853590360601</v>
      </c>
    </row>
    <row r="12" spans="1:6" ht="13.35" customHeight="1" x14ac:dyDescent="0.2">
      <c r="A12" s="409" t="s">
        <v>833</v>
      </c>
      <c r="B12" s="595"/>
      <c r="C12" s="895"/>
    </row>
    <row r="13" spans="1:6" ht="13.35" customHeight="1" x14ac:dyDescent="0.2">
      <c r="A13" s="1010" t="s">
        <v>834</v>
      </c>
      <c r="B13" s="770">
        <v>0.39922734382201142</v>
      </c>
      <c r="C13" s="770">
        <v>0.39922734382201142</v>
      </c>
    </row>
    <row r="14" spans="1:6" ht="13.35" customHeight="1" x14ac:dyDescent="0.2">
      <c r="A14" s="1011" t="s">
        <v>1046</v>
      </c>
      <c r="B14" s="1012">
        <v>0.13467679798108312</v>
      </c>
      <c r="C14" s="897" t="s">
        <v>1047</v>
      </c>
    </row>
    <row r="15" spans="1:6" ht="13.35" customHeight="1" x14ac:dyDescent="0.2">
      <c r="A15" s="1110" t="s">
        <v>835</v>
      </c>
      <c r="B15" s="1110"/>
      <c r="C15" s="1110"/>
    </row>
    <row r="16" spans="1:6" ht="13.35" customHeight="1" x14ac:dyDescent="0.2">
      <c r="A16" s="1110"/>
      <c r="B16" s="1110"/>
      <c r="C16" s="1110"/>
    </row>
    <row r="17" spans="1:3" ht="13.35" customHeight="1" x14ac:dyDescent="0.2">
      <c r="A17" s="1110"/>
      <c r="B17" s="1110"/>
      <c r="C17" s="1110"/>
    </row>
    <row r="18" spans="1:3" x14ac:dyDescent="0.2">
      <c r="A18" s="1110"/>
      <c r="B18" s="1110"/>
      <c r="C18" s="1110"/>
    </row>
    <row r="19" spans="1:3" x14ac:dyDescent="0.2">
      <c r="A19" s="1110"/>
      <c r="B19" s="1110"/>
      <c r="C19" s="1110"/>
    </row>
    <row r="20" spans="1:3" x14ac:dyDescent="0.2">
      <c r="A20" s="1110"/>
      <c r="B20" s="1110"/>
      <c r="C20" s="1110"/>
    </row>
    <row r="21" spans="1:3" x14ac:dyDescent="0.2">
      <c r="A21" s="1110"/>
      <c r="B21" s="1110"/>
      <c r="C21" s="1110"/>
    </row>
    <row r="22" spans="1:3" x14ac:dyDescent="0.2">
      <c r="A22" s="898" t="s">
        <v>222</v>
      </c>
    </row>
  </sheetData>
  <mergeCells count="1">
    <mergeCell ref="A15:C2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CDA8-C5DA-4AEA-9B3D-25B6087F79C0}">
  <dimension ref="A1:O35"/>
  <sheetViews>
    <sheetView showGridLines="0" workbookViewId="0">
      <selection activeCell="H25" sqref="H25"/>
    </sheetView>
  </sheetViews>
  <sheetFormatPr baseColWidth="10" defaultColWidth="10.42578125" defaultRowHeight="12.75" x14ac:dyDescent="0.2"/>
  <cols>
    <col min="1" max="1" width="40.42578125" style="4" customWidth="1"/>
    <col min="2" max="3" width="11" style="4" customWidth="1"/>
    <col min="4" max="4" width="11.85546875" style="4" bestFit="1" customWidth="1"/>
    <col min="5" max="5" width="13.28515625" style="4" customWidth="1"/>
    <col min="6" max="6" width="11.42578125" style="4"/>
    <col min="7" max="7" width="24.42578125" style="4" customWidth="1"/>
    <col min="8" max="16384" width="10.42578125" style="4"/>
  </cols>
  <sheetData>
    <row r="1" spans="1:15" x14ac:dyDescent="0.2">
      <c r="A1" s="169" t="s">
        <v>228</v>
      </c>
    </row>
    <row r="2" spans="1:15" x14ac:dyDescent="0.2">
      <c r="A2" s="169" t="s">
        <v>711</v>
      </c>
    </row>
    <row r="3" spans="1:15" x14ac:dyDescent="0.2">
      <c r="A3" s="472" t="s">
        <v>706</v>
      </c>
      <c r="F3" s="376"/>
    </row>
    <row r="5" spans="1:15" ht="25.5" x14ac:dyDescent="0.2">
      <c r="A5" s="1215"/>
      <c r="B5" s="206" t="s">
        <v>798</v>
      </c>
      <c r="C5" s="206" t="s">
        <v>802</v>
      </c>
      <c r="D5" s="206" t="s">
        <v>202</v>
      </c>
      <c r="E5" s="207" t="s">
        <v>837</v>
      </c>
    </row>
    <row r="6" spans="1:15" x14ac:dyDescent="0.2">
      <c r="A6" s="1216"/>
      <c r="B6" s="214" t="s">
        <v>204</v>
      </c>
      <c r="C6" s="214" t="s">
        <v>205</v>
      </c>
      <c r="D6" s="187" t="s">
        <v>229</v>
      </c>
      <c r="E6" s="188" t="s">
        <v>566</v>
      </c>
    </row>
    <row r="7" spans="1:15" ht="13.35" customHeight="1" x14ac:dyDescent="0.2">
      <c r="A7" s="215" t="s">
        <v>230</v>
      </c>
      <c r="B7" s="800">
        <v>71639029.892340302</v>
      </c>
      <c r="C7" s="245">
        <v>70248235.942950904</v>
      </c>
      <c r="D7" s="245">
        <v>-1390793.9493893981</v>
      </c>
      <c r="E7" s="753">
        <v>-1.9413913776882397</v>
      </c>
      <c r="F7" s="74"/>
      <c r="G7" s="27"/>
      <c r="K7" s="69"/>
      <c r="L7" s="40"/>
      <c r="M7" s="40"/>
      <c r="N7" s="40"/>
      <c r="O7" s="40"/>
    </row>
    <row r="8" spans="1:15" ht="13.35" customHeight="1" x14ac:dyDescent="0.2">
      <c r="A8" s="216" t="s">
        <v>48</v>
      </c>
      <c r="B8" s="801">
        <v>58670110.031482145</v>
      </c>
      <c r="C8" s="244">
        <v>58117783.792145021</v>
      </c>
      <c r="D8" s="244">
        <v>-552326.23933712393</v>
      </c>
      <c r="E8" s="754">
        <v>-0.94140992583915395</v>
      </c>
      <c r="F8" s="74"/>
      <c r="K8" s="69"/>
      <c r="L8" s="40"/>
      <c r="M8" s="40"/>
      <c r="N8" s="40"/>
      <c r="O8" s="40"/>
    </row>
    <row r="9" spans="1:15" ht="13.35" customHeight="1" x14ac:dyDescent="0.2">
      <c r="A9" s="755" t="s">
        <v>231</v>
      </c>
      <c r="B9" s="802">
        <v>2721182.3340107817</v>
      </c>
      <c r="C9" s="756">
        <v>2923091.3592908848</v>
      </c>
      <c r="D9" s="756">
        <v>201909.02528010309</v>
      </c>
      <c r="E9" s="757">
        <v>7.4199006349753516</v>
      </c>
      <c r="F9" s="74"/>
      <c r="K9" s="69"/>
      <c r="L9" s="40"/>
      <c r="M9" s="40"/>
      <c r="N9" s="40"/>
      <c r="O9" s="40"/>
    </row>
    <row r="10" spans="1:15" ht="13.35" customHeight="1" x14ac:dyDescent="0.2">
      <c r="A10" s="755" t="s">
        <v>232</v>
      </c>
      <c r="B10" s="802">
        <v>55948927.697471365</v>
      </c>
      <c r="C10" s="756">
        <v>55194692.432854138</v>
      </c>
      <c r="D10" s="756">
        <v>-754235.26461722702</v>
      </c>
      <c r="E10" s="757">
        <v>-1.3480781413641174</v>
      </c>
      <c r="F10" s="74"/>
      <c r="K10" s="69"/>
      <c r="L10" s="40"/>
      <c r="M10" s="40"/>
      <c r="N10" s="40"/>
      <c r="O10" s="40"/>
    </row>
    <row r="11" spans="1:15" ht="13.35" customHeight="1" x14ac:dyDescent="0.2">
      <c r="A11" s="216" t="s">
        <v>10</v>
      </c>
      <c r="B11" s="801">
        <v>1649045.7887937881</v>
      </c>
      <c r="C11" s="244">
        <v>876225.33679584297</v>
      </c>
      <c r="D11" s="244">
        <v>-772820.45199794509</v>
      </c>
      <c r="E11" s="754">
        <v>-46.864705470867051</v>
      </c>
      <c r="F11" s="74"/>
      <c r="H11" s="43"/>
      <c r="K11" s="69"/>
      <c r="L11" s="40"/>
      <c r="M11" s="40"/>
      <c r="N11" s="40"/>
      <c r="O11" s="40"/>
    </row>
    <row r="12" spans="1:15" ht="13.35" customHeight="1" x14ac:dyDescent="0.2">
      <c r="A12" s="216" t="s">
        <v>233</v>
      </c>
      <c r="B12" s="801">
        <v>2714875.9399545714</v>
      </c>
      <c r="C12" s="244">
        <v>2836583.1058236496</v>
      </c>
      <c r="D12" s="244">
        <v>121707.16586907813</v>
      </c>
      <c r="E12" s="754">
        <v>4.4829733866629251</v>
      </c>
      <c r="F12" s="74"/>
      <c r="H12" s="43"/>
      <c r="K12" s="69"/>
      <c r="L12" s="40"/>
      <c r="M12" s="40"/>
      <c r="N12" s="40"/>
      <c r="O12" s="40"/>
    </row>
    <row r="13" spans="1:15" ht="13.35" customHeight="1" x14ac:dyDescent="0.2">
      <c r="A13" s="83" t="s">
        <v>836</v>
      </c>
      <c r="B13" s="801">
        <v>1172697.0836462223</v>
      </c>
      <c r="C13" s="244">
        <v>762482.5156748743</v>
      </c>
      <c r="D13" s="244">
        <v>-410214.56797134795</v>
      </c>
      <c r="E13" s="754">
        <v>-34.980437292116683</v>
      </c>
      <c r="F13" s="74"/>
      <c r="H13" s="43"/>
      <c r="K13" s="69"/>
      <c r="L13" s="40"/>
      <c r="M13" s="40"/>
      <c r="N13" s="40"/>
      <c r="O13" s="40"/>
    </row>
    <row r="14" spans="1:15" ht="15" x14ac:dyDescent="0.2">
      <c r="A14" s="217" t="s">
        <v>234</v>
      </c>
      <c r="B14" s="803">
        <v>7432301.0484635681</v>
      </c>
      <c r="C14" s="364">
        <v>7655161.192511512</v>
      </c>
      <c r="D14" s="244">
        <v>222860.14404794388</v>
      </c>
      <c r="E14" s="754">
        <v>2.9985349435490694</v>
      </c>
      <c r="F14" s="74"/>
      <c r="H14" s="43"/>
      <c r="K14" s="69"/>
      <c r="L14" s="40"/>
      <c r="M14" s="40"/>
      <c r="N14" s="40"/>
      <c r="O14" s="51"/>
    </row>
    <row r="15" spans="1:15" ht="13.35" customHeight="1" x14ac:dyDescent="0.2">
      <c r="A15" s="1217" t="s">
        <v>838</v>
      </c>
      <c r="B15" s="1218"/>
      <c r="C15" s="1218"/>
      <c r="D15" s="1218"/>
      <c r="E15" s="1218"/>
      <c r="H15" s="43"/>
    </row>
    <row r="16" spans="1:15" ht="40.35" customHeight="1" x14ac:dyDescent="0.2">
      <c r="A16" s="1219"/>
      <c r="B16" s="1219"/>
      <c r="C16" s="1219"/>
      <c r="D16" s="1219"/>
      <c r="E16" s="1219"/>
      <c r="H16" s="43"/>
    </row>
    <row r="17" spans="1:11" x14ac:dyDescent="0.2">
      <c r="A17" s="186" t="s">
        <v>18</v>
      </c>
      <c r="D17" s="40"/>
      <c r="H17" s="43"/>
    </row>
    <row r="18" spans="1:11" x14ac:dyDescent="0.2">
      <c r="H18" s="43"/>
    </row>
    <row r="19" spans="1:11" x14ac:dyDescent="0.2">
      <c r="B19" s="40"/>
      <c r="C19" s="40"/>
      <c r="D19" s="40"/>
    </row>
    <row r="20" spans="1:11" x14ac:dyDescent="0.2">
      <c r="C20" s="40"/>
      <c r="D20" s="40"/>
    </row>
    <row r="21" spans="1:11" x14ac:dyDescent="0.2">
      <c r="B21" s="43"/>
      <c r="C21" s="43"/>
    </row>
    <row r="22" spans="1:11" x14ac:dyDescent="0.2">
      <c r="B22" s="43"/>
      <c r="C22" s="43"/>
      <c r="H22" s="43"/>
      <c r="I22" s="43"/>
      <c r="J22" s="43"/>
      <c r="K22" s="43"/>
    </row>
    <row r="23" spans="1:11" x14ac:dyDescent="0.2">
      <c r="B23" s="43"/>
      <c r="C23" s="43"/>
      <c r="D23" s="43"/>
      <c r="E23" s="43"/>
    </row>
    <row r="24" spans="1:11" x14ac:dyDescent="0.2">
      <c r="B24" s="40"/>
      <c r="C24" s="43"/>
      <c r="D24" s="43"/>
      <c r="E24" s="43"/>
    </row>
    <row r="25" spans="1:11" x14ac:dyDescent="0.2">
      <c r="C25" s="43"/>
      <c r="D25" s="43"/>
      <c r="E25" s="43"/>
    </row>
    <row r="26" spans="1:11" x14ac:dyDescent="0.2">
      <c r="C26" s="43"/>
      <c r="D26" s="43"/>
      <c r="E26" s="43"/>
    </row>
    <row r="27" spans="1:11" x14ac:dyDescent="0.2">
      <c r="C27" s="43"/>
      <c r="D27" s="43"/>
      <c r="E27" s="43"/>
    </row>
    <row r="28" spans="1:11" x14ac:dyDescent="0.2">
      <c r="C28" s="43"/>
      <c r="D28" s="43"/>
      <c r="E28" s="43"/>
    </row>
    <row r="29" spans="1:11" x14ac:dyDescent="0.2">
      <c r="C29" s="43"/>
      <c r="E29" s="43"/>
    </row>
    <row r="30" spans="1:11" x14ac:dyDescent="0.2">
      <c r="C30" s="43"/>
      <c r="E30" s="43"/>
    </row>
    <row r="31" spans="1:11" x14ac:dyDescent="0.2">
      <c r="C31" s="43"/>
      <c r="E31" s="43"/>
    </row>
    <row r="32" spans="1:11" x14ac:dyDescent="0.2">
      <c r="C32" s="43"/>
      <c r="E32" s="43"/>
    </row>
    <row r="33" spans="3:5" x14ac:dyDescent="0.2">
      <c r="C33" s="43"/>
      <c r="E33" s="43"/>
    </row>
    <row r="34" spans="3:5" x14ac:dyDescent="0.2">
      <c r="C34" s="43"/>
      <c r="E34" s="43"/>
    </row>
    <row r="35" spans="3:5" x14ac:dyDescent="0.2">
      <c r="C35" s="43"/>
    </row>
  </sheetData>
  <mergeCells count="2">
    <mergeCell ref="A5:A6"/>
    <mergeCell ref="A15:E16"/>
  </mergeCells>
  <pageMargins left="0.7" right="0.7" top="0.75" bottom="0.75" header="0.3" footer="0.3"/>
  <pageSetup orientation="portrait" r:id="rId1"/>
  <ignoredErrors>
    <ignoredError sqref="B6:C6"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045F-F4B6-4587-B5F8-4FE06FDB13DB}">
  <dimension ref="A1:H10"/>
  <sheetViews>
    <sheetView zoomScaleNormal="100" workbookViewId="0">
      <selection activeCell="C6" sqref="C6"/>
    </sheetView>
  </sheetViews>
  <sheetFormatPr baseColWidth="10" defaultColWidth="10.85546875" defaultRowHeight="12.75" x14ac:dyDescent="0.2"/>
  <cols>
    <col min="1" max="1" width="39" style="7" customWidth="1"/>
    <col min="2" max="2" width="13.85546875" style="7" customWidth="1"/>
    <col min="3" max="4" width="23.140625" style="7" customWidth="1"/>
    <col min="5" max="5" width="13.85546875" style="7" customWidth="1"/>
    <col min="6" max="16384" width="10.85546875" style="7"/>
  </cols>
  <sheetData>
    <row r="1" spans="1:8" x14ac:dyDescent="0.2">
      <c r="A1" s="41" t="s">
        <v>235</v>
      </c>
      <c r="C1" s="41"/>
      <c r="D1" s="41"/>
      <c r="E1" s="41"/>
    </row>
    <row r="2" spans="1:8" x14ac:dyDescent="0.2">
      <c r="A2" s="558" t="s">
        <v>712</v>
      </c>
      <c r="B2" s="639"/>
      <c r="C2" s="558"/>
      <c r="D2" s="558"/>
      <c r="E2" s="558"/>
    </row>
    <row r="3" spans="1:8" x14ac:dyDescent="0.2">
      <c r="A3" s="474" t="s">
        <v>706</v>
      </c>
      <c r="B3" s="639"/>
      <c r="C3" s="474"/>
      <c r="D3" s="474"/>
      <c r="E3" s="474"/>
    </row>
    <row r="5" spans="1:8" ht="40.5" x14ac:dyDescent="0.2">
      <c r="A5" s="150" t="s">
        <v>236</v>
      </c>
      <c r="B5" s="149" t="s">
        <v>708</v>
      </c>
      <c r="C5" s="149" t="s">
        <v>886</v>
      </c>
      <c r="D5" s="149" t="s">
        <v>1307</v>
      </c>
      <c r="E5" s="634"/>
      <c r="G5" s="579"/>
      <c r="H5" s="579"/>
    </row>
    <row r="6" spans="1:8" ht="15" x14ac:dyDescent="0.2">
      <c r="A6" s="747" t="s">
        <v>839</v>
      </c>
      <c r="B6" s="748">
        <v>77074344.465296969</v>
      </c>
      <c r="C6" s="424">
        <v>4.8760549062821781</v>
      </c>
      <c r="D6" s="1018">
        <v>0.20242902488705194</v>
      </c>
      <c r="E6" s="612"/>
      <c r="G6" s="89"/>
      <c r="H6" s="614"/>
    </row>
    <row r="7" spans="1:8" x14ac:dyDescent="0.2">
      <c r="A7" s="749" t="s">
        <v>803</v>
      </c>
      <c r="B7" s="1017">
        <v>77074344.455009162</v>
      </c>
      <c r="C7" s="464">
        <v>4.8760548922834204</v>
      </c>
      <c r="D7" s="1016">
        <v>0.20242901151212855</v>
      </c>
      <c r="E7" s="612"/>
      <c r="F7" s="267"/>
      <c r="G7" s="89"/>
      <c r="H7" s="614"/>
    </row>
    <row r="8" spans="1:8" s="42" customFormat="1" x14ac:dyDescent="0.25">
      <c r="A8" s="1220" t="s">
        <v>887</v>
      </c>
      <c r="B8" s="1220"/>
      <c r="C8" s="1221"/>
      <c r="D8" s="1220"/>
      <c r="E8" s="635"/>
      <c r="F8" s="637"/>
      <c r="G8" s="638"/>
      <c r="H8" s="636"/>
    </row>
    <row r="9" spans="1:8" x14ac:dyDescent="0.2">
      <c r="A9" s="7" t="s">
        <v>1306</v>
      </c>
    </row>
    <row r="10" spans="1:8" x14ac:dyDescent="0.2">
      <c r="A10" s="42" t="s">
        <v>18</v>
      </c>
    </row>
  </sheetData>
  <mergeCells count="1">
    <mergeCell ref="A8:D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F794-B465-4120-AC63-921A827EFF44}">
  <dimension ref="A1:F23"/>
  <sheetViews>
    <sheetView showGridLines="0" workbookViewId="0">
      <selection activeCell="C30" sqref="C30"/>
    </sheetView>
  </sheetViews>
  <sheetFormatPr baseColWidth="10" defaultColWidth="10.42578125" defaultRowHeight="12.75" x14ac:dyDescent="0.2"/>
  <cols>
    <col min="1" max="1" width="48.42578125" style="4" customWidth="1"/>
    <col min="2" max="4" width="11.42578125" style="4" customWidth="1"/>
    <col min="5" max="5" width="12.42578125" style="4" customWidth="1"/>
    <col min="6" max="6" width="15.42578125" style="4" customWidth="1"/>
    <col min="7" max="16384" width="10.42578125" style="4"/>
  </cols>
  <sheetData>
    <row r="1" spans="1:6" x14ac:dyDescent="0.2">
      <c r="A1" s="153" t="s">
        <v>3</v>
      </c>
    </row>
    <row r="2" spans="1:6" x14ac:dyDescent="0.2">
      <c r="A2" s="153" t="s">
        <v>774</v>
      </c>
      <c r="B2" s="376"/>
    </row>
    <row r="3" spans="1:6" x14ac:dyDescent="0.2">
      <c r="A3" s="4" t="s">
        <v>595</v>
      </c>
    </row>
    <row r="5" spans="1:6" ht="13.7" customHeight="1" x14ac:dyDescent="0.2">
      <c r="A5" s="1105"/>
      <c r="B5" s="243" t="s">
        <v>4</v>
      </c>
      <c r="C5" s="514" t="s">
        <v>5</v>
      </c>
      <c r="D5" s="243" t="s">
        <v>4</v>
      </c>
      <c r="E5" s="1107" t="s">
        <v>775</v>
      </c>
      <c r="F5" s="243" t="s">
        <v>738</v>
      </c>
    </row>
    <row r="6" spans="1:6" x14ac:dyDescent="0.2">
      <c r="A6" s="1106"/>
      <c r="B6" s="154">
        <v>2022</v>
      </c>
      <c r="C6" s="155">
        <v>2023</v>
      </c>
      <c r="D6" s="154">
        <v>2023</v>
      </c>
      <c r="E6" s="1108"/>
      <c r="F6" s="154" t="s">
        <v>739</v>
      </c>
    </row>
    <row r="7" spans="1:6" ht="12.95" customHeight="1" x14ac:dyDescent="0.2">
      <c r="A7" s="156" t="s">
        <v>6</v>
      </c>
      <c r="B7" s="931">
        <v>73825564.017906219</v>
      </c>
      <c r="C7" s="932">
        <v>63419607.267015502</v>
      </c>
      <c r="D7" s="932">
        <v>64687380.288385004</v>
      </c>
      <c r="E7" s="508">
        <v>-12.378075062595894</v>
      </c>
      <c r="F7" s="505">
        <v>1267773.0213695019</v>
      </c>
    </row>
    <row r="8" spans="1:6" ht="12.95" customHeight="1" x14ac:dyDescent="0.2">
      <c r="A8" s="157" t="s">
        <v>7</v>
      </c>
      <c r="B8" s="933">
        <v>59608341.744312212</v>
      </c>
      <c r="C8" s="933">
        <v>53868673.998000003</v>
      </c>
      <c r="D8" s="933">
        <v>49740805.973999999</v>
      </c>
      <c r="E8" s="509">
        <v>-16.553951144352652</v>
      </c>
      <c r="F8" s="506">
        <v>-4127868.0240000039</v>
      </c>
    </row>
    <row r="9" spans="1:6" x14ac:dyDescent="0.2">
      <c r="A9" s="467" t="s">
        <v>8</v>
      </c>
      <c r="B9" s="934">
        <v>4278038.19620091</v>
      </c>
      <c r="C9" s="934">
        <v>2932619.1512509999</v>
      </c>
      <c r="D9" s="934">
        <v>2344141.365676607</v>
      </c>
      <c r="E9" s="750">
        <v>-45.205225896339364</v>
      </c>
      <c r="F9" s="751">
        <v>-588477.78557439288</v>
      </c>
    </row>
    <row r="10" spans="1:6" x14ac:dyDescent="0.2">
      <c r="A10" s="467" t="s">
        <v>9</v>
      </c>
      <c r="B10" s="934">
        <v>55330303.548111305</v>
      </c>
      <c r="C10" s="934">
        <v>50936054.846749</v>
      </c>
      <c r="D10" s="934">
        <v>47396664.608323395</v>
      </c>
      <c r="E10" s="750">
        <v>-14.338686815425438</v>
      </c>
      <c r="F10" s="751">
        <v>-3539390.238425605</v>
      </c>
    </row>
    <row r="11" spans="1:6" ht="12.95" customHeight="1" x14ac:dyDescent="0.2">
      <c r="A11" s="157" t="s">
        <v>10</v>
      </c>
      <c r="B11" s="933">
        <v>2111351.4199956632</v>
      </c>
      <c r="C11" s="933">
        <v>1101147.9877604451</v>
      </c>
      <c r="D11" s="933">
        <v>1180392.2833800002</v>
      </c>
      <c r="E11" s="509">
        <v>-44.0930452315501</v>
      </c>
      <c r="F11" s="506">
        <v>79244.295619555051</v>
      </c>
    </row>
    <row r="12" spans="1:6" ht="12.95" customHeight="1" x14ac:dyDescent="0.2">
      <c r="A12" s="157" t="s">
        <v>11</v>
      </c>
      <c r="B12" s="933">
        <v>2781439.8873833809</v>
      </c>
      <c r="C12" s="933">
        <v>2426191.1290000002</v>
      </c>
      <c r="D12" s="933">
        <v>3281978.5039999997</v>
      </c>
      <c r="E12" s="509">
        <v>17.995665442458897</v>
      </c>
      <c r="F12" s="506">
        <v>855787.37499999953</v>
      </c>
    </row>
    <row r="13" spans="1:6" ht="12.95" customHeight="1" x14ac:dyDescent="0.2">
      <c r="A13" s="157" t="s">
        <v>12</v>
      </c>
      <c r="B13" s="933">
        <v>175916.41827465387</v>
      </c>
      <c r="C13" s="933">
        <v>85596.171000000119</v>
      </c>
      <c r="D13" s="933">
        <v>89844.932399999991</v>
      </c>
      <c r="E13" s="509">
        <v>-48.927488814757837</v>
      </c>
      <c r="F13" s="506">
        <v>4248.7613999998721</v>
      </c>
    </row>
    <row r="14" spans="1:6" ht="12.95" customHeight="1" x14ac:dyDescent="0.2">
      <c r="A14" s="157" t="s">
        <v>13</v>
      </c>
      <c r="B14" s="933">
        <v>4113764.0736009837</v>
      </c>
      <c r="C14" s="933">
        <v>1358624.6653957269</v>
      </c>
      <c r="D14" s="933">
        <v>4790749.6259300001</v>
      </c>
      <c r="E14" s="509">
        <v>16.456596445902093</v>
      </c>
      <c r="F14" s="506">
        <v>3432124.9605342732</v>
      </c>
    </row>
    <row r="15" spans="1:6" x14ac:dyDescent="0.2">
      <c r="A15" s="157" t="s">
        <v>14</v>
      </c>
      <c r="B15" s="933">
        <v>1254832.6743351908</v>
      </c>
      <c r="C15" s="933">
        <v>1043673.7552859132</v>
      </c>
      <c r="D15" s="933">
        <v>1322211.8463900001</v>
      </c>
      <c r="E15" s="509">
        <v>5.3695742414825665</v>
      </c>
      <c r="F15" s="506">
        <v>278538.09110408684</v>
      </c>
    </row>
    <row r="16" spans="1:6" ht="14.45" customHeight="1" x14ac:dyDescent="0.2">
      <c r="A16" s="157" t="s">
        <v>234</v>
      </c>
      <c r="B16" s="933">
        <v>3779917.8000041232</v>
      </c>
      <c r="C16" s="933">
        <v>3535699.5605734102</v>
      </c>
      <c r="D16" s="933">
        <v>4281397.122285</v>
      </c>
      <c r="E16" s="509">
        <v>13.26693724081327</v>
      </c>
      <c r="F16" s="506">
        <v>745697.56171158981</v>
      </c>
    </row>
    <row r="17" spans="1:6" ht="12.95" customHeight="1" x14ac:dyDescent="0.2">
      <c r="A17" s="156" t="s">
        <v>15</v>
      </c>
      <c r="B17" s="931">
        <v>28588.531981967157</v>
      </c>
      <c r="C17" s="931">
        <v>10511.265252417939</v>
      </c>
      <c r="D17" s="931">
        <v>12444.082</v>
      </c>
      <c r="E17" s="510">
        <v>-56.471769841664553</v>
      </c>
      <c r="F17" s="507">
        <v>1932.816747582061</v>
      </c>
    </row>
    <row r="18" spans="1:6" x14ac:dyDescent="0.2">
      <c r="A18" s="157" t="s">
        <v>16</v>
      </c>
      <c r="B18" s="933">
        <v>28588.531981967157</v>
      </c>
      <c r="C18" s="933">
        <v>10511.265252417939</v>
      </c>
      <c r="D18" s="933">
        <v>12444.082</v>
      </c>
      <c r="E18" s="509">
        <v>-56.471769841664553</v>
      </c>
      <c r="F18" s="506">
        <v>1932.816747582061</v>
      </c>
    </row>
    <row r="19" spans="1:6" ht="12.95" customHeight="1" x14ac:dyDescent="0.2">
      <c r="A19" s="775" t="s">
        <v>17</v>
      </c>
      <c r="B19" s="935">
        <v>73854152.549888164</v>
      </c>
      <c r="C19" s="936">
        <v>63430118.532267921</v>
      </c>
      <c r="D19" s="936">
        <v>64699824.370385006</v>
      </c>
      <c r="E19" s="783">
        <v>-12.395143486778826</v>
      </c>
      <c r="F19" s="776">
        <v>1269705.8381170854</v>
      </c>
    </row>
    <row r="20" spans="1:6" ht="12.75" customHeight="1" x14ac:dyDescent="0.2">
      <c r="A20" s="1109" t="s">
        <v>840</v>
      </c>
      <c r="B20" s="1109"/>
      <c r="C20" s="1109"/>
      <c r="D20" s="1109"/>
      <c r="E20" s="1109"/>
      <c r="F20" s="1109"/>
    </row>
    <row r="21" spans="1:6" x14ac:dyDescent="0.2">
      <c r="A21" s="1110"/>
      <c r="B21" s="1110"/>
      <c r="C21" s="1110"/>
      <c r="D21" s="1110"/>
      <c r="E21" s="1110"/>
      <c r="F21" s="1110"/>
    </row>
    <row r="22" spans="1:6" x14ac:dyDescent="0.2">
      <c r="A22" s="186" t="s">
        <v>18</v>
      </c>
      <c r="B22" s="841"/>
      <c r="C22" s="841"/>
      <c r="D22" s="777"/>
      <c r="E22" s="841"/>
      <c r="F22" s="841"/>
    </row>
    <row r="23" spans="1:6" x14ac:dyDescent="0.2">
      <c r="D23" s="40"/>
    </row>
  </sheetData>
  <mergeCells count="3">
    <mergeCell ref="A5:A6"/>
    <mergeCell ref="E5:E6"/>
    <mergeCell ref="A20:F21"/>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A9-711A-4AAC-B7E6-E0DD7C855F36}">
  <dimension ref="A1:I15"/>
  <sheetViews>
    <sheetView showGridLines="0" workbookViewId="0">
      <selection activeCell="C9" sqref="C9"/>
    </sheetView>
  </sheetViews>
  <sheetFormatPr baseColWidth="10" defaultColWidth="10.85546875" defaultRowHeight="12.75" x14ac:dyDescent="0.2"/>
  <cols>
    <col min="1" max="1" width="6.140625" style="4" customWidth="1"/>
    <col min="2" max="2" width="37" style="4" customWidth="1"/>
    <col min="3" max="16384" width="10.85546875" style="4"/>
  </cols>
  <sheetData>
    <row r="1" spans="1:9" x14ac:dyDescent="0.2">
      <c r="A1" s="169" t="s">
        <v>237</v>
      </c>
    </row>
    <row r="2" spans="1:9" x14ac:dyDescent="0.2">
      <c r="A2" s="169" t="s">
        <v>713</v>
      </c>
    </row>
    <row r="3" spans="1:9" ht="15" x14ac:dyDescent="0.2">
      <c r="A3" s="472" t="s">
        <v>841</v>
      </c>
    </row>
    <row r="5" spans="1:9" ht="12.95" customHeight="1" x14ac:dyDescent="0.2">
      <c r="A5" s="1222" t="s">
        <v>224</v>
      </c>
      <c r="B5" s="1223"/>
      <c r="C5" s="1222" t="s">
        <v>798</v>
      </c>
      <c r="D5" s="1223"/>
      <c r="E5" s="1222" t="s">
        <v>802</v>
      </c>
      <c r="F5" s="1223"/>
    </row>
    <row r="6" spans="1:9" ht="14.1" customHeight="1" x14ac:dyDescent="0.2">
      <c r="A6" s="1224"/>
      <c r="B6" s="1225"/>
      <c r="C6" s="480" t="s">
        <v>238</v>
      </c>
      <c r="D6" s="111" t="s">
        <v>121</v>
      </c>
      <c r="E6" s="480" t="s">
        <v>238</v>
      </c>
      <c r="F6" s="111" t="s">
        <v>121</v>
      </c>
    </row>
    <row r="7" spans="1:9" ht="14.1" customHeight="1" x14ac:dyDescent="0.2">
      <c r="A7" s="418" t="s">
        <v>204</v>
      </c>
      <c r="B7" s="411" t="s">
        <v>239</v>
      </c>
      <c r="C7" s="766">
        <v>71347068.929433718</v>
      </c>
      <c r="D7" s="769">
        <v>24.289052318285385</v>
      </c>
      <c r="E7" s="766">
        <v>71417128.283000827</v>
      </c>
      <c r="F7" s="769">
        <v>23.453472645256177</v>
      </c>
      <c r="H7" s="27"/>
      <c r="I7" s="688"/>
    </row>
    <row r="8" spans="1:9" ht="14.1" customHeight="1" x14ac:dyDescent="0.2">
      <c r="A8" s="418" t="s">
        <v>205</v>
      </c>
      <c r="B8" s="411" t="s">
        <v>240</v>
      </c>
      <c r="C8" s="766">
        <v>71639029.892340302</v>
      </c>
      <c r="D8" s="770">
        <v>24.388446101510716</v>
      </c>
      <c r="E8" s="766">
        <v>70248235.942950904</v>
      </c>
      <c r="F8" s="770">
        <v>23.069606965107628</v>
      </c>
      <c r="H8" s="27"/>
      <c r="I8" s="688"/>
    </row>
    <row r="9" spans="1:9" ht="14.1" customHeight="1" x14ac:dyDescent="0.2">
      <c r="A9" s="418" t="s">
        <v>241</v>
      </c>
      <c r="B9" s="411" t="s">
        <v>242</v>
      </c>
      <c r="C9" s="766">
        <v>77074344.465296969</v>
      </c>
      <c r="D9" s="770">
        <v>26.238818401450008</v>
      </c>
      <c r="E9" s="766">
        <v>77074344.455009162</v>
      </c>
      <c r="F9" s="770">
        <v>25.311309384542714</v>
      </c>
      <c r="H9" s="27"/>
      <c r="I9" s="27"/>
    </row>
    <row r="10" spans="1:9" ht="14.1" customHeight="1" x14ac:dyDescent="0.2">
      <c r="A10" s="419" t="s">
        <v>243</v>
      </c>
      <c r="B10" s="420" t="s">
        <v>244</v>
      </c>
      <c r="C10" s="767">
        <v>-5727275.5358632505</v>
      </c>
      <c r="D10" s="771">
        <v>-1.9497660831646242</v>
      </c>
      <c r="E10" s="767">
        <v>-5657216.1720083356</v>
      </c>
      <c r="F10" s="771">
        <v>-1.857836739286534</v>
      </c>
      <c r="H10" s="27"/>
      <c r="I10" s="27"/>
    </row>
    <row r="11" spans="1:9" x14ac:dyDescent="0.2">
      <c r="A11" s="422" t="s">
        <v>245</v>
      </c>
      <c r="B11" s="423" t="s">
        <v>246</v>
      </c>
      <c r="C11" s="768">
        <v>-5435314.5729566664</v>
      </c>
      <c r="D11" s="772">
        <v>-1.8503722999392915</v>
      </c>
      <c r="E11" s="768">
        <v>-6826108.5120582581</v>
      </c>
      <c r="F11" s="772">
        <v>-2.2417024194350836</v>
      </c>
      <c r="G11" s="492"/>
      <c r="H11" s="27"/>
      <c r="I11" s="27"/>
    </row>
    <row r="12" spans="1:9" x14ac:dyDescent="0.2">
      <c r="A12" s="487" t="s">
        <v>247</v>
      </c>
      <c r="B12" s="488"/>
      <c r="C12" s="489"/>
      <c r="D12" s="490"/>
    </row>
    <row r="13" spans="1:9" x14ac:dyDescent="0.2">
      <c r="A13" s="4" t="s">
        <v>18</v>
      </c>
    </row>
    <row r="15" spans="1:9" x14ac:dyDescent="0.2">
      <c r="B15" s="426"/>
    </row>
  </sheetData>
  <mergeCells count="3">
    <mergeCell ref="A5:B6"/>
    <mergeCell ref="C5:D5"/>
    <mergeCell ref="E5:F5"/>
  </mergeCells>
  <pageMargins left="0.7" right="0.7" top="0.75" bottom="0.75" header="0.3" footer="0.3"/>
  <pageSetup paperSize="9" orientation="portrait" r:id="rId1"/>
  <ignoredErrors>
    <ignoredError sqref="A7:A9"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0AD7B-6989-496F-9C63-CBBB80B312E6}">
  <dimension ref="A1:C21"/>
  <sheetViews>
    <sheetView showGridLines="0" workbookViewId="0">
      <selection activeCell="J30" sqref="J30"/>
    </sheetView>
  </sheetViews>
  <sheetFormatPr baseColWidth="10" defaultColWidth="10.42578125" defaultRowHeight="12.75" x14ac:dyDescent="0.2"/>
  <cols>
    <col min="1" max="1" width="35.42578125" style="4" customWidth="1"/>
    <col min="2" max="3" width="20" style="4" customWidth="1"/>
    <col min="4" max="16384" width="10.42578125" style="4"/>
  </cols>
  <sheetData>
    <row r="1" spans="1:3" x14ac:dyDescent="0.2">
      <c r="A1" s="6" t="s">
        <v>84</v>
      </c>
      <c r="B1" s="7"/>
      <c r="C1" s="7"/>
    </row>
    <row r="2" spans="1:3" ht="15" x14ac:dyDescent="0.2">
      <c r="A2" s="6" t="s">
        <v>1286</v>
      </c>
      <c r="B2" s="7"/>
      <c r="C2" s="7"/>
    </row>
    <row r="3" spans="1:3" x14ac:dyDescent="0.2">
      <c r="A3" s="7" t="s">
        <v>714</v>
      </c>
      <c r="B3" s="7"/>
      <c r="C3" s="7"/>
    </row>
    <row r="4" spans="1:3" x14ac:dyDescent="0.2">
      <c r="A4" s="7"/>
      <c r="B4" s="7"/>
      <c r="C4" s="7"/>
    </row>
    <row r="5" spans="1:3" x14ac:dyDescent="0.2">
      <c r="A5" s="8"/>
      <c r="B5" s="9" t="s">
        <v>798</v>
      </c>
      <c r="C5" s="9" t="s">
        <v>802</v>
      </c>
    </row>
    <row r="6" spans="1:3" x14ac:dyDescent="0.2">
      <c r="A6" s="10" t="s">
        <v>248</v>
      </c>
      <c r="B6" s="899">
        <v>114520221</v>
      </c>
      <c r="C6" s="465">
        <v>115267211</v>
      </c>
    </row>
    <row r="7" spans="1:3" x14ac:dyDescent="0.2">
      <c r="A7" s="8" t="s">
        <v>299</v>
      </c>
      <c r="B7" s="900">
        <v>5727276</v>
      </c>
      <c r="C7" s="466">
        <v>5657216</v>
      </c>
    </row>
    <row r="8" spans="1:3" x14ac:dyDescent="0.2">
      <c r="A8" s="327" t="s">
        <v>249</v>
      </c>
      <c r="B8" s="658">
        <v>898365</v>
      </c>
      <c r="C8" s="681">
        <v>2855931</v>
      </c>
    </row>
    <row r="9" spans="1:3" x14ac:dyDescent="0.2">
      <c r="A9" s="1058" t="s">
        <v>1280</v>
      </c>
      <c r="B9" s="1059">
        <v>1026406.1958737969</v>
      </c>
      <c r="C9" s="1060">
        <v>1074695</v>
      </c>
    </row>
    <row r="10" spans="1:3" x14ac:dyDescent="0.2">
      <c r="A10" s="1058" t="s">
        <v>1281</v>
      </c>
      <c r="B10" s="1059">
        <v>1239487.7005145724</v>
      </c>
      <c r="C10" s="1060">
        <v>1374499</v>
      </c>
    </row>
    <row r="11" spans="1:3" x14ac:dyDescent="0.2">
      <c r="A11" s="1058" t="s">
        <v>1282</v>
      </c>
      <c r="B11" s="1059">
        <v>100672.18265670056</v>
      </c>
      <c r="C11" s="1060">
        <v>107674</v>
      </c>
    </row>
    <row r="12" spans="1:3" x14ac:dyDescent="0.2">
      <c r="A12" s="1058" t="s">
        <v>100</v>
      </c>
      <c r="B12" s="1059">
        <v>711415.98200000008</v>
      </c>
      <c r="C12" s="1060">
        <v>711415.98200000008</v>
      </c>
    </row>
    <row r="13" spans="1:3" x14ac:dyDescent="0.2">
      <c r="A13" s="1058" t="s">
        <v>1283</v>
      </c>
      <c r="B13" s="1059">
        <v>169575.88</v>
      </c>
      <c r="C13" s="1060">
        <v>170842</v>
      </c>
    </row>
    <row r="14" spans="1:3" x14ac:dyDescent="0.2">
      <c r="A14" s="1070" t="s">
        <v>1304</v>
      </c>
      <c r="B14" s="1059">
        <v>275646.62383584119</v>
      </c>
      <c r="C14" s="1060">
        <v>1554922.1048326558</v>
      </c>
    </row>
    <row r="15" spans="1:3" x14ac:dyDescent="0.2">
      <c r="A15" s="1061" t="s">
        <v>1284</v>
      </c>
      <c r="B15" s="1062">
        <v>-2624839.5648809113</v>
      </c>
      <c r="C15" s="1063">
        <v>-2138117.0868326556</v>
      </c>
    </row>
    <row r="16" spans="1:3" x14ac:dyDescent="0.2">
      <c r="A16" s="10" t="s">
        <v>250</v>
      </c>
      <c r="B16" s="899">
        <v>121145861</v>
      </c>
      <c r="C16" s="465">
        <v>123780358</v>
      </c>
    </row>
    <row r="17" spans="1:3" x14ac:dyDescent="0.2">
      <c r="A17" s="758" t="s">
        <v>121</v>
      </c>
      <c r="B17" s="901">
        <v>41.2</v>
      </c>
      <c r="C17" s="696">
        <v>40.6</v>
      </c>
    </row>
    <row r="18" spans="1:3" x14ac:dyDescent="0.2">
      <c r="A18" s="1128" t="s">
        <v>1285</v>
      </c>
      <c r="B18" s="1128"/>
      <c r="C18" s="1128"/>
    </row>
    <row r="19" spans="1:3" x14ac:dyDescent="0.2">
      <c r="A19" s="1128"/>
      <c r="B19" s="1128"/>
      <c r="C19" s="1128"/>
    </row>
    <row r="20" spans="1:3" x14ac:dyDescent="0.2">
      <c r="A20" s="1128"/>
      <c r="B20" s="1128"/>
      <c r="C20" s="1128"/>
    </row>
    <row r="21" spans="1:3" x14ac:dyDescent="0.2">
      <c r="A21" s="7" t="s">
        <v>18</v>
      </c>
    </row>
  </sheetData>
  <mergeCells count="1">
    <mergeCell ref="A18:C20"/>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239A-F970-4B4C-8A0D-E33D9D9A8492}">
  <dimension ref="A1:E13"/>
  <sheetViews>
    <sheetView showGridLines="0" workbookViewId="0">
      <selection activeCell="J32" sqref="J32"/>
    </sheetView>
  </sheetViews>
  <sheetFormatPr baseColWidth="10" defaultColWidth="10.42578125" defaultRowHeight="12.75" x14ac:dyDescent="0.2"/>
  <cols>
    <col min="1" max="1" width="31.42578125" style="4" customWidth="1"/>
    <col min="2" max="5" width="12.42578125" style="4" customWidth="1"/>
    <col min="6" max="16384" width="10.42578125" style="4"/>
  </cols>
  <sheetData>
    <row r="1" spans="1:5" x14ac:dyDescent="0.2">
      <c r="A1" s="12" t="s">
        <v>251</v>
      </c>
      <c r="B1" s="13"/>
      <c r="C1" s="14"/>
    </row>
    <row r="2" spans="1:5" ht="15" x14ac:dyDescent="0.2">
      <c r="A2" s="15" t="s">
        <v>1288</v>
      </c>
      <c r="B2" s="13"/>
      <c r="C2" s="14"/>
    </row>
    <row r="3" spans="1:5" x14ac:dyDescent="0.2">
      <c r="A3" s="14" t="s">
        <v>252</v>
      </c>
      <c r="B3" s="13"/>
      <c r="C3" s="14"/>
    </row>
    <row r="4" spans="1:5" x14ac:dyDescent="0.2">
      <c r="C4" s="14"/>
    </row>
    <row r="5" spans="1:5" x14ac:dyDescent="0.2">
      <c r="A5" s="219"/>
      <c r="B5" s="1226" t="s">
        <v>798</v>
      </c>
      <c r="C5" s="1227"/>
      <c r="D5" s="1228" t="s">
        <v>802</v>
      </c>
      <c r="E5" s="1227"/>
    </row>
    <row r="6" spans="1:5" x14ac:dyDescent="0.2">
      <c r="A6" s="223"/>
      <c r="B6" s="226" t="s">
        <v>75</v>
      </c>
      <c r="C6" s="225" t="s">
        <v>121</v>
      </c>
      <c r="D6" s="224" t="s">
        <v>75</v>
      </c>
      <c r="E6" s="225" t="s">
        <v>121</v>
      </c>
    </row>
    <row r="7" spans="1:5" x14ac:dyDescent="0.2">
      <c r="A7" s="220" t="s">
        <v>139</v>
      </c>
      <c r="B7" s="227">
        <v>12881.08475826201</v>
      </c>
      <c r="C7" s="689">
        <v>3.8057334499088253</v>
      </c>
      <c r="D7" s="218">
        <v>13602.121602799494</v>
      </c>
      <c r="E7" s="691">
        <v>4.1463372219853403</v>
      </c>
    </row>
    <row r="8" spans="1:5" x14ac:dyDescent="0.2">
      <c r="A8" s="220" t="s">
        <v>140</v>
      </c>
      <c r="B8" s="227">
        <v>139590.89303106445</v>
      </c>
      <c r="C8" s="689">
        <v>41.2423131188716</v>
      </c>
      <c r="D8" s="218">
        <v>136469.51088077543</v>
      </c>
      <c r="E8" s="691">
        <v>40.649621545606699</v>
      </c>
    </row>
    <row r="9" spans="1:5" x14ac:dyDescent="0.2">
      <c r="A9" s="221" t="s">
        <v>253</v>
      </c>
      <c r="B9" s="228">
        <v>-126709.80827280245</v>
      </c>
      <c r="C9" s="690">
        <v>-37.436579668962771</v>
      </c>
      <c r="D9" s="222">
        <v>-122867.38927797593</v>
      </c>
      <c r="E9" s="692">
        <v>-36.503284323621358</v>
      </c>
    </row>
    <row r="10" spans="1:5" x14ac:dyDescent="0.2">
      <c r="A10" s="1128" t="s">
        <v>1289</v>
      </c>
      <c r="B10" s="1128"/>
      <c r="C10" s="1128"/>
      <c r="D10" s="1128"/>
      <c r="E10" s="1128"/>
    </row>
    <row r="11" spans="1:5" x14ac:dyDescent="0.2">
      <c r="A11" s="1128"/>
      <c r="B11" s="1128"/>
      <c r="C11" s="1128"/>
      <c r="D11" s="1128"/>
      <c r="E11" s="1128"/>
    </row>
    <row r="12" spans="1:5" x14ac:dyDescent="0.2">
      <c r="A12" s="1128"/>
      <c r="B12" s="1128"/>
      <c r="C12" s="1128"/>
      <c r="D12" s="1128"/>
      <c r="E12" s="1128"/>
    </row>
    <row r="13" spans="1:5" x14ac:dyDescent="0.2">
      <c r="A13" s="7" t="s">
        <v>18</v>
      </c>
    </row>
  </sheetData>
  <mergeCells count="3">
    <mergeCell ref="B5:C5"/>
    <mergeCell ref="D5:E5"/>
    <mergeCell ref="A10:E1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4FB8-00F4-465A-8E5F-C6CD1A0C59B6}">
  <dimension ref="A1:E47"/>
  <sheetViews>
    <sheetView workbookViewId="0">
      <selection activeCell="E69" sqref="E69"/>
    </sheetView>
  </sheetViews>
  <sheetFormatPr baseColWidth="10" defaultColWidth="11.42578125" defaultRowHeight="12.75" x14ac:dyDescent="0.2"/>
  <cols>
    <col min="1" max="1" width="11.42578125" style="7"/>
    <col min="2" max="2" width="33.28515625" style="7" customWidth="1"/>
    <col min="3" max="3" width="29.28515625" style="7" customWidth="1"/>
    <col min="4" max="4" width="6" style="7" bestFit="1" customWidth="1"/>
    <col min="5" max="5" width="39" style="7" bestFit="1" customWidth="1"/>
    <col min="6" max="16384" width="11.42578125" style="7"/>
  </cols>
  <sheetData>
    <row r="1" spans="1:5" x14ac:dyDescent="0.2">
      <c r="A1" s="6" t="s">
        <v>586</v>
      </c>
    </row>
    <row r="2" spans="1:5" x14ac:dyDescent="0.2">
      <c r="A2" s="6" t="s">
        <v>702</v>
      </c>
    </row>
    <row r="3" spans="1:5" x14ac:dyDescent="0.2">
      <c r="A3" s="6"/>
    </row>
    <row r="4" spans="1:5" x14ac:dyDescent="0.2">
      <c r="A4" s="965" t="s">
        <v>587</v>
      </c>
      <c r="B4" s="965" t="s">
        <v>658</v>
      </c>
      <c r="C4" s="965" t="s">
        <v>659</v>
      </c>
      <c r="D4" s="131" t="s">
        <v>588</v>
      </c>
      <c r="E4" s="369" t="s">
        <v>589</v>
      </c>
    </row>
    <row r="5" spans="1:5" x14ac:dyDescent="0.2">
      <c r="A5" s="1229">
        <v>1</v>
      </c>
      <c r="B5" s="1229" t="s">
        <v>933</v>
      </c>
      <c r="C5" s="1229" t="s">
        <v>934</v>
      </c>
      <c r="D5" s="1229" t="s">
        <v>935</v>
      </c>
      <c r="E5" s="1007" t="s">
        <v>936</v>
      </c>
    </row>
    <row r="6" spans="1:5" x14ac:dyDescent="0.2">
      <c r="A6" s="1231"/>
      <c r="B6" s="1231"/>
      <c r="C6" s="1231"/>
      <c r="D6" s="1231"/>
      <c r="E6" s="1008" t="s">
        <v>937</v>
      </c>
    </row>
    <row r="7" spans="1:5" x14ac:dyDescent="0.2">
      <c r="A7" s="1231"/>
      <c r="B7" s="1231"/>
      <c r="C7" s="1231"/>
      <c r="D7" s="1231"/>
      <c r="E7" s="1008" t="s">
        <v>938</v>
      </c>
    </row>
    <row r="8" spans="1:5" x14ac:dyDescent="0.2">
      <c r="A8" s="1230"/>
      <c r="B8" s="1230"/>
      <c r="C8" s="1230"/>
      <c r="D8" s="1230"/>
      <c r="E8" s="1008" t="s">
        <v>939</v>
      </c>
    </row>
    <row r="9" spans="1:5" x14ac:dyDescent="0.2">
      <c r="A9" s="1229">
        <v>2</v>
      </c>
      <c r="B9" s="1229" t="s">
        <v>940</v>
      </c>
      <c r="C9" s="1229" t="s">
        <v>941</v>
      </c>
      <c r="D9" s="1229" t="s">
        <v>935</v>
      </c>
      <c r="E9" s="1007" t="s">
        <v>936</v>
      </c>
    </row>
    <row r="10" spans="1:5" x14ac:dyDescent="0.2">
      <c r="A10" s="1231"/>
      <c r="B10" s="1231"/>
      <c r="C10" s="1231"/>
      <c r="D10" s="1231"/>
      <c r="E10" s="1008" t="s">
        <v>942</v>
      </c>
    </row>
    <row r="11" spans="1:5" x14ac:dyDescent="0.2">
      <c r="A11" s="1231"/>
      <c r="B11" s="1231"/>
      <c r="C11" s="1231"/>
      <c r="D11" s="1231"/>
      <c r="E11" s="1008" t="s">
        <v>943</v>
      </c>
    </row>
    <row r="12" spans="1:5" x14ac:dyDescent="0.2">
      <c r="A12" s="1230"/>
      <c r="B12" s="1230"/>
      <c r="C12" s="1230"/>
      <c r="D12" s="1230"/>
      <c r="E12" s="1008" t="s">
        <v>944</v>
      </c>
    </row>
    <row r="13" spans="1:5" x14ac:dyDescent="0.2">
      <c r="A13" s="1229">
        <v>3</v>
      </c>
      <c r="B13" s="1229" t="s">
        <v>945</v>
      </c>
      <c r="C13" s="1229" t="s">
        <v>947</v>
      </c>
      <c r="D13" s="1229" t="s">
        <v>935</v>
      </c>
      <c r="E13" s="1007" t="s">
        <v>936</v>
      </c>
    </row>
    <row r="14" spans="1:5" x14ac:dyDescent="0.2">
      <c r="A14" s="1231"/>
      <c r="B14" s="1231" t="s">
        <v>946</v>
      </c>
      <c r="C14" s="1231"/>
      <c r="D14" s="1231"/>
      <c r="E14" s="1008" t="s">
        <v>948</v>
      </c>
    </row>
    <row r="15" spans="1:5" x14ac:dyDescent="0.2">
      <c r="A15" s="1231"/>
      <c r="B15" s="1231"/>
      <c r="C15" s="1231"/>
      <c r="D15" s="1231"/>
      <c r="E15" s="1008" t="s">
        <v>949</v>
      </c>
    </row>
    <row r="16" spans="1:5" x14ac:dyDescent="0.2">
      <c r="A16" s="1230"/>
      <c r="B16" s="1230"/>
      <c r="C16" s="1230"/>
      <c r="D16" s="1230"/>
      <c r="E16" s="1008" t="s">
        <v>950</v>
      </c>
    </row>
    <row r="17" spans="1:5" x14ac:dyDescent="0.2">
      <c r="A17" s="1229">
        <v>4</v>
      </c>
      <c r="B17" s="1229" t="s">
        <v>951</v>
      </c>
      <c r="C17" s="1229" t="s">
        <v>952</v>
      </c>
      <c r="D17" s="1229" t="s">
        <v>935</v>
      </c>
      <c r="E17" s="1007" t="s">
        <v>936</v>
      </c>
    </row>
    <row r="18" spans="1:5" x14ac:dyDescent="0.2">
      <c r="A18" s="1231"/>
      <c r="B18" s="1231"/>
      <c r="C18" s="1231"/>
      <c r="D18" s="1231"/>
      <c r="E18" s="1008" t="s">
        <v>953</v>
      </c>
    </row>
    <row r="19" spans="1:5" x14ac:dyDescent="0.2">
      <c r="A19" s="1231"/>
      <c r="B19" s="1231"/>
      <c r="C19" s="1231"/>
      <c r="D19" s="1231"/>
      <c r="E19" s="1008" t="s">
        <v>954</v>
      </c>
    </row>
    <row r="20" spans="1:5" x14ac:dyDescent="0.2">
      <c r="A20" s="1230"/>
      <c r="B20" s="1230"/>
      <c r="C20" s="1230"/>
      <c r="D20" s="1230"/>
      <c r="E20" s="1008" t="s">
        <v>955</v>
      </c>
    </row>
    <row r="21" spans="1:5" x14ac:dyDescent="0.2">
      <c r="A21" s="1229">
        <v>5</v>
      </c>
      <c r="B21" s="1229" t="s">
        <v>956</v>
      </c>
      <c r="C21" s="1229" t="s">
        <v>957</v>
      </c>
      <c r="D21" s="1229" t="s">
        <v>935</v>
      </c>
      <c r="E21" s="1007" t="s">
        <v>936</v>
      </c>
    </row>
    <row r="22" spans="1:5" ht="25.5" x14ac:dyDescent="0.2">
      <c r="A22" s="1231"/>
      <c r="B22" s="1231"/>
      <c r="C22" s="1231"/>
      <c r="D22" s="1231"/>
      <c r="E22" s="1008" t="s">
        <v>958</v>
      </c>
    </row>
    <row r="23" spans="1:5" x14ac:dyDescent="0.2">
      <c r="A23" s="1231"/>
      <c r="B23" s="1231"/>
      <c r="C23" s="1231"/>
      <c r="D23" s="1231"/>
      <c r="E23" s="1008" t="s">
        <v>959</v>
      </c>
    </row>
    <row r="24" spans="1:5" x14ac:dyDescent="0.2">
      <c r="A24" s="1230"/>
      <c r="B24" s="1230"/>
      <c r="C24" s="1230"/>
      <c r="D24" s="1230"/>
      <c r="E24" s="1008" t="s">
        <v>960</v>
      </c>
    </row>
    <row r="25" spans="1:5" x14ac:dyDescent="0.2">
      <c r="A25" s="1229">
        <v>6</v>
      </c>
      <c r="B25" s="1229" t="s">
        <v>961</v>
      </c>
      <c r="C25" s="1229" t="s">
        <v>962</v>
      </c>
      <c r="D25" s="1229" t="s">
        <v>935</v>
      </c>
      <c r="E25" s="1007" t="s">
        <v>936</v>
      </c>
    </row>
    <row r="26" spans="1:5" x14ac:dyDescent="0.2">
      <c r="A26" s="1231"/>
      <c r="B26" s="1231"/>
      <c r="C26" s="1231"/>
      <c r="D26" s="1231"/>
      <c r="E26" s="1008" t="s">
        <v>963</v>
      </c>
    </row>
    <row r="27" spans="1:5" x14ac:dyDescent="0.2">
      <c r="A27" s="1231"/>
      <c r="B27" s="1231"/>
      <c r="C27" s="1231"/>
      <c r="D27" s="1231"/>
      <c r="E27" s="1008" t="s">
        <v>964</v>
      </c>
    </row>
    <row r="28" spans="1:5" x14ac:dyDescent="0.2">
      <c r="A28" s="1230"/>
      <c r="B28" s="1230"/>
      <c r="C28" s="1230"/>
      <c r="D28" s="1230"/>
      <c r="E28" s="1008" t="s">
        <v>965</v>
      </c>
    </row>
    <row r="29" spans="1:5" x14ac:dyDescent="0.2">
      <c r="A29" s="1229">
        <v>7</v>
      </c>
      <c r="B29" s="1229" t="s">
        <v>966</v>
      </c>
      <c r="C29" s="1229" t="s">
        <v>967</v>
      </c>
      <c r="D29" s="1229" t="s">
        <v>935</v>
      </c>
      <c r="E29" s="1007" t="s">
        <v>936</v>
      </c>
    </row>
    <row r="30" spans="1:5" x14ac:dyDescent="0.2">
      <c r="A30" s="1231"/>
      <c r="B30" s="1231"/>
      <c r="C30" s="1231"/>
      <c r="D30" s="1231"/>
      <c r="E30" s="1008" t="s">
        <v>968</v>
      </c>
    </row>
    <row r="31" spans="1:5" x14ac:dyDescent="0.2">
      <c r="A31" s="1231"/>
      <c r="B31" s="1231"/>
      <c r="C31" s="1231"/>
      <c r="D31" s="1231"/>
      <c r="E31" s="1008" t="s">
        <v>969</v>
      </c>
    </row>
    <row r="32" spans="1:5" x14ac:dyDescent="0.2">
      <c r="A32" s="1230"/>
      <c r="B32" s="1230"/>
      <c r="C32" s="1230"/>
      <c r="D32" s="1230"/>
      <c r="E32" s="1008" t="s">
        <v>970</v>
      </c>
    </row>
    <row r="33" spans="1:5" x14ac:dyDescent="0.2">
      <c r="A33" s="1229">
        <v>8</v>
      </c>
      <c r="B33" s="1229" t="s">
        <v>971</v>
      </c>
      <c r="C33" s="1229" t="s">
        <v>972</v>
      </c>
      <c r="D33" s="1229" t="s">
        <v>973</v>
      </c>
      <c r="E33" s="1007" t="s">
        <v>974</v>
      </c>
    </row>
    <row r="34" spans="1:5" ht="38.25" x14ac:dyDescent="0.2">
      <c r="A34" s="1230"/>
      <c r="B34" s="1230"/>
      <c r="C34" s="1230"/>
      <c r="D34" s="1230"/>
      <c r="E34" s="1009" t="s">
        <v>975</v>
      </c>
    </row>
    <row r="35" spans="1:5" x14ac:dyDescent="0.2">
      <c r="A35" s="1229">
        <v>9</v>
      </c>
      <c r="B35" s="1229" t="s">
        <v>976</v>
      </c>
      <c r="C35" s="1229" t="s">
        <v>977</v>
      </c>
      <c r="D35" s="1229" t="s">
        <v>973</v>
      </c>
      <c r="E35" s="1008" t="s">
        <v>974</v>
      </c>
    </row>
    <row r="36" spans="1:5" ht="38.25" x14ac:dyDescent="0.2">
      <c r="A36" s="1230"/>
      <c r="B36" s="1230"/>
      <c r="C36" s="1230"/>
      <c r="D36" s="1230"/>
      <c r="E36" s="1008" t="s">
        <v>975</v>
      </c>
    </row>
    <row r="37" spans="1:5" x14ac:dyDescent="0.2">
      <c r="A37" s="1229">
        <v>10</v>
      </c>
      <c r="B37" s="1229" t="s">
        <v>978</v>
      </c>
      <c r="C37" s="1229" t="s">
        <v>639</v>
      </c>
      <c r="D37" s="1229" t="s">
        <v>973</v>
      </c>
      <c r="E37" s="1007" t="s">
        <v>974</v>
      </c>
    </row>
    <row r="38" spans="1:5" ht="38.25" x14ac:dyDescent="0.2">
      <c r="A38" s="1230"/>
      <c r="B38" s="1230"/>
      <c r="C38" s="1230"/>
      <c r="D38" s="1230"/>
      <c r="E38" s="1009" t="s">
        <v>979</v>
      </c>
    </row>
    <row r="39" spans="1:5" x14ac:dyDescent="0.2">
      <c r="A39" s="1229">
        <v>11</v>
      </c>
      <c r="B39" s="1229" t="s">
        <v>980</v>
      </c>
      <c r="C39" s="1229" t="s">
        <v>630</v>
      </c>
      <c r="D39" s="1229" t="s">
        <v>973</v>
      </c>
      <c r="E39" s="1008" t="s">
        <v>974</v>
      </c>
    </row>
    <row r="40" spans="1:5" ht="38.25" x14ac:dyDescent="0.2">
      <c r="A40" s="1230"/>
      <c r="B40" s="1230"/>
      <c r="C40" s="1230"/>
      <c r="D40" s="1230"/>
      <c r="E40" s="1009" t="s">
        <v>981</v>
      </c>
    </row>
    <row r="41" spans="1:5" x14ac:dyDescent="0.2">
      <c r="A41" s="1229">
        <v>12</v>
      </c>
      <c r="B41" s="1229" t="s">
        <v>982</v>
      </c>
      <c r="C41" s="1229" t="s">
        <v>983</v>
      </c>
      <c r="D41" s="1229" t="s">
        <v>984</v>
      </c>
      <c r="E41" s="1008" t="s">
        <v>985</v>
      </c>
    </row>
    <row r="42" spans="1:5" ht="38.25" x14ac:dyDescent="0.2">
      <c r="A42" s="1230"/>
      <c r="B42" s="1230"/>
      <c r="C42" s="1230"/>
      <c r="D42" s="1230"/>
      <c r="E42" s="1009" t="s">
        <v>986</v>
      </c>
    </row>
    <row r="43" spans="1:5" x14ac:dyDescent="0.2">
      <c r="A43" s="1229">
        <v>13</v>
      </c>
      <c r="B43" s="1229" t="s">
        <v>987</v>
      </c>
      <c r="C43" s="1229" t="s">
        <v>983</v>
      </c>
      <c r="D43" s="1229" t="s">
        <v>984</v>
      </c>
      <c r="E43" s="1008" t="s">
        <v>985</v>
      </c>
    </row>
    <row r="44" spans="1:5" ht="38.25" x14ac:dyDescent="0.2">
      <c r="A44" s="1230"/>
      <c r="B44" s="1230"/>
      <c r="C44" s="1230"/>
      <c r="D44" s="1230"/>
      <c r="E44" s="1009" t="s">
        <v>986</v>
      </c>
    </row>
    <row r="45" spans="1:5" x14ac:dyDescent="0.2">
      <c r="A45" s="7" t="s">
        <v>516</v>
      </c>
    </row>
    <row r="46" spans="1:5" x14ac:dyDescent="0.2">
      <c r="A46" s="7" t="s">
        <v>660</v>
      </c>
    </row>
    <row r="47" spans="1:5" x14ac:dyDescent="0.2">
      <c r="A47" s="7" t="s">
        <v>18</v>
      </c>
    </row>
  </sheetData>
  <mergeCells count="52">
    <mergeCell ref="A25:A28"/>
    <mergeCell ref="A5:A8"/>
    <mergeCell ref="A9:A12"/>
    <mergeCell ref="A13:A16"/>
    <mergeCell ref="A17:A20"/>
    <mergeCell ref="A21:A24"/>
    <mergeCell ref="A43:A44"/>
    <mergeCell ref="D5:D8"/>
    <mergeCell ref="D9:D12"/>
    <mergeCell ref="D13:D16"/>
    <mergeCell ref="D17:D20"/>
    <mergeCell ref="D21:D24"/>
    <mergeCell ref="D25:D28"/>
    <mergeCell ref="D29:D32"/>
    <mergeCell ref="D33:D34"/>
    <mergeCell ref="D35:D36"/>
    <mergeCell ref="A29:A32"/>
    <mergeCell ref="A33:A34"/>
    <mergeCell ref="A35:A36"/>
    <mergeCell ref="A37:A38"/>
    <mergeCell ref="A39:A40"/>
    <mergeCell ref="A41:A42"/>
    <mergeCell ref="D37:D38"/>
    <mergeCell ref="D39:D40"/>
    <mergeCell ref="D41:D42"/>
    <mergeCell ref="D43:D44"/>
    <mergeCell ref="B5:B8"/>
    <mergeCell ref="C5:C8"/>
    <mergeCell ref="B9:B12"/>
    <mergeCell ref="C9:C12"/>
    <mergeCell ref="B13:B16"/>
    <mergeCell ref="C13:C16"/>
    <mergeCell ref="B17:B20"/>
    <mergeCell ref="C17:C20"/>
    <mergeCell ref="B21:B24"/>
    <mergeCell ref="C21:C24"/>
    <mergeCell ref="B25:B28"/>
    <mergeCell ref="C25:C28"/>
    <mergeCell ref="B29:B32"/>
    <mergeCell ref="C29:C32"/>
    <mergeCell ref="B33:B34"/>
    <mergeCell ref="C33:C34"/>
    <mergeCell ref="B35:B36"/>
    <mergeCell ref="C35:C36"/>
    <mergeCell ref="B43:B44"/>
    <mergeCell ref="C43:C44"/>
    <mergeCell ref="B37:B38"/>
    <mergeCell ref="C37:C38"/>
    <mergeCell ref="B39:B40"/>
    <mergeCell ref="C39:C40"/>
    <mergeCell ref="B41:B42"/>
    <mergeCell ref="C41:C4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17AA5-E606-44D7-A6A5-D1CB9B513D92}">
  <dimension ref="A1:I24"/>
  <sheetViews>
    <sheetView workbookViewId="0">
      <selection activeCell="G26" sqref="G26"/>
    </sheetView>
  </sheetViews>
  <sheetFormatPr baseColWidth="10" defaultColWidth="11.42578125" defaultRowHeight="12.75" x14ac:dyDescent="0.2"/>
  <cols>
    <col min="1" max="1" width="34.42578125" style="17" bestFit="1" customWidth="1"/>
    <col min="2" max="9" width="10" style="17" customWidth="1"/>
    <col min="10" max="16384" width="11.42578125" style="17"/>
  </cols>
  <sheetData>
    <row r="1" spans="1:9" x14ac:dyDescent="0.2">
      <c r="A1" s="16" t="s">
        <v>254</v>
      </c>
    </row>
    <row r="2" spans="1:9" x14ac:dyDescent="0.2">
      <c r="A2" s="16" t="s">
        <v>689</v>
      </c>
    </row>
    <row r="4" spans="1:9" x14ac:dyDescent="0.2">
      <c r="A4" s="18"/>
      <c r="B4" s="1246">
        <v>2025</v>
      </c>
      <c r="C4" s="1241"/>
      <c r="D4" s="1246">
        <v>2026</v>
      </c>
      <c r="E4" s="1241"/>
      <c r="F4" s="1246">
        <v>2027</v>
      </c>
      <c r="G4" s="1241"/>
      <c r="H4" s="1240">
        <v>2028</v>
      </c>
      <c r="I4" s="1241"/>
    </row>
    <row r="5" spans="1:9" x14ac:dyDescent="0.2">
      <c r="A5" s="19"/>
      <c r="B5" s="20" t="s">
        <v>796</v>
      </c>
      <c r="C5" s="1068" t="s">
        <v>800</v>
      </c>
      <c r="D5" s="20" t="s">
        <v>796</v>
      </c>
      <c r="E5" s="1068" t="s">
        <v>800</v>
      </c>
      <c r="F5" s="20" t="s">
        <v>796</v>
      </c>
      <c r="G5" s="21" t="s">
        <v>800</v>
      </c>
      <c r="H5" s="20" t="s">
        <v>796</v>
      </c>
      <c r="I5" s="21" t="s">
        <v>800</v>
      </c>
    </row>
    <row r="6" spans="1:9" x14ac:dyDescent="0.2">
      <c r="A6" s="781" t="s">
        <v>1</v>
      </c>
      <c r="B6" s="1242">
        <v>2.5197470742464532</v>
      </c>
      <c r="C6" s="1243">
        <v>2.4588671353980232</v>
      </c>
      <c r="D6" s="1242">
        <v>2.36209978941271</v>
      </c>
      <c r="E6" s="1243">
        <v>2.2386518718424924</v>
      </c>
      <c r="F6" s="1244">
        <v>2.2892479228899987</v>
      </c>
      <c r="G6" s="1243">
        <v>2.1069993805087108</v>
      </c>
      <c r="H6" s="1242">
        <v>2.2012393403471719</v>
      </c>
      <c r="I6" s="1243">
        <v>2.1295852347284665</v>
      </c>
    </row>
    <row r="7" spans="1:9" x14ac:dyDescent="0.2">
      <c r="A7" s="327" t="s">
        <v>616</v>
      </c>
      <c r="B7" s="1238"/>
      <c r="C7" s="1239"/>
      <c r="D7" s="1238"/>
      <c r="E7" s="1239"/>
      <c r="F7" s="1245"/>
      <c r="G7" s="1239"/>
      <c r="H7" s="1238"/>
      <c r="I7" s="1239"/>
    </row>
    <row r="8" spans="1:9" x14ac:dyDescent="0.2">
      <c r="A8" s="781" t="s">
        <v>663</v>
      </c>
      <c r="B8" s="1238">
        <v>3.4999999999999858</v>
      </c>
      <c r="C8" s="1239">
        <v>3.5129154782257777</v>
      </c>
      <c r="D8" s="1238">
        <v>3.0000000000000284</v>
      </c>
      <c r="E8" s="1239">
        <v>3.000000000000004</v>
      </c>
      <c r="F8" s="1245">
        <v>2.9999999999999858</v>
      </c>
      <c r="G8" s="1239">
        <v>3.0000000000000164</v>
      </c>
      <c r="H8" s="1238">
        <v>3</v>
      </c>
      <c r="I8" s="1239">
        <v>2.9999999999999889</v>
      </c>
    </row>
    <row r="9" spans="1:9" x14ac:dyDescent="0.2">
      <c r="A9" s="327" t="s">
        <v>616</v>
      </c>
      <c r="B9" s="1238"/>
      <c r="C9" s="1239"/>
      <c r="D9" s="1238"/>
      <c r="E9" s="1239"/>
      <c r="F9" s="1245"/>
      <c r="G9" s="1239"/>
      <c r="H9" s="1238"/>
      <c r="I9" s="1239"/>
    </row>
    <row r="10" spans="1:9" x14ac:dyDescent="0.2">
      <c r="A10" s="781" t="s">
        <v>664</v>
      </c>
      <c r="B10" s="1238">
        <v>2.3819700524013712</v>
      </c>
      <c r="C10" s="1239">
        <v>2.2970524305918536</v>
      </c>
      <c r="D10" s="1238">
        <v>2.2766878210938302</v>
      </c>
      <c r="E10" s="1239">
        <v>2.1283264352176512</v>
      </c>
      <c r="F10" s="1245">
        <v>2.1968095781607815</v>
      </c>
      <c r="G10" s="1239">
        <v>1.9825957028030843</v>
      </c>
      <c r="H10" s="1238">
        <v>2.0999999999999943</v>
      </c>
      <c r="I10" s="1239">
        <v>2.0112081736459393</v>
      </c>
    </row>
    <row r="11" spans="1:9" x14ac:dyDescent="0.2">
      <c r="A11" s="327" t="s">
        <v>616</v>
      </c>
      <c r="B11" s="1238"/>
      <c r="C11" s="1239"/>
      <c r="D11" s="1238"/>
      <c r="E11" s="1239"/>
      <c r="F11" s="1245"/>
      <c r="G11" s="1239"/>
      <c r="H11" s="1238"/>
      <c r="I11" s="1239"/>
    </row>
    <row r="12" spans="1:9" x14ac:dyDescent="0.2">
      <c r="A12" s="781" t="s">
        <v>200</v>
      </c>
      <c r="B12" s="1238">
        <v>2.7067227340831863</v>
      </c>
      <c r="C12" s="1239">
        <v>2.9684820978627613</v>
      </c>
      <c r="D12" s="1238">
        <v>2.6008277312241717</v>
      </c>
      <c r="E12" s="1239">
        <v>2.5516431119923197</v>
      </c>
      <c r="F12" s="1245">
        <v>2.5175224724080465</v>
      </c>
      <c r="G12" s="1239">
        <v>2.4336241539777035</v>
      </c>
      <c r="H12" s="1238">
        <v>2.3979597807518616</v>
      </c>
      <c r="I12" s="1239">
        <v>2.1151531526667924</v>
      </c>
    </row>
    <row r="13" spans="1:9" x14ac:dyDescent="0.2">
      <c r="A13" s="327" t="s">
        <v>665</v>
      </c>
      <c r="B13" s="1238"/>
      <c r="C13" s="1239"/>
      <c r="D13" s="1238"/>
      <c r="E13" s="1239"/>
      <c r="F13" s="1245"/>
      <c r="G13" s="1239"/>
      <c r="H13" s="1238"/>
      <c r="I13" s="1239"/>
    </row>
    <row r="14" spans="1:9" x14ac:dyDescent="0.2">
      <c r="A14" s="781" t="s">
        <v>255</v>
      </c>
      <c r="B14" s="1238">
        <v>3.0000000000000027</v>
      </c>
      <c r="C14" s="1239">
        <v>3.3503730266460963</v>
      </c>
      <c r="D14" s="1238">
        <v>3.0000000000000027</v>
      </c>
      <c r="E14" s="1239">
        <v>2.9982364276168738</v>
      </c>
      <c r="F14" s="1245">
        <v>3.0000000000000249</v>
      </c>
      <c r="G14" s="1239">
        <v>3.0000000000000426</v>
      </c>
      <c r="H14" s="1238">
        <v>3.0000000000000027</v>
      </c>
      <c r="I14" s="1239">
        <v>3.0000000000000426</v>
      </c>
    </row>
    <row r="15" spans="1:9" x14ac:dyDescent="0.2">
      <c r="A15" s="327" t="s">
        <v>256</v>
      </c>
      <c r="B15" s="1238"/>
      <c r="C15" s="1239"/>
      <c r="D15" s="1238"/>
      <c r="E15" s="1239"/>
      <c r="F15" s="1245"/>
      <c r="G15" s="1239"/>
      <c r="H15" s="1238"/>
      <c r="I15" s="1239"/>
    </row>
    <row r="16" spans="1:9" x14ac:dyDescent="0.2">
      <c r="A16" s="781" t="s">
        <v>257</v>
      </c>
      <c r="B16" s="1234">
        <v>839.17216500400718</v>
      </c>
      <c r="C16" s="1232">
        <v>888.25685420161722</v>
      </c>
      <c r="D16" s="1234">
        <v>819.68622573201992</v>
      </c>
      <c r="E16" s="1232">
        <v>866.52498931397588</v>
      </c>
      <c r="F16" s="1236">
        <v>802.624127288625</v>
      </c>
      <c r="G16" s="1232">
        <v>856.70623197044154</v>
      </c>
      <c r="H16" s="1234">
        <v>798.68669129506929</v>
      </c>
      <c r="I16" s="1232">
        <v>855.94514542476588</v>
      </c>
    </row>
    <row r="17" spans="1:9" x14ac:dyDescent="0.2">
      <c r="A17" s="327" t="s">
        <v>258</v>
      </c>
      <c r="B17" s="1234"/>
      <c r="C17" s="1232"/>
      <c r="D17" s="1234"/>
      <c r="E17" s="1232"/>
      <c r="F17" s="1236"/>
      <c r="G17" s="1232"/>
      <c r="H17" s="1234"/>
      <c r="I17" s="1232"/>
    </row>
    <row r="18" spans="1:9" x14ac:dyDescent="0.2">
      <c r="A18" s="781" t="s">
        <v>259</v>
      </c>
      <c r="B18" s="1234">
        <v>387.93015295171529</v>
      </c>
      <c r="C18" s="1232">
        <v>420</v>
      </c>
      <c r="D18" s="1234">
        <v>397.54426955262591</v>
      </c>
      <c r="E18" s="1232">
        <v>420</v>
      </c>
      <c r="F18" s="1236">
        <v>407.65042461862674</v>
      </c>
      <c r="G18" s="1232">
        <v>420</v>
      </c>
      <c r="H18" s="1234">
        <v>418.6</v>
      </c>
      <c r="I18" s="1232">
        <v>420</v>
      </c>
    </row>
    <row r="19" spans="1:9" x14ac:dyDescent="0.2">
      <c r="A19" s="327" t="s">
        <v>260</v>
      </c>
      <c r="B19" s="1234"/>
      <c r="C19" s="1232"/>
      <c r="D19" s="1234"/>
      <c r="E19" s="1232"/>
      <c r="F19" s="1236"/>
      <c r="G19" s="1232"/>
      <c r="H19" s="1234"/>
      <c r="I19" s="1232"/>
    </row>
    <row r="20" spans="1:9" x14ac:dyDescent="0.2">
      <c r="A20" s="781" t="s">
        <v>501</v>
      </c>
      <c r="B20" s="1234">
        <v>82.446898227138234</v>
      </c>
      <c r="C20" s="1232">
        <v>85</v>
      </c>
      <c r="D20" s="1234">
        <v>84.11134045994865</v>
      </c>
      <c r="E20" s="1232">
        <v>85</v>
      </c>
      <c r="F20" s="1236">
        <v>85.309575633457825</v>
      </c>
      <c r="G20" s="1232">
        <v>85.309575633457825</v>
      </c>
      <c r="H20" s="1234">
        <v>85.437198543824763</v>
      </c>
      <c r="I20" s="1232">
        <v>85.437198543824763</v>
      </c>
    </row>
    <row r="21" spans="1:9" x14ac:dyDescent="0.2">
      <c r="A21" s="11" t="s">
        <v>502</v>
      </c>
      <c r="B21" s="1235"/>
      <c r="C21" s="1233"/>
      <c r="D21" s="1235"/>
      <c r="E21" s="1233"/>
      <c r="F21" s="1237"/>
      <c r="G21" s="1233"/>
      <c r="H21" s="1235"/>
      <c r="I21" s="1233"/>
    </row>
    <row r="22" spans="1:9" ht="54" customHeight="1" x14ac:dyDescent="0.2">
      <c r="A22" s="1334" t="s">
        <v>1296</v>
      </c>
      <c r="B22" s="1334"/>
      <c r="C22" s="1334"/>
      <c r="D22" s="1334"/>
      <c r="E22" s="1334"/>
      <c r="F22" s="1334"/>
      <c r="G22" s="1334"/>
      <c r="H22" s="1334"/>
      <c r="I22" s="1334"/>
    </row>
    <row r="23" spans="1:9" x14ac:dyDescent="0.2">
      <c r="A23" s="7" t="s">
        <v>2</v>
      </c>
      <c r="B23" s="1069"/>
      <c r="C23" s="1069"/>
      <c r="D23" s="1069"/>
      <c r="E23" s="1069"/>
      <c r="F23" s="1069"/>
      <c r="G23" s="1069"/>
      <c r="H23" s="1069"/>
      <c r="I23" s="1069"/>
    </row>
    <row r="24" spans="1:9" x14ac:dyDescent="0.2">
      <c r="A24" s="1069"/>
      <c r="B24" s="1069"/>
      <c r="C24" s="1069"/>
      <c r="D24" s="1069"/>
      <c r="E24" s="1069"/>
      <c r="F24" s="1069"/>
      <c r="G24" s="1069"/>
      <c r="H24" s="1069"/>
      <c r="I24" s="1069"/>
    </row>
  </sheetData>
  <mergeCells count="69">
    <mergeCell ref="H14:H15"/>
    <mergeCell ref="I14:I15"/>
    <mergeCell ref="D14:D15"/>
    <mergeCell ref="E14:E15"/>
    <mergeCell ref="F14:F15"/>
    <mergeCell ref="G14:G15"/>
    <mergeCell ref="D10:D11"/>
    <mergeCell ref="E10:E11"/>
    <mergeCell ref="F10:F11"/>
    <mergeCell ref="G10:G11"/>
    <mergeCell ref="D12:D13"/>
    <mergeCell ref="E12:E13"/>
    <mergeCell ref="F12:F13"/>
    <mergeCell ref="H8:H9"/>
    <mergeCell ref="I8:I9"/>
    <mergeCell ref="H10:H11"/>
    <mergeCell ref="I10:I11"/>
    <mergeCell ref="G12:G13"/>
    <mergeCell ref="H12:H13"/>
    <mergeCell ref="I12:I13"/>
    <mergeCell ref="D8:D9"/>
    <mergeCell ref="E8:E9"/>
    <mergeCell ref="F8:F9"/>
    <mergeCell ref="B4:C4"/>
    <mergeCell ref="D4:E4"/>
    <mergeCell ref="F4:G4"/>
    <mergeCell ref="G8:G9"/>
    <mergeCell ref="B6:B7"/>
    <mergeCell ref="C6:C7"/>
    <mergeCell ref="B8:B9"/>
    <mergeCell ref="C8:C9"/>
    <mergeCell ref="H4:I4"/>
    <mergeCell ref="D6:D7"/>
    <mergeCell ref="E6:E7"/>
    <mergeCell ref="F6:F7"/>
    <mergeCell ref="G6:G7"/>
    <mergeCell ref="H6:H7"/>
    <mergeCell ref="I6:I7"/>
    <mergeCell ref="G16:G17"/>
    <mergeCell ref="H16:H17"/>
    <mergeCell ref="I16:I17"/>
    <mergeCell ref="D16:D17"/>
    <mergeCell ref="E16:E17"/>
    <mergeCell ref="F16:F17"/>
    <mergeCell ref="B10:B11"/>
    <mergeCell ref="C10:C11"/>
    <mergeCell ref="B12:B13"/>
    <mergeCell ref="C12:C13"/>
    <mergeCell ref="B14:B15"/>
    <mergeCell ref="C14:C15"/>
    <mergeCell ref="B16:B17"/>
    <mergeCell ref="C16:C17"/>
    <mergeCell ref="B18:B19"/>
    <mergeCell ref="C18:C19"/>
    <mergeCell ref="D18:D19"/>
    <mergeCell ref="E18:E19"/>
    <mergeCell ref="F18:F19"/>
    <mergeCell ref="G18:G19"/>
    <mergeCell ref="H18:H19"/>
    <mergeCell ref="I18:I19"/>
    <mergeCell ref="A22:I22"/>
    <mergeCell ref="G20:G21"/>
    <mergeCell ref="H20:H21"/>
    <mergeCell ref="I20:I21"/>
    <mergeCell ref="B20:B21"/>
    <mergeCell ref="C20:C21"/>
    <mergeCell ref="D20:D21"/>
    <mergeCell ref="E20:E21"/>
    <mergeCell ref="F20:F21"/>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7CA5-DDA0-4C3D-817E-7E16578D67EC}">
  <dimension ref="A1:I18"/>
  <sheetViews>
    <sheetView workbookViewId="0">
      <selection activeCell="O27" sqref="O27"/>
    </sheetView>
  </sheetViews>
  <sheetFormatPr baseColWidth="10" defaultColWidth="11.42578125" defaultRowHeight="12.75" x14ac:dyDescent="0.2"/>
  <cols>
    <col min="1" max="1" width="34.42578125" style="17" bestFit="1" customWidth="1"/>
    <col min="2" max="9" width="10" style="17" customWidth="1"/>
    <col min="10" max="16384" width="11.42578125" style="17"/>
  </cols>
  <sheetData>
    <row r="1" spans="1:9" x14ac:dyDescent="0.2">
      <c r="A1" s="16" t="s">
        <v>509</v>
      </c>
    </row>
    <row r="2" spans="1:9" x14ac:dyDescent="0.2">
      <c r="A2" s="16" t="s">
        <v>690</v>
      </c>
    </row>
    <row r="4" spans="1:9" x14ac:dyDescent="0.2">
      <c r="A4" s="525"/>
      <c r="B4" s="1114">
        <v>2025</v>
      </c>
      <c r="C4" s="1115"/>
      <c r="D4" s="1114">
        <v>2026</v>
      </c>
      <c r="E4" s="1115"/>
      <c r="F4" s="1116">
        <v>2027</v>
      </c>
      <c r="G4" s="1116"/>
      <c r="H4" s="1114">
        <v>2028</v>
      </c>
      <c r="I4" s="1115"/>
    </row>
    <row r="5" spans="1:9" x14ac:dyDescent="0.2">
      <c r="A5" s="2"/>
      <c r="B5" s="529" t="s">
        <v>796</v>
      </c>
      <c r="C5" s="161" t="s">
        <v>800</v>
      </c>
      <c r="D5" s="529" t="s">
        <v>796</v>
      </c>
      <c r="E5" s="162" t="s">
        <v>800</v>
      </c>
      <c r="F5" s="155" t="s">
        <v>796</v>
      </c>
      <c r="G5" s="155" t="s">
        <v>800</v>
      </c>
      <c r="H5" s="529" t="s">
        <v>796</v>
      </c>
      <c r="I5" s="162" t="s">
        <v>800</v>
      </c>
    </row>
    <row r="6" spans="1:9" x14ac:dyDescent="0.2">
      <c r="A6" s="1" t="s">
        <v>200</v>
      </c>
      <c r="B6" s="1251">
        <v>2.7067227340831863</v>
      </c>
      <c r="C6" s="1252">
        <v>2.9684820978627613</v>
      </c>
      <c r="D6" s="1251">
        <v>2.6008277312241717</v>
      </c>
      <c r="E6" s="1252">
        <v>2.5516431119923197</v>
      </c>
      <c r="F6" s="1251">
        <v>2.5175224724080465</v>
      </c>
      <c r="G6" s="1252">
        <v>2.4336241539776751</v>
      </c>
      <c r="H6" s="1251">
        <v>2.3979597807518331</v>
      </c>
      <c r="I6" s="1252">
        <v>2.1151531526667924</v>
      </c>
    </row>
    <row r="7" spans="1:9" x14ac:dyDescent="0.2">
      <c r="A7" s="250" t="s">
        <v>199</v>
      </c>
      <c r="B7" s="1247"/>
      <c r="C7" s="1249"/>
      <c r="D7" s="1247"/>
      <c r="E7" s="1249"/>
      <c r="F7" s="1247"/>
      <c r="G7" s="1249"/>
      <c r="H7" s="1247"/>
      <c r="I7" s="1249"/>
    </row>
    <row r="8" spans="1:9" x14ac:dyDescent="0.2">
      <c r="A8" s="1" t="s">
        <v>510</v>
      </c>
      <c r="B8" s="1247">
        <v>2.9584959401254878</v>
      </c>
      <c r="C8" s="1249">
        <v>3.0367268013536943</v>
      </c>
      <c r="D8" s="1247">
        <v>2.6555301648033378</v>
      </c>
      <c r="E8" s="1249">
        <v>2.7579135104225827</v>
      </c>
      <c r="F8" s="1247">
        <v>2.3060329050024819</v>
      </c>
      <c r="G8" s="1249">
        <v>2.5639589739292035</v>
      </c>
      <c r="H8" s="1247">
        <v>2.17423202341908</v>
      </c>
      <c r="I8" s="1249">
        <v>2.1961410630849656</v>
      </c>
    </row>
    <row r="9" spans="1:9" x14ac:dyDescent="0.2">
      <c r="A9" s="250" t="s">
        <v>495</v>
      </c>
      <c r="B9" s="1247"/>
      <c r="C9" s="1249"/>
      <c r="D9" s="1247"/>
      <c r="E9" s="1249"/>
      <c r="F9" s="1247"/>
      <c r="G9" s="1249"/>
      <c r="H9" s="1247"/>
      <c r="I9" s="1249"/>
    </row>
    <row r="10" spans="1:9" x14ac:dyDescent="0.2">
      <c r="A10" s="1" t="s">
        <v>511</v>
      </c>
      <c r="B10" s="1247">
        <v>3.008337785212774</v>
      </c>
      <c r="C10" s="1249">
        <v>3.4000592504242348</v>
      </c>
      <c r="D10" s="1247">
        <v>2.8703894185168508</v>
      </c>
      <c r="E10" s="1249">
        <v>2.4999999999999858</v>
      </c>
      <c r="F10" s="1247">
        <v>2.8703894185168792</v>
      </c>
      <c r="G10" s="1249">
        <v>2.4999999999999858</v>
      </c>
      <c r="H10" s="1247">
        <v>2.8703894185168224</v>
      </c>
      <c r="I10" s="1249">
        <v>2.4999999999999716</v>
      </c>
    </row>
    <row r="11" spans="1:9" x14ac:dyDescent="0.2">
      <c r="A11" s="250" t="s">
        <v>495</v>
      </c>
      <c r="B11" s="1247"/>
      <c r="C11" s="1249"/>
      <c r="D11" s="1247"/>
      <c r="E11" s="1249"/>
      <c r="F11" s="1247"/>
      <c r="G11" s="1249"/>
      <c r="H11" s="1247"/>
      <c r="I11" s="1249"/>
    </row>
    <row r="12" spans="1:9" x14ac:dyDescent="0.2">
      <c r="A12" s="1" t="s">
        <v>512</v>
      </c>
      <c r="B12" s="1247">
        <v>3.3199432047033213</v>
      </c>
      <c r="C12" s="1249">
        <v>4.2926626048725609</v>
      </c>
      <c r="D12" s="1247">
        <v>2.4512537310856999</v>
      </c>
      <c r="E12" s="1249">
        <v>2.8707571196485304</v>
      </c>
      <c r="F12" s="1247">
        <v>2.3557882994494008</v>
      </c>
      <c r="G12" s="1249">
        <v>2.5993244264731459</v>
      </c>
      <c r="H12" s="1247">
        <v>2.3796622813488995</v>
      </c>
      <c r="I12" s="1249">
        <v>2.584472435481544</v>
      </c>
    </row>
    <row r="13" spans="1:9" x14ac:dyDescent="0.2">
      <c r="A13" s="250" t="s">
        <v>199</v>
      </c>
      <c r="B13" s="1247"/>
      <c r="C13" s="1249"/>
      <c r="D13" s="1247"/>
      <c r="E13" s="1249"/>
      <c r="F13" s="1247"/>
      <c r="G13" s="1249"/>
      <c r="H13" s="1247"/>
      <c r="I13" s="1249"/>
    </row>
    <row r="14" spans="1:9" x14ac:dyDescent="0.2">
      <c r="A14" s="1" t="s">
        <v>513</v>
      </c>
      <c r="B14" s="1247">
        <v>3.9415416446656906</v>
      </c>
      <c r="C14" s="1249">
        <v>6.0168008204611709</v>
      </c>
      <c r="D14" s="1247">
        <v>3.242134861880146</v>
      </c>
      <c r="E14" s="1249">
        <v>3.884149968410938</v>
      </c>
      <c r="F14" s="1247">
        <v>3.1351080601346553</v>
      </c>
      <c r="G14" s="1249">
        <v>3.6507478581897885</v>
      </c>
      <c r="H14" s="1247">
        <v>3.0775785555094473</v>
      </c>
      <c r="I14" s="1249">
        <v>2.5485214453902643</v>
      </c>
    </row>
    <row r="15" spans="1:9" x14ac:dyDescent="0.2">
      <c r="A15" s="250" t="s">
        <v>199</v>
      </c>
      <c r="B15" s="1248"/>
      <c r="C15" s="1250"/>
      <c r="D15" s="1248"/>
      <c r="E15" s="1250"/>
      <c r="F15" s="1248"/>
      <c r="G15" s="1250"/>
      <c r="H15" s="1248"/>
      <c r="I15" s="1250"/>
    </row>
    <row r="16" spans="1:9" x14ac:dyDescent="0.2">
      <c r="A16" s="204" t="s">
        <v>514</v>
      </c>
      <c r="B16" s="1251">
        <v>-4.158680180909557</v>
      </c>
      <c r="C16" s="1252">
        <v>-3.0063407537983866</v>
      </c>
      <c r="D16" s="1251">
        <v>-3.7878046809980281</v>
      </c>
      <c r="E16" s="1252">
        <v>-3.3235659101946693</v>
      </c>
      <c r="F16" s="1251">
        <v>-3.5712640821544661</v>
      </c>
      <c r="G16" s="1252">
        <v>-3.5659885646792273</v>
      </c>
      <c r="H16" s="1251">
        <v>-3.4666138003437736</v>
      </c>
      <c r="I16" s="1252">
        <v>-3.7160480194428858</v>
      </c>
    </row>
    <row r="17" spans="1:9" x14ac:dyDescent="0.2">
      <c r="A17" s="497" t="s">
        <v>500</v>
      </c>
      <c r="B17" s="1248"/>
      <c r="C17" s="1250"/>
      <c r="D17" s="1248"/>
      <c r="E17" s="1250"/>
      <c r="F17" s="1248"/>
      <c r="G17" s="1250"/>
      <c r="H17" s="1248"/>
      <c r="I17" s="1250"/>
    </row>
    <row r="18" spans="1:9" x14ac:dyDescent="0.2">
      <c r="A18" s="17" t="s">
        <v>2</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5C67-17C0-4678-882F-FFD5D2BBD524}">
  <dimension ref="A1:O35"/>
  <sheetViews>
    <sheetView showGridLines="0" zoomScaleNormal="100" workbookViewId="0">
      <selection activeCell="D29" sqref="D29"/>
    </sheetView>
  </sheetViews>
  <sheetFormatPr baseColWidth="10" defaultColWidth="11.42578125" defaultRowHeight="12.75" x14ac:dyDescent="0.2"/>
  <cols>
    <col min="1" max="1" width="49.42578125" style="4" bestFit="1" customWidth="1"/>
    <col min="2" max="5" width="13.42578125" style="4" bestFit="1" customWidth="1"/>
    <col min="6" max="16384" width="11.42578125" style="4"/>
  </cols>
  <sheetData>
    <row r="1" spans="1:15" x14ac:dyDescent="0.2">
      <c r="A1" s="256" t="s">
        <v>261</v>
      </c>
      <c r="B1" s="22"/>
      <c r="C1" s="22"/>
      <c r="D1" s="22"/>
      <c r="E1" s="22"/>
    </row>
    <row r="2" spans="1:15" x14ac:dyDescent="0.2">
      <c r="A2" s="256" t="s">
        <v>691</v>
      </c>
      <c r="B2" s="22"/>
      <c r="C2" s="22"/>
      <c r="D2" s="22"/>
      <c r="E2" s="878"/>
    </row>
    <row r="3" spans="1:15" x14ac:dyDescent="0.2">
      <c r="A3" s="477" t="s">
        <v>715</v>
      </c>
      <c r="B3" s="22"/>
      <c r="C3" s="22"/>
      <c r="D3" s="22"/>
      <c r="E3" s="22"/>
    </row>
    <row r="4" spans="1:15" x14ac:dyDescent="0.2">
      <c r="A4" s="477"/>
      <c r="B4" s="22"/>
      <c r="C4" s="22"/>
      <c r="D4" s="22"/>
      <c r="E4" s="22"/>
    </row>
    <row r="5" spans="1:15" x14ac:dyDescent="0.2">
      <c r="A5" s="23"/>
      <c r="B5" s="24">
        <v>2025</v>
      </c>
      <c r="C5" s="24">
        <v>2026</v>
      </c>
      <c r="D5" s="24">
        <v>2027</v>
      </c>
      <c r="E5" s="24">
        <v>2028</v>
      </c>
    </row>
    <row r="6" spans="1:15" x14ac:dyDescent="0.2">
      <c r="A6" s="25" t="s">
        <v>17</v>
      </c>
      <c r="B6" s="26">
        <v>77103260.33266516</v>
      </c>
      <c r="C6" s="26">
        <v>77516698.663259968</v>
      </c>
      <c r="D6" s="26">
        <v>79794013.21958831</v>
      </c>
      <c r="E6" s="26">
        <v>81730297.221454129</v>
      </c>
      <c r="G6" s="27"/>
      <c r="H6" s="27"/>
      <c r="I6" s="27"/>
      <c r="J6" s="27"/>
      <c r="L6" s="40"/>
      <c r="M6" s="40"/>
      <c r="N6" s="40"/>
      <c r="O6" s="40"/>
    </row>
    <row r="7" spans="1:15" x14ac:dyDescent="0.2">
      <c r="A7" s="25" t="s">
        <v>6</v>
      </c>
      <c r="B7" s="28">
        <v>77090762.148362666</v>
      </c>
      <c r="C7" s="28">
        <v>77504206.167931169</v>
      </c>
      <c r="D7" s="28">
        <v>79781509.248440608</v>
      </c>
      <c r="E7" s="28">
        <v>81717781.050226331</v>
      </c>
      <c r="G7" s="27"/>
      <c r="H7" s="27"/>
      <c r="I7" s="27"/>
      <c r="J7" s="27"/>
      <c r="L7" s="40"/>
      <c r="M7" s="40"/>
      <c r="N7" s="40"/>
      <c r="O7" s="40"/>
    </row>
    <row r="8" spans="1:15" x14ac:dyDescent="0.2">
      <c r="A8" s="29" t="s">
        <v>7</v>
      </c>
      <c r="B8" s="30">
        <v>64812402.928581767</v>
      </c>
      <c r="C8" s="31">
        <v>65050072.063026994</v>
      </c>
      <c r="D8" s="30">
        <v>67085922.850886554</v>
      </c>
      <c r="E8" s="32">
        <v>68873052.076267719</v>
      </c>
      <c r="G8" s="249"/>
      <c r="H8" s="249"/>
      <c r="I8" s="249"/>
      <c r="J8" s="249"/>
      <c r="L8" s="40"/>
      <c r="M8" s="40"/>
      <c r="N8" s="40"/>
      <c r="O8" s="40"/>
    </row>
    <row r="9" spans="1:15" ht="13.5" x14ac:dyDescent="0.25">
      <c r="A9" s="759" t="s">
        <v>262</v>
      </c>
      <c r="B9" s="760">
        <v>5319791.9989999998</v>
      </c>
      <c r="C9" s="761">
        <v>4067199.0660000001</v>
      </c>
      <c r="D9" s="760">
        <v>4109097.6859999998</v>
      </c>
      <c r="E9" s="762">
        <v>4207093.4909999995</v>
      </c>
      <c r="G9" s="468"/>
      <c r="H9" s="468"/>
      <c r="I9" s="468"/>
      <c r="J9" s="468"/>
      <c r="L9" s="40"/>
      <c r="M9" s="40"/>
      <c r="N9" s="40"/>
      <c r="O9" s="40"/>
    </row>
    <row r="10" spans="1:15" ht="13.5" x14ac:dyDescent="0.25">
      <c r="A10" s="759" t="s">
        <v>263</v>
      </c>
      <c r="B10" s="760">
        <v>59492610.929581769</v>
      </c>
      <c r="C10" s="761">
        <v>60982872.997026995</v>
      </c>
      <c r="D10" s="760">
        <v>62976825.164886557</v>
      </c>
      <c r="E10" s="762">
        <v>64665958.585267723</v>
      </c>
      <c r="G10" s="468"/>
      <c r="H10" s="468"/>
      <c r="I10" s="468"/>
      <c r="J10" s="468"/>
      <c r="L10" s="40"/>
      <c r="M10" s="40"/>
      <c r="N10" s="40"/>
      <c r="O10" s="40"/>
    </row>
    <row r="11" spans="1:15" ht="13.5" x14ac:dyDescent="0.25">
      <c r="A11" s="29" t="s">
        <v>10</v>
      </c>
      <c r="B11" s="30">
        <v>1520535.6273312906</v>
      </c>
      <c r="C11" s="31">
        <v>1497592.9982508407</v>
      </c>
      <c r="D11" s="30">
        <v>1617471.0035918814</v>
      </c>
      <c r="E11" s="32">
        <v>1630692.531073154</v>
      </c>
      <c r="G11" s="468"/>
      <c r="H11" s="468"/>
      <c r="I11" s="468"/>
      <c r="J11" s="468"/>
      <c r="L11" s="40"/>
      <c r="M11" s="40"/>
      <c r="N11" s="40"/>
      <c r="O11" s="40"/>
    </row>
    <row r="12" spans="1:15" x14ac:dyDescent="0.2">
      <c r="A12" s="29" t="s">
        <v>11</v>
      </c>
      <c r="B12" s="30">
        <v>3343800.72</v>
      </c>
      <c r="C12" s="31">
        <v>3536971.4388150284</v>
      </c>
      <c r="D12" s="30">
        <v>3595868.9919565148</v>
      </c>
      <c r="E12" s="32">
        <v>3670420.547328278</v>
      </c>
      <c r="G12" s="27"/>
      <c r="H12" s="27"/>
      <c r="I12" s="27"/>
      <c r="J12" s="27"/>
      <c r="L12" s="40"/>
      <c r="M12" s="40"/>
      <c r="N12" s="40"/>
      <c r="O12" s="40"/>
    </row>
    <row r="13" spans="1:15" x14ac:dyDescent="0.2">
      <c r="A13" s="29" t="s">
        <v>12</v>
      </c>
      <c r="B13" s="30">
        <v>191596.14352477543</v>
      </c>
      <c r="C13" s="31">
        <v>194401.38607950753</v>
      </c>
      <c r="D13" s="30">
        <v>196562.4393810131</v>
      </c>
      <c r="E13" s="32">
        <v>198573.34816010398</v>
      </c>
      <c r="G13" s="27"/>
      <c r="H13" s="27"/>
      <c r="I13" s="27"/>
      <c r="J13" s="27"/>
      <c r="L13" s="40"/>
      <c r="M13" s="40"/>
      <c r="N13" s="40"/>
      <c r="O13" s="40"/>
    </row>
    <row r="14" spans="1:15" x14ac:dyDescent="0.2">
      <c r="A14" s="29" t="s">
        <v>13</v>
      </c>
      <c r="B14" s="30">
        <v>2536988.0885363864</v>
      </c>
      <c r="C14" s="31">
        <v>2564292.5678956332</v>
      </c>
      <c r="D14" s="30">
        <v>2513933.5284332321</v>
      </c>
      <c r="E14" s="32">
        <v>2476291.5372791425</v>
      </c>
      <c r="G14" s="27"/>
      <c r="H14" s="27"/>
      <c r="I14" s="27"/>
      <c r="J14" s="27"/>
      <c r="L14" s="40"/>
      <c r="M14" s="40"/>
      <c r="N14" s="40"/>
      <c r="O14" s="40"/>
    </row>
    <row r="15" spans="1:15" x14ac:dyDescent="0.2">
      <c r="A15" s="902" t="s">
        <v>829</v>
      </c>
      <c r="B15" s="30">
        <v>838517.30105426686</v>
      </c>
      <c r="C15" s="31">
        <v>869110.36337891081</v>
      </c>
      <c r="D15" s="30">
        <v>823187.95152499666</v>
      </c>
      <c r="E15" s="32">
        <v>787006.05119299516</v>
      </c>
      <c r="G15" s="27"/>
      <c r="H15" s="27"/>
      <c r="I15" s="27"/>
      <c r="J15" s="27"/>
      <c r="L15" s="40"/>
      <c r="M15" s="40"/>
      <c r="N15" s="40"/>
      <c r="O15" s="40"/>
    </row>
    <row r="16" spans="1:15" x14ac:dyDescent="0.2">
      <c r="A16" s="902" t="s">
        <v>830</v>
      </c>
      <c r="B16" s="30">
        <v>1698470.7874821196</v>
      </c>
      <c r="C16" s="30">
        <v>1695182.2045167224</v>
      </c>
      <c r="D16" s="30">
        <v>1690745.5769082354</v>
      </c>
      <c r="E16" s="30">
        <v>1689285.4860861474</v>
      </c>
      <c r="G16" s="27"/>
      <c r="H16" s="27"/>
      <c r="I16" s="27"/>
      <c r="J16" s="27"/>
      <c r="L16" s="40"/>
      <c r="M16" s="40"/>
      <c r="N16" s="40"/>
      <c r="O16" s="40"/>
    </row>
    <row r="17" spans="1:15" x14ac:dyDescent="0.2">
      <c r="A17" s="29" t="s">
        <v>14</v>
      </c>
      <c r="B17" s="30">
        <v>1570048.4755421693</v>
      </c>
      <c r="C17" s="31">
        <v>1605236.7479486489</v>
      </c>
      <c r="D17" s="30">
        <v>1646803.9166549593</v>
      </c>
      <c r="E17" s="32">
        <v>1679259.5470780386</v>
      </c>
      <c r="G17" s="27"/>
      <c r="H17" s="27"/>
      <c r="I17" s="27"/>
      <c r="J17" s="27"/>
      <c r="L17" s="40"/>
      <c r="M17" s="40"/>
      <c r="N17" s="40"/>
      <c r="O17" s="40"/>
    </row>
    <row r="18" spans="1:15" x14ac:dyDescent="0.2">
      <c r="A18" s="29" t="s">
        <v>41</v>
      </c>
      <c r="B18" s="30">
        <v>3115390.1648462699</v>
      </c>
      <c r="C18" s="31">
        <v>3055638.9659145135</v>
      </c>
      <c r="D18" s="30">
        <v>3124946.5175364506</v>
      </c>
      <c r="E18" s="32">
        <v>3189491.4630398876</v>
      </c>
      <c r="G18" s="27"/>
      <c r="H18" s="27"/>
      <c r="I18" s="27"/>
      <c r="J18" s="27"/>
      <c r="L18" s="40"/>
      <c r="M18" s="40"/>
      <c r="N18" s="40"/>
      <c r="O18" s="40"/>
    </row>
    <row r="19" spans="1:15" x14ac:dyDescent="0.2">
      <c r="A19" s="25" t="s">
        <v>15</v>
      </c>
      <c r="B19" s="33">
        <v>12498.1843025</v>
      </c>
      <c r="C19" s="34">
        <v>12492.4953288</v>
      </c>
      <c r="D19" s="33">
        <v>12503.9711477</v>
      </c>
      <c r="E19" s="35">
        <v>12516.171227800001</v>
      </c>
      <c r="G19" s="27"/>
      <c r="H19" s="27"/>
      <c r="I19" s="27"/>
      <c r="J19" s="27"/>
      <c r="L19" s="40"/>
      <c r="M19" s="40"/>
      <c r="N19" s="40"/>
      <c r="O19" s="40"/>
    </row>
    <row r="20" spans="1:15" x14ac:dyDescent="0.2">
      <c r="A20" s="36" t="s">
        <v>16</v>
      </c>
      <c r="B20" s="37">
        <v>12498.1843025</v>
      </c>
      <c r="C20" s="38">
        <v>12492.4953288</v>
      </c>
      <c r="D20" s="37">
        <v>12503.9711477</v>
      </c>
      <c r="E20" s="39">
        <v>12516.171227800001</v>
      </c>
      <c r="G20" s="27"/>
      <c r="H20" s="27"/>
      <c r="I20" s="27"/>
      <c r="J20" s="27"/>
      <c r="L20" s="40"/>
      <c r="M20" s="40"/>
      <c r="N20" s="40"/>
      <c r="O20" s="40"/>
    </row>
    <row r="21" spans="1:15" x14ac:dyDescent="0.2">
      <c r="A21" s="22" t="s">
        <v>18</v>
      </c>
      <c r="B21" s="22"/>
      <c r="C21" s="22"/>
      <c r="D21" s="22"/>
      <c r="E21" s="22"/>
    </row>
    <row r="22" spans="1:15" x14ac:dyDescent="0.2">
      <c r="B22" s="27"/>
      <c r="C22" s="27"/>
      <c r="D22" s="27"/>
      <c r="E22" s="27"/>
      <c r="F22" s="676"/>
      <c r="G22" s="676"/>
      <c r="H22" s="676"/>
      <c r="I22" s="676"/>
    </row>
    <row r="23" spans="1:15" x14ac:dyDescent="0.2">
      <c r="B23" s="27"/>
      <c r="C23" s="27"/>
      <c r="D23" s="27"/>
      <c r="E23" s="27"/>
      <c r="F23" s="676"/>
      <c r="G23" s="676"/>
      <c r="H23" s="676"/>
      <c r="I23" s="676"/>
    </row>
    <row r="24" spans="1:15" x14ac:dyDescent="0.2">
      <c r="B24" s="27"/>
      <c r="C24" s="27"/>
      <c r="D24" s="27"/>
      <c r="E24" s="27"/>
      <c r="F24" s="676"/>
      <c r="G24" s="676"/>
      <c r="H24" s="676"/>
      <c r="I24" s="676"/>
    </row>
    <row r="25" spans="1:15" x14ac:dyDescent="0.2">
      <c r="B25" s="27"/>
      <c r="C25" s="27"/>
      <c r="D25" s="27"/>
      <c r="E25" s="27"/>
      <c r="F25" s="676"/>
      <c r="G25" s="676"/>
      <c r="H25" s="676"/>
      <c r="I25" s="676"/>
    </row>
    <row r="26" spans="1:15" x14ac:dyDescent="0.2">
      <c r="B26" s="27"/>
      <c r="C26" s="27"/>
      <c r="D26" s="27"/>
      <c r="E26" s="27"/>
      <c r="F26" s="676"/>
      <c r="G26" s="676"/>
      <c r="H26" s="676"/>
      <c r="I26" s="676"/>
    </row>
    <row r="27" spans="1:15" x14ac:dyDescent="0.2">
      <c r="B27" s="27"/>
      <c r="C27" s="27"/>
      <c r="D27" s="27"/>
      <c r="E27" s="27"/>
      <c r="F27" s="676"/>
      <c r="G27" s="676"/>
      <c r="H27" s="676"/>
      <c r="I27" s="676"/>
    </row>
    <row r="28" spans="1:15" x14ac:dyDescent="0.2">
      <c r="B28" s="27"/>
      <c r="C28" s="27"/>
      <c r="D28" s="27"/>
      <c r="E28" s="27"/>
      <c r="F28" s="676"/>
      <c r="G28" s="676"/>
      <c r="H28" s="676"/>
      <c r="I28" s="676"/>
    </row>
    <row r="29" spans="1:15" x14ac:dyDescent="0.2">
      <c r="B29" s="27"/>
      <c r="C29" s="27"/>
      <c r="D29" s="27"/>
      <c r="E29" s="27"/>
      <c r="F29" s="676"/>
      <c r="G29" s="676"/>
      <c r="H29" s="676"/>
      <c r="I29" s="676"/>
    </row>
    <row r="30" spans="1:15" x14ac:dyDescent="0.2">
      <c r="B30" s="27"/>
      <c r="C30" s="27"/>
      <c r="D30" s="27"/>
      <c r="E30" s="27"/>
      <c r="F30" s="676"/>
      <c r="G30" s="676"/>
      <c r="H30" s="676"/>
      <c r="I30" s="676"/>
    </row>
    <row r="31" spans="1:15" x14ac:dyDescent="0.2">
      <c r="B31" s="27"/>
      <c r="C31" s="27"/>
      <c r="D31" s="27"/>
      <c r="E31" s="27"/>
      <c r="F31" s="676"/>
      <c r="G31" s="676"/>
      <c r="H31" s="676"/>
      <c r="I31" s="676"/>
    </row>
    <row r="32" spans="1:15" x14ac:dyDescent="0.2">
      <c r="B32" s="27"/>
      <c r="C32" s="27"/>
      <c r="D32" s="27"/>
      <c r="E32" s="27"/>
      <c r="F32" s="676"/>
      <c r="G32" s="676"/>
      <c r="H32" s="676"/>
      <c r="I32" s="676"/>
    </row>
    <row r="33" spans="2:9" x14ac:dyDescent="0.2">
      <c r="B33" s="27"/>
      <c r="C33" s="27"/>
      <c r="D33" s="27"/>
      <c r="E33" s="27"/>
      <c r="F33" s="676"/>
      <c r="G33" s="676"/>
      <c r="H33" s="676"/>
      <c r="I33" s="676"/>
    </row>
    <row r="34" spans="2:9" x14ac:dyDescent="0.2">
      <c r="B34" s="27"/>
      <c r="C34" s="27"/>
      <c r="D34" s="27"/>
      <c r="E34" s="27"/>
    </row>
    <row r="35" spans="2:9" x14ac:dyDescent="0.2">
      <c r="B35" s="27"/>
      <c r="C35" s="27"/>
      <c r="D35" s="27"/>
      <c r="E35" s="27"/>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77CB-1DDB-4FE9-9CF4-219970A29B6A}">
  <dimension ref="A1:F22"/>
  <sheetViews>
    <sheetView showGridLines="0" workbookViewId="0">
      <selection activeCell="F18" sqref="F18"/>
    </sheetView>
  </sheetViews>
  <sheetFormatPr baseColWidth="10" defaultColWidth="11.42578125" defaultRowHeight="12.75" x14ac:dyDescent="0.2"/>
  <cols>
    <col min="1" max="1" width="63.42578125" style="4" customWidth="1"/>
    <col min="2" max="16384" width="11.42578125" style="4"/>
  </cols>
  <sheetData>
    <row r="1" spans="1:6" x14ac:dyDescent="0.2">
      <c r="A1" s="41" t="s">
        <v>264</v>
      </c>
      <c r="B1" s="7"/>
      <c r="C1" s="7"/>
      <c r="D1" s="7"/>
      <c r="E1" s="7"/>
    </row>
    <row r="2" spans="1:6" x14ac:dyDescent="0.2">
      <c r="A2" s="41" t="s">
        <v>692</v>
      </c>
    </row>
    <row r="3" spans="1:6" x14ac:dyDescent="0.2">
      <c r="A3" s="41" t="s">
        <v>265</v>
      </c>
      <c r="F3" s="376"/>
    </row>
    <row r="4" spans="1:6" x14ac:dyDescent="0.2">
      <c r="A4" s="42" t="s">
        <v>706</v>
      </c>
      <c r="B4" s="7"/>
      <c r="C4" s="7"/>
      <c r="D4" s="7"/>
      <c r="E4" s="7"/>
    </row>
    <row r="5" spans="1:6" x14ac:dyDescent="0.2">
      <c r="A5" s="7"/>
      <c r="B5" s="7"/>
      <c r="C5" s="7"/>
      <c r="D5" s="7"/>
      <c r="E5" s="7"/>
    </row>
    <row r="6" spans="1:6" x14ac:dyDescent="0.2">
      <c r="A6" s="230"/>
      <c r="B6" s="24">
        <v>2025</v>
      </c>
      <c r="C6" s="24">
        <v>2026</v>
      </c>
      <c r="D6" s="231">
        <v>2027</v>
      </c>
      <c r="E6" s="231">
        <v>2028</v>
      </c>
    </row>
    <row r="7" spans="1:6" x14ac:dyDescent="0.2">
      <c r="A7" s="10" t="s">
        <v>799</v>
      </c>
      <c r="B7" s="28">
        <v>74546601.254484937</v>
      </c>
      <c r="C7" s="805">
        <v>76500790.433126122</v>
      </c>
      <c r="D7" s="28">
        <v>78582970.613067135</v>
      </c>
      <c r="E7" s="806">
        <v>80421456.960431933</v>
      </c>
    </row>
    <row r="8" spans="1:6" x14ac:dyDescent="0.2">
      <c r="A8" s="229" t="s">
        <v>266</v>
      </c>
      <c r="B8" s="807">
        <v>4.4844621833249221</v>
      </c>
      <c r="C8" s="808">
        <v>2.6214329637511247</v>
      </c>
      <c r="D8" s="807">
        <v>2.7217760341459174</v>
      </c>
      <c r="E8" s="809">
        <v>2.3395480382349954</v>
      </c>
    </row>
    <row r="9" spans="1:6" x14ac:dyDescent="0.2">
      <c r="A9" s="838" t="s">
        <v>567</v>
      </c>
      <c r="B9" s="673">
        <v>351220.29728109762</v>
      </c>
      <c r="C9" s="673">
        <v>201109.8875693772</v>
      </c>
      <c r="D9" s="673">
        <v>231208.59445595369</v>
      </c>
      <c r="E9" s="673">
        <v>353451.70522195939</v>
      </c>
    </row>
    <row r="10" spans="1:6" x14ac:dyDescent="0.2">
      <c r="A10" s="838" t="s">
        <v>672</v>
      </c>
      <c r="B10" s="367">
        <v>2612420.8683495075</v>
      </c>
      <c r="C10" s="367">
        <v>799673.7536264658</v>
      </c>
      <c r="D10" s="367">
        <v>928400.62867550552</v>
      </c>
      <c r="E10" s="367">
        <v>940848.58640025556</v>
      </c>
      <c r="F10" s="376"/>
    </row>
    <row r="11" spans="1:6" ht="15" x14ac:dyDescent="0.2">
      <c r="A11" s="838" t="s">
        <v>667</v>
      </c>
      <c r="B11" s="367">
        <v>-406982.0874503837</v>
      </c>
      <c r="C11" s="367">
        <v>15124.588937999681</v>
      </c>
      <c r="D11" s="367">
        <v>51433.383389716968</v>
      </c>
      <c r="E11" s="367">
        <v>14539.969399976078</v>
      </c>
    </row>
    <row r="12" spans="1:6" x14ac:dyDescent="0.2">
      <c r="A12" s="10" t="s">
        <v>804</v>
      </c>
      <c r="B12" s="26">
        <v>77103260.33266516</v>
      </c>
      <c r="C12" s="26">
        <v>77516698.663259968</v>
      </c>
      <c r="D12" s="26">
        <v>79794013.21958831</v>
      </c>
      <c r="E12" s="26">
        <v>81730297.221454129</v>
      </c>
      <c r="F12" s="376"/>
    </row>
    <row r="13" spans="1:6" x14ac:dyDescent="0.2">
      <c r="A13" s="229" t="s">
        <v>266</v>
      </c>
      <c r="B13" s="495">
        <v>7.9618603917147146</v>
      </c>
      <c r="C13" s="495">
        <v>0.5362138109478165</v>
      </c>
      <c r="D13" s="495">
        <v>2.9378373893620191</v>
      </c>
      <c r="E13" s="495">
        <v>2.4266031043422842</v>
      </c>
      <c r="F13" s="376"/>
    </row>
    <row r="14" spans="1:6" x14ac:dyDescent="0.2">
      <c r="A14" s="804" t="s">
        <v>666</v>
      </c>
      <c r="B14" s="816">
        <v>2556659.0781802237</v>
      </c>
      <c r="C14" s="816">
        <v>1015908.2301338464</v>
      </c>
      <c r="D14" s="816">
        <v>1211042.6065211743</v>
      </c>
      <c r="E14" s="816">
        <v>1308840.2610221952</v>
      </c>
    </row>
    <row r="15" spans="1:6" x14ac:dyDescent="0.2">
      <c r="A15" s="1253" t="s">
        <v>668</v>
      </c>
      <c r="B15" s="1253"/>
      <c r="C15" s="1253"/>
      <c r="D15" s="1253"/>
      <c r="E15" s="1253"/>
    </row>
    <row r="16" spans="1:6" x14ac:dyDescent="0.2">
      <c r="A16" s="1254"/>
      <c r="B16" s="1254"/>
      <c r="C16" s="1254"/>
      <c r="D16" s="1254"/>
      <c r="E16" s="1254"/>
    </row>
    <row r="17" spans="1:5" x14ac:dyDescent="0.2">
      <c r="A17" s="1254"/>
      <c r="B17" s="1254"/>
      <c r="C17" s="1254"/>
      <c r="D17" s="1254"/>
      <c r="E17" s="1254"/>
    </row>
    <row r="18" spans="1:5" x14ac:dyDescent="0.2">
      <c r="A18" s="1254"/>
      <c r="B18" s="1254"/>
      <c r="C18" s="1254"/>
      <c r="D18" s="1254"/>
      <c r="E18" s="1254"/>
    </row>
    <row r="19" spans="1:5" x14ac:dyDescent="0.2">
      <c r="A19" s="7" t="s">
        <v>18</v>
      </c>
      <c r="B19" s="44"/>
      <c r="C19" s="44"/>
      <c r="D19" s="44"/>
      <c r="E19" s="44"/>
    </row>
    <row r="22" spans="1:5" x14ac:dyDescent="0.2">
      <c r="B22" s="43"/>
      <c r="C22" s="43"/>
      <c r="D22" s="43"/>
      <c r="E22" s="43"/>
    </row>
  </sheetData>
  <mergeCells count="1">
    <mergeCell ref="A15:E18"/>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C1E-9C95-4A46-A549-3A37A2873029}">
  <dimension ref="A1:E20"/>
  <sheetViews>
    <sheetView showGridLines="0" workbookViewId="0">
      <selection activeCell="I35" sqref="I35"/>
    </sheetView>
  </sheetViews>
  <sheetFormatPr baseColWidth="10" defaultColWidth="11.42578125" defaultRowHeight="12.75" x14ac:dyDescent="0.2"/>
  <cols>
    <col min="1" max="1" width="42.28515625" style="4" bestFit="1" customWidth="1"/>
    <col min="2" max="16384" width="11.42578125" style="4"/>
  </cols>
  <sheetData>
    <row r="1" spans="1:5" x14ac:dyDescent="0.2">
      <c r="A1" s="256" t="s">
        <v>267</v>
      </c>
      <c r="B1" s="22"/>
      <c r="C1" s="22"/>
      <c r="D1" s="22"/>
      <c r="E1" s="22"/>
    </row>
    <row r="2" spans="1:5" x14ac:dyDescent="0.2">
      <c r="A2" s="256" t="s">
        <v>842</v>
      </c>
      <c r="B2" s="22"/>
      <c r="C2" s="22"/>
      <c r="D2" s="22"/>
      <c r="E2" s="22"/>
    </row>
    <row r="3" spans="1:5" x14ac:dyDescent="0.2">
      <c r="A3" s="45"/>
      <c r="B3" s="22"/>
      <c r="C3" s="22"/>
      <c r="D3" s="22"/>
      <c r="E3" s="22"/>
    </row>
    <row r="4" spans="1:5" x14ac:dyDescent="0.2">
      <c r="A4" s="23"/>
      <c r="B4" s="24">
        <v>2025</v>
      </c>
      <c r="C4" s="24">
        <v>2026</v>
      </c>
      <c r="D4" s="252">
        <v>2027</v>
      </c>
      <c r="E4" s="252">
        <v>2028</v>
      </c>
    </row>
    <row r="5" spans="1:5" x14ac:dyDescent="0.2">
      <c r="A5" s="25" t="s">
        <v>618</v>
      </c>
      <c r="B5" s="232"/>
      <c r="C5" s="47"/>
      <c r="D5" s="232"/>
      <c r="E5" s="48"/>
    </row>
    <row r="6" spans="1:5" x14ac:dyDescent="0.2">
      <c r="A6" s="29" t="s">
        <v>888</v>
      </c>
      <c r="B6" s="640">
        <v>2.1913258976689054</v>
      </c>
      <c r="C6" s="641">
        <v>2.0988295065302642</v>
      </c>
      <c r="D6" s="640">
        <v>2.0842612483942258</v>
      </c>
      <c r="E6" s="642">
        <v>2.0444242075629671</v>
      </c>
    </row>
    <row r="7" spans="1:5" x14ac:dyDescent="0.2">
      <c r="A7" s="29" t="s">
        <v>683</v>
      </c>
      <c r="B7" s="1013">
        <v>-0.14999999999999458</v>
      </c>
      <c r="C7" s="1014">
        <v>-0.18000000000000238</v>
      </c>
      <c r="D7" s="1013">
        <v>-8.0000000000002292E-2</v>
      </c>
      <c r="E7" s="1015">
        <v>-4.9999999999994493E-2</v>
      </c>
    </row>
    <row r="8" spans="1:5" x14ac:dyDescent="0.2">
      <c r="A8" s="46" t="s">
        <v>45</v>
      </c>
      <c r="B8" s="233"/>
      <c r="C8" s="253"/>
      <c r="D8" s="233"/>
      <c r="E8" s="49"/>
    </row>
    <row r="9" spans="1:5" x14ac:dyDescent="0.2">
      <c r="A9" s="36" t="s">
        <v>268</v>
      </c>
      <c r="B9" s="234">
        <v>386</v>
      </c>
      <c r="C9" s="234">
        <v>386</v>
      </c>
      <c r="D9" s="234">
        <v>386</v>
      </c>
      <c r="E9" s="234">
        <v>386</v>
      </c>
    </row>
    <row r="10" spans="1:5" x14ac:dyDescent="0.2">
      <c r="A10" s="409" t="s">
        <v>833</v>
      </c>
      <c r="B10" s="233"/>
      <c r="C10" s="253"/>
      <c r="D10" s="233"/>
      <c r="E10" s="49"/>
    </row>
    <row r="11" spans="1:5" x14ac:dyDescent="0.2">
      <c r="A11" s="412" t="s">
        <v>834</v>
      </c>
      <c r="B11" s="904">
        <v>0.39922734382201142</v>
      </c>
      <c r="C11" s="905">
        <v>0.39922734382201142</v>
      </c>
      <c r="D11" s="904">
        <v>0.39922734382201142</v>
      </c>
      <c r="E11" s="906">
        <v>0.39922734382201142</v>
      </c>
    </row>
    <row r="12" spans="1:5" x14ac:dyDescent="0.2">
      <c r="A12" s="1255" t="s">
        <v>843</v>
      </c>
      <c r="B12" s="1255"/>
      <c r="C12" s="1255"/>
      <c r="D12" s="1255"/>
      <c r="E12" s="1255"/>
    </row>
    <row r="13" spans="1:5" x14ac:dyDescent="0.2">
      <c r="A13" s="1129"/>
      <c r="B13" s="1129"/>
      <c r="C13" s="1129"/>
      <c r="D13" s="1129"/>
      <c r="E13" s="1129"/>
    </row>
    <row r="14" spans="1:5" x14ac:dyDescent="0.2">
      <c r="A14" s="1129"/>
      <c r="B14" s="1129"/>
      <c r="C14" s="1129"/>
      <c r="D14" s="1129"/>
      <c r="E14" s="1129"/>
    </row>
    <row r="15" spans="1:5" x14ac:dyDescent="0.2">
      <c r="A15" s="1129"/>
      <c r="B15" s="1129"/>
      <c r="C15" s="1129"/>
      <c r="D15" s="1129"/>
      <c r="E15" s="1129"/>
    </row>
    <row r="16" spans="1:5" x14ac:dyDescent="0.2">
      <c r="A16" s="903" t="s">
        <v>18</v>
      </c>
    </row>
    <row r="17" spans="1:5" x14ac:dyDescent="0.2">
      <c r="B17" s="74"/>
      <c r="C17" s="74"/>
      <c r="D17" s="74"/>
      <c r="E17" s="74"/>
    </row>
    <row r="18" spans="1:5" x14ac:dyDescent="0.2">
      <c r="B18" s="74"/>
      <c r="C18" s="74"/>
      <c r="D18" s="74"/>
      <c r="E18" s="74"/>
    </row>
    <row r="20" spans="1:5" x14ac:dyDescent="0.2">
      <c r="A20" s="969"/>
      <c r="B20" s="969"/>
      <c r="C20" s="969"/>
      <c r="D20" s="969"/>
      <c r="E20" s="969"/>
    </row>
  </sheetData>
  <mergeCells count="1">
    <mergeCell ref="A12:E1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B27E-CCC4-4217-AEC4-0EA447C97C9F}">
  <dimension ref="A1:H18"/>
  <sheetViews>
    <sheetView showGridLines="0" zoomScaleNormal="100" workbookViewId="0">
      <selection activeCell="E42" sqref="E42"/>
    </sheetView>
  </sheetViews>
  <sheetFormatPr baseColWidth="10" defaultColWidth="11.42578125" defaultRowHeight="12.75" x14ac:dyDescent="0.2"/>
  <cols>
    <col min="1" max="1" width="49.42578125" style="4" customWidth="1"/>
    <col min="2" max="16384" width="11.42578125" style="4"/>
  </cols>
  <sheetData>
    <row r="1" spans="1:8" x14ac:dyDescent="0.2">
      <c r="A1" s="256" t="s">
        <v>269</v>
      </c>
      <c r="B1" s="22"/>
      <c r="C1" s="22"/>
      <c r="D1" s="22"/>
      <c r="E1" s="22"/>
    </row>
    <row r="2" spans="1:8" x14ac:dyDescent="0.2">
      <c r="A2" s="256" t="s">
        <v>693</v>
      </c>
      <c r="B2" s="22"/>
      <c r="C2" s="22"/>
      <c r="D2" s="22"/>
      <c r="E2" s="22"/>
    </row>
    <row r="3" spans="1:8" x14ac:dyDescent="0.2">
      <c r="A3" s="1256" t="s">
        <v>716</v>
      </c>
      <c r="B3" s="1256"/>
      <c r="C3" s="1256"/>
      <c r="D3" s="1256"/>
      <c r="E3" s="1256"/>
    </row>
    <row r="4" spans="1:8" x14ac:dyDescent="0.2">
      <c r="A4" s="476"/>
      <c r="B4" s="476"/>
      <c r="C4" s="677"/>
      <c r="D4" s="677"/>
      <c r="E4" s="677"/>
    </row>
    <row r="5" spans="1:8" x14ac:dyDescent="0.2">
      <c r="A5" s="108" t="s">
        <v>270</v>
      </c>
      <c r="B5" s="109" t="s">
        <v>271</v>
      </c>
      <c r="C5" s="109" t="s">
        <v>594</v>
      </c>
      <c r="D5" s="110" t="s">
        <v>688</v>
      </c>
      <c r="E5" s="110">
        <v>2028</v>
      </c>
    </row>
    <row r="6" spans="1:8" x14ac:dyDescent="0.2">
      <c r="A6" s="52" t="s">
        <v>272</v>
      </c>
      <c r="B6" s="53">
        <v>75272481.970310405</v>
      </c>
      <c r="C6" s="54">
        <v>75712148.899284363</v>
      </c>
      <c r="D6" s="53">
        <v>78186319.531609043</v>
      </c>
      <c r="E6" s="55">
        <v>80009455.846907288</v>
      </c>
      <c r="G6" s="74"/>
      <c r="H6" s="675"/>
    </row>
    <row r="7" spans="1:8" x14ac:dyDescent="0.2">
      <c r="A7" s="56" t="s">
        <v>209</v>
      </c>
      <c r="B7" s="57">
        <v>63692986.299656972</v>
      </c>
      <c r="C7" s="58">
        <v>63939817.580857836</v>
      </c>
      <c r="D7" s="57">
        <v>66121108.397430472</v>
      </c>
      <c r="E7" s="59">
        <v>67743467.98828125</v>
      </c>
      <c r="G7" s="27"/>
      <c r="H7" s="74"/>
    </row>
    <row r="8" spans="1:8" x14ac:dyDescent="0.2">
      <c r="A8" s="879" t="s">
        <v>273</v>
      </c>
      <c r="B8" s="880">
        <v>4323111.3722944008</v>
      </c>
      <c r="C8" s="881">
        <v>3102635.0083110901</v>
      </c>
      <c r="D8" s="880">
        <v>3200962.9674207461</v>
      </c>
      <c r="E8" s="882">
        <v>3117058.7510260586</v>
      </c>
      <c r="G8" s="27"/>
      <c r="H8" s="27"/>
    </row>
    <row r="9" spans="1:8" x14ac:dyDescent="0.2">
      <c r="A9" s="879" t="s">
        <v>274</v>
      </c>
      <c r="B9" s="880">
        <v>59369874.927362569</v>
      </c>
      <c r="C9" s="881">
        <v>60837182.572546743</v>
      </c>
      <c r="D9" s="880">
        <v>62920145.430009723</v>
      </c>
      <c r="E9" s="882">
        <v>64626409.237255193</v>
      </c>
      <c r="G9" s="27"/>
      <c r="H9" s="27"/>
    </row>
    <row r="10" spans="1:8" x14ac:dyDescent="0.2">
      <c r="A10" s="56" t="s">
        <v>212</v>
      </c>
      <c r="B10" s="57">
        <v>813947.03648076719</v>
      </c>
      <c r="C10" s="58">
        <v>809355.44525017554</v>
      </c>
      <c r="D10" s="57">
        <v>977328.9821466594</v>
      </c>
      <c r="E10" s="59">
        <v>1041181.4594177238</v>
      </c>
      <c r="G10" s="27"/>
      <c r="H10" s="27"/>
    </row>
    <row r="11" spans="1:8" x14ac:dyDescent="0.2">
      <c r="A11" s="56" t="s">
        <v>275</v>
      </c>
      <c r="B11" s="57">
        <v>2715313.1739490703</v>
      </c>
      <c r="C11" s="58">
        <v>2870797.0870547774</v>
      </c>
      <c r="D11" s="57">
        <v>2921834.6483842768</v>
      </c>
      <c r="E11" s="59">
        <v>2983363.4133085194</v>
      </c>
      <c r="G11" s="27"/>
      <c r="H11" s="27"/>
    </row>
    <row r="12" spans="1:8" x14ac:dyDescent="0.2">
      <c r="A12" s="56" t="s">
        <v>836</v>
      </c>
      <c r="B12" s="57">
        <v>838517.30105426686</v>
      </c>
      <c r="C12" s="58">
        <v>869110.36337891081</v>
      </c>
      <c r="D12" s="57">
        <v>823187.95152499666</v>
      </c>
      <c r="E12" s="59">
        <v>787006.05119299516</v>
      </c>
      <c r="G12" s="27"/>
      <c r="H12" s="27"/>
    </row>
    <row r="13" spans="1:8" ht="15" x14ac:dyDescent="0.2">
      <c r="A13" s="60" t="s">
        <v>568</v>
      </c>
      <c r="B13" s="61">
        <v>7211718.1591693368</v>
      </c>
      <c r="C13" s="62">
        <v>7223068.4227426592</v>
      </c>
      <c r="D13" s="61">
        <v>7342859.552122632</v>
      </c>
      <c r="E13" s="63">
        <v>7454436.9347067885</v>
      </c>
      <c r="G13" s="27"/>
      <c r="H13" s="27"/>
    </row>
    <row r="14" spans="1:8" ht="12.75" customHeight="1" x14ac:dyDescent="0.2">
      <c r="A14" s="1257" t="s">
        <v>838</v>
      </c>
      <c r="B14" s="1257"/>
      <c r="C14" s="1257"/>
      <c r="D14" s="1257"/>
      <c r="E14" s="1257"/>
    </row>
    <row r="15" spans="1:8" x14ac:dyDescent="0.2">
      <c r="A15" s="1258"/>
      <c r="B15" s="1258"/>
      <c r="C15" s="1258"/>
      <c r="D15" s="1258"/>
      <c r="E15" s="1258"/>
    </row>
    <row r="16" spans="1:8" x14ac:dyDescent="0.2">
      <c r="A16" s="1258"/>
      <c r="B16" s="1258"/>
      <c r="C16" s="1258"/>
      <c r="D16" s="1258"/>
      <c r="E16" s="1258"/>
    </row>
    <row r="17" spans="1:5" x14ac:dyDescent="0.2">
      <c r="A17" s="1258"/>
      <c r="B17" s="1258"/>
      <c r="C17" s="1258"/>
      <c r="D17" s="1258"/>
      <c r="E17" s="1258"/>
    </row>
    <row r="18" spans="1:5" x14ac:dyDescent="0.2">
      <c r="A18" s="476" t="s">
        <v>18</v>
      </c>
    </row>
  </sheetData>
  <mergeCells count="2">
    <mergeCell ref="A3:E3"/>
    <mergeCell ref="A14:E17"/>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13B-6B9B-4AB9-832B-BCF16F1F79E1}">
  <sheetPr>
    <pageSetUpPr autoPageBreaks="0"/>
  </sheetPr>
  <dimension ref="A1:E28"/>
  <sheetViews>
    <sheetView showGridLines="0" zoomScaleNormal="100" workbookViewId="0">
      <selection activeCell="K14" sqref="K13:K14"/>
    </sheetView>
  </sheetViews>
  <sheetFormatPr baseColWidth="10" defaultColWidth="10.42578125" defaultRowHeight="12.75" x14ac:dyDescent="0.2"/>
  <cols>
    <col min="1" max="1" width="34.42578125" style="4" customWidth="1"/>
    <col min="2" max="2" width="11.42578125" style="4" customWidth="1"/>
    <col min="3" max="3" width="12.42578125" style="4" customWidth="1"/>
    <col min="4" max="4" width="11.42578125" style="4" customWidth="1"/>
    <col min="5" max="5" width="12.42578125" style="4" customWidth="1"/>
    <col min="6" max="6" width="10.42578125" style="4" customWidth="1"/>
    <col min="7" max="16384" width="10.42578125" style="4"/>
  </cols>
  <sheetData>
    <row r="1" spans="1:5" x14ac:dyDescent="0.2">
      <c r="A1" s="153" t="s">
        <v>19</v>
      </c>
    </row>
    <row r="2" spans="1:5" x14ac:dyDescent="0.2">
      <c r="A2" s="153" t="s">
        <v>776</v>
      </c>
      <c r="D2" s="22"/>
    </row>
    <row r="3" spans="1:5" x14ac:dyDescent="0.2">
      <c r="A3" s="4" t="s">
        <v>595</v>
      </c>
    </row>
    <row r="5" spans="1:5" ht="25.5" x14ac:dyDescent="0.2">
      <c r="A5" s="158"/>
      <c r="B5" s="159" t="s">
        <v>590</v>
      </c>
      <c r="C5" s="159" t="s">
        <v>739</v>
      </c>
      <c r="D5" s="159" t="s">
        <v>740</v>
      </c>
      <c r="E5" s="160" t="s">
        <v>777</v>
      </c>
    </row>
    <row r="6" spans="1:5" x14ac:dyDescent="0.2">
      <c r="A6" s="1" t="s">
        <v>20</v>
      </c>
      <c r="B6" s="937">
        <v>28961295.180186786</v>
      </c>
      <c r="C6" s="342">
        <v>22793825.498160999</v>
      </c>
      <c r="D6" s="938">
        <v>20306257.778000005</v>
      </c>
      <c r="E6" s="345">
        <v>-29.884842332976636</v>
      </c>
    </row>
    <row r="7" spans="1:5" x14ac:dyDescent="0.2">
      <c r="A7" s="250" t="s">
        <v>21</v>
      </c>
      <c r="B7" s="939">
        <v>2730782.8435196872</v>
      </c>
      <c r="C7" s="343">
        <v>-963275.05149899796</v>
      </c>
      <c r="D7" s="940">
        <v>-2649060.3039999977</v>
      </c>
      <c r="E7" s="346">
        <v>-197.00735854139327</v>
      </c>
    </row>
    <row r="8" spans="1:5" x14ac:dyDescent="0.2">
      <c r="A8" s="250" t="s">
        <v>22</v>
      </c>
      <c r="B8" s="939">
        <v>9296757.8902798314</v>
      </c>
      <c r="C8" s="343">
        <v>8730081.3678139988</v>
      </c>
      <c r="D8" s="940">
        <v>7689780.2339999992</v>
      </c>
      <c r="E8" s="346">
        <v>-17.28535555346663</v>
      </c>
    </row>
    <row r="9" spans="1:5" x14ac:dyDescent="0.2">
      <c r="A9" s="250" t="s">
        <v>23</v>
      </c>
      <c r="B9" s="939">
        <v>16933754.446387265</v>
      </c>
      <c r="C9" s="343">
        <v>15027019.181845998</v>
      </c>
      <c r="D9" s="940">
        <v>15265537.848000001</v>
      </c>
      <c r="E9" s="346">
        <v>-9.8514278311338632</v>
      </c>
    </row>
    <row r="10" spans="1:5" x14ac:dyDescent="0.2">
      <c r="A10" s="1" t="s">
        <v>24</v>
      </c>
      <c r="B10" s="937">
        <v>26373914.503332227</v>
      </c>
      <c r="C10" s="342">
        <v>26695239.606917005</v>
      </c>
      <c r="D10" s="938">
        <v>24179490.524000004</v>
      </c>
      <c r="E10" s="345">
        <v>-8.3204333549157798</v>
      </c>
    </row>
    <row r="11" spans="1:5" x14ac:dyDescent="0.2">
      <c r="A11" s="1" t="s">
        <v>25</v>
      </c>
      <c r="B11" s="937">
        <v>2390388.9424263821</v>
      </c>
      <c r="C11" s="342">
        <v>2937811.8095180001</v>
      </c>
      <c r="D11" s="938">
        <v>3717940.9369999999</v>
      </c>
      <c r="E11" s="345">
        <v>55.537070600154138</v>
      </c>
    </row>
    <row r="12" spans="1:5" x14ac:dyDescent="0.2">
      <c r="A12" s="250" t="s">
        <v>26</v>
      </c>
      <c r="B12" s="939">
        <v>1260192.2458762613</v>
      </c>
      <c r="C12" s="343">
        <v>1185986.024741</v>
      </c>
      <c r="D12" s="940">
        <v>1092380.7659999998</v>
      </c>
      <c r="E12" s="346">
        <v>-13.316339663681676</v>
      </c>
    </row>
    <row r="13" spans="1:5" x14ac:dyDescent="0.2">
      <c r="A13" s="250" t="s">
        <v>27</v>
      </c>
      <c r="B13" s="939">
        <v>1106995.6750076246</v>
      </c>
      <c r="C13" s="343">
        <v>1732545.2789279998</v>
      </c>
      <c r="D13" s="940">
        <v>2604565.0010000002</v>
      </c>
      <c r="E13" s="346">
        <v>135.28231047353106</v>
      </c>
    </row>
    <row r="14" spans="1:5" x14ac:dyDescent="0.2">
      <c r="A14" s="250" t="s">
        <v>28</v>
      </c>
      <c r="B14" s="939">
        <v>23201.021542496597</v>
      </c>
      <c r="C14" s="343">
        <v>19280.505849000001</v>
      </c>
      <c r="D14" s="940">
        <v>20995.170000000002</v>
      </c>
      <c r="E14" s="346">
        <v>-9.5075621496070966</v>
      </c>
    </row>
    <row r="15" spans="1:5" x14ac:dyDescent="0.2">
      <c r="A15" s="1" t="s">
        <v>29</v>
      </c>
      <c r="B15" s="937">
        <v>823763.01157997467</v>
      </c>
      <c r="C15" s="342">
        <v>760231.90303799999</v>
      </c>
      <c r="D15" s="938">
        <v>746189.17399999988</v>
      </c>
      <c r="E15" s="345">
        <v>-9.4170090777914943</v>
      </c>
    </row>
    <row r="16" spans="1:5" x14ac:dyDescent="0.2">
      <c r="A16" s="1" t="s">
        <v>30</v>
      </c>
      <c r="B16" s="937">
        <v>598006.44405237446</v>
      </c>
      <c r="C16" s="342">
        <v>478596.25883199996</v>
      </c>
      <c r="D16" s="938">
        <v>481395.79099999997</v>
      </c>
      <c r="E16" s="345">
        <v>-19.499899075027617</v>
      </c>
    </row>
    <row r="17" spans="1:5" x14ac:dyDescent="0.2">
      <c r="A17" s="1" t="s">
        <v>31</v>
      </c>
      <c r="B17" s="937">
        <v>460973.65090048977</v>
      </c>
      <c r="C17" s="342">
        <v>202968.92129700002</v>
      </c>
      <c r="D17" s="938">
        <v>309531.69799999986</v>
      </c>
      <c r="E17" s="345">
        <v>-32.852626740087068</v>
      </c>
    </row>
    <row r="18" spans="1:5" x14ac:dyDescent="0.2">
      <c r="A18" s="2" t="s">
        <v>32</v>
      </c>
      <c r="B18" s="941">
        <v>59608341.732478231</v>
      </c>
      <c r="C18" s="344">
        <v>53868673.997763008</v>
      </c>
      <c r="D18" s="942">
        <v>49740805.90200001</v>
      </c>
      <c r="E18" s="347">
        <v>-16.553951248574649</v>
      </c>
    </row>
    <row r="19" spans="1:5" x14ac:dyDescent="0.2">
      <c r="A19" s="5" t="s">
        <v>18</v>
      </c>
    </row>
    <row r="20" spans="1:5" x14ac:dyDescent="0.2">
      <c r="D20" s="43"/>
    </row>
    <row r="21" spans="1:5" x14ac:dyDescent="0.2">
      <c r="B21" s="40"/>
      <c r="C21" s="40"/>
      <c r="D21" s="40"/>
      <c r="E21" s="40"/>
    </row>
    <row r="22" spans="1:5" x14ac:dyDescent="0.2">
      <c r="B22" s="40"/>
      <c r="C22" s="40"/>
      <c r="D22" s="40"/>
      <c r="E22" s="40"/>
    </row>
    <row r="23" spans="1:5" x14ac:dyDescent="0.2">
      <c r="B23" s="40"/>
      <c r="C23" s="40"/>
      <c r="D23" s="40"/>
      <c r="E23" s="40"/>
    </row>
    <row r="24" spans="1:5" x14ac:dyDescent="0.2">
      <c r="B24" s="40"/>
      <c r="C24" s="40"/>
      <c r="D24" s="40"/>
      <c r="E24" s="40"/>
    </row>
    <row r="25" spans="1:5" x14ac:dyDescent="0.2">
      <c r="B25" s="40"/>
      <c r="C25" s="40"/>
      <c r="D25" s="40"/>
      <c r="E25" s="40"/>
    </row>
    <row r="26" spans="1:5" x14ac:dyDescent="0.2">
      <c r="B26" s="40"/>
      <c r="C26" s="40"/>
      <c r="D26" s="40"/>
      <c r="E26" s="40"/>
    </row>
    <row r="27" spans="1:5" x14ac:dyDescent="0.2">
      <c r="B27" s="40"/>
      <c r="C27" s="40"/>
      <c r="D27" s="40"/>
      <c r="E27" s="40"/>
    </row>
    <row r="28" spans="1:5" x14ac:dyDescent="0.2">
      <c r="B28" s="40"/>
      <c r="C28" s="40"/>
      <c r="D28" s="40"/>
      <c r="E28" s="40"/>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E7A5-BD4F-4256-9DC4-4B2769844F56}">
  <dimension ref="A1:J16"/>
  <sheetViews>
    <sheetView showGridLines="0" zoomScaleNormal="100" workbookViewId="0">
      <selection activeCell="F7" sqref="F7"/>
    </sheetView>
  </sheetViews>
  <sheetFormatPr baseColWidth="10" defaultColWidth="11.42578125" defaultRowHeight="12.75" x14ac:dyDescent="0.2"/>
  <cols>
    <col min="1" max="1" width="54.85546875" style="4" customWidth="1"/>
    <col min="2" max="16384" width="11.42578125" style="4"/>
  </cols>
  <sheetData>
    <row r="1" spans="1:10" x14ac:dyDescent="0.2">
      <c r="A1" s="256" t="s">
        <v>276</v>
      </c>
      <c r="B1" s="22"/>
      <c r="C1" s="22"/>
      <c r="D1" s="22"/>
      <c r="E1" s="22"/>
    </row>
    <row r="2" spans="1:10" x14ac:dyDescent="0.2">
      <c r="A2" s="256" t="s">
        <v>694</v>
      </c>
      <c r="B2" s="22"/>
      <c r="C2" s="22"/>
      <c r="D2" s="22"/>
      <c r="E2" s="22"/>
    </row>
    <row r="3" spans="1:10" x14ac:dyDescent="0.2">
      <c r="A3" s="477" t="s">
        <v>717</v>
      </c>
      <c r="B3" s="22"/>
      <c r="C3" s="22"/>
      <c r="D3" s="22"/>
      <c r="E3" s="22"/>
    </row>
    <row r="4" spans="1:10" x14ac:dyDescent="0.2">
      <c r="A4" s="45"/>
      <c r="B4" s="22"/>
      <c r="C4" s="22"/>
      <c r="D4" s="22"/>
      <c r="E4" s="22"/>
    </row>
    <row r="5" spans="1:10" x14ac:dyDescent="0.2">
      <c r="A5" s="64"/>
      <c r="B5" s="65">
        <v>2025</v>
      </c>
      <c r="C5" s="65">
        <v>2026</v>
      </c>
      <c r="D5" s="65">
        <v>2027</v>
      </c>
      <c r="E5" s="65">
        <v>2028</v>
      </c>
    </row>
    <row r="6" spans="1:10" x14ac:dyDescent="0.2">
      <c r="A6" s="611" t="s">
        <v>844</v>
      </c>
      <c r="B6" s="66">
        <v>78040126.992196828</v>
      </c>
      <c r="C6" s="66">
        <v>78134517.923773199</v>
      </c>
      <c r="D6" s="67">
        <v>77994224.792457119</v>
      </c>
      <c r="E6" s="66">
        <v>78416324.094724774</v>
      </c>
      <c r="F6" s="426"/>
      <c r="G6" s="349"/>
      <c r="H6" s="349"/>
      <c r="I6" s="27"/>
      <c r="J6" s="27"/>
    </row>
    <row r="7" spans="1:10" x14ac:dyDescent="0.2">
      <c r="A7" s="68" t="s">
        <v>845</v>
      </c>
      <c r="B7" s="610">
        <v>78040126.992196798</v>
      </c>
      <c r="C7" s="607">
        <v>78134517.923773184</v>
      </c>
      <c r="D7" s="608">
        <v>77994224.792457089</v>
      </c>
      <c r="E7" s="608">
        <v>78416324.094724804</v>
      </c>
      <c r="F7" s="609"/>
      <c r="G7" s="69"/>
      <c r="H7" s="69"/>
      <c r="I7" s="69"/>
      <c r="J7" s="69"/>
    </row>
    <row r="8" spans="1:10" x14ac:dyDescent="0.2">
      <c r="A8" s="70" t="s">
        <v>488</v>
      </c>
      <c r="B8" s="484">
        <v>1.2530531969057401</v>
      </c>
      <c r="C8" s="484">
        <v>0.12095179135962475</v>
      </c>
      <c r="D8" s="484">
        <v>-0.17955333320538447</v>
      </c>
      <c r="E8" s="484">
        <v>0.54119302216404375</v>
      </c>
    </row>
    <row r="9" spans="1:10" x14ac:dyDescent="0.2">
      <c r="A9" s="71" t="s">
        <v>277</v>
      </c>
      <c r="B9" s="72">
        <v>0</v>
      </c>
      <c r="C9" s="72">
        <v>0</v>
      </c>
      <c r="D9" s="72">
        <v>0</v>
      </c>
      <c r="E9" s="72">
        <v>0</v>
      </c>
    </row>
    <row r="10" spans="1:10" x14ac:dyDescent="0.2">
      <c r="A10" s="71" t="s">
        <v>556</v>
      </c>
      <c r="B10" s="485">
        <v>-3.3306690738754696E-14</v>
      </c>
      <c r="C10" s="485">
        <v>-2.2204460492503131E-14</v>
      </c>
      <c r="D10" s="485">
        <v>-3.3306690738754696E-14</v>
      </c>
      <c r="E10" s="485">
        <v>4.4408920985006262E-14</v>
      </c>
    </row>
    <row r="11" spans="1:10" x14ac:dyDescent="0.2">
      <c r="A11" s="73" t="s">
        <v>278</v>
      </c>
      <c r="B11" s="485">
        <v>0</v>
      </c>
      <c r="C11" s="486">
        <v>0</v>
      </c>
      <c r="D11" s="486">
        <v>0</v>
      </c>
      <c r="E11" s="486">
        <v>0</v>
      </c>
    </row>
    <row r="12" spans="1:10" s="7" customFormat="1" x14ac:dyDescent="0.2">
      <c r="A12" s="778" t="s">
        <v>18</v>
      </c>
      <c r="B12" s="1019"/>
      <c r="C12" s="1019"/>
      <c r="D12" s="1019"/>
      <c r="E12" s="1019"/>
    </row>
    <row r="13" spans="1:10" x14ac:dyDescent="0.2">
      <c r="A13" s="778"/>
      <c r="B13" s="778"/>
      <c r="C13" s="778"/>
      <c r="D13" s="778"/>
      <c r="E13" s="778"/>
    </row>
    <row r="14" spans="1:10" x14ac:dyDescent="0.2">
      <c r="B14" s="75"/>
      <c r="C14" s="75"/>
      <c r="D14" s="75"/>
      <c r="E14" s="75"/>
    </row>
    <row r="15" spans="1:10" x14ac:dyDescent="0.2">
      <c r="B15" s="75"/>
      <c r="C15" s="75"/>
      <c r="D15" s="75"/>
      <c r="E15" s="75"/>
    </row>
    <row r="16" spans="1:10" x14ac:dyDescent="0.2">
      <c r="B16" s="75"/>
      <c r="C16" s="75"/>
      <c r="D16" s="75"/>
      <c r="E16" s="7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21E5-B3E1-4D7D-8C85-CD39E97E9007}">
  <dimension ref="A1:E19"/>
  <sheetViews>
    <sheetView showGridLines="0" zoomScaleNormal="100" workbookViewId="0">
      <selection activeCell="D13" sqref="D13"/>
    </sheetView>
  </sheetViews>
  <sheetFormatPr baseColWidth="10" defaultColWidth="11.42578125" defaultRowHeight="12.75" x14ac:dyDescent="0.2"/>
  <cols>
    <col min="1" max="1" width="40.42578125" style="4" bestFit="1" customWidth="1"/>
    <col min="2" max="16384" width="11.42578125" style="4"/>
  </cols>
  <sheetData>
    <row r="1" spans="1:5" x14ac:dyDescent="0.2">
      <c r="A1" s="76" t="s">
        <v>279</v>
      </c>
      <c r="B1" s="22"/>
      <c r="C1" s="22"/>
      <c r="D1" s="22"/>
      <c r="E1" s="22"/>
    </row>
    <row r="2" spans="1:5" x14ac:dyDescent="0.2">
      <c r="A2" s="76" t="s">
        <v>695</v>
      </c>
      <c r="B2" s="22"/>
      <c r="C2" s="22"/>
      <c r="D2" s="22"/>
      <c r="E2" s="22"/>
    </row>
    <row r="3" spans="1:5" x14ac:dyDescent="0.2">
      <c r="A3" s="477" t="s">
        <v>715</v>
      </c>
      <c r="B3" s="22"/>
      <c r="C3" s="22"/>
      <c r="D3" s="22"/>
      <c r="E3" s="22"/>
    </row>
    <row r="4" spans="1:5" x14ac:dyDescent="0.2">
      <c r="A4" s="477"/>
      <c r="B4" s="22"/>
      <c r="C4" s="22"/>
      <c r="D4" s="22"/>
      <c r="E4" s="22"/>
    </row>
    <row r="5" spans="1:5" x14ac:dyDescent="0.2">
      <c r="A5" s="77"/>
      <c r="B5" s="265">
        <v>2025</v>
      </c>
      <c r="C5" s="265">
        <v>2026</v>
      </c>
      <c r="D5" s="265">
        <v>2027</v>
      </c>
      <c r="E5" s="265">
        <v>2028</v>
      </c>
    </row>
    <row r="6" spans="1:5" x14ac:dyDescent="0.2">
      <c r="A6" s="78" t="s">
        <v>280</v>
      </c>
      <c r="B6" s="604">
        <v>78040126.992196798</v>
      </c>
      <c r="C6" s="604">
        <v>78134517.923773184</v>
      </c>
      <c r="D6" s="604">
        <v>77994224.792457089</v>
      </c>
      <c r="E6" s="605">
        <v>78416324.094724819</v>
      </c>
    </row>
    <row r="7" spans="1:5" x14ac:dyDescent="0.2">
      <c r="A7" s="79" t="s">
        <v>281</v>
      </c>
      <c r="B7" s="377">
        <v>78036614.847196802</v>
      </c>
      <c r="C7" s="377">
        <v>78132791.562773183</v>
      </c>
      <c r="D7" s="377">
        <v>77993453.63145709</v>
      </c>
      <c r="E7" s="606">
        <v>78416007.370724812</v>
      </c>
    </row>
    <row r="8" spans="1:5" x14ac:dyDescent="0.2">
      <c r="A8" s="80" t="s">
        <v>282</v>
      </c>
      <c r="B8" s="81">
        <v>3512.145</v>
      </c>
      <c r="C8" s="81">
        <v>1726.3610000000001</v>
      </c>
      <c r="D8" s="81">
        <v>771.16099999999994</v>
      </c>
      <c r="E8" s="81">
        <v>316.72399999999999</v>
      </c>
    </row>
    <row r="9" spans="1:5" x14ac:dyDescent="0.2">
      <c r="A9" s="22" t="s">
        <v>18</v>
      </c>
      <c r="B9" s="22"/>
      <c r="C9" s="22"/>
      <c r="D9" s="22"/>
      <c r="E9" s="22"/>
    </row>
    <row r="10" spans="1:5" x14ac:dyDescent="0.2">
      <c r="B10" s="27"/>
      <c r="C10" s="27"/>
      <c r="D10" s="27"/>
      <c r="E10" s="27"/>
    </row>
    <row r="11" spans="1:5" x14ac:dyDescent="0.2">
      <c r="B11" s="27"/>
      <c r="C11" s="27"/>
      <c r="D11" s="27"/>
      <c r="E11" s="27"/>
    </row>
    <row r="12" spans="1:5" x14ac:dyDescent="0.2">
      <c r="B12" s="43"/>
      <c r="C12" s="43"/>
      <c r="D12" s="43"/>
      <c r="E12" s="43"/>
    </row>
    <row r="13" spans="1:5" x14ac:dyDescent="0.2">
      <c r="B13" s="43"/>
      <c r="C13" s="43"/>
      <c r="D13" s="43"/>
      <c r="E13" s="43"/>
    </row>
    <row r="16" spans="1:5" x14ac:dyDescent="0.2">
      <c r="B16" s="40"/>
      <c r="C16" s="40"/>
      <c r="D16" s="40"/>
      <c r="E16" s="40"/>
    </row>
    <row r="17" spans="2:5" x14ac:dyDescent="0.2">
      <c r="B17" s="40"/>
      <c r="C17" s="40"/>
      <c r="D17" s="40"/>
      <c r="E17" s="40"/>
    </row>
    <row r="18" spans="2:5" x14ac:dyDescent="0.2">
      <c r="B18" s="40"/>
      <c r="C18" s="40"/>
      <c r="D18" s="40"/>
      <c r="E18" s="40"/>
    </row>
    <row r="19" spans="2:5" x14ac:dyDescent="0.2">
      <c r="B19" s="40"/>
      <c r="C19" s="40"/>
      <c r="D19" s="40"/>
      <c r="E19" s="40"/>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9D5E-9EC3-43CE-BD74-F7402AA946E2}">
  <dimension ref="A1:M21"/>
  <sheetViews>
    <sheetView showGridLines="0" topLeftCell="B1" zoomScaleNormal="100" workbookViewId="0">
      <selection activeCell="G24" sqref="G24"/>
    </sheetView>
  </sheetViews>
  <sheetFormatPr baseColWidth="10" defaultColWidth="11.42578125" defaultRowHeight="12.75" x14ac:dyDescent="0.2"/>
  <cols>
    <col min="1" max="1" width="3.42578125" style="4" customWidth="1"/>
    <col min="2" max="2" width="45.140625" style="4" customWidth="1"/>
    <col min="3" max="16384" width="11.42578125" style="4"/>
  </cols>
  <sheetData>
    <row r="1" spans="1:13" x14ac:dyDescent="0.2">
      <c r="A1" s="256" t="s">
        <v>283</v>
      </c>
      <c r="B1" s="22"/>
      <c r="C1" s="22"/>
      <c r="D1" s="22"/>
      <c r="E1" s="22"/>
      <c r="F1" s="22"/>
    </row>
    <row r="2" spans="1:13" x14ac:dyDescent="0.2">
      <c r="A2" s="256" t="s">
        <v>696</v>
      </c>
      <c r="B2" s="22"/>
      <c r="C2" s="1259"/>
      <c r="D2" s="1259"/>
      <c r="E2" s="1259"/>
      <c r="F2" s="1259"/>
    </row>
    <row r="3" spans="1:13" x14ac:dyDescent="0.2">
      <c r="A3" s="477" t="s">
        <v>714</v>
      </c>
      <c r="B3" s="22"/>
      <c r="C3" s="1259"/>
      <c r="D3" s="1259"/>
      <c r="E3" s="1259"/>
      <c r="F3" s="1259"/>
    </row>
    <row r="4" spans="1:13" x14ac:dyDescent="0.2">
      <c r="A4" s="256"/>
      <c r="B4" s="22"/>
      <c r="C4" s="22"/>
      <c r="D4" s="22"/>
      <c r="E4" s="22"/>
      <c r="F4" s="22"/>
    </row>
    <row r="5" spans="1:13" x14ac:dyDescent="0.2">
      <c r="A5" s="23"/>
      <c r="B5" s="82"/>
      <c r="C5" s="427">
        <v>2025</v>
      </c>
      <c r="D5" s="427">
        <v>2026</v>
      </c>
      <c r="E5" s="427">
        <v>2027</v>
      </c>
      <c r="F5" s="427">
        <v>2028</v>
      </c>
    </row>
    <row r="6" spans="1:13" x14ac:dyDescent="0.2">
      <c r="A6" s="83" t="s">
        <v>204</v>
      </c>
      <c r="B6" s="477" t="s">
        <v>284</v>
      </c>
      <c r="C6" s="910">
        <v>77103260.33266516</v>
      </c>
      <c r="D6" s="910">
        <v>77516698.663259968</v>
      </c>
      <c r="E6" s="910">
        <v>79794013.21958831</v>
      </c>
      <c r="F6" s="910">
        <v>81730297.221454129</v>
      </c>
      <c r="H6" s="27"/>
      <c r="I6" s="27"/>
      <c r="J6" s="27"/>
      <c r="K6" s="27"/>
      <c r="L6" s="27"/>
    </row>
    <row r="7" spans="1:13" x14ac:dyDescent="0.2">
      <c r="A7" s="83" t="s">
        <v>205</v>
      </c>
      <c r="B7" s="477" t="s">
        <v>285</v>
      </c>
      <c r="C7" s="911">
        <v>78040126.992196798</v>
      </c>
      <c r="D7" s="911">
        <v>78134517.923773184</v>
      </c>
      <c r="E7" s="911">
        <v>77994224.792457089</v>
      </c>
      <c r="F7" s="911">
        <v>78416324.094724819</v>
      </c>
      <c r="H7" s="27"/>
      <c r="I7" s="27"/>
      <c r="J7" s="27"/>
      <c r="K7" s="27"/>
      <c r="L7" s="27"/>
    </row>
    <row r="8" spans="1:13" x14ac:dyDescent="0.2">
      <c r="A8" s="83" t="s">
        <v>241</v>
      </c>
      <c r="B8" s="477" t="s">
        <v>286</v>
      </c>
      <c r="C8" s="911">
        <v>75272481.970310405</v>
      </c>
      <c r="D8" s="911">
        <v>75712148.899284363</v>
      </c>
      <c r="E8" s="911">
        <v>78186319.531609043</v>
      </c>
      <c r="F8" s="911">
        <v>80009455.846907288</v>
      </c>
      <c r="H8" s="27"/>
      <c r="I8" s="27"/>
      <c r="J8" s="27"/>
      <c r="K8" s="27"/>
      <c r="L8" s="27"/>
    </row>
    <row r="9" spans="1:13" x14ac:dyDescent="0.2">
      <c r="A9" s="25" t="s">
        <v>287</v>
      </c>
      <c r="B9" s="256" t="s">
        <v>288</v>
      </c>
      <c r="C9" s="907">
        <v>-1.1000000000000001</v>
      </c>
      <c r="D9" s="907">
        <v>-0.5</v>
      </c>
      <c r="E9" s="908">
        <v>-0.5</v>
      </c>
      <c r="F9" s="909">
        <v>-0.5</v>
      </c>
      <c r="H9" s="74"/>
      <c r="I9" s="74"/>
      <c r="J9" s="74"/>
      <c r="K9" s="74"/>
      <c r="L9" s="74"/>
    </row>
    <row r="10" spans="1:13" x14ac:dyDescent="0.2">
      <c r="A10" s="83" t="s">
        <v>289</v>
      </c>
      <c r="B10" s="477" t="s">
        <v>290</v>
      </c>
      <c r="C10" s="84">
        <v>78669423.545274645</v>
      </c>
      <c r="D10" s="84">
        <v>77281762.051614657</v>
      </c>
      <c r="E10" s="84">
        <v>79781362.528692275</v>
      </c>
      <c r="F10" s="912">
        <v>81633768.814297795</v>
      </c>
      <c r="I10" s="27"/>
      <c r="J10" s="27"/>
      <c r="K10" s="27"/>
      <c r="L10" s="27"/>
      <c r="M10" s="27"/>
    </row>
    <row r="11" spans="1:13" x14ac:dyDescent="0.2">
      <c r="A11" s="83" t="s">
        <v>291</v>
      </c>
      <c r="B11" s="477" t="s">
        <v>292</v>
      </c>
      <c r="C11" s="84">
        <v>629296.55307784677</v>
      </c>
      <c r="D11" s="84">
        <v>-852755.87215852737</v>
      </c>
      <c r="E11" s="84">
        <v>1787137.7362351865</v>
      </c>
      <c r="F11" s="84">
        <v>3217444.7195729911</v>
      </c>
      <c r="I11" s="27"/>
      <c r="J11" s="27"/>
      <c r="K11" s="27"/>
      <c r="L11" s="27"/>
    </row>
    <row r="12" spans="1:13" x14ac:dyDescent="0.2">
      <c r="A12" s="83" t="s">
        <v>293</v>
      </c>
      <c r="B12" s="477" t="s">
        <v>580</v>
      </c>
      <c r="C12" s="84">
        <v>732.19849863624768</v>
      </c>
      <c r="D12" s="84">
        <v>-1047.5758166178807</v>
      </c>
      <c r="E12" s="84">
        <v>2287.2053643738122</v>
      </c>
      <c r="F12" s="84">
        <v>4245.0366801302825</v>
      </c>
      <c r="I12" s="27"/>
      <c r="J12" s="27"/>
      <c r="K12" s="27"/>
      <c r="L12" s="27"/>
    </row>
    <row r="13" spans="1:13" x14ac:dyDescent="0.2">
      <c r="A13" s="83" t="s">
        <v>294</v>
      </c>
      <c r="B13" s="477" t="s">
        <v>581</v>
      </c>
      <c r="C13" s="85">
        <v>0.20377925057275045</v>
      </c>
      <c r="D13" s="85">
        <v>-0.27164523656434025</v>
      </c>
      <c r="E13" s="85">
        <v>0.56021616329566604</v>
      </c>
      <c r="F13" s="85">
        <v>0.99040172188671405</v>
      </c>
      <c r="I13" s="74"/>
      <c r="J13" s="74"/>
      <c r="K13" s="74"/>
      <c r="L13" s="74"/>
    </row>
    <row r="14" spans="1:13" x14ac:dyDescent="0.2">
      <c r="A14" s="86" t="s">
        <v>295</v>
      </c>
      <c r="B14" s="87" t="s">
        <v>296</v>
      </c>
      <c r="C14" s="617">
        <v>-0.50715606843741057</v>
      </c>
      <c r="D14" s="617">
        <v>7.483901727521669E-2</v>
      </c>
      <c r="E14" s="88">
        <v>3.9656269201380212E-3</v>
      </c>
      <c r="F14" s="88">
        <v>2.9713610952512681E-2</v>
      </c>
      <c r="I14" s="74"/>
      <c r="J14" s="74"/>
      <c r="K14" s="74"/>
      <c r="L14" s="74"/>
    </row>
    <row r="15" spans="1:13" x14ac:dyDescent="0.2">
      <c r="A15" s="1157" t="s">
        <v>18</v>
      </c>
      <c r="B15" s="1157"/>
      <c r="C15" s="22"/>
      <c r="D15" s="22"/>
      <c r="E15" s="22"/>
      <c r="F15" s="22"/>
    </row>
    <row r="16" spans="1:13" x14ac:dyDescent="0.2">
      <c r="A16" s="22"/>
      <c r="B16" s="22"/>
      <c r="C16" s="22"/>
      <c r="D16" s="22"/>
      <c r="E16" s="22"/>
      <c r="F16" s="22"/>
    </row>
    <row r="17" spans="1:7" x14ac:dyDescent="0.2">
      <c r="A17" s="7"/>
      <c r="B17" s="7"/>
      <c r="C17" s="89"/>
      <c r="D17" s="89"/>
      <c r="E17" s="89"/>
      <c r="F17" s="89"/>
    </row>
    <row r="18" spans="1:7" x14ac:dyDescent="0.2">
      <c r="B18" s="1087"/>
      <c r="C18" s="89"/>
      <c r="D18" s="89"/>
      <c r="E18" s="89"/>
      <c r="F18" s="89"/>
      <c r="G18" s="7"/>
    </row>
    <row r="19" spans="1:7" x14ac:dyDescent="0.2">
      <c r="C19" s="43"/>
      <c r="D19" s="43"/>
      <c r="E19" s="43"/>
      <c r="F19" s="43"/>
    </row>
    <row r="20" spans="1:7" x14ac:dyDescent="0.2">
      <c r="C20" s="457"/>
      <c r="D20" s="457"/>
      <c r="E20" s="457"/>
      <c r="F20" s="457"/>
    </row>
    <row r="21" spans="1:7" x14ac:dyDescent="0.2">
      <c r="C21" s="784"/>
      <c r="D21" s="784"/>
      <c r="E21" s="784"/>
      <c r="F21" s="784"/>
    </row>
  </sheetData>
  <mergeCells count="2">
    <mergeCell ref="A15:B15"/>
    <mergeCell ref="C2:F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A803-3207-4FDC-B6DF-1620FD90A7AE}">
  <dimension ref="A1:L36"/>
  <sheetViews>
    <sheetView showGridLines="0" workbookViewId="0">
      <selection activeCell="I24" sqref="I24"/>
    </sheetView>
  </sheetViews>
  <sheetFormatPr baseColWidth="10" defaultColWidth="11.42578125" defaultRowHeight="12.75" x14ac:dyDescent="0.2"/>
  <cols>
    <col min="1" max="1" width="37.85546875" style="4" customWidth="1"/>
    <col min="2" max="4" width="11.42578125" style="4"/>
    <col min="5" max="5" width="12.42578125" style="4" bestFit="1" customWidth="1"/>
    <col min="6" max="16384" width="11.42578125" style="4"/>
  </cols>
  <sheetData>
    <row r="1" spans="1:5" x14ac:dyDescent="0.2">
      <c r="A1" s="41" t="s">
        <v>297</v>
      </c>
      <c r="B1" s="7"/>
      <c r="C1" s="7"/>
      <c r="D1" s="7"/>
      <c r="E1" s="7"/>
    </row>
    <row r="2" spans="1:5" x14ac:dyDescent="0.2">
      <c r="A2" s="41" t="s">
        <v>895</v>
      </c>
      <c r="B2" s="7"/>
      <c r="C2" s="7"/>
      <c r="D2" s="7"/>
      <c r="E2" s="7"/>
    </row>
    <row r="3" spans="1:5" x14ac:dyDescent="0.2">
      <c r="A3" s="42" t="s">
        <v>706</v>
      </c>
      <c r="B3" s="7"/>
      <c r="C3" s="7"/>
      <c r="D3" s="7"/>
      <c r="E3" s="7"/>
    </row>
    <row r="4" spans="1:5" x14ac:dyDescent="0.2">
      <c r="A4" s="42"/>
      <c r="B4" s="7"/>
      <c r="C4" s="7"/>
      <c r="D4" s="7"/>
      <c r="E4" s="7"/>
    </row>
    <row r="5" spans="1:5" x14ac:dyDescent="0.2">
      <c r="A5" s="90"/>
      <c r="B5" s="255">
        <v>2025</v>
      </c>
      <c r="C5" s="255">
        <v>2026</v>
      </c>
      <c r="D5" s="91">
        <v>2027</v>
      </c>
      <c r="E5" s="91">
        <v>2028</v>
      </c>
    </row>
    <row r="6" spans="1:5" x14ac:dyDescent="0.2">
      <c r="A6" s="92" t="s">
        <v>896</v>
      </c>
      <c r="B6" s="810">
        <v>78014187.745642811</v>
      </c>
      <c r="C6" s="810">
        <v>77799958.913445622</v>
      </c>
      <c r="D6" s="810">
        <v>79371712.96486187</v>
      </c>
      <c r="E6" s="811">
        <v>80734977.957893908</v>
      </c>
    </row>
    <row r="7" spans="1:5" x14ac:dyDescent="0.2">
      <c r="A7" s="93" t="s">
        <v>898</v>
      </c>
      <c r="B7" s="814">
        <v>1.2193983443725687</v>
      </c>
      <c r="C7" s="812">
        <v>-0.27460240039370865</v>
      </c>
      <c r="D7" s="812">
        <v>2.0202504903181984</v>
      </c>
      <c r="E7" s="813">
        <v>1.7175703309257884</v>
      </c>
    </row>
    <row r="8" spans="1:5" x14ac:dyDescent="0.2">
      <c r="A8" s="501" t="s">
        <v>897</v>
      </c>
      <c r="B8" s="710">
        <v>78669423.545274645</v>
      </c>
      <c r="C8" s="711">
        <v>77281762.051614657</v>
      </c>
      <c r="D8" s="710">
        <v>79781362.528692275</v>
      </c>
      <c r="E8" s="712">
        <v>81633768.814297795</v>
      </c>
    </row>
    <row r="9" spans="1:5" x14ac:dyDescent="0.2">
      <c r="A9" s="94" t="s">
        <v>898</v>
      </c>
      <c r="B9" s="714">
        <v>2.0695331261579408</v>
      </c>
      <c r="C9" s="715">
        <v>-1.7639146584840337</v>
      </c>
      <c r="D9" s="714">
        <v>3.2343989199006495</v>
      </c>
      <c r="E9" s="716">
        <v>2.3218534089829879</v>
      </c>
    </row>
    <row r="10" spans="1:5" x14ac:dyDescent="0.2">
      <c r="A10" s="93" t="s">
        <v>578</v>
      </c>
      <c r="B10" s="713">
        <v>655235.79963183403</v>
      </c>
      <c r="C10" s="713">
        <v>-518196.86183096468</v>
      </c>
      <c r="D10" s="713">
        <v>409649.56383040547</v>
      </c>
      <c r="E10" s="713">
        <v>898790.85640388727</v>
      </c>
    </row>
    <row r="11" spans="1:5" x14ac:dyDescent="0.2">
      <c r="A11" s="94" t="s">
        <v>579</v>
      </c>
      <c r="B11" s="714">
        <v>0.83989312529684224</v>
      </c>
      <c r="C11" s="715">
        <v>-0.6660631561611341</v>
      </c>
      <c r="D11" s="714">
        <v>0.51611531177582215</v>
      </c>
      <c r="E11" s="716">
        <v>1.1132607936954475</v>
      </c>
    </row>
    <row r="12" spans="1:5" x14ac:dyDescent="0.2">
      <c r="A12" s="474" t="s">
        <v>18</v>
      </c>
      <c r="B12" s="7"/>
      <c r="C12" s="7"/>
      <c r="D12" s="7"/>
      <c r="E12" s="7"/>
    </row>
    <row r="13" spans="1:5" x14ac:dyDescent="0.2">
      <c r="A13" s="474"/>
      <c r="B13" s="89"/>
      <c r="C13" s="89"/>
      <c r="D13" s="89"/>
      <c r="E13" s="95"/>
    </row>
    <row r="14" spans="1:5" x14ac:dyDescent="0.2">
      <c r="B14" s="44"/>
      <c r="C14" s="44"/>
      <c r="D14" s="44"/>
      <c r="E14" s="44"/>
    </row>
    <row r="15" spans="1:5" x14ac:dyDescent="0.2">
      <c r="B15" s="43"/>
      <c r="C15" s="43"/>
      <c r="D15" s="43"/>
      <c r="E15" s="43"/>
    </row>
    <row r="16" spans="1:5" x14ac:dyDescent="0.2">
      <c r="B16" s="43"/>
      <c r="C16" s="43"/>
      <c r="D16" s="43"/>
      <c r="E16" s="43"/>
    </row>
    <row r="17" spans="2:12" x14ac:dyDescent="0.2">
      <c r="B17" s="44"/>
      <c r="C17" s="44"/>
      <c r="D17" s="44"/>
      <c r="E17" s="44"/>
    </row>
    <row r="18" spans="2:12" x14ac:dyDescent="0.2">
      <c r="I18" s="457"/>
      <c r="J18" s="457"/>
      <c r="K18" s="457"/>
      <c r="L18" s="457"/>
    </row>
    <row r="19" spans="2:12" x14ac:dyDescent="0.2">
      <c r="B19" s="43"/>
      <c r="C19" s="43"/>
      <c r="D19" s="43"/>
      <c r="E19" s="43"/>
      <c r="I19" s="457"/>
      <c r="J19" s="457"/>
      <c r="K19" s="457"/>
      <c r="L19" s="457"/>
    </row>
    <row r="20" spans="2:12" x14ac:dyDescent="0.2">
      <c r="I20" s="43"/>
      <c r="J20" s="43"/>
      <c r="K20" s="43"/>
      <c r="L20" s="43"/>
    </row>
    <row r="21" spans="2:12" x14ac:dyDescent="0.2">
      <c r="I21" s="43"/>
      <c r="J21" s="43"/>
      <c r="K21" s="43"/>
      <c r="L21" s="43"/>
    </row>
    <row r="30" spans="2:12" x14ac:dyDescent="0.2">
      <c r="B30" s="43"/>
      <c r="C30" s="43"/>
      <c r="D30" s="43"/>
      <c r="E30" s="43"/>
    </row>
    <row r="31" spans="2:12" x14ac:dyDescent="0.2">
      <c r="B31" s="43"/>
      <c r="C31" s="43"/>
      <c r="D31" s="43"/>
      <c r="E31" s="43"/>
    </row>
    <row r="32" spans="2:12" x14ac:dyDescent="0.2">
      <c r="B32" s="43"/>
      <c r="C32" s="43"/>
      <c r="D32" s="43"/>
      <c r="E32" s="43"/>
    </row>
    <row r="34" spans="2:5" x14ac:dyDescent="0.2">
      <c r="B34" s="43"/>
      <c r="C34" s="43"/>
      <c r="D34" s="43"/>
      <c r="E34" s="43"/>
    </row>
    <row r="35" spans="2:5" x14ac:dyDescent="0.2">
      <c r="B35" s="43"/>
      <c r="C35" s="43"/>
      <c r="D35" s="43"/>
      <c r="E35" s="43"/>
    </row>
    <row r="36" spans="2:5" x14ac:dyDescent="0.2">
      <c r="B36" s="43"/>
      <c r="C36" s="43"/>
      <c r="D36" s="43"/>
      <c r="E36" s="43"/>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A78D-1154-4444-9894-F3193AAC3020}">
  <dimension ref="A1:E34"/>
  <sheetViews>
    <sheetView showGridLines="0" zoomScaleNormal="100" workbookViewId="0">
      <selection activeCell="H23" sqref="H23"/>
    </sheetView>
  </sheetViews>
  <sheetFormatPr baseColWidth="10" defaultColWidth="11.42578125" defaultRowHeight="12.75" x14ac:dyDescent="0.2"/>
  <cols>
    <col min="1" max="1" width="32.42578125" style="4" customWidth="1"/>
    <col min="2" max="5" width="13.42578125" style="4" customWidth="1"/>
    <col min="6" max="16384" width="11.42578125" style="4"/>
  </cols>
  <sheetData>
    <row r="1" spans="1:5" x14ac:dyDescent="0.2">
      <c r="A1" s="15" t="s">
        <v>298</v>
      </c>
    </row>
    <row r="2" spans="1:5" x14ac:dyDescent="0.2">
      <c r="A2" s="15" t="s">
        <v>697</v>
      </c>
    </row>
    <row r="3" spans="1:5" x14ac:dyDescent="0.2">
      <c r="A3" s="14" t="s">
        <v>714</v>
      </c>
    </row>
    <row r="5" spans="1:5" x14ac:dyDescent="0.2">
      <c r="A5" s="96"/>
      <c r="B5" s="679">
        <v>2025</v>
      </c>
      <c r="C5" s="97">
        <v>2026</v>
      </c>
      <c r="D5" s="679">
        <v>2027</v>
      </c>
      <c r="E5" s="98">
        <v>2028</v>
      </c>
    </row>
    <row r="6" spans="1:5" x14ac:dyDescent="0.2">
      <c r="A6" s="99" t="s">
        <v>248</v>
      </c>
      <c r="B6" s="680">
        <v>123780357.83819091</v>
      </c>
      <c r="C6" s="100">
        <v>127276655.41730082</v>
      </c>
      <c r="D6" s="680">
        <v>128724886.4502898</v>
      </c>
      <c r="E6" s="105">
        <v>130146799.1282409</v>
      </c>
    </row>
    <row r="7" spans="1:5" x14ac:dyDescent="0.2">
      <c r="A7" s="101" t="s">
        <v>299</v>
      </c>
      <c r="B7" s="681">
        <v>936866.65953167202</v>
      </c>
      <c r="C7" s="13">
        <v>617819.25951321283</v>
      </c>
      <c r="D7" s="681">
        <v>-1799788.4281312216</v>
      </c>
      <c r="E7" s="493">
        <v>-3313973.1277292715</v>
      </c>
    </row>
    <row r="8" spans="1:5" x14ac:dyDescent="0.2">
      <c r="A8" s="79" t="s">
        <v>846</v>
      </c>
      <c r="B8" s="681">
        <v>629296.55307784677</v>
      </c>
      <c r="C8" s="13">
        <v>-852755.87215852737</v>
      </c>
      <c r="D8" s="681">
        <v>1787137.7362351865</v>
      </c>
      <c r="E8" s="102">
        <v>3217444.7195729911</v>
      </c>
    </row>
    <row r="9" spans="1:5" x14ac:dyDescent="0.2">
      <c r="A9" s="79" t="s">
        <v>249</v>
      </c>
      <c r="B9" s="681">
        <v>1930134.3665003926</v>
      </c>
      <c r="C9" s="13">
        <v>1683167.6456342936</v>
      </c>
      <c r="D9" s="681">
        <v>1434563.3698471338</v>
      </c>
      <c r="E9" s="102">
        <v>2488916.9713919312</v>
      </c>
    </row>
    <row r="10" spans="1:5" x14ac:dyDescent="0.2">
      <c r="A10" s="1070" t="s">
        <v>1280</v>
      </c>
      <c r="B10" s="1060">
        <v>875665.09752097027</v>
      </c>
      <c r="C10" s="1071">
        <v>419002.87</v>
      </c>
      <c r="D10" s="1060">
        <v>461275.402</v>
      </c>
      <c r="E10" s="1072">
        <v>337276.853</v>
      </c>
    </row>
    <row r="11" spans="1:5" x14ac:dyDescent="0.2">
      <c r="A11" s="1070" t="s">
        <v>1281</v>
      </c>
      <c r="B11" s="1060">
        <v>1342588.6333612939</v>
      </c>
      <c r="C11" s="1071">
        <v>1325203.1414511807</v>
      </c>
      <c r="D11" s="1060">
        <v>1317348.1355763534</v>
      </c>
      <c r="E11" s="1072">
        <v>1316739.2663398129</v>
      </c>
    </row>
    <row r="12" spans="1:5" x14ac:dyDescent="0.2">
      <c r="A12" s="1070" t="s">
        <v>1282</v>
      </c>
      <c r="B12" s="1060">
        <v>103037.7950873876</v>
      </c>
      <c r="C12" s="1071">
        <v>100516.8987604212</v>
      </c>
      <c r="D12" s="1060">
        <v>99377.922908571214</v>
      </c>
      <c r="E12" s="1072">
        <v>99289.636869272843</v>
      </c>
    </row>
    <row r="13" spans="1:5" x14ac:dyDescent="0.2">
      <c r="A13" s="1070" t="s">
        <v>100</v>
      </c>
      <c r="B13" s="1060">
        <v>2003553.06564625</v>
      </c>
      <c r="C13" s="1071">
        <v>2012394.5474187999</v>
      </c>
      <c r="D13" s="1060">
        <v>2031415.81772645</v>
      </c>
      <c r="E13" s="1072">
        <v>1956161.3193303</v>
      </c>
    </row>
    <row r="14" spans="1:5" x14ac:dyDescent="0.2">
      <c r="A14" s="1070" t="s">
        <v>1283</v>
      </c>
      <c r="B14" s="1060">
        <v>112676.11899999999</v>
      </c>
      <c r="C14" s="1071">
        <v>68995.626999999993</v>
      </c>
      <c r="D14" s="1060">
        <v>40242.955999999998</v>
      </c>
      <c r="E14" s="1072">
        <v>21655.462000000003</v>
      </c>
    </row>
    <row r="15" spans="1:5" x14ac:dyDescent="0.2">
      <c r="A15" s="1070" t="s">
        <v>1304</v>
      </c>
      <c r="B15" s="1060">
        <v>-2613563.1204899056</v>
      </c>
      <c r="C15" s="1071">
        <v>-2279455.6990578612</v>
      </c>
      <c r="D15" s="1060">
        <v>-2582889.0358154718</v>
      </c>
      <c r="E15" s="1072">
        <v>-1967157.7775950273</v>
      </c>
    </row>
    <row r="16" spans="1:5" x14ac:dyDescent="0.2">
      <c r="A16" s="1073" t="s">
        <v>1284</v>
      </c>
      <c r="B16" s="1060">
        <v>106176.77637439594</v>
      </c>
      <c r="C16" s="1071">
        <v>36510.260061753492</v>
      </c>
      <c r="D16" s="1060">
        <v>67792.171451230795</v>
      </c>
      <c r="E16" s="1072">
        <v>724952.21144757257</v>
      </c>
    </row>
    <row r="17" spans="1:5" x14ac:dyDescent="0.2">
      <c r="A17" s="103" t="s">
        <v>250</v>
      </c>
      <c r="B17" s="682">
        <v>127276655.41730082</v>
      </c>
      <c r="C17" s="104">
        <v>128724886.4502898</v>
      </c>
      <c r="D17" s="682">
        <v>130146799.1282409</v>
      </c>
      <c r="E17" s="105">
        <v>132539187.69147655</v>
      </c>
    </row>
    <row r="18" spans="1:5" x14ac:dyDescent="0.2">
      <c r="A18" s="763" t="s">
        <v>121</v>
      </c>
      <c r="B18" s="693">
        <v>41.214815700945564</v>
      </c>
      <c r="C18" s="694">
        <v>41.005290462551457</v>
      </c>
      <c r="D18" s="693">
        <v>40.797269843581816</v>
      </c>
      <c r="E18" s="695">
        <v>40.798537705575896</v>
      </c>
    </row>
    <row r="19" spans="1:5" x14ac:dyDescent="0.2">
      <c r="A19" s="4" t="s">
        <v>18</v>
      </c>
    </row>
    <row r="21" spans="1:5" x14ac:dyDescent="0.2">
      <c r="B21" s="43"/>
      <c r="C21" s="43"/>
      <c r="D21" s="43"/>
      <c r="E21" s="43"/>
    </row>
    <row r="22" spans="1:5" x14ac:dyDescent="0.2">
      <c r="B22" s="43"/>
      <c r="C22" s="43"/>
      <c r="D22" s="43"/>
      <c r="E22" s="43"/>
    </row>
    <row r="23" spans="1:5" x14ac:dyDescent="0.2">
      <c r="B23" s="43"/>
      <c r="C23" s="43"/>
      <c r="D23" s="43"/>
      <c r="E23" s="43"/>
    </row>
    <row r="24" spans="1:5" x14ac:dyDescent="0.2">
      <c r="B24" s="43"/>
      <c r="C24" s="43"/>
      <c r="D24" s="43"/>
      <c r="E24" s="43"/>
    </row>
    <row r="25" spans="1:5" x14ac:dyDescent="0.2">
      <c r="B25" s="43"/>
      <c r="C25" s="43"/>
      <c r="D25" s="43"/>
      <c r="E25" s="43"/>
    </row>
    <row r="26" spans="1:5" x14ac:dyDescent="0.2">
      <c r="B26" s="43"/>
      <c r="C26" s="43"/>
      <c r="D26" s="43"/>
      <c r="E26" s="43"/>
    </row>
    <row r="27" spans="1:5" x14ac:dyDescent="0.2">
      <c r="B27" s="43"/>
      <c r="C27" s="43"/>
      <c r="D27" s="43"/>
      <c r="E27" s="43"/>
    </row>
    <row r="28" spans="1:5" x14ac:dyDescent="0.2">
      <c r="B28" s="43"/>
      <c r="C28" s="43"/>
      <c r="D28" s="43"/>
      <c r="E28" s="43"/>
    </row>
    <row r="29" spans="1:5" x14ac:dyDescent="0.2">
      <c r="B29" s="43"/>
      <c r="C29" s="43"/>
      <c r="D29" s="43"/>
      <c r="E29" s="43"/>
    </row>
    <row r="30" spans="1:5" x14ac:dyDescent="0.2">
      <c r="B30" s="43"/>
      <c r="C30" s="43"/>
      <c r="D30" s="43"/>
      <c r="E30" s="43"/>
    </row>
    <row r="31" spans="1:5" x14ac:dyDescent="0.2">
      <c r="B31" s="43"/>
      <c r="C31" s="43"/>
      <c r="D31" s="43"/>
      <c r="E31" s="43"/>
    </row>
    <row r="32" spans="1:5" x14ac:dyDescent="0.2">
      <c r="B32" s="43"/>
      <c r="C32" s="43"/>
      <c r="D32" s="43"/>
      <c r="E32" s="43"/>
    </row>
    <row r="33" spans="2:2" x14ac:dyDescent="0.2">
      <c r="B33" s="43"/>
    </row>
    <row r="34" spans="2:2" x14ac:dyDescent="0.2">
      <c r="B34" s="43"/>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ADD-8CC5-4A25-8C12-4931A3F7FB31}">
  <dimension ref="A1:I19"/>
  <sheetViews>
    <sheetView showGridLines="0" workbookViewId="0">
      <selection activeCell="J24" sqref="J24"/>
    </sheetView>
  </sheetViews>
  <sheetFormatPr baseColWidth="10" defaultColWidth="8.42578125" defaultRowHeight="12.75" x14ac:dyDescent="0.2"/>
  <cols>
    <col min="1" max="1" width="30.42578125" style="7" customWidth="1"/>
    <col min="2" max="9" width="11" style="7" customWidth="1"/>
    <col min="10" max="16384" width="8.42578125" style="7"/>
  </cols>
  <sheetData>
    <row r="1" spans="1:9" x14ac:dyDescent="0.2">
      <c r="A1" s="106" t="s">
        <v>300</v>
      </c>
    </row>
    <row r="2" spans="1:9" x14ac:dyDescent="0.2">
      <c r="A2" s="106" t="s">
        <v>698</v>
      </c>
    </row>
    <row r="3" spans="1:9" x14ac:dyDescent="0.2">
      <c r="A3" s="107" t="s">
        <v>487</v>
      </c>
    </row>
    <row r="5" spans="1:9" x14ac:dyDescent="0.2">
      <c r="A5" s="683"/>
      <c r="B5" s="1260">
        <v>2025</v>
      </c>
      <c r="C5" s="1261"/>
      <c r="D5" s="1184">
        <v>2026</v>
      </c>
      <c r="E5" s="1184"/>
      <c r="F5" s="1260">
        <v>2027</v>
      </c>
      <c r="G5" s="1261"/>
      <c r="H5" s="1184">
        <v>2028</v>
      </c>
      <c r="I5" s="1261"/>
    </row>
    <row r="6" spans="1:9" x14ac:dyDescent="0.2">
      <c r="A6" s="118"/>
      <c r="B6" s="121" t="s">
        <v>75</v>
      </c>
      <c r="C6" s="120" t="s">
        <v>121</v>
      </c>
      <c r="D6" s="119" t="s">
        <v>75</v>
      </c>
      <c r="E6" s="120" t="s">
        <v>121</v>
      </c>
      <c r="F6" s="121" t="s">
        <v>75</v>
      </c>
      <c r="G6" s="120" t="s">
        <v>121</v>
      </c>
      <c r="H6" s="119" t="s">
        <v>75</v>
      </c>
      <c r="I6" s="120" t="s">
        <v>121</v>
      </c>
    </row>
    <row r="7" spans="1:9" x14ac:dyDescent="0.2">
      <c r="A7" s="93" t="s">
        <v>139</v>
      </c>
      <c r="B7" s="1074">
        <v>12629.898519188953</v>
      </c>
      <c r="C7" s="698">
        <v>3.4308834313693284</v>
      </c>
      <c r="D7" s="846">
        <v>12672.032630163247</v>
      </c>
      <c r="E7" s="697">
        <v>3.2603225243657481</v>
      </c>
      <c r="F7" s="1074">
        <v>12751.163805963506</v>
      </c>
      <c r="G7" s="698">
        <v>3.1028273074677251</v>
      </c>
      <c r="H7" s="846">
        <v>13598.12487037589</v>
      </c>
      <c r="I7" s="698">
        <v>3.1408108531983463</v>
      </c>
    </row>
    <row r="8" spans="1:9" x14ac:dyDescent="0.2">
      <c r="A8" s="93" t="s">
        <v>301</v>
      </c>
      <c r="B8" s="1074">
        <v>151721.54641880718</v>
      </c>
      <c r="C8" s="698">
        <v>41.214815700945564</v>
      </c>
      <c r="D8" s="846">
        <v>159376.98643843801</v>
      </c>
      <c r="E8" s="697">
        <v>41.005290462551457</v>
      </c>
      <c r="F8" s="1074">
        <v>167657.62933682639</v>
      </c>
      <c r="G8" s="698">
        <v>40.797269843581816</v>
      </c>
      <c r="H8" s="846">
        <v>176637.06481535296</v>
      </c>
      <c r="I8" s="698">
        <v>40.798537705575896</v>
      </c>
    </row>
    <row r="9" spans="1:9" x14ac:dyDescent="0.2">
      <c r="A9" s="117" t="s">
        <v>302</v>
      </c>
      <c r="B9" s="494">
        <v>-139091.64789961823</v>
      </c>
      <c r="C9" s="700">
        <v>-37.783932269576233</v>
      </c>
      <c r="D9" s="146">
        <v>-146704.95380827476</v>
      </c>
      <c r="E9" s="699">
        <v>-37.744967938185709</v>
      </c>
      <c r="F9" s="494">
        <v>-154906.46553086289</v>
      </c>
      <c r="G9" s="700">
        <v>-37.694442536114089</v>
      </c>
      <c r="H9" s="146">
        <v>-163038.93994497706</v>
      </c>
      <c r="I9" s="700">
        <v>-37.65772685237755</v>
      </c>
    </row>
    <row r="10" spans="1:9" x14ac:dyDescent="0.2">
      <c r="A10" s="1217" t="s">
        <v>1297</v>
      </c>
      <c r="B10" s="1217"/>
      <c r="C10" s="1217"/>
      <c r="D10" s="1217"/>
      <c r="E10" s="1217"/>
      <c r="F10" s="1217"/>
      <c r="G10" s="1217"/>
      <c r="H10" s="1217"/>
      <c r="I10" s="1217"/>
    </row>
    <row r="11" spans="1:9" x14ac:dyDescent="0.2">
      <c r="A11" s="1262"/>
      <c r="B11" s="1262"/>
      <c r="C11" s="1262"/>
      <c r="D11" s="1262"/>
      <c r="E11" s="1262"/>
      <c r="F11" s="1262"/>
      <c r="G11" s="1262"/>
      <c r="H11" s="1262"/>
      <c r="I11" s="1262"/>
    </row>
    <row r="12" spans="1:9" x14ac:dyDescent="0.2">
      <c r="A12" s="7" t="s">
        <v>18</v>
      </c>
    </row>
    <row r="14" spans="1:9" x14ac:dyDescent="0.2">
      <c r="B14" s="89"/>
      <c r="D14" s="89"/>
      <c r="F14" s="89"/>
      <c r="H14" s="89"/>
    </row>
    <row r="15" spans="1:9" x14ac:dyDescent="0.2">
      <c r="B15" s="89"/>
      <c r="D15" s="89"/>
      <c r="F15" s="89"/>
      <c r="H15" s="89"/>
    </row>
    <row r="17" spans="2:9" x14ac:dyDescent="0.2">
      <c r="B17" s="89"/>
      <c r="C17" s="89"/>
      <c r="D17" s="89"/>
      <c r="E17" s="89"/>
      <c r="F17" s="89"/>
      <c r="G17" s="89"/>
      <c r="H17" s="89"/>
      <c r="I17" s="89"/>
    </row>
    <row r="18" spans="2:9" x14ac:dyDescent="0.2">
      <c r="B18" s="89"/>
      <c r="C18" s="89"/>
      <c r="D18" s="89"/>
      <c r="E18" s="89"/>
      <c r="F18" s="89"/>
      <c r="G18" s="89"/>
      <c r="H18" s="89"/>
      <c r="I18" s="89"/>
    </row>
    <row r="19" spans="2:9" x14ac:dyDescent="0.2">
      <c r="B19" s="89"/>
      <c r="C19" s="89"/>
      <c r="D19" s="89"/>
      <c r="E19" s="89"/>
      <c r="F19" s="89"/>
      <c r="G19" s="89"/>
      <c r="H19" s="89"/>
      <c r="I19" s="89"/>
    </row>
  </sheetData>
  <mergeCells count="5">
    <mergeCell ref="B5:C5"/>
    <mergeCell ref="D5:E5"/>
    <mergeCell ref="F5:G5"/>
    <mergeCell ref="H5:I5"/>
    <mergeCell ref="A10:I11"/>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632C8-2DBD-4DA6-B77E-AD1962A68A4A}">
  <dimension ref="A1:G29"/>
  <sheetViews>
    <sheetView workbookViewId="0">
      <selection activeCell="I36" sqref="I36"/>
    </sheetView>
  </sheetViews>
  <sheetFormatPr baseColWidth="10" defaultColWidth="11.42578125" defaultRowHeight="12.75" x14ac:dyDescent="0.2"/>
  <cols>
    <col min="1" max="1" width="11.42578125" style="7"/>
    <col min="2" max="2" width="34" style="7" bestFit="1" customWidth="1"/>
    <col min="3" max="3" width="12.5703125" style="7" customWidth="1"/>
    <col min="4" max="16384" width="11.42578125" style="7"/>
  </cols>
  <sheetData>
    <row r="1" spans="1:7" x14ac:dyDescent="0.2">
      <c r="A1" s="6" t="s">
        <v>574</v>
      </c>
    </row>
    <row r="2" spans="1:7" x14ac:dyDescent="0.2">
      <c r="A2" s="153" t="s">
        <v>847</v>
      </c>
    </row>
    <row r="4" spans="1:7" x14ac:dyDescent="0.2">
      <c r="A4" s="581" t="s">
        <v>575</v>
      </c>
      <c r="B4" s="255"/>
      <c r="C4" s="255">
        <v>2024</v>
      </c>
      <c r="D4" s="582">
        <v>2025</v>
      </c>
      <c r="E4" s="255">
        <v>2026</v>
      </c>
      <c r="F4" s="91">
        <v>2027</v>
      </c>
      <c r="G4" s="91">
        <v>2028</v>
      </c>
    </row>
    <row r="5" spans="1:7" ht="12.75" customHeight="1" x14ac:dyDescent="0.2">
      <c r="A5" s="1189" t="s">
        <v>571</v>
      </c>
      <c r="B5" s="842" t="s">
        <v>805</v>
      </c>
      <c r="C5" s="296">
        <v>2.6763840328243305</v>
      </c>
      <c r="D5" s="296">
        <v>2.4588671353980232</v>
      </c>
      <c r="E5" s="296">
        <v>2.2386518718424924</v>
      </c>
      <c r="F5" s="296">
        <v>2.1069993805087108</v>
      </c>
      <c r="G5" s="296">
        <v>2.1295852347284665</v>
      </c>
    </row>
    <row r="6" spans="1:7" x14ac:dyDescent="0.2">
      <c r="A6" s="1189"/>
      <c r="B6" s="583" t="s">
        <v>806</v>
      </c>
      <c r="C6" s="285">
        <v>2.4153547142823713</v>
      </c>
      <c r="D6" s="285">
        <v>2.2970524305918536</v>
      </c>
      <c r="E6" s="285">
        <v>2.1283264352176512</v>
      </c>
      <c r="F6" s="285">
        <v>1.9825957028030843</v>
      </c>
      <c r="G6" s="285">
        <v>2.0112081736459393</v>
      </c>
    </row>
    <row r="7" spans="1:7" x14ac:dyDescent="0.2">
      <c r="A7" s="1189"/>
      <c r="B7" s="583" t="s">
        <v>807</v>
      </c>
      <c r="C7" s="285">
        <v>1.9565620452850681</v>
      </c>
      <c r="D7" s="285">
        <v>2.9684820978627613</v>
      </c>
      <c r="E7" s="285">
        <v>2.5516431119923197</v>
      </c>
      <c r="F7" s="285">
        <v>2.4336241539777035</v>
      </c>
      <c r="G7" s="285">
        <v>2.1151531526667924</v>
      </c>
    </row>
    <row r="8" spans="1:7" x14ac:dyDescent="0.2">
      <c r="A8" s="1189"/>
      <c r="B8" s="583" t="s">
        <v>576</v>
      </c>
      <c r="C8" s="285">
        <v>3.7558509430858606</v>
      </c>
      <c r="D8" s="285">
        <v>3.3503730266460963</v>
      </c>
      <c r="E8" s="285">
        <v>2.9982364276168738</v>
      </c>
      <c r="F8" s="285">
        <v>3.0000000000000426</v>
      </c>
      <c r="G8" s="285">
        <v>3.0000000000000426</v>
      </c>
    </row>
    <row r="9" spans="1:7" x14ac:dyDescent="0.2">
      <c r="A9" s="1189"/>
      <c r="B9" s="583" t="s">
        <v>808</v>
      </c>
      <c r="C9" s="883">
        <v>419.91876984126975</v>
      </c>
      <c r="D9" s="883">
        <v>420</v>
      </c>
      <c r="E9" s="883">
        <v>420</v>
      </c>
      <c r="F9" s="883">
        <v>420</v>
      </c>
      <c r="G9" s="883">
        <v>420</v>
      </c>
    </row>
    <row r="10" spans="1:7" ht="12.75" customHeight="1" x14ac:dyDescent="0.2">
      <c r="A10" s="1189"/>
      <c r="B10" s="585" t="s">
        <v>577</v>
      </c>
      <c r="C10" s="884">
        <v>928.2248576728158</v>
      </c>
      <c r="D10" s="884">
        <v>888.25685420161722</v>
      </c>
      <c r="E10" s="884">
        <v>866.52498931397588</v>
      </c>
      <c r="F10" s="884">
        <v>856.70623197044154</v>
      </c>
      <c r="G10" s="884">
        <v>855.94514542476588</v>
      </c>
    </row>
    <row r="11" spans="1:7" x14ac:dyDescent="0.2">
      <c r="A11" s="1188" t="s">
        <v>572</v>
      </c>
      <c r="B11" s="583" t="s">
        <v>805</v>
      </c>
      <c r="C11" s="296">
        <v>2.1324958118463542</v>
      </c>
      <c r="D11" s="296">
        <v>1.9128215326288682</v>
      </c>
      <c r="E11" s="296">
        <v>3.0118452154219995</v>
      </c>
      <c r="F11" s="296">
        <v>2.4228513624931622</v>
      </c>
      <c r="G11" s="296">
        <v>2.1262222546980496</v>
      </c>
    </row>
    <row r="12" spans="1:7" x14ac:dyDescent="0.2">
      <c r="A12" s="1189"/>
      <c r="B12" s="583" t="s">
        <v>809</v>
      </c>
      <c r="C12" s="285">
        <v>1.7979120758213785</v>
      </c>
      <c r="D12" s="285">
        <v>1.6554779923234286</v>
      </c>
      <c r="E12" s="285">
        <v>3.0136515904124144</v>
      </c>
      <c r="F12" s="285">
        <v>2.3417646858199861</v>
      </c>
      <c r="G12" s="285">
        <v>2.011593182991267</v>
      </c>
    </row>
    <row r="13" spans="1:7" x14ac:dyDescent="0.2">
      <c r="A13" s="1189"/>
      <c r="B13" s="583" t="s">
        <v>807</v>
      </c>
      <c r="C13" s="285">
        <v>1.3676115185521525</v>
      </c>
      <c r="D13" s="285">
        <v>2.6880288638920575</v>
      </c>
      <c r="E13" s="285">
        <v>3.6461756983113816</v>
      </c>
      <c r="F13" s="285">
        <v>2.2118757654379948</v>
      </c>
      <c r="G13" s="285">
        <v>2.1090698796929956</v>
      </c>
    </row>
    <row r="14" spans="1:7" x14ac:dyDescent="0.2">
      <c r="A14" s="1189"/>
      <c r="B14" s="583" t="s">
        <v>576</v>
      </c>
      <c r="C14" s="285">
        <v>4.4601332535390412</v>
      </c>
      <c r="D14" s="285">
        <v>3.5000000000000142</v>
      </c>
      <c r="E14" s="285">
        <v>3.0999999999999659</v>
      </c>
      <c r="F14" s="285">
        <v>3.0000000000000284</v>
      </c>
      <c r="G14" s="285">
        <v>3.0000000000000284</v>
      </c>
    </row>
    <row r="15" spans="1:7" ht="12.75" customHeight="1" x14ac:dyDescent="0.2">
      <c r="A15" s="1189"/>
      <c r="B15" s="583" t="s">
        <v>808</v>
      </c>
      <c r="C15" s="883">
        <v>415.95926366843008</v>
      </c>
      <c r="D15" s="883">
        <v>417.89999999999992</v>
      </c>
      <c r="E15" s="883">
        <v>419.47499999999991</v>
      </c>
      <c r="F15" s="883">
        <v>419.99999999999994</v>
      </c>
      <c r="G15" s="883">
        <v>419.99999999999994</v>
      </c>
    </row>
    <row r="16" spans="1:7" x14ac:dyDescent="0.2">
      <c r="A16" s="1190"/>
      <c r="B16" s="585" t="s">
        <v>577</v>
      </c>
      <c r="C16" s="884">
        <v>960.69188729026462</v>
      </c>
      <c r="D16" s="884">
        <v>928.94692639676305</v>
      </c>
      <c r="E16" s="884">
        <v>883.75491288419175</v>
      </c>
      <c r="F16" s="884">
        <v>863.33936124360491</v>
      </c>
      <c r="G16" s="884">
        <v>855.93701267903134</v>
      </c>
    </row>
    <row r="17" spans="1:7" x14ac:dyDescent="0.2">
      <c r="A17" s="1189" t="s">
        <v>573</v>
      </c>
      <c r="B17" s="583" t="s">
        <v>805</v>
      </c>
      <c r="C17" s="296">
        <v>3.1344309210304715</v>
      </c>
      <c r="D17" s="296">
        <v>2.9079639893018054</v>
      </c>
      <c r="E17" s="296">
        <v>1.7982468271584935</v>
      </c>
      <c r="F17" s="296">
        <v>1.6463474635075102</v>
      </c>
      <c r="G17" s="296">
        <v>2.1379999205592952</v>
      </c>
    </row>
    <row r="18" spans="1:7" x14ac:dyDescent="0.2">
      <c r="A18" s="1189"/>
      <c r="B18" s="583" t="s">
        <v>809</v>
      </c>
      <c r="C18" s="285">
        <v>2.9353469999846058</v>
      </c>
      <c r="D18" s="285">
        <v>2.8157422254451019</v>
      </c>
      <c r="E18" s="285">
        <v>1.6294532840966947</v>
      </c>
      <c r="F18" s="285">
        <v>1.4608023319362864</v>
      </c>
      <c r="G18" s="285">
        <v>2.020584570153229</v>
      </c>
    </row>
    <row r="19" spans="1:7" x14ac:dyDescent="0.2">
      <c r="A19" s="1189"/>
      <c r="B19" s="583" t="s">
        <v>807</v>
      </c>
      <c r="C19" s="285">
        <v>2.3928915772531525</v>
      </c>
      <c r="D19" s="285">
        <v>3.4387258655984283</v>
      </c>
      <c r="E19" s="285">
        <v>2.0833653014174587</v>
      </c>
      <c r="F19" s="285">
        <v>2.0096367760788354</v>
      </c>
      <c r="G19" s="285">
        <v>2.1233295750192553</v>
      </c>
    </row>
    <row r="20" spans="1:7" x14ac:dyDescent="0.2">
      <c r="A20" s="1189"/>
      <c r="B20" s="583" t="s">
        <v>576</v>
      </c>
      <c r="C20" s="285">
        <v>4.0680370397381296</v>
      </c>
      <c r="D20" s="285">
        <v>3.6075300655344194</v>
      </c>
      <c r="E20" s="285">
        <v>3.1000000000000369</v>
      </c>
      <c r="F20" s="285">
        <v>2.9999999999999574</v>
      </c>
      <c r="G20" s="285">
        <v>3</v>
      </c>
    </row>
    <row r="21" spans="1:7" x14ac:dyDescent="0.2">
      <c r="A21" s="1189"/>
      <c r="B21" s="583" t="s">
        <v>808</v>
      </c>
      <c r="C21" s="883">
        <v>431.79316984126962</v>
      </c>
      <c r="D21" s="883">
        <v>423.73512719999928</v>
      </c>
      <c r="E21" s="883">
        <v>420.36935201099988</v>
      </c>
      <c r="F21" s="883">
        <v>419.99999999999994</v>
      </c>
      <c r="G21" s="883">
        <v>419.99999999999994</v>
      </c>
    </row>
    <row r="22" spans="1:7" x14ac:dyDescent="0.2">
      <c r="A22" s="1190"/>
      <c r="B22" s="585" t="s">
        <v>577</v>
      </c>
      <c r="C22" s="884">
        <v>905.53598410175175</v>
      </c>
      <c r="D22" s="884">
        <v>861.85904555854063</v>
      </c>
      <c r="E22" s="884">
        <v>858.25728810861028</v>
      </c>
      <c r="F22" s="884">
        <v>861.56087242889021</v>
      </c>
      <c r="G22" s="884">
        <v>857.36986381085399</v>
      </c>
    </row>
    <row r="23" spans="1:7" x14ac:dyDescent="0.2">
      <c r="A23" s="7" t="s">
        <v>2</v>
      </c>
      <c r="C23" s="426"/>
    </row>
    <row r="26" spans="1:7" x14ac:dyDescent="0.2">
      <c r="C26" s="530"/>
      <c r="D26" s="530"/>
      <c r="E26" s="530"/>
      <c r="F26" s="530"/>
      <c r="G26" s="530"/>
    </row>
    <row r="27" spans="1:7" x14ac:dyDescent="0.2">
      <c r="C27" s="614"/>
      <c r="D27" s="614"/>
      <c r="E27" s="614"/>
      <c r="F27" s="614"/>
      <c r="G27" s="614"/>
    </row>
    <row r="28" spans="1:7" x14ac:dyDescent="0.2">
      <c r="C28" s="614"/>
      <c r="D28" s="614"/>
      <c r="E28" s="614"/>
      <c r="F28" s="614"/>
      <c r="G28" s="614"/>
    </row>
    <row r="29" spans="1:7" x14ac:dyDescent="0.2">
      <c r="C29" s="614"/>
      <c r="D29" s="614"/>
      <c r="E29" s="614"/>
      <c r="F29" s="614"/>
      <c r="G29" s="614"/>
    </row>
  </sheetData>
  <mergeCells count="3">
    <mergeCell ref="A5:A10"/>
    <mergeCell ref="A11:A16"/>
    <mergeCell ref="A17:A2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1DE6-F7CB-4662-B816-675ED44A2490}">
  <dimension ref="A1:O26"/>
  <sheetViews>
    <sheetView workbookViewId="0">
      <selection activeCell="H27" sqref="H27"/>
    </sheetView>
  </sheetViews>
  <sheetFormatPr baseColWidth="10" defaultColWidth="11.42578125" defaultRowHeight="12.75" x14ac:dyDescent="0.2"/>
  <cols>
    <col min="1" max="1" width="3.42578125" style="7" customWidth="1"/>
    <col min="2" max="2" width="44.42578125" style="7" customWidth="1"/>
    <col min="3" max="16384" width="11.42578125" style="7"/>
  </cols>
  <sheetData>
    <row r="1" spans="1:15" x14ac:dyDescent="0.2">
      <c r="A1" s="256" t="s">
        <v>669</v>
      </c>
      <c r="B1" s="22"/>
      <c r="C1" s="22"/>
      <c r="D1" s="22"/>
      <c r="E1" s="22"/>
      <c r="F1" s="22"/>
    </row>
    <row r="2" spans="1:15" x14ac:dyDescent="0.2">
      <c r="A2" s="256" t="s">
        <v>699</v>
      </c>
      <c r="B2" s="22"/>
      <c r="C2" s="22"/>
      <c r="D2" s="22"/>
      <c r="E2" s="22"/>
      <c r="F2" s="22"/>
    </row>
    <row r="3" spans="1:15" x14ac:dyDescent="0.2">
      <c r="A3" s="477" t="s">
        <v>714</v>
      </c>
      <c r="B3" s="22"/>
      <c r="C3" s="22"/>
      <c r="D3" s="22"/>
      <c r="E3" s="22"/>
      <c r="F3" s="22"/>
    </row>
    <row r="4" spans="1:15" x14ac:dyDescent="0.2">
      <c r="A4" s="256"/>
      <c r="B4" s="22"/>
      <c r="C4" s="22"/>
      <c r="D4" s="22"/>
      <c r="E4" s="22"/>
      <c r="F4" s="22"/>
    </row>
    <row r="5" spans="1:15" x14ac:dyDescent="0.2">
      <c r="A5" s="23"/>
      <c r="B5" s="82"/>
      <c r="C5" s="427">
        <v>2025</v>
      </c>
      <c r="D5" s="427">
        <v>2026</v>
      </c>
      <c r="E5" s="427">
        <v>2027</v>
      </c>
      <c r="F5" s="427">
        <v>2028</v>
      </c>
    </row>
    <row r="6" spans="1:15" x14ac:dyDescent="0.2">
      <c r="A6" s="83" t="s">
        <v>204</v>
      </c>
      <c r="B6" s="477" t="s">
        <v>284</v>
      </c>
      <c r="C6" s="817">
        <v>76986769.322635189</v>
      </c>
      <c r="D6" s="817">
        <v>77862377.650449276</v>
      </c>
      <c r="E6" s="817">
        <v>80230207.288894281</v>
      </c>
      <c r="F6" s="818">
        <v>82091752.203887463</v>
      </c>
      <c r="G6" s="349"/>
      <c r="H6" s="349"/>
      <c r="I6" s="349"/>
      <c r="J6" s="349"/>
      <c r="K6" s="349"/>
      <c r="L6" s="349"/>
      <c r="M6" s="349"/>
      <c r="N6" s="349"/>
      <c r="O6" s="349"/>
    </row>
    <row r="7" spans="1:15" x14ac:dyDescent="0.2">
      <c r="A7" s="83" t="s">
        <v>205</v>
      </c>
      <c r="B7" s="477" t="s">
        <v>285</v>
      </c>
      <c r="C7" s="819">
        <v>78040126.992196798</v>
      </c>
      <c r="D7" s="819">
        <v>78134517.923773184</v>
      </c>
      <c r="E7" s="820">
        <v>77994224.792457089</v>
      </c>
      <c r="F7" s="821">
        <v>78416324.094724804</v>
      </c>
      <c r="G7" s="349"/>
      <c r="H7" s="349"/>
      <c r="I7" s="349"/>
      <c r="J7" s="349"/>
      <c r="K7" s="349"/>
      <c r="L7" s="349"/>
      <c r="M7" s="349"/>
      <c r="N7" s="349"/>
      <c r="O7" s="349"/>
    </row>
    <row r="8" spans="1:15" x14ac:dyDescent="0.2">
      <c r="A8" s="83" t="s">
        <v>241</v>
      </c>
      <c r="B8" s="477" t="s">
        <v>286</v>
      </c>
      <c r="C8" s="819">
        <v>76307051.630822062</v>
      </c>
      <c r="D8" s="819">
        <v>76256574.038855746</v>
      </c>
      <c r="E8" s="820">
        <v>78589811.271740019</v>
      </c>
      <c r="F8" s="821">
        <v>80377744.436794609</v>
      </c>
      <c r="G8" s="349"/>
      <c r="H8" s="349"/>
      <c r="I8" s="349"/>
      <c r="J8" s="349"/>
      <c r="K8" s="349"/>
      <c r="L8" s="349"/>
      <c r="M8" s="349"/>
      <c r="N8" s="349"/>
      <c r="O8" s="349"/>
    </row>
    <row r="9" spans="1:15" x14ac:dyDescent="0.2">
      <c r="A9" s="25" t="s">
        <v>287</v>
      </c>
      <c r="B9" s="256" t="s">
        <v>288</v>
      </c>
      <c r="C9" s="822">
        <v>-1.1000000000000001</v>
      </c>
      <c r="D9" s="822">
        <v>-0.5</v>
      </c>
      <c r="E9" s="823">
        <v>-0.5</v>
      </c>
      <c r="F9" s="824">
        <v>-0.5</v>
      </c>
      <c r="H9" s="825"/>
      <c r="I9" s="825"/>
      <c r="J9" s="825"/>
      <c r="K9" s="825"/>
      <c r="L9" s="825"/>
    </row>
    <row r="10" spans="1:15" x14ac:dyDescent="0.2">
      <c r="A10" s="83" t="s">
        <v>289</v>
      </c>
      <c r="B10" s="477" t="s">
        <v>290</v>
      </c>
      <c r="C10" s="826">
        <v>79676950.718004808</v>
      </c>
      <c r="D10" s="826">
        <v>77835620.746482328</v>
      </c>
      <c r="E10" s="826">
        <v>80200883.208830088</v>
      </c>
      <c r="F10" s="142">
        <v>82016798.00216192</v>
      </c>
      <c r="G10" s="349"/>
      <c r="H10" s="349"/>
      <c r="I10" s="349"/>
      <c r="J10" s="349"/>
      <c r="K10" s="349"/>
      <c r="L10" s="349"/>
      <c r="M10" s="349"/>
      <c r="N10" s="349"/>
    </row>
    <row r="11" spans="1:15" x14ac:dyDescent="0.2">
      <c r="A11" s="83" t="s">
        <v>291</v>
      </c>
      <c r="B11" s="477" t="s">
        <v>292</v>
      </c>
      <c r="C11" s="826">
        <v>1636823.7258080095</v>
      </c>
      <c r="D11" s="826">
        <v>-298897.17729085684</v>
      </c>
      <c r="E11" s="826">
        <v>2206658.4163729995</v>
      </c>
      <c r="F11" s="142">
        <v>3600473.9074371159</v>
      </c>
      <c r="H11" s="425"/>
      <c r="I11" s="349"/>
      <c r="J11" s="349"/>
      <c r="K11" s="349"/>
      <c r="L11" s="349"/>
      <c r="M11" s="349"/>
      <c r="N11" s="349"/>
      <c r="O11" s="349"/>
    </row>
    <row r="12" spans="1:15" x14ac:dyDescent="0.2">
      <c r="A12" s="83" t="s">
        <v>293</v>
      </c>
      <c r="B12" s="477" t="s">
        <v>670</v>
      </c>
      <c r="C12" s="827">
        <v>1823.6914381992547</v>
      </c>
      <c r="D12" s="827">
        <v>-360.90174977189554</v>
      </c>
      <c r="E12" s="827">
        <v>2809.246245449589</v>
      </c>
      <c r="F12" s="828">
        <v>4762.0212137579483</v>
      </c>
      <c r="H12" s="425"/>
      <c r="I12" s="350"/>
      <c r="J12" s="350"/>
      <c r="K12" s="350"/>
      <c r="L12" s="350"/>
    </row>
    <row r="13" spans="1:15" x14ac:dyDescent="0.2">
      <c r="A13" s="83" t="s">
        <v>294</v>
      </c>
      <c r="B13" s="477" t="s">
        <v>581</v>
      </c>
      <c r="C13" s="830">
        <v>0.53429080569117005</v>
      </c>
      <c r="D13" s="830">
        <v>-9.4644818246105378E-2</v>
      </c>
      <c r="E13" s="830">
        <v>0.6848416776344205</v>
      </c>
      <c r="F13" s="831">
        <v>1.0983393049238921</v>
      </c>
      <c r="H13" s="829"/>
      <c r="I13" s="825"/>
      <c r="J13" s="825"/>
      <c r="K13" s="825"/>
      <c r="L13" s="825"/>
    </row>
    <row r="14" spans="1:15" x14ac:dyDescent="0.2">
      <c r="A14" s="86" t="s">
        <v>295</v>
      </c>
      <c r="B14" s="87" t="s">
        <v>296</v>
      </c>
      <c r="C14" s="832">
        <v>-0.87812704723465984</v>
      </c>
      <c r="D14" s="833">
        <v>8.4724865444805175E-3</v>
      </c>
      <c r="E14" s="833">
        <v>9.1007978567212433E-3</v>
      </c>
      <c r="F14" s="832">
        <v>2.2865086080564367E-2</v>
      </c>
      <c r="H14" s="825"/>
      <c r="I14" s="825"/>
      <c r="J14" s="825"/>
      <c r="K14" s="825"/>
      <c r="L14" s="825"/>
    </row>
    <row r="15" spans="1:15" x14ac:dyDescent="0.2">
      <c r="A15" s="1157" t="s">
        <v>18</v>
      </c>
      <c r="B15" s="1157"/>
      <c r="C15" s="22"/>
      <c r="D15" s="22"/>
      <c r="E15" s="22"/>
      <c r="F15" s="22"/>
    </row>
    <row r="16" spans="1:15" x14ac:dyDescent="0.2">
      <c r="A16" s="22"/>
      <c r="B16" s="22"/>
      <c r="C16" s="22"/>
      <c r="D16" s="22"/>
      <c r="E16" s="22"/>
      <c r="F16" s="22"/>
    </row>
    <row r="17" spans="3:13" x14ac:dyDescent="0.2">
      <c r="C17" s="89"/>
      <c r="D17" s="89"/>
      <c r="E17" s="89"/>
      <c r="F17" s="89"/>
      <c r="H17" s="89"/>
      <c r="I17" s="89"/>
      <c r="J17" s="89"/>
      <c r="K17" s="89"/>
      <c r="L17" s="89"/>
      <c r="M17" s="89"/>
    </row>
    <row r="18" spans="3:13" x14ac:dyDescent="0.2">
      <c r="C18" s="349"/>
      <c r="D18" s="349"/>
      <c r="E18" s="349"/>
      <c r="F18" s="349"/>
      <c r="G18" s="350"/>
      <c r="H18" s="350"/>
      <c r="I18" s="350"/>
      <c r="J18" s="350"/>
      <c r="K18" s="350"/>
      <c r="L18" s="350"/>
      <c r="M18" s="89"/>
    </row>
    <row r="19" spans="3:13" x14ac:dyDescent="0.2">
      <c r="C19" s="89"/>
      <c r="D19" s="89"/>
      <c r="E19" s="89"/>
      <c r="F19" s="89"/>
      <c r="G19" s="350"/>
      <c r="H19" s="350"/>
      <c r="I19" s="350"/>
      <c r="J19" s="350"/>
      <c r="K19" s="350"/>
      <c r="L19" s="350"/>
      <c r="M19" s="89"/>
    </row>
    <row r="20" spans="3:13" x14ac:dyDescent="0.2">
      <c r="C20" s="349"/>
      <c r="D20" s="349"/>
      <c r="E20" s="349"/>
      <c r="F20" s="349"/>
      <c r="G20" s="350"/>
      <c r="H20" s="350"/>
      <c r="I20" s="350"/>
      <c r="J20" s="350"/>
      <c r="K20" s="350"/>
      <c r="L20" s="350"/>
      <c r="M20" s="89"/>
    </row>
    <row r="21" spans="3:13" x14ac:dyDescent="0.2">
      <c r="C21" s="349"/>
      <c r="D21" s="349"/>
      <c r="E21" s="349"/>
      <c r="F21" s="349"/>
      <c r="G21" s="350"/>
      <c r="H21" s="350"/>
      <c r="I21" s="350"/>
      <c r="J21" s="350"/>
      <c r="K21" s="350"/>
      <c r="L21" s="350"/>
      <c r="M21" s="89"/>
    </row>
    <row r="22" spans="3:13" x14ac:dyDescent="0.2">
      <c r="C22" s="349"/>
      <c r="D22" s="825"/>
      <c r="E22" s="825"/>
      <c r="F22" s="825"/>
      <c r="G22" s="350"/>
      <c r="H22" s="350"/>
      <c r="I22" s="350"/>
      <c r="J22" s="350"/>
      <c r="K22" s="350"/>
      <c r="L22" s="350"/>
      <c r="M22" s="89"/>
    </row>
    <row r="23" spans="3:13" x14ac:dyDescent="0.2">
      <c r="C23" s="89"/>
      <c r="D23" s="89"/>
      <c r="E23" s="89"/>
      <c r="F23" s="89"/>
      <c r="H23" s="89"/>
      <c r="I23" s="350"/>
      <c r="J23" s="350"/>
      <c r="K23" s="350"/>
      <c r="L23" s="350"/>
      <c r="M23" s="89"/>
    </row>
    <row r="24" spans="3:13" x14ac:dyDescent="0.2">
      <c r="H24" s="89"/>
      <c r="I24" s="350"/>
      <c r="J24" s="350"/>
      <c r="K24" s="350"/>
      <c r="L24" s="350"/>
      <c r="M24" s="89"/>
    </row>
    <row r="25" spans="3:13" x14ac:dyDescent="0.2">
      <c r="H25" s="89"/>
      <c r="I25" s="350"/>
      <c r="J25" s="350"/>
      <c r="K25" s="350"/>
      <c r="L25" s="350"/>
      <c r="M25" s="89"/>
    </row>
    <row r="26" spans="3:13" x14ac:dyDescent="0.2">
      <c r="I26" s="350"/>
      <c r="J26" s="350"/>
      <c r="K26" s="350"/>
      <c r="L26" s="350"/>
    </row>
  </sheetData>
  <mergeCells count="1">
    <mergeCell ref="A15:B15"/>
  </mergeCells>
  <pageMargins left="0.7" right="0.7" top="0.75" bottom="0.75" header="0.3" footer="0.3"/>
  <ignoredErrors>
    <ignoredError sqref="A6:A14"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401C-6974-4084-AF05-AEB2627BC244}">
  <dimension ref="A1:O26"/>
  <sheetViews>
    <sheetView workbookViewId="0">
      <selection activeCell="G26" sqref="G26"/>
    </sheetView>
  </sheetViews>
  <sheetFormatPr baseColWidth="10" defaultColWidth="11.42578125" defaultRowHeight="12.75" x14ac:dyDescent="0.2"/>
  <cols>
    <col min="1" max="1" width="3.42578125" style="7" customWidth="1"/>
    <col min="2" max="2" width="44.42578125" style="7" customWidth="1"/>
    <col min="3" max="16384" width="11.42578125" style="7"/>
  </cols>
  <sheetData>
    <row r="1" spans="1:15" x14ac:dyDescent="0.2">
      <c r="A1" s="256" t="s">
        <v>671</v>
      </c>
      <c r="B1" s="22"/>
      <c r="C1" s="22"/>
      <c r="D1" s="22"/>
      <c r="E1" s="22"/>
      <c r="F1" s="22"/>
    </row>
    <row r="2" spans="1:15" x14ac:dyDescent="0.2">
      <c r="A2" s="256" t="s">
        <v>700</v>
      </c>
      <c r="B2" s="22"/>
      <c r="C2" s="22"/>
      <c r="D2" s="22"/>
      <c r="E2" s="22"/>
      <c r="F2" s="22"/>
    </row>
    <row r="3" spans="1:15" x14ac:dyDescent="0.2">
      <c r="A3" s="477" t="s">
        <v>714</v>
      </c>
      <c r="B3" s="22"/>
      <c r="C3" s="22"/>
      <c r="D3" s="22"/>
      <c r="E3" s="22"/>
      <c r="F3" s="22"/>
    </row>
    <row r="4" spans="1:15" x14ac:dyDescent="0.2">
      <c r="A4" s="256"/>
      <c r="B4" s="22"/>
      <c r="C4" s="22"/>
      <c r="D4" s="22"/>
      <c r="E4" s="22"/>
      <c r="F4" s="22"/>
    </row>
    <row r="5" spans="1:15" x14ac:dyDescent="0.2">
      <c r="A5" s="23"/>
      <c r="B5" s="82"/>
      <c r="C5" s="427">
        <v>2025</v>
      </c>
      <c r="D5" s="427">
        <v>2026</v>
      </c>
      <c r="E5" s="427">
        <v>2027</v>
      </c>
      <c r="F5" s="427">
        <v>2028</v>
      </c>
    </row>
    <row r="6" spans="1:15" x14ac:dyDescent="0.2">
      <c r="A6" s="83" t="s">
        <v>204</v>
      </c>
      <c r="B6" s="477" t="s">
        <v>284</v>
      </c>
      <c r="C6" s="817">
        <v>77739121.3132689</v>
      </c>
      <c r="D6" s="817">
        <v>78051033.799813822</v>
      </c>
      <c r="E6" s="817">
        <v>79993172.465858623</v>
      </c>
      <c r="F6" s="818">
        <v>81910351.767658368</v>
      </c>
      <c r="G6" s="349"/>
      <c r="H6" s="349"/>
      <c r="I6" s="349"/>
      <c r="J6" s="349"/>
      <c r="K6" s="349"/>
      <c r="L6" s="349"/>
      <c r="M6" s="349"/>
      <c r="N6" s="349"/>
      <c r="O6" s="349"/>
    </row>
    <row r="7" spans="1:15" ht="12.75" customHeight="1" x14ac:dyDescent="0.2">
      <c r="A7" s="83" t="s">
        <v>205</v>
      </c>
      <c r="B7" s="477" t="s">
        <v>285</v>
      </c>
      <c r="C7" s="819">
        <v>78040126.992196798</v>
      </c>
      <c r="D7" s="819">
        <v>78134517.923773184</v>
      </c>
      <c r="E7" s="820">
        <v>77994224.792457089</v>
      </c>
      <c r="F7" s="821">
        <v>78416324.094724804</v>
      </c>
      <c r="G7" s="349"/>
      <c r="H7" s="349"/>
      <c r="I7" s="349"/>
      <c r="J7" s="349"/>
      <c r="K7" s="349"/>
      <c r="L7" s="349"/>
      <c r="M7" s="349"/>
      <c r="N7" s="349"/>
      <c r="O7" s="349"/>
    </row>
    <row r="8" spans="1:15" ht="12.75" customHeight="1" x14ac:dyDescent="0.2">
      <c r="A8" s="83" t="s">
        <v>241</v>
      </c>
      <c r="B8" s="477" t="s">
        <v>286</v>
      </c>
      <c r="C8" s="819">
        <v>74771047.742709756</v>
      </c>
      <c r="D8" s="819">
        <v>75818102.338545516</v>
      </c>
      <c r="E8" s="820">
        <v>78444710.240989417</v>
      </c>
      <c r="F8" s="821">
        <v>80168381.967561543</v>
      </c>
      <c r="G8" s="349"/>
      <c r="H8" s="349"/>
      <c r="I8" s="349"/>
      <c r="J8" s="349"/>
      <c r="K8" s="349"/>
      <c r="L8" s="349"/>
      <c r="M8" s="349"/>
      <c r="N8" s="349"/>
      <c r="O8" s="349"/>
    </row>
    <row r="9" spans="1:15" x14ac:dyDescent="0.2">
      <c r="A9" s="25" t="s">
        <v>287</v>
      </c>
      <c r="B9" s="256" t="s">
        <v>288</v>
      </c>
      <c r="C9" s="822">
        <v>-1.1000000000000001</v>
      </c>
      <c r="D9" s="822">
        <v>-0.5</v>
      </c>
      <c r="E9" s="823">
        <v>-0.5</v>
      </c>
      <c r="F9" s="824">
        <v>-0.5</v>
      </c>
      <c r="H9" s="825"/>
      <c r="I9" s="825"/>
      <c r="J9" s="825"/>
      <c r="K9" s="825"/>
      <c r="L9" s="825"/>
    </row>
    <row r="10" spans="1:15" x14ac:dyDescent="0.2">
      <c r="A10" s="83" t="s">
        <v>289</v>
      </c>
      <c r="B10" s="477" t="s">
        <v>290</v>
      </c>
      <c r="C10" s="826">
        <v>78183671.090256229</v>
      </c>
      <c r="D10" s="826">
        <v>77394515.893213093</v>
      </c>
      <c r="E10" s="826">
        <v>80044969.122064635</v>
      </c>
      <c r="F10" s="142">
        <v>81797517.666053489</v>
      </c>
      <c r="G10" s="349"/>
      <c r="H10" s="349"/>
      <c r="I10" s="349"/>
      <c r="J10" s="349"/>
      <c r="K10" s="349"/>
      <c r="L10" s="349"/>
      <c r="M10" s="349"/>
      <c r="N10" s="349"/>
    </row>
    <row r="11" spans="1:15" x14ac:dyDescent="0.2">
      <c r="A11" s="83" t="s">
        <v>291</v>
      </c>
      <c r="B11" s="477" t="s">
        <v>292</v>
      </c>
      <c r="C11" s="826">
        <v>143544.09805943072</v>
      </c>
      <c r="D11" s="826">
        <v>-740002.03056009114</v>
      </c>
      <c r="E11" s="826">
        <v>2050744.3296075463</v>
      </c>
      <c r="F11" s="142">
        <v>3381193.5713286847</v>
      </c>
      <c r="H11" s="425"/>
      <c r="I11" s="349"/>
      <c r="J11" s="349"/>
      <c r="K11" s="349"/>
      <c r="L11" s="349"/>
      <c r="M11" s="349"/>
      <c r="N11" s="349"/>
      <c r="O11" s="349"/>
    </row>
    <row r="12" spans="1:15" x14ac:dyDescent="0.2">
      <c r="A12" s="83" t="s">
        <v>293</v>
      </c>
      <c r="B12" s="477" t="s">
        <v>670</v>
      </c>
      <c r="C12" s="827">
        <v>172.56011330465654</v>
      </c>
      <c r="D12" s="827">
        <v>-921.01223009168564</v>
      </c>
      <c r="E12" s="827">
        <v>2618.8628955302415</v>
      </c>
      <c r="F12" s="828">
        <v>4469.1636280283856</v>
      </c>
      <c r="H12" s="425"/>
      <c r="I12" s="350"/>
      <c r="J12" s="350"/>
      <c r="K12" s="350"/>
      <c r="L12" s="350"/>
    </row>
    <row r="13" spans="1:15" x14ac:dyDescent="0.2">
      <c r="A13" s="83" t="s">
        <v>294</v>
      </c>
      <c r="B13" s="477" t="s">
        <v>581</v>
      </c>
      <c r="C13" s="830">
        <v>4.6268952587133885E-2</v>
      </c>
      <c r="D13" s="830">
        <v>-0.23471062792153463</v>
      </c>
      <c r="E13" s="830">
        <v>0.64075392858612112</v>
      </c>
      <c r="F13" s="831">
        <v>1.0377261926242749</v>
      </c>
      <c r="H13" s="829"/>
      <c r="I13" s="825"/>
      <c r="J13" s="825"/>
      <c r="K13" s="825"/>
      <c r="L13" s="825"/>
    </row>
    <row r="14" spans="1:15" x14ac:dyDescent="0.2">
      <c r="A14" s="86" t="s">
        <v>295</v>
      </c>
      <c r="B14" s="87" t="s">
        <v>296</v>
      </c>
      <c r="C14" s="832">
        <v>-0.14329291717400849</v>
      </c>
      <c r="D14" s="833">
        <v>0.20823149631543814</v>
      </c>
      <c r="E14" s="833">
        <v>-1.6183836508755434E-2</v>
      </c>
      <c r="F14" s="832">
        <v>3.4630050065604934E-2</v>
      </c>
      <c r="H14" s="825"/>
      <c r="I14" s="825"/>
      <c r="J14" s="825"/>
      <c r="K14" s="825"/>
      <c r="L14" s="825"/>
    </row>
    <row r="15" spans="1:15" x14ac:dyDescent="0.2">
      <c r="A15" s="1157" t="s">
        <v>18</v>
      </c>
      <c r="B15" s="1157"/>
      <c r="C15" s="22"/>
      <c r="D15" s="22"/>
      <c r="E15" s="22"/>
      <c r="F15" s="22"/>
    </row>
    <row r="16" spans="1:15" x14ac:dyDescent="0.2">
      <c r="A16" s="22"/>
      <c r="B16" s="22"/>
      <c r="C16" s="22"/>
      <c r="D16" s="22"/>
      <c r="E16" s="22"/>
      <c r="F16" s="22"/>
    </row>
    <row r="17" spans="3:13" x14ac:dyDescent="0.2">
      <c r="C17" s="89"/>
      <c r="D17" s="89"/>
      <c r="E17" s="89"/>
      <c r="F17" s="89"/>
      <c r="H17" s="89"/>
      <c r="I17" s="89"/>
      <c r="J17" s="89"/>
      <c r="K17" s="89"/>
      <c r="L17" s="89"/>
      <c r="M17" s="89"/>
    </row>
    <row r="18" spans="3:13" x14ac:dyDescent="0.2">
      <c r="C18" s="349"/>
      <c r="D18" s="349"/>
      <c r="E18" s="349"/>
      <c r="F18" s="349"/>
      <c r="G18" s="350"/>
      <c r="H18" s="350"/>
      <c r="I18" s="350"/>
      <c r="J18" s="350"/>
      <c r="K18" s="350"/>
      <c r="L18" s="350"/>
      <c r="M18" s="89"/>
    </row>
    <row r="19" spans="3:13" x14ac:dyDescent="0.2">
      <c r="C19" s="89"/>
      <c r="D19" s="89"/>
      <c r="E19" s="89"/>
      <c r="F19" s="89"/>
      <c r="G19" s="350"/>
      <c r="H19" s="350"/>
      <c r="I19" s="350"/>
      <c r="J19" s="350"/>
      <c r="K19" s="350"/>
      <c r="L19" s="350"/>
      <c r="M19" s="89"/>
    </row>
    <row r="20" spans="3:13" x14ac:dyDescent="0.2">
      <c r="C20" s="349"/>
      <c r="D20" s="349"/>
      <c r="E20" s="349"/>
      <c r="F20" s="349"/>
      <c r="G20" s="350"/>
      <c r="H20" s="350"/>
      <c r="I20" s="350"/>
      <c r="J20" s="350"/>
      <c r="K20" s="350"/>
      <c r="L20" s="350"/>
      <c r="M20" s="89"/>
    </row>
    <row r="21" spans="3:13" x14ac:dyDescent="0.2">
      <c r="C21" s="349"/>
      <c r="D21" s="349"/>
      <c r="E21" s="349"/>
      <c r="F21" s="349"/>
      <c r="G21" s="350"/>
      <c r="H21" s="350"/>
      <c r="I21" s="350"/>
      <c r="J21" s="350"/>
      <c r="K21" s="350"/>
      <c r="L21" s="350"/>
      <c r="M21" s="89"/>
    </row>
    <row r="22" spans="3:13" x14ac:dyDescent="0.2">
      <c r="C22" s="349"/>
      <c r="D22" s="825"/>
      <c r="E22" s="825"/>
      <c r="F22" s="825"/>
      <c r="G22" s="350"/>
      <c r="H22" s="350"/>
      <c r="I22" s="350"/>
      <c r="J22" s="350"/>
      <c r="K22" s="350"/>
      <c r="L22" s="350"/>
      <c r="M22" s="89"/>
    </row>
    <row r="23" spans="3:13" x14ac:dyDescent="0.2">
      <c r="C23" s="89"/>
      <c r="D23" s="89"/>
      <c r="E23" s="89"/>
      <c r="F23" s="89"/>
      <c r="H23" s="89"/>
      <c r="I23" s="350"/>
      <c r="J23" s="350"/>
      <c r="K23" s="350"/>
      <c r="L23" s="350"/>
      <c r="M23" s="89"/>
    </row>
    <row r="24" spans="3:13" x14ac:dyDescent="0.2">
      <c r="H24" s="89"/>
      <c r="I24" s="350"/>
      <c r="J24" s="350"/>
      <c r="K24" s="350"/>
      <c r="L24" s="350"/>
      <c r="M24" s="89"/>
    </row>
    <row r="25" spans="3:13" x14ac:dyDescent="0.2">
      <c r="H25" s="89"/>
      <c r="I25" s="350"/>
      <c r="J25" s="350"/>
      <c r="K25" s="350"/>
      <c r="L25" s="350"/>
      <c r="M25" s="89"/>
    </row>
    <row r="26" spans="3:13" x14ac:dyDescent="0.2">
      <c r="I26" s="350"/>
      <c r="J26" s="350"/>
      <c r="K26" s="350"/>
      <c r="L26" s="350"/>
    </row>
  </sheetData>
  <mergeCells count="1">
    <mergeCell ref="A15:B15"/>
  </mergeCells>
  <pageMargins left="0.7" right="0.7" top="0.75" bottom="0.75" header="0.3" footer="0.3"/>
  <ignoredErrors>
    <ignoredError sqref="A6:A14"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11A3-A613-4A56-BB37-E4FF7B2D3663}">
  <dimension ref="A1:I21"/>
  <sheetViews>
    <sheetView workbookViewId="0">
      <selection activeCell="F31" sqref="F31"/>
    </sheetView>
  </sheetViews>
  <sheetFormatPr baseColWidth="10" defaultColWidth="11.42578125" defaultRowHeight="12.75" x14ac:dyDescent="0.2"/>
  <cols>
    <col min="1" max="1" width="27.85546875" style="22" customWidth="1"/>
    <col min="2" max="16384" width="11.42578125" style="22"/>
  </cols>
  <sheetData>
    <row r="1" spans="1:9" x14ac:dyDescent="0.2">
      <c r="A1" s="76" t="s">
        <v>814</v>
      </c>
    </row>
    <row r="2" spans="1:9" x14ac:dyDescent="0.2">
      <c r="A2" s="76" t="s">
        <v>701</v>
      </c>
    </row>
    <row r="3" spans="1:9" x14ac:dyDescent="0.2">
      <c r="A3" s="22" t="s">
        <v>487</v>
      </c>
    </row>
    <row r="5" spans="1:9" x14ac:dyDescent="0.2">
      <c r="A5" s="685"/>
      <c r="B5" s="1264">
        <v>2025</v>
      </c>
      <c r="C5" s="1265"/>
      <c r="D5" s="1266">
        <v>2026</v>
      </c>
      <c r="E5" s="1266"/>
      <c r="F5" s="1264">
        <v>2027</v>
      </c>
      <c r="G5" s="1265"/>
      <c r="H5" s="1266">
        <v>2028</v>
      </c>
      <c r="I5" s="1265"/>
    </row>
    <row r="6" spans="1:9" x14ac:dyDescent="0.2">
      <c r="A6" s="480"/>
      <c r="B6" s="705" t="s">
        <v>75</v>
      </c>
      <c r="C6" s="704" t="s">
        <v>121</v>
      </c>
      <c r="D6" s="703" t="s">
        <v>75</v>
      </c>
      <c r="E6" s="703" t="s">
        <v>121</v>
      </c>
      <c r="F6" s="705" t="s">
        <v>75</v>
      </c>
      <c r="G6" s="704" t="s">
        <v>121</v>
      </c>
      <c r="H6" s="703" t="s">
        <v>75</v>
      </c>
      <c r="I6" s="704" t="s">
        <v>121</v>
      </c>
    </row>
    <row r="7" spans="1:9" x14ac:dyDescent="0.2">
      <c r="A7" s="113" t="s">
        <v>571</v>
      </c>
      <c r="B7" s="701"/>
      <c r="C7" s="701"/>
      <c r="D7" s="701"/>
      <c r="E7" s="701"/>
      <c r="F7" s="701"/>
      <c r="G7" s="701"/>
      <c r="H7" s="701"/>
      <c r="I7" s="702"/>
    </row>
    <row r="8" spans="1:9" x14ac:dyDescent="0.2">
      <c r="A8" s="83" t="s">
        <v>521</v>
      </c>
      <c r="B8" s="706">
        <v>12629.898519188953</v>
      </c>
      <c r="C8" s="707">
        <v>3.4308834313693284</v>
      </c>
      <c r="D8" s="540">
        <v>12672.032630163247</v>
      </c>
      <c r="E8" s="707">
        <v>3.2603225243657481</v>
      </c>
      <c r="F8" s="706">
        <v>12751.163805963506</v>
      </c>
      <c r="G8" s="707">
        <v>3.1028273074677251</v>
      </c>
      <c r="H8" s="540">
        <v>13598.12487037589</v>
      </c>
      <c r="I8" s="707">
        <v>3.1408108531983463</v>
      </c>
    </row>
    <row r="9" spans="1:9" x14ac:dyDescent="0.2">
      <c r="A9" s="83" t="s">
        <v>301</v>
      </c>
      <c r="B9" s="283">
        <v>151721.54641880718</v>
      </c>
      <c r="C9" s="708">
        <v>41.214815700945564</v>
      </c>
      <c r="D9" s="540">
        <v>159376.98643843801</v>
      </c>
      <c r="E9" s="708">
        <v>41.005290462551457</v>
      </c>
      <c r="F9" s="283">
        <v>167657.62933682639</v>
      </c>
      <c r="G9" s="708">
        <v>40.797269843581816</v>
      </c>
      <c r="H9" s="540">
        <v>176637.06481535296</v>
      </c>
      <c r="I9" s="708">
        <v>40.798537705575896</v>
      </c>
    </row>
    <row r="10" spans="1:9" x14ac:dyDescent="0.2">
      <c r="A10" s="25" t="s">
        <v>302</v>
      </c>
      <c r="B10" s="302">
        <v>-139091.64789961823</v>
      </c>
      <c r="C10" s="709">
        <v>-37.783932269576233</v>
      </c>
      <c r="D10" s="687">
        <v>-146704.95380827476</v>
      </c>
      <c r="E10" s="709">
        <v>-37.744967938185709</v>
      </c>
      <c r="F10" s="302">
        <v>-154906.46553086289</v>
      </c>
      <c r="G10" s="709">
        <v>-37.694442536114089</v>
      </c>
      <c r="H10" s="687">
        <v>-163038.93994497706</v>
      </c>
      <c r="I10" s="709">
        <v>-37.65772685237755</v>
      </c>
    </row>
    <row r="11" spans="1:9" x14ac:dyDescent="0.2">
      <c r="A11" s="113" t="s">
        <v>572</v>
      </c>
      <c r="B11" s="701"/>
      <c r="C11" s="701"/>
      <c r="D11" s="701"/>
      <c r="E11" s="701"/>
      <c r="F11" s="701"/>
      <c r="G11" s="701"/>
      <c r="H11" s="701"/>
      <c r="I11" s="702"/>
    </row>
    <row r="12" spans="1:9" x14ac:dyDescent="0.2">
      <c r="A12" s="83" t="s">
        <v>521</v>
      </c>
      <c r="B12" s="706">
        <v>12588.766621421033</v>
      </c>
      <c r="C12" s="707">
        <v>3.6881580512647423</v>
      </c>
      <c r="D12" s="540">
        <v>12682.39033182662</v>
      </c>
      <c r="E12" s="707">
        <v>3.3258983328303247</v>
      </c>
      <c r="F12" s="706">
        <v>12775.250606595198</v>
      </c>
      <c r="G12" s="707">
        <v>3.1143670910987078</v>
      </c>
      <c r="H12" s="540">
        <v>13633.132357033985</v>
      </c>
      <c r="I12" s="707">
        <v>3.1444221780657617</v>
      </c>
    </row>
    <row r="13" spans="1:9" x14ac:dyDescent="0.2">
      <c r="A13" s="83" t="s">
        <v>301</v>
      </c>
      <c r="B13" s="283">
        <v>147178.20890764971</v>
      </c>
      <c r="C13" s="708">
        <v>41.833625576744744</v>
      </c>
      <c r="D13" s="540">
        <v>162679.74216213071</v>
      </c>
      <c r="E13" s="708">
        <v>41.800418892276063</v>
      </c>
      <c r="F13" s="283">
        <v>172721.79173834162</v>
      </c>
      <c r="G13" s="708">
        <v>41.780318966844803</v>
      </c>
      <c r="H13" s="540">
        <v>182024.18353127377</v>
      </c>
      <c r="I13" s="708">
        <v>41.700000045856115</v>
      </c>
    </row>
    <row r="14" spans="1:9" x14ac:dyDescent="0.2">
      <c r="A14" s="25" t="s">
        <v>302</v>
      </c>
      <c r="B14" s="302">
        <v>-134589.44228622867</v>
      </c>
      <c r="C14" s="709">
        <v>-38.145467525480001</v>
      </c>
      <c r="D14" s="687">
        <v>-149997.35183030411</v>
      </c>
      <c r="E14" s="709">
        <v>-38.474520559445736</v>
      </c>
      <c r="F14" s="302">
        <v>-159946.54113174643</v>
      </c>
      <c r="G14" s="709">
        <v>-38.665951875746096</v>
      </c>
      <c r="H14" s="687">
        <v>-168391.05117423978</v>
      </c>
      <c r="I14" s="709">
        <v>-38.555577867790355</v>
      </c>
    </row>
    <row r="15" spans="1:9" x14ac:dyDescent="0.2">
      <c r="A15" s="113" t="s">
        <v>573</v>
      </c>
      <c r="B15" s="701"/>
      <c r="C15" s="701"/>
      <c r="D15" s="701"/>
      <c r="E15" s="701"/>
      <c r="F15" s="701"/>
      <c r="G15" s="701"/>
      <c r="H15" s="701"/>
      <c r="I15" s="702"/>
    </row>
    <row r="16" spans="1:9" x14ac:dyDescent="0.2">
      <c r="A16" s="83" t="s">
        <v>521</v>
      </c>
      <c r="B16" s="706">
        <v>12618.153150557358</v>
      </c>
      <c r="C16" s="707">
        <v>3.3833353414040541</v>
      </c>
      <c r="D16" s="540">
        <v>12649.741280122911</v>
      </c>
      <c r="E16" s="707">
        <v>3.2236582988773583</v>
      </c>
      <c r="F16" s="706">
        <v>12707.239160599314</v>
      </c>
      <c r="G16" s="707">
        <v>3.109064406362847</v>
      </c>
      <c r="H16" s="540">
        <v>13623.690647354715</v>
      </c>
      <c r="I16" s="707">
        <v>3.1633795049046607</v>
      </c>
    </row>
    <row r="17" spans="1:9" x14ac:dyDescent="0.2">
      <c r="A17" s="83" t="s">
        <v>301</v>
      </c>
      <c r="B17" s="283">
        <v>151762.41518498879</v>
      </c>
      <c r="C17" s="708">
        <v>40.150333254475967</v>
      </c>
      <c r="D17" s="540">
        <v>158778.14250194671</v>
      </c>
      <c r="E17" s="708">
        <v>40.289904108523878</v>
      </c>
      <c r="F17" s="283">
        <v>165808.97464967237</v>
      </c>
      <c r="G17" s="708">
        <v>40.331387795776422</v>
      </c>
      <c r="H17" s="540">
        <v>175612.85925578352</v>
      </c>
      <c r="I17" s="708">
        <v>40.471484193190101</v>
      </c>
    </row>
    <row r="18" spans="1:9" x14ac:dyDescent="0.2">
      <c r="A18" s="86" t="s">
        <v>302</v>
      </c>
      <c r="B18" s="302">
        <v>-139144.26203443142</v>
      </c>
      <c r="C18" s="709">
        <v>-36.766997913071911</v>
      </c>
      <c r="D18" s="603">
        <v>-146128.40122182379</v>
      </c>
      <c r="E18" s="709">
        <v>-37.066245809646517</v>
      </c>
      <c r="F18" s="302">
        <v>-153101.73548907306</v>
      </c>
      <c r="G18" s="709">
        <v>-37.222323389413575</v>
      </c>
      <c r="H18" s="603">
        <v>-161989.16860842879</v>
      </c>
      <c r="I18" s="709">
        <v>-37.308104688285439</v>
      </c>
    </row>
    <row r="19" spans="1:9" x14ac:dyDescent="0.2">
      <c r="A19" s="1207" t="s">
        <v>582</v>
      </c>
      <c r="B19" s="1207"/>
      <c r="C19" s="1207"/>
      <c r="D19" s="1207"/>
      <c r="E19" s="1207"/>
      <c r="F19" s="1207"/>
      <c r="G19" s="1207"/>
      <c r="H19" s="1207"/>
      <c r="I19" s="1207"/>
    </row>
    <row r="20" spans="1:9" x14ac:dyDescent="0.2">
      <c r="A20" s="1208"/>
      <c r="B20" s="1208"/>
      <c r="C20" s="1208"/>
      <c r="D20" s="1208"/>
      <c r="E20" s="1208"/>
      <c r="F20" s="1208"/>
      <c r="G20" s="1208"/>
      <c r="H20" s="1208"/>
      <c r="I20" s="1208"/>
    </row>
    <row r="21" spans="1:9" x14ac:dyDescent="0.2">
      <c r="A21" s="1263" t="s">
        <v>18</v>
      </c>
      <c r="B21" s="1263"/>
      <c r="C21" s="1263"/>
      <c r="D21" s="1263"/>
      <c r="E21" s="1263"/>
      <c r="F21" s="1263"/>
      <c r="G21" s="1263"/>
      <c r="H21" s="1263"/>
      <c r="I21" s="1263"/>
    </row>
  </sheetData>
  <mergeCells count="6">
    <mergeCell ref="A21:I21"/>
    <mergeCell ref="B5:C5"/>
    <mergeCell ref="D5:E5"/>
    <mergeCell ref="F5:G5"/>
    <mergeCell ref="H5:I5"/>
    <mergeCell ref="A19:I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DF16-5516-4CD9-8C7A-6C766A28A6D3}">
  <dimension ref="A1:L27"/>
  <sheetViews>
    <sheetView zoomScaleNormal="100" workbookViewId="0">
      <selection activeCell="F30" sqref="F30"/>
    </sheetView>
  </sheetViews>
  <sheetFormatPr baseColWidth="10" defaultColWidth="10.42578125" defaultRowHeight="12.75" x14ac:dyDescent="0.2"/>
  <cols>
    <col min="1" max="1" width="80.7109375" style="7" customWidth="1"/>
    <col min="2" max="3" width="12.140625" style="7" customWidth="1"/>
    <col min="4" max="4" width="10.42578125" style="7"/>
    <col min="5" max="5" width="10.85546875" style="7" bestFit="1" customWidth="1"/>
    <col min="6" max="16384" width="10.42578125" style="7"/>
  </cols>
  <sheetData>
    <row r="1" spans="1:12" x14ac:dyDescent="0.2">
      <c r="A1" s="76" t="s">
        <v>33</v>
      </c>
      <c r="B1" s="426"/>
      <c r="F1" s="22"/>
      <c r="G1" s="22"/>
    </row>
    <row r="2" spans="1:12" ht="15" x14ac:dyDescent="0.2">
      <c r="A2" s="6" t="s">
        <v>817</v>
      </c>
    </row>
    <row r="3" spans="1:12" x14ac:dyDescent="0.2">
      <c r="A3" s="7" t="s">
        <v>741</v>
      </c>
    </row>
    <row r="4" spans="1:12" x14ac:dyDescent="0.2">
      <c r="E4" s="530"/>
    </row>
    <row r="5" spans="1:12" x14ac:dyDescent="0.2">
      <c r="A5" s="462" t="s">
        <v>203</v>
      </c>
      <c r="B5" s="134" t="s">
        <v>238</v>
      </c>
      <c r="C5" s="463" t="s">
        <v>221</v>
      </c>
      <c r="E5" s="764"/>
    </row>
    <row r="6" spans="1:12" x14ac:dyDescent="0.2">
      <c r="A6" s="411" t="s">
        <v>661</v>
      </c>
      <c r="B6" s="142">
        <v>-806378.57171658752</v>
      </c>
      <c r="C6" s="785">
        <v>-0.28608140435635065</v>
      </c>
      <c r="E6" s="89"/>
      <c r="H6" s="349"/>
      <c r="I6" s="349"/>
      <c r="J6" s="349"/>
      <c r="L6" s="349"/>
    </row>
    <row r="7" spans="1:12" ht="15" x14ac:dyDescent="0.2">
      <c r="A7" s="411" t="s">
        <v>909</v>
      </c>
      <c r="B7" s="142">
        <v>404.28338700000006</v>
      </c>
      <c r="C7" s="785">
        <v>1.4342885980302505E-4</v>
      </c>
      <c r="E7" s="89"/>
      <c r="H7" s="349"/>
      <c r="J7" s="349"/>
      <c r="L7" s="349"/>
    </row>
    <row r="8" spans="1:12" ht="15" x14ac:dyDescent="0.2">
      <c r="A8" s="887" t="s">
        <v>818</v>
      </c>
      <c r="B8" s="142">
        <v>-350427.55569499999</v>
      </c>
      <c r="C8" s="785">
        <v>-0.12432226100078385</v>
      </c>
      <c r="E8" s="531"/>
      <c r="H8" s="349"/>
      <c r="J8" s="349"/>
      <c r="L8" s="349"/>
    </row>
    <row r="9" spans="1:12" x14ac:dyDescent="0.2">
      <c r="A9" s="887" t="s">
        <v>662</v>
      </c>
      <c r="B9" s="142">
        <v>-73328.832125653193</v>
      </c>
      <c r="C9" s="785">
        <v>-2.6015095155195855E-2</v>
      </c>
      <c r="D9" s="426"/>
      <c r="E9" s="89"/>
      <c r="H9" s="349"/>
      <c r="J9" s="349"/>
      <c r="L9" s="349"/>
    </row>
    <row r="10" spans="1:12" ht="15" x14ac:dyDescent="0.2">
      <c r="A10" s="411" t="s">
        <v>819</v>
      </c>
      <c r="B10" s="142">
        <v>18517.982668000001</v>
      </c>
      <c r="C10" s="785">
        <v>6.5696816276138983E-3</v>
      </c>
      <c r="E10" s="89"/>
      <c r="H10" s="349"/>
      <c r="J10" s="349"/>
      <c r="L10" s="349"/>
    </row>
    <row r="11" spans="1:12" x14ac:dyDescent="0.2">
      <c r="A11" s="888" t="s">
        <v>599</v>
      </c>
      <c r="B11" s="889">
        <v>-1211212.6934822407</v>
      </c>
      <c r="C11" s="890">
        <v>-0.42970565002491345</v>
      </c>
      <c r="E11" s="89"/>
      <c r="H11" s="349"/>
      <c r="I11" s="349"/>
      <c r="J11" s="349"/>
      <c r="L11" s="349"/>
    </row>
    <row r="12" spans="1:12" x14ac:dyDescent="0.2">
      <c r="A12" s="1109" t="s">
        <v>907</v>
      </c>
      <c r="B12" s="1109"/>
      <c r="C12" s="1109"/>
    </row>
    <row r="13" spans="1:12" x14ac:dyDescent="0.2">
      <c r="A13" s="1110"/>
      <c r="B13" s="1110"/>
      <c r="C13" s="1110"/>
    </row>
    <row r="14" spans="1:12" ht="12.75" customHeight="1" x14ac:dyDescent="0.2">
      <c r="A14" s="1111" t="s">
        <v>908</v>
      </c>
      <c r="B14" s="1111"/>
      <c r="C14" s="1111"/>
    </row>
    <row r="15" spans="1:12" ht="12.75" customHeight="1" x14ac:dyDescent="0.2">
      <c r="A15" s="1111" t="s">
        <v>910</v>
      </c>
      <c r="B15" s="1111"/>
      <c r="C15" s="1111"/>
    </row>
    <row r="16" spans="1:12" x14ac:dyDescent="0.2">
      <c r="A16" s="1111"/>
      <c r="B16" s="1111"/>
      <c r="C16" s="1111"/>
    </row>
    <row r="17" spans="1:3" x14ac:dyDescent="0.2">
      <c r="A17" s="1111"/>
      <c r="B17" s="1111"/>
      <c r="C17" s="1111"/>
    </row>
    <row r="18" spans="1:3" x14ac:dyDescent="0.2">
      <c r="A18" s="1111"/>
      <c r="B18" s="1111"/>
      <c r="C18" s="1111"/>
    </row>
    <row r="19" spans="1:3" x14ac:dyDescent="0.2">
      <c r="A19" s="1111"/>
      <c r="B19" s="1111"/>
      <c r="C19" s="1111"/>
    </row>
    <row r="20" spans="1:3" x14ac:dyDescent="0.2">
      <c r="A20" s="1111"/>
      <c r="B20" s="1111"/>
      <c r="C20" s="1111"/>
    </row>
    <row r="21" spans="1:3" x14ac:dyDescent="0.2">
      <c r="A21" s="1111"/>
      <c r="B21" s="1111"/>
      <c r="C21" s="1111"/>
    </row>
    <row r="22" spans="1:3" x14ac:dyDescent="0.2">
      <c r="A22" s="1111"/>
      <c r="B22" s="1111"/>
      <c r="C22" s="1111"/>
    </row>
    <row r="23" spans="1:3" x14ac:dyDescent="0.2">
      <c r="A23" s="774" t="s">
        <v>222</v>
      </c>
    </row>
    <row r="27" spans="1:3" x14ac:dyDescent="0.2">
      <c r="A27" s="878"/>
    </row>
  </sheetData>
  <mergeCells count="3">
    <mergeCell ref="A12:C13"/>
    <mergeCell ref="A14:C14"/>
    <mergeCell ref="A15:C22"/>
  </mergeCells>
  <conditionalFormatting sqref="J7:J10">
    <cfRule type="cellIs" dxfId="0" priority="1" stopIfTrue="1" operator="equal">
      <formula>"n.d."</formula>
    </cfRule>
  </conditionalFormatting>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20DB-BA15-4AB4-B23F-0CBB727D94FE}">
  <dimension ref="A1:C11"/>
  <sheetViews>
    <sheetView zoomScaleNormal="100" workbookViewId="0">
      <selection activeCell="C21" sqref="C21"/>
    </sheetView>
  </sheetViews>
  <sheetFormatPr baseColWidth="10" defaultColWidth="11.42578125" defaultRowHeight="12.75" x14ac:dyDescent="0.2"/>
  <cols>
    <col min="1" max="1" width="50.28515625" style="7" bestFit="1" customWidth="1"/>
    <col min="2" max="2" width="11.42578125" style="7"/>
    <col min="3" max="3" width="67.28515625" style="7" customWidth="1"/>
    <col min="4" max="16384" width="11.42578125" style="7"/>
  </cols>
  <sheetData>
    <row r="1" spans="1:3" x14ac:dyDescent="0.2">
      <c r="A1" s="41" t="s">
        <v>304</v>
      </c>
    </row>
    <row r="2" spans="1:3" x14ac:dyDescent="0.2">
      <c r="A2" s="41" t="s">
        <v>601</v>
      </c>
    </row>
    <row r="4" spans="1:3" x14ac:dyDescent="0.2">
      <c r="A4" s="131" t="s">
        <v>305</v>
      </c>
      <c r="B4" s="131" t="s">
        <v>306</v>
      </c>
      <c r="C4" s="134" t="s">
        <v>307</v>
      </c>
    </row>
    <row r="5" spans="1:3" x14ac:dyDescent="0.2">
      <c r="A5" s="135" t="s">
        <v>848</v>
      </c>
      <c r="B5" s="593">
        <v>2.9999999999996696E-4</v>
      </c>
      <c r="C5" s="974" t="s">
        <v>849</v>
      </c>
    </row>
    <row r="6" spans="1:3" x14ac:dyDescent="0.2">
      <c r="A6" s="136" t="s">
        <v>850</v>
      </c>
      <c r="B6" s="593">
        <v>-1.5599999999999947E-2</v>
      </c>
      <c r="C6" s="974" t="s">
        <v>849</v>
      </c>
    </row>
    <row r="7" spans="1:3" x14ac:dyDescent="0.2">
      <c r="A7" s="136" t="s">
        <v>602</v>
      </c>
      <c r="B7" s="1271">
        <v>374</v>
      </c>
      <c r="C7" s="1269" t="s">
        <v>851</v>
      </c>
    </row>
    <row r="8" spans="1:3" x14ac:dyDescent="0.2">
      <c r="A8" s="137" t="s">
        <v>308</v>
      </c>
      <c r="B8" s="1272"/>
      <c r="C8" s="1270"/>
    </row>
    <row r="9" spans="1:3" x14ac:dyDescent="0.2">
      <c r="A9" s="136" t="s">
        <v>489</v>
      </c>
      <c r="B9" s="1267">
        <v>331</v>
      </c>
      <c r="C9" s="1269" t="s">
        <v>852</v>
      </c>
    </row>
    <row r="10" spans="1:3" x14ac:dyDescent="0.2">
      <c r="A10" s="138" t="s">
        <v>308</v>
      </c>
      <c r="B10" s="1268"/>
      <c r="C10" s="1270"/>
    </row>
    <row r="11" spans="1:3" x14ac:dyDescent="0.2">
      <c r="A11" s="474" t="s">
        <v>309</v>
      </c>
    </row>
  </sheetData>
  <mergeCells count="4">
    <mergeCell ref="B9:B10"/>
    <mergeCell ref="C9:C10"/>
    <mergeCell ref="B7:B8"/>
    <mergeCell ref="C7:C8"/>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ECBA7-17E4-4EA0-8AF7-BCF56774B308}">
  <dimension ref="A1:D45"/>
  <sheetViews>
    <sheetView zoomScaleNormal="100" workbookViewId="0">
      <selection activeCell="I27" sqref="I27"/>
    </sheetView>
  </sheetViews>
  <sheetFormatPr baseColWidth="10" defaultColWidth="11.42578125" defaultRowHeight="15" customHeight="1" x14ac:dyDescent="0.2"/>
  <cols>
    <col min="1" max="1" width="42.85546875" style="7" customWidth="1"/>
    <col min="2" max="2" width="33.5703125" style="7" customWidth="1"/>
    <col min="3" max="16384" width="11.42578125" style="7"/>
  </cols>
  <sheetData>
    <row r="1" spans="1:3" ht="12.75" x14ac:dyDescent="0.2">
      <c r="A1" s="41" t="s">
        <v>310</v>
      </c>
    </row>
    <row r="2" spans="1:3" ht="12.75" x14ac:dyDescent="0.2">
      <c r="A2" s="41" t="s">
        <v>603</v>
      </c>
    </row>
    <row r="4" spans="1:3" ht="15" customHeight="1" x14ac:dyDescent="0.2">
      <c r="A4" s="134" t="s">
        <v>305</v>
      </c>
      <c r="B4" s="254" t="s">
        <v>311</v>
      </c>
      <c r="C4" s="254" t="s">
        <v>306</v>
      </c>
    </row>
    <row r="5" spans="1:3" ht="15" customHeight="1" x14ac:dyDescent="0.2">
      <c r="A5" s="1274" t="s">
        <v>853</v>
      </c>
      <c r="B5" s="913" t="s">
        <v>605</v>
      </c>
      <c r="C5" s="914">
        <v>191532.25351392489</v>
      </c>
    </row>
    <row r="6" spans="1:3" ht="15" customHeight="1" x14ac:dyDescent="0.2">
      <c r="A6" s="1275"/>
      <c r="B6" s="374" t="s">
        <v>854</v>
      </c>
      <c r="C6" s="915">
        <v>190961.95610850281</v>
      </c>
    </row>
    <row r="7" spans="1:3" ht="15" customHeight="1" x14ac:dyDescent="0.2">
      <c r="A7" s="1274" t="s">
        <v>855</v>
      </c>
      <c r="B7" s="913" t="s">
        <v>605</v>
      </c>
      <c r="C7" s="916">
        <v>191586.48948507549</v>
      </c>
    </row>
    <row r="8" spans="1:3" ht="15" customHeight="1" x14ac:dyDescent="0.2">
      <c r="A8" s="1275"/>
      <c r="B8" s="917" t="s">
        <v>491</v>
      </c>
      <c r="C8" s="915">
        <v>187983.59493297484</v>
      </c>
    </row>
    <row r="9" spans="1:3" ht="15" customHeight="1" x14ac:dyDescent="0.2">
      <c r="A9" s="949" t="s">
        <v>856</v>
      </c>
      <c r="B9" s="918" t="s">
        <v>604</v>
      </c>
      <c r="C9" s="919">
        <v>7.5816825140796906E-2</v>
      </c>
    </row>
    <row r="10" spans="1:3" ht="15" customHeight="1" x14ac:dyDescent="0.2">
      <c r="A10" s="1269" t="s">
        <v>312</v>
      </c>
      <c r="B10" s="987" t="s">
        <v>604</v>
      </c>
      <c r="C10" s="921">
        <v>839.07340080971642</v>
      </c>
    </row>
    <row r="11" spans="1:3" ht="15" customHeight="1" x14ac:dyDescent="0.2">
      <c r="A11" s="1276"/>
      <c r="B11" s="988" t="s">
        <v>613</v>
      </c>
      <c r="C11" s="904">
        <v>938.46892631664593</v>
      </c>
    </row>
    <row r="12" spans="1:3" ht="15" customHeight="1" x14ac:dyDescent="0.2">
      <c r="A12" s="982"/>
      <c r="B12" s="984" t="s">
        <v>997</v>
      </c>
      <c r="C12" s="989">
        <v>811.51234375000013</v>
      </c>
    </row>
    <row r="13" spans="1:3" ht="15" customHeight="1" x14ac:dyDescent="0.2">
      <c r="A13" s="982"/>
      <c r="B13" s="985" t="s">
        <v>998</v>
      </c>
      <c r="C13" s="989">
        <v>800.66114754098351</v>
      </c>
    </row>
    <row r="14" spans="1:3" ht="15" customHeight="1" x14ac:dyDescent="0.2">
      <c r="A14" s="982"/>
      <c r="B14" s="985" t="s">
        <v>999</v>
      </c>
      <c r="C14" s="989">
        <v>850.15354838709641</v>
      </c>
    </row>
    <row r="15" spans="1:3" ht="15" customHeight="1" x14ac:dyDescent="0.2">
      <c r="A15" s="975"/>
      <c r="B15" s="990" t="s">
        <v>1000</v>
      </c>
      <c r="C15" s="989">
        <v>896.074833333333</v>
      </c>
    </row>
    <row r="16" spans="1:3" ht="15" customHeight="1" x14ac:dyDescent="0.2">
      <c r="A16" s="1276" t="s">
        <v>313</v>
      </c>
      <c r="B16" s="987" t="s">
        <v>604</v>
      </c>
      <c r="C16" s="921">
        <v>384.54532918132156</v>
      </c>
    </row>
    <row r="17" spans="1:4" ht="15" customHeight="1" x14ac:dyDescent="0.2">
      <c r="A17" s="1276"/>
      <c r="B17" s="988" t="s">
        <v>490</v>
      </c>
      <c r="C17" s="989">
        <v>399.025952342972</v>
      </c>
    </row>
    <row r="18" spans="1:4" ht="15" customHeight="1" x14ac:dyDescent="0.2">
      <c r="A18" s="982"/>
      <c r="B18" s="983" t="s">
        <v>997</v>
      </c>
      <c r="C18" s="921">
        <v>404.91706132888794</v>
      </c>
    </row>
    <row r="19" spans="1:4" ht="15" customHeight="1" x14ac:dyDescent="0.2">
      <c r="A19" s="982"/>
      <c r="B19" s="986" t="s">
        <v>998</v>
      </c>
      <c r="C19" s="989">
        <v>383.91653238932292</v>
      </c>
    </row>
    <row r="20" spans="1:4" ht="15" customHeight="1" x14ac:dyDescent="0.2">
      <c r="A20" s="982"/>
      <c r="B20" s="986" t="s">
        <v>999</v>
      </c>
      <c r="C20" s="989">
        <v>379.01728582382202</v>
      </c>
    </row>
    <row r="21" spans="1:4" ht="15" customHeight="1" x14ac:dyDescent="0.2">
      <c r="A21" s="975"/>
      <c r="B21" s="986" t="s">
        <v>1000</v>
      </c>
      <c r="C21" s="989">
        <v>370.06488037109375</v>
      </c>
    </row>
    <row r="22" spans="1:4" ht="15" customHeight="1" x14ac:dyDescent="0.2">
      <c r="A22" s="986" t="s">
        <v>1005</v>
      </c>
      <c r="B22" s="983" t="s">
        <v>997</v>
      </c>
      <c r="C22" s="921">
        <v>430.69028227773862</v>
      </c>
    </row>
    <row r="23" spans="1:4" ht="15" customHeight="1" x14ac:dyDescent="0.2">
      <c r="A23" s="982"/>
      <c r="B23" s="986" t="s">
        <v>998</v>
      </c>
      <c r="C23" s="989">
        <v>348.91047860957644</v>
      </c>
    </row>
    <row r="24" spans="1:4" ht="15" customHeight="1" x14ac:dyDescent="0.2">
      <c r="A24" s="982"/>
      <c r="B24" s="986" t="s">
        <v>999</v>
      </c>
      <c r="C24" s="989">
        <v>371.29221348327997</v>
      </c>
    </row>
    <row r="25" spans="1:4" ht="15" customHeight="1" x14ac:dyDescent="0.2">
      <c r="A25" s="982"/>
      <c r="B25" s="986" t="s">
        <v>1000</v>
      </c>
      <c r="C25" s="904">
        <v>371.75452768967665</v>
      </c>
    </row>
    <row r="26" spans="1:4" ht="15" customHeight="1" x14ac:dyDescent="0.2">
      <c r="A26" s="949" t="s">
        <v>314</v>
      </c>
      <c r="B26" s="984" t="s">
        <v>1001</v>
      </c>
      <c r="C26" s="921">
        <v>304.21699999999998</v>
      </c>
    </row>
    <row r="27" spans="1:4" ht="15" customHeight="1" x14ac:dyDescent="0.2">
      <c r="A27" s="982"/>
      <c r="B27" s="985" t="s">
        <v>1002</v>
      </c>
      <c r="C27" s="989">
        <v>298.41500000000002</v>
      </c>
    </row>
    <row r="28" spans="1:4" ht="15" customHeight="1" x14ac:dyDescent="0.2">
      <c r="A28" s="982"/>
      <c r="B28" s="985" t="s">
        <v>1003</v>
      </c>
      <c r="C28" s="989">
        <v>310.21800000000002</v>
      </c>
    </row>
    <row r="29" spans="1:4" ht="15" customHeight="1" x14ac:dyDescent="0.2">
      <c r="A29" s="982"/>
      <c r="B29" s="985" t="s">
        <v>1004</v>
      </c>
      <c r="C29" s="989">
        <v>344.11500000000001</v>
      </c>
    </row>
    <row r="30" spans="1:4" ht="15" customHeight="1" x14ac:dyDescent="0.2">
      <c r="A30" s="950" t="s">
        <v>315</v>
      </c>
      <c r="B30" s="984" t="s">
        <v>605</v>
      </c>
      <c r="C30" s="1001">
        <v>2735.5780222713947</v>
      </c>
    </row>
    <row r="31" spans="1:4" ht="15" customHeight="1" x14ac:dyDescent="0.2">
      <c r="A31" s="327"/>
      <c r="B31" s="990" t="s">
        <v>491</v>
      </c>
      <c r="C31" s="906">
        <v>2685.9735352396965</v>
      </c>
    </row>
    <row r="32" spans="1:4" ht="15" customHeight="1" x14ac:dyDescent="0.2">
      <c r="A32" s="327"/>
      <c r="B32" s="985" t="s">
        <v>1001</v>
      </c>
      <c r="C32" s="1002">
        <v>627.97500365972519</v>
      </c>
      <c r="D32" s="349"/>
    </row>
    <row r="33" spans="1:4" ht="15" customHeight="1" x14ac:dyDescent="0.2">
      <c r="A33" s="966"/>
      <c r="B33" s="985" t="s">
        <v>1002</v>
      </c>
      <c r="C33" s="1002">
        <v>689.90788426995277</v>
      </c>
      <c r="D33" s="349"/>
    </row>
    <row r="34" spans="1:4" ht="15" customHeight="1" x14ac:dyDescent="0.2">
      <c r="A34" s="966"/>
      <c r="B34" s="985" t="s">
        <v>1003</v>
      </c>
      <c r="C34" s="1002">
        <v>692.50138330459595</v>
      </c>
      <c r="D34" s="349"/>
    </row>
    <row r="35" spans="1:4" ht="15" customHeight="1" x14ac:dyDescent="0.2">
      <c r="A35" s="951"/>
      <c r="B35" s="990" t="s">
        <v>1004</v>
      </c>
      <c r="C35" s="1003">
        <v>725.19375103712082</v>
      </c>
      <c r="D35" s="349"/>
    </row>
    <row r="36" spans="1:4" ht="33" customHeight="1" x14ac:dyDescent="0.2">
      <c r="A36" s="975" t="s">
        <v>857</v>
      </c>
      <c r="B36" s="918" t="s">
        <v>490</v>
      </c>
      <c r="C36" s="991">
        <v>6.7900000000000016E-2</v>
      </c>
    </row>
    <row r="37" spans="1:4" ht="32.25" customHeight="1" x14ac:dyDescent="0.2">
      <c r="A37" s="478" t="s">
        <v>858</v>
      </c>
      <c r="B37" s="922" t="s">
        <v>490</v>
      </c>
      <c r="C37" s="596">
        <v>0.05</v>
      </c>
    </row>
    <row r="38" spans="1:4" ht="27" customHeight="1" x14ac:dyDescent="0.2">
      <c r="A38" s="478" t="s">
        <v>859</v>
      </c>
      <c r="B38" s="922" t="s">
        <v>490</v>
      </c>
      <c r="C38" s="596">
        <v>0.25166699999999997</v>
      </c>
    </row>
    <row r="39" spans="1:4" ht="30" customHeight="1" x14ac:dyDescent="0.2">
      <c r="A39" s="478" t="s">
        <v>860</v>
      </c>
      <c r="B39" s="922" t="s">
        <v>490</v>
      </c>
      <c r="C39" s="596">
        <v>0.25650000000000001</v>
      </c>
    </row>
    <row r="40" spans="1:4" ht="28.5" customHeight="1" x14ac:dyDescent="0.2">
      <c r="A40" s="478" t="s">
        <v>861</v>
      </c>
      <c r="B40" s="922" t="s">
        <v>604</v>
      </c>
      <c r="C40" s="596">
        <v>0.33164250000000001</v>
      </c>
    </row>
    <row r="41" spans="1:4" ht="21.75" customHeight="1" x14ac:dyDescent="0.2">
      <c r="A41" s="478" t="s">
        <v>862</v>
      </c>
      <c r="B41" s="922" t="s">
        <v>604</v>
      </c>
      <c r="C41" s="596">
        <v>0.33249999999999996</v>
      </c>
    </row>
    <row r="42" spans="1:4" ht="24" customHeight="1" x14ac:dyDescent="0.2">
      <c r="A42" s="478" t="s">
        <v>316</v>
      </c>
      <c r="B42" s="922" t="s">
        <v>604</v>
      </c>
      <c r="C42" s="594">
        <v>0.96499999999999997</v>
      </c>
    </row>
    <row r="43" spans="1:4" ht="15" customHeight="1" x14ac:dyDescent="0.2">
      <c r="A43" s="1273" t="s">
        <v>317</v>
      </c>
      <c r="B43" s="920" t="s">
        <v>605</v>
      </c>
      <c r="C43" s="595">
        <v>17862.6429730374</v>
      </c>
    </row>
    <row r="44" spans="1:4" ht="15" customHeight="1" x14ac:dyDescent="0.2">
      <c r="A44" s="1273"/>
      <c r="B44" s="918" t="s">
        <v>491</v>
      </c>
      <c r="C44" s="417">
        <v>14309.3640847325</v>
      </c>
    </row>
    <row r="45" spans="1:4" ht="15" customHeight="1" x14ac:dyDescent="0.2">
      <c r="A45" s="474" t="s">
        <v>309</v>
      </c>
    </row>
  </sheetData>
  <mergeCells count="5">
    <mergeCell ref="A43:A44"/>
    <mergeCell ref="A7:A8"/>
    <mergeCell ref="A5:A6"/>
    <mergeCell ref="A10:A11"/>
    <mergeCell ref="A16:A17"/>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338B-ABC7-448E-B631-459D6ABD9210}">
  <dimension ref="A1:F31"/>
  <sheetViews>
    <sheetView zoomScaleNormal="100" workbookViewId="0">
      <selection activeCell="C23" sqref="C23"/>
    </sheetView>
  </sheetViews>
  <sheetFormatPr baseColWidth="10" defaultColWidth="11.42578125" defaultRowHeight="12.75" x14ac:dyDescent="0.2"/>
  <cols>
    <col min="1" max="1" width="55.42578125" style="22" customWidth="1"/>
    <col min="2" max="4" width="14.42578125" style="22" customWidth="1"/>
    <col min="5" max="16384" width="11.42578125" style="22"/>
  </cols>
  <sheetData>
    <row r="1" spans="1:6" x14ac:dyDescent="0.2">
      <c r="A1" s="41" t="s">
        <v>318</v>
      </c>
      <c r="B1" s="426"/>
      <c r="C1" s="7"/>
      <c r="D1" s="7"/>
    </row>
    <row r="2" spans="1:6" x14ac:dyDescent="0.2">
      <c r="A2" s="41" t="s">
        <v>606</v>
      </c>
      <c r="B2" s="7"/>
      <c r="C2" s="7"/>
      <c r="D2" s="7"/>
    </row>
    <row r="3" spans="1:6" x14ac:dyDescent="0.2">
      <c r="A3" s="42" t="s">
        <v>600</v>
      </c>
      <c r="B3" s="7"/>
      <c r="C3" s="7"/>
      <c r="D3" s="7"/>
    </row>
    <row r="4" spans="1:6" x14ac:dyDescent="0.2">
      <c r="A4" s="7"/>
      <c r="B4" s="7"/>
      <c r="C4" s="89"/>
      <c r="D4" s="7"/>
    </row>
    <row r="5" spans="1:6" ht="39" customHeight="1" x14ac:dyDescent="0.2">
      <c r="A5" s="254" t="s">
        <v>319</v>
      </c>
      <c r="B5" s="254" t="s">
        <v>320</v>
      </c>
      <c r="C5" s="254" t="s">
        <v>321</v>
      </c>
      <c r="D5" s="254" t="s">
        <v>322</v>
      </c>
    </row>
    <row r="6" spans="1:6" x14ac:dyDescent="0.2">
      <c r="A6" s="139" t="s">
        <v>323</v>
      </c>
      <c r="B6" s="923">
        <v>47396664.538000003</v>
      </c>
      <c r="C6" s="924">
        <v>-260247.87709324062</v>
      </c>
      <c r="D6" s="923">
        <v>47656912.415093243</v>
      </c>
      <c r="E6" s="570"/>
      <c r="F6" s="570"/>
    </row>
    <row r="7" spans="1:6" x14ac:dyDescent="0.2">
      <c r="A7" s="141" t="s">
        <v>324</v>
      </c>
      <c r="B7" s="142">
        <v>14481143.257000001</v>
      </c>
      <c r="C7" s="925">
        <v>366413.545514483</v>
      </c>
      <c r="D7" s="142">
        <v>14114729.711485518</v>
      </c>
      <c r="E7" s="570"/>
      <c r="F7" s="570"/>
    </row>
    <row r="8" spans="1:6" x14ac:dyDescent="0.2">
      <c r="A8" s="141" t="s">
        <v>607</v>
      </c>
      <c r="B8" s="142">
        <v>-16883578.679999996</v>
      </c>
      <c r="C8" s="925">
        <v>-622676.31967839599</v>
      </c>
      <c r="D8" s="142">
        <v>-16260902.3603216</v>
      </c>
      <c r="E8" s="570"/>
      <c r="F8" s="570"/>
    </row>
    <row r="9" spans="1:6" x14ac:dyDescent="0.2">
      <c r="A9" s="141" t="s">
        <v>325</v>
      </c>
      <c r="B9" s="142">
        <v>7455381.1720000003</v>
      </c>
      <c r="C9" s="925">
        <v>-4071.1387993888929</v>
      </c>
      <c r="D9" s="142">
        <v>7459452.3107993891</v>
      </c>
      <c r="E9" s="570"/>
      <c r="F9" s="570"/>
    </row>
    <row r="10" spans="1:6" x14ac:dyDescent="0.2">
      <c r="A10" s="141" t="s">
        <v>326</v>
      </c>
      <c r="B10" s="142">
        <v>12909170.664999999</v>
      </c>
      <c r="C10" s="925">
        <v>-9257.8052920792252</v>
      </c>
      <c r="D10" s="142">
        <v>12918428.470292078</v>
      </c>
      <c r="E10" s="570"/>
      <c r="F10" s="570"/>
    </row>
    <row r="11" spans="1:6" x14ac:dyDescent="0.2">
      <c r="A11" s="141" t="s">
        <v>327</v>
      </c>
      <c r="B11" s="142">
        <v>29125016.426000003</v>
      </c>
      <c r="C11" s="925">
        <v>9436.7006715461612</v>
      </c>
      <c r="D11" s="142">
        <v>29115579.725328457</v>
      </c>
      <c r="E11" s="570"/>
      <c r="F11" s="570"/>
    </row>
    <row r="12" spans="1:6" x14ac:dyDescent="0.2">
      <c r="A12" s="141" t="s">
        <v>328</v>
      </c>
      <c r="B12" s="142">
        <v>309531.69799999986</v>
      </c>
      <c r="C12" s="925">
        <v>-92.85950939997565</v>
      </c>
      <c r="D12" s="142">
        <v>309624.55750939983</v>
      </c>
      <c r="E12" s="570"/>
      <c r="F12" s="570"/>
    </row>
    <row r="13" spans="1:6" x14ac:dyDescent="0.2">
      <c r="A13" s="475" t="s">
        <v>329</v>
      </c>
      <c r="B13" s="889">
        <v>2671857.6639999999</v>
      </c>
      <c r="C13" s="926">
        <v>-937.84595254110172</v>
      </c>
      <c r="D13" s="889">
        <v>2672795.509952541</v>
      </c>
      <c r="E13" s="570"/>
      <c r="F13" s="570"/>
    </row>
    <row r="14" spans="1:6" x14ac:dyDescent="0.2">
      <c r="A14" s="475" t="s">
        <v>330</v>
      </c>
      <c r="B14" s="889">
        <v>1180392.2833800002</v>
      </c>
      <c r="C14" s="926">
        <v>145379.4734894624</v>
      </c>
      <c r="D14" s="889">
        <v>1035012.8098905378</v>
      </c>
      <c r="E14" s="570"/>
      <c r="F14" s="570"/>
    </row>
    <row r="15" spans="1:6" x14ac:dyDescent="0.2">
      <c r="A15" s="475" t="s">
        <v>331</v>
      </c>
      <c r="B15" s="889">
        <v>2344141.3656772091</v>
      </c>
      <c r="C15" s="926">
        <v>976650.50437065028</v>
      </c>
      <c r="D15" s="889">
        <v>1367490.8613065588</v>
      </c>
      <c r="E15" s="570"/>
      <c r="F15" s="570"/>
    </row>
    <row r="16" spans="1:6" x14ac:dyDescent="0.2">
      <c r="A16" s="143" t="s">
        <v>332</v>
      </c>
      <c r="B16" s="142">
        <v>644370.14732670924</v>
      </c>
      <c r="C16" s="925">
        <v>304393.30583363195</v>
      </c>
      <c r="D16" s="142">
        <v>339976.84149307729</v>
      </c>
      <c r="E16" s="570"/>
      <c r="F16" s="570"/>
    </row>
    <row r="17" spans="1:6" x14ac:dyDescent="0.2">
      <c r="A17" s="144" t="s">
        <v>608</v>
      </c>
      <c r="B17" s="142">
        <v>422261.51117069606</v>
      </c>
      <c r="C17" s="846">
        <v>345565.42648482305</v>
      </c>
      <c r="D17" s="142">
        <v>76696.084685873007</v>
      </c>
      <c r="E17" s="570"/>
      <c r="F17" s="570"/>
    </row>
    <row r="18" spans="1:6" x14ac:dyDescent="0.2">
      <c r="A18" s="144" t="s">
        <v>333</v>
      </c>
      <c r="B18" s="142">
        <v>552486.85411472025</v>
      </c>
      <c r="C18" s="925">
        <v>15150.764559788397</v>
      </c>
      <c r="D18" s="142">
        <v>537336.08955493185</v>
      </c>
      <c r="E18" s="570"/>
      <c r="F18" s="570"/>
    </row>
    <row r="19" spans="1:6" x14ac:dyDescent="0.2">
      <c r="A19" s="144" t="s">
        <v>609</v>
      </c>
      <c r="B19" s="142">
        <v>-330378.21795870719</v>
      </c>
      <c r="C19" s="925">
        <v>-56322.885210979613</v>
      </c>
      <c r="D19" s="142">
        <v>-274055.33274772757</v>
      </c>
      <c r="E19" s="570"/>
      <c r="F19" s="570"/>
    </row>
    <row r="20" spans="1:6" x14ac:dyDescent="0.2">
      <c r="A20" s="143" t="s">
        <v>334</v>
      </c>
      <c r="B20" s="142">
        <v>1465372.1551372116</v>
      </c>
      <c r="C20" s="925">
        <v>620219.88854501932</v>
      </c>
      <c r="D20" s="142">
        <v>845152.26659219223</v>
      </c>
      <c r="E20" s="570"/>
      <c r="F20" s="570"/>
    </row>
    <row r="21" spans="1:6" x14ac:dyDescent="0.2">
      <c r="A21" s="144" t="s">
        <v>610</v>
      </c>
      <c r="B21" s="142">
        <v>1755743.4092077322</v>
      </c>
      <c r="C21" s="846">
        <v>927387.10980036668</v>
      </c>
      <c r="D21" s="142">
        <v>828356.2994073655</v>
      </c>
      <c r="E21" s="570"/>
      <c r="F21" s="570"/>
    </row>
    <row r="22" spans="1:6" x14ac:dyDescent="0.2">
      <c r="A22" s="144" t="s">
        <v>335</v>
      </c>
      <c r="B22" s="142">
        <v>1803880.3286453099</v>
      </c>
      <c r="C22" s="925">
        <v>49860.830487939296</v>
      </c>
      <c r="D22" s="142">
        <v>1754019.4981573706</v>
      </c>
      <c r="E22" s="570"/>
      <c r="F22" s="570"/>
    </row>
    <row r="23" spans="1:6" x14ac:dyDescent="0.2">
      <c r="A23" s="144" t="s">
        <v>611</v>
      </c>
      <c r="B23" s="927">
        <v>-2094251.5827158303</v>
      </c>
      <c r="C23" s="846">
        <v>-357028.05174328643</v>
      </c>
      <c r="D23" s="927">
        <v>-1737223.5309725439</v>
      </c>
      <c r="E23" s="570"/>
      <c r="F23" s="570"/>
    </row>
    <row r="24" spans="1:6" x14ac:dyDescent="0.2">
      <c r="A24" s="143" t="s">
        <v>336</v>
      </c>
      <c r="B24" s="142">
        <v>234399.06321328826</v>
      </c>
      <c r="C24" s="925">
        <v>52037.309991999122</v>
      </c>
      <c r="D24" s="142">
        <v>182361.75322128914</v>
      </c>
      <c r="E24" s="570"/>
      <c r="F24" s="570"/>
    </row>
    <row r="25" spans="1:6" x14ac:dyDescent="0.2">
      <c r="A25" s="475" t="s">
        <v>337</v>
      </c>
      <c r="B25" s="889">
        <v>11106768.449005002</v>
      </c>
      <c r="C25" s="926">
        <v>0</v>
      </c>
      <c r="D25" s="889">
        <v>11106768.449005002</v>
      </c>
      <c r="E25" s="570"/>
      <c r="F25" s="570"/>
    </row>
    <row r="26" spans="1:6" x14ac:dyDescent="0.2">
      <c r="A26" s="145" t="s">
        <v>338</v>
      </c>
      <c r="B26" s="928">
        <v>64699824.300062209</v>
      </c>
      <c r="C26" s="928">
        <v>860844.25481433421</v>
      </c>
      <c r="D26" s="928">
        <v>63838980.045247875</v>
      </c>
      <c r="E26" s="570"/>
      <c r="F26" s="570"/>
    </row>
    <row r="27" spans="1:6" ht="12.75" customHeight="1" x14ac:dyDescent="0.2">
      <c r="A27" s="1207" t="s">
        <v>1041</v>
      </c>
      <c r="B27" s="1207"/>
      <c r="C27" s="1207"/>
      <c r="D27" s="1207"/>
      <c r="F27" s="570"/>
    </row>
    <row r="28" spans="1:6" x14ac:dyDescent="0.2">
      <c r="A28" s="1335"/>
      <c r="B28" s="1335"/>
      <c r="C28" s="1335"/>
      <c r="D28" s="1335"/>
    </row>
    <row r="29" spans="1:6" x14ac:dyDescent="0.2">
      <c r="A29" s="1335"/>
      <c r="B29" s="1335"/>
      <c r="C29" s="1335"/>
      <c r="D29" s="1335"/>
    </row>
    <row r="30" spans="1:6" x14ac:dyDescent="0.2">
      <c r="A30" s="22" t="s">
        <v>18</v>
      </c>
    </row>
    <row r="31" spans="1:6" x14ac:dyDescent="0.2">
      <c r="B31" s="570"/>
    </row>
  </sheetData>
  <mergeCells count="1">
    <mergeCell ref="A27:D29"/>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24AC-8524-4D2C-A30D-E4003693223A}">
  <dimension ref="A1:I23"/>
  <sheetViews>
    <sheetView zoomScaleNormal="100" workbookViewId="0">
      <selection activeCell="E33" sqref="E33"/>
    </sheetView>
  </sheetViews>
  <sheetFormatPr baseColWidth="10" defaultColWidth="11.42578125" defaultRowHeight="12.75" x14ac:dyDescent="0.2"/>
  <cols>
    <col min="1" max="1" width="50.42578125" style="22" bestFit="1" customWidth="1"/>
    <col min="2" max="2" width="11" style="22" customWidth="1"/>
    <col min="3" max="3" width="13.42578125" style="22" bestFit="1" customWidth="1"/>
    <col min="4" max="16384" width="11.42578125" style="22"/>
  </cols>
  <sheetData>
    <row r="1" spans="1:9" x14ac:dyDescent="0.2">
      <c r="A1" s="256" t="s">
        <v>339</v>
      </c>
    </row>
    <row r="2" spans="1:9" x14ac:dyDescent="0.2">
      <c r="A2" s="256" t="s">
        <v>612</v>
      </c>
    </row>
    <row r="3" spans="1:9" x14ac:dyDescent="0.2">
      <c r="A3" s="147" t="s">
        <v>596</v>
      </c>
    </row>
    <row r="5" spans="1:9" x14ac:dyDescent="0.2">
      <c r="A5" s="148"/>
      <c r="B5" s="149" t="s">
        <v>597</v>
      </c>
      <c r="C5" s="149" t="s">
        <v>121</v>
      </c>
    </row>
    <row r="6" spans="1:9" ht="14.25" x14ac:dyDescent="0.2">
      <c r="A6" s="150" t="s">
        <v>875</v>
      </c>
      <c r="B6" s="597">
        <v>-6718708.59066578</v>
      </c>
      <c r="C6" s="598">
        <v>-2.3836168971939036</v>
      </c>
      <c r="D6" s="570"/>
      <c r="E6" s="140"/>
      <c r="G6" s="570"/>
      <c r="H6" s="570"/>
      <c r="I6" s="140"/>
    </row>
    <row r="7" spans="1:9" ht="14.25" x14ac:dyDescent="0.2">
      <c r="A7" s="151" t="s">
        <v>876</v>
      </c>
      <c r="B7" s="421">
        <v>860844.25481433072</v>
      </c>
      <c r="C7" s="599">
        <v>0.30540436215353123</v>
      </c>
      <c r="D7" s="570"/>
      <c r="E7" s="140"/>
      <c r="G7" s="570"/>
      <c r="H7" s="570"/>
      <c r="I7" s="140"/>
    </row>
    <row r="8" spans="1:9" x14ac:dyDescent="0.2">
      <c r="A8" s="152" t="s">
        <v>340</v>
      </c>
      <c r="B8" s="84">
        <v>-260247.87709324062</v>
      </c>
      <c r="C8" s="600">
        <v>-9.2328939248847497E-2</v>
      </c>
      <c r="D8" s="570"/>
      <c r="E8" s="140"/>
      <c r="G8" s="570"/>
      <c r="H8" s="570"/>
      <c r="I8" s="140"/>
    </row>
    <row r="9" spans="1:9" x14ac:dyDescent="0.2">
      <c r="A9" s="152" t="s">
        <v>341</v>
      </c>
      <c r="B9" s="84">
        <v>-937.84595254110172</v>
      </c>
      <c r="C9" s="600">
        <v>-3.3272249112687921E-4</v>
      </c>
      <c r="D9" s="570"/>
      <c r="E9" s="140"/>
      <c r="G9" s="570"/>
      <c r="H9" s="570"/>
      <c r="I9" s="140"/>
    </row>
    <row r="10" spans="1:9" x14ac:dyDescent="0.2">
      <c r="A10" s="152" t="s">
        <v>342</v>
      </c>
      <c r="B10" s="84">
        <v>145379.47348946234</v>
      </c>
      <c r="C10" s="600">
        <v>5.1576722645191676E-2</v>
      </c>
      <c r="D10" s="570"/>
      <c r="E10" s="140"/>
      <c r="G10" s="570"/>
      <c r="H10" s="570"/>
      <c r="I10" s="140"/>
    </row>
    <row r="11" spans="1:9" x14ac:dyDescent="0.2">
      <c r="A11" s="152" t="s">
        <v>343</v>
      </c>
      <c r="B11" s="84">
        <v>976650.50437065016</v>
      </c>
      <c r="C11" s="600">
        <v>0.3464893012483139</v>
      </c>
      <c r="D11" s="570"/>
      <c r="E11" s="140"/>
      <c r="G11" s="570"/>
      <c r="H11" s="570"/>
      <c r="I11" s="140"/>
    </row>
    <row r="12" spans="1:9" ht="14.25" x14ac:dyDescent="0.2">
      <c r="A12" s="151" t="s">
        <v>877</v>
      </c>
      <c r="B12" s="421">
        <v>-7579552.8454801105</v>
      </c>
      <c r="C12" s="599">
        <v>-2.6890212593474345</v>
      </c>
      <c r="D12" s="570"/>
      <c r="E12" s="140"/>
      <c r="G12" s="570"/>
      <c r="H12" s="570"/>
      <c r="I12" s="140"/>
    </row>
    <row r="13" spans="1:9" x14ac:dyDescent="0.2">
      <c r="A13" s="93" t="s">
        <v>344</v>
      </c>
      <c r="B13" s="238">
        <v>632333.66641000006</v>
      </c>
      <c r="C13" s="541">
        <v>0.22433495835992071</v>
      </c>
      <c r="D13" s="570"/>
      <c r="E13" s="140"/>
      <c r="G13" s="570"/>
      <c r="H13" s="570"/>
      <c r="I13" s="140"/>
    </row>
    <row r="14" spans="1:9" x14ac:dyDescent="0.2">
      <c r="A14" s="93" t="s">
        <v>345</v>
      </c>
      <c r="B14" s="238">
        <v>2972600.7528530001</v>
      </c>
      <c r="C14" s="541">
        <v>1.0545987056136927</v>
      </c>
      <c r="D14" s="570"/>
      <c r="E14" s="140"/>
      <c r="G14" s="570"/>
      <c r="H14" s="570"/>
      <c r="I14" s="140"/>
    </row>
    <row r="15" spans="1:9" x14ac:dyDescent="0.2">
      <c r="A15" s="92" t="s">
        <v>346</v>
      </c>
      <c r="B15" s="280">
        <v>-4378441.5042227805</v>
      </c>
      <c r="C15" s="601">
        <v>-1.5533531499401316</v>
      </c>
      <c r="E15" s="140"/>
      <c r="F15" s="140"/>
      <c r="G15" s="570"/>
      <c r="H15" s="570"/>
      <c r="I15" s="140"/>
    </row>
    <row r="16" spans="1:9" x14ac:dyDescent="0.2">
      <c r="A16" s="117" t="s">
        <v>347</v>
      </c>
      <c r="B16" s="242">
        <v>-5239285.759037111</v>
      </c>
      <c r="C16" s="602">
        <v>-1.8587575120936628</v>
      </c>
      <c r="E16" s="140"/>
      <c r="F16" s="140"/>
      <c r="G16" s="570"/>
      <c r="H16" s="570"/>
      <c r="I16" s="140"/>
    </row>
    <row r="17" spans="1:3" x14ac:dyDescent="0.2">
      <c r="A17" s="115" t="s">
        <v>18</v>
      </c>
    </row>
    <row r="18" spans="1:3" x14ac:dyDescent="0.2">
      <c r="B18" s="140"/>
    </row>
    <row r="23" spans="1:3" x14ac:dyDescent="0.2">
      <c r="C23" s="140"/>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AB86-9CA0-4F60-B62C-801B845DCF06}">
  <dimension ref="A1:C13"/>
  <sheetViews>
    <sheetView workbookViewId="0">
      <selection activeCell="B13" sqref="B13"/>
    </sheetView>
  </sheetViews>
  <sheetFormatPr baseColWidth="10" defaultColWidth="11.42578125" defaultRowHeight="12.75" x14ac:dyDescent="0.2"/>
  <cols>
    <col min="1" max="1" width="51.28515625" style="7" customWidth="1"/>
    <col min="2" max="2" width="11.42578125" style="7"/>
    <col min="3" max="3" width="87.85546875" style="7" customWidth="1"/>
    <col min="4" max="16384" width="11.42578125" style="7"/>
  </cols>
  <sheetData>
    <row r="1" spans="1:3" x14ac:dyDescent="0.2">
      <c r="A1" s="41" t="s">
        <v>348</v>
      </c>
    </row>
    <row r="2" spans="1:3" x14ac:dyDescent="0.2">
      <c r="A2" s="41" t="s">
        <v>718</v>
      </c>
    </row>
    <row r="4" spans="1:3" x14ac:dyDescent="0.2">
      <c r="A4" s="131" t="s">
        <v>305</v>
      </c>
      <c r="B4" s="131" t="s">
        <v>306</v>
      </c>
      <c r="C4" s="134" t="s">
        <v>307</v>
      </c>
    </row>
    <row r="5" spans="1:3" x14ac:dyDescent="0.2">
      <c r="A5" s="135" t="s">
        <v>899</v>
      </c>
      <c r="B5" s="929">
        <v>-4.9999999999994493E-4</v>
      </c>
      <c r="C5" s="478" t="s">
        <v>767</v>
      </c>
    </row>
    <row r="6" spans="1:3" x14ac:dyDescent="0.2">
      <c r="A6" s="136" t="s">
        <v>848</v>
      </c>
      <c r="B6" s="929">
        <v>4.9999999999994493E-4</v>
      </c>
      <c r="C6" s="478" t="s">
        <v>767</v>
      </c>
    </row>
    <row r="7" spans="1:3" x14ac:dyDescent="0.2">
      <c r="A7" s="136" t="s">
        <v>719</v>
      </c>
      <c r="B7" s="1202">
        <v>386</v>
      </c>
      <c r="C7" s="1269" t="s">
        <v>768</v>
      </c>
    </row>
    <row r="8" spans="1:3" x14ac:dyDescent="0.2">
      <c r="A8" s="137" t="s">
        <v>308</v>
      </c>
      <c r="B8" s="1204"/>
      <c r="C8" s="1270"/>
    </row>
    <row r="9" spans="1:3" x14ac:dyDescent="0.2">
      <c r="A9" s="136" t="s">
        <v>602</v>
      </c>
      <c r="B9" s="1229">
        <v>374</v>
      </c>
      <c r="C9" s="1269" t="s">
        <v>851</v>
      </c>
    </row>
    <row r="10" spans="1:3" x14ac:dyDescent="0.2">
      <c r="A10" s="138" t="s">
        <v>308</v>
      </c>
      <c r="B10" s="1230"/>
      <c r="C10" s="1270"/>
    </row>
    <row r="11" spans="1:3" ht="12.75" customHeight="1" x14ac:dyDescent="0.2">
      <c r="A11" s="560" t="s">
        <v>863</v>
      </c>
      <c r="B11" s="1277">
        <v>3.992273438220114E-3</v>
      </c>
      <c r="C11" s="1279" t="s">
        <v>864</v>
      </c>
    </row>
    <row r="12" spans="1:3" x14ac:dyDescent="0.2">
      <c r="A12" s="546" t="s">
        <v>500</v>
      </c>
      <c r="B12" s="1278"/>
      <c r="C12" s="1280"/>
    </row>
    <row r="13" spans="1:3" x14ac:dyDescent="0.2">
      <c r="A13" s="474" t="s">
        <v>309</v>
      </c>
    </row>
  </sheetData>
  <mergeCells count="6">
    <mergeCell ref="B7:B8"/>
    <mergeCell ref="C7:C8"/>
    <mergeCell ref="B9:B10"/>
    <mergeCell ref="C9:C10"/>
    <mergeCell ref="B11:B12"/>
    <mergeCell ref="C11:C1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D895-D4D5-426C-B8EF-E727F5915515}">
  <dimension ref="A1:C48"/>
  <sheetViews>
    <sheetView zoomScaleNormal="100" workbookViewId="0">
      <selection activeCell="F19" sqref="F19"/>
    </sheetView>
  </sheetViews>
  <sheetFormatPr baseColWidth="10" defaultColWidth="11.42578125" defaultRowHeight="15" customHeight="1" x14ac:dyDescent="0.2"/>
  <cols>
    <col min="1" max="1" width="85" style="7" customWidth="1"/>
    <col min="2" max="2" width="31.28515625" style="7" customWidth="1"/>
    <col min="3" max="16384" width="11.42578125" style="7"/>
  </cols>
  <sheetData>
    <row r="1" spans="1:3" ht="12.75" x14ac:dyDescent="0.2">
      <c r="A1" s="41" t="s">
        <v>349</v>
      </c>
    </row>
    <row r="2" spans="1:3" ht="12.75" x14ac:dyDescent="0.2">
      <c r="A2" s="41" t="s">
        <v>720</v>
      </c>
    </row>
    <row r="4" spans="1:3" ht="15" customHeight="1" x14ac:dyDescent="0.2">
      <c r="A4" s="134" t="s">
        <v>305</v>
      </c>
      <c r="B4" s="254" t="s">
        <v>311</v>
      </c>
      <c r="C4" s="254" t="s">
        <v>306</v>
      </c>
    </row>
    <row r="5" spans="1:3" ht="15" customHeight="1" x14ac:dyDescent="0.2">
      <c r="A5" s="1274" t="s">
        <v>853</v>
      </c>
      <c r="B5" s="913" t="s">
        <v>722</v>
      </c>
      <c r="C5" s="914">
        <v>196158.43682854474</v>
      </c>
    </row>
    <row r="6" spans="1:3" ht="15" customHeight="1" x14ac:dyDescent="0.2">
      <c r="A6" s="1275"/>
      <c r="B6" s="374" t="s">
        <v>605</v>
      </c>
      <c r="C6" s="915">
        <v>191532.25351392501</v>
      </c>
    </row>
    <row r="7" spans="1:3" ht="15" customHeight="1" x14ac:dyDescent="0.2">
      <c r="A7" s="1274" t="s">
        <v>855</v>
      </c>
      <c r="B7" s="913" t="s">
        <v>722</v>
      </c>
      <c r="C7" s="916">
        <v>196066.27606177953</v>
      </c>
    </row>
    <row r="8" spans="1:3" ht="15" customHeight="1" x14ac:dyDescent="0.2">
      <c r="A8" s="1275"/>
      <c r="B8" s="917" t="s">
        <v>605</v>
      </c>
      <c r="C8" s="915">
        <v>191632.2946288547</v>
      </c>
    </row>
    <row r="9" spans="1:3" ht="15" customHeight="1" x14ac:dyDescent="0.2">
      <c r="A9" s="949" t="s">
        <v>856</v>
      </c>
      <c r="B9" s="918" t="s">
        <v>721</v>
      </c>
      <c r="C9" s="919">
        <v>3.7558465412438791E-2</v>
      </c>
    </row>
    <row r="10" spans="1:3" ht="15" customHeight="1" x14ac:dyDescent="0.2">
      <c r="A10" s="1269" t="s">
        <v>312</v>
      </c>
      <c r="B10" s="987" t="s">
        <v>721</v>
      </c>
      <c r="C10" s="921">
        <v>928.22485767281603</v>
      </c>
    </row>
    <row r="11" spans="1:3" ht="15" customHeight="1" x14ac:dyDescent="0.2">
      <c r="A11" s="1276"/>
      <c r="B11" s="988" t="s">
        <v>769</v>
      </c>
      <c r="C11" s="904">
        <v>870.58771011252554</v>
      </c>
    </row>
    <row r="12" spans="1:3" ht="15" customHeight="1" x14ac:dyDescent="0.2">
      <c r="A12" s="982"/>
      <c r="B12" s="984" t="s">
        <v>1042</v>
      </c>
      <c r="C12" s="989">
        <v>945.50238095238103</v>
      </c>
    </row>
    <row r="13" spans="1:3" ht="15" customHeight="1" x14ac:dyDescent="0.2">
      <c r="A13" s="982"/>
      <c r="B13" s="985" t="s">
        <v>1043</v>
      </c>
      <c r="C13" s="989">
        <v>931.56894925367158</v>
      </c>
    </row>
    <row r="14" spans="1:3" ht="15" customHeight="1" x14ac:dyDescent="0.2">
      <c r="A14" s="982"/>
      <c r="B14" s="985" t="s">
        <v>1044</v>
      </c>
      <c r="C14" s="989">
        <v>925.04369728791642</v>
      </c>
    </row>
    <row r="15" spans="1:3" ht="15" customHeight="1" x14ac:dyDescent="0.2">
      <c r="A15" s="982"/>
      <c r="B15" s="990" t="s">
        <v>1045</v>
      </c>
      <c r="C15" s="989">
        <v>910.78440319729418</v>
      </c>
    </row>
    <row r="16" spans="1:3" ht="15" customHeight="1" x14ac:dyDescent="0.2">
      <c r="A16" s="1269" t="s">
        <v>313</v>
      </c>
      <c r="B16" s="987" t="s">
        <v>721</v>
      </c>
      <c r="C16" s="921">
        <v>419.91876984126998</v>
      </c>
    </row>
    <row r="17" spans="1:3" ht="15" customHeight="1" x14ac:dyDescent="0.2">
      <c r="A17" s="1276"/>
      <c r="B17" s="999" t="s">
        <v>604</v>
      </c>
      <c r="C17" s="989">
        <v>384.54532918132156</v>
      </c>
    </row>
    <row r="18" spans="1:3" ht="15" customHeight="1" x14ac:dyDescent="0.2">
      <c r="A18" s="966"/>
      <c r="B18" s="984" t="s">
        <v>1042</v>
      </c>
      <c r="C18" s="921">
        <v>382.7546687050471</v>
      </c>
    </row>
    <row r="19" spans="1:3" ht="15" customHeight="1" x14ac:dyDescent="0.2">
      <c r="A19" s="966"/>
      <c r="B19" s="985" t="s">
        <v>1043</v>
      </c>
      <c r="C19" s="989">
        <v>434.92</v>
      </c>
    </row>
    <row r="20" spans="1:3" ht="15" customHeight="1" x14ac:dyDescent="0.2">
      <c r="A20" s="966"/>
      <c r="B20" s="985" t="s">
        <v>1044</v>
      </c>
      <c r="C20" s="989">
        <v>432</v>
      </c>
    </row>
    <row r="21" spans="1:3" ht="15" customHeight="1" x14ac:dyDescent="0.2">
      <c r="A21" s="966"/>
      <c r="B21" s="990" t="s">
        <v>1045</v>
      </c>
      <c r="C21" s="904">
        <v>430.00041066003178</v>
      </c>
    </row>
    <row r="22" spans="1:3" ht="15" customHeight="1" x14ac:dyDescent="0.2">
      <c r="A22" s="984" t="s">
        <v>1048</v>
      </c>
      <c r="B22" s="983" t="s">
        <v>1042</v>
      </c>
      <c r="C22" s="989">
        <v>384.24413172128737</v>
      </c>
    </row>
    <row r="23" spans="1:3" ht="15" customHeight="1" x14ac:dyDescent="0.2">
      <c r="A23" s="982"/>
      <c r="B23" s="986" t="s">
        <v>1043</v>
      </c>
      <c r="C23" s="989">
        <v>415.15395275074462</v>
      </c>
    </row>
    <row r="24" spans="1:3" ht="15" customHeight="1" x14ac:dyDescent="0.2">
      <c r="A24" s="982"/>
      <c r="B24" s="986" t="s">
        <v>1044</v>
      </c>
      <c r="C24" s="989">
        <v>415.15395275074468</v>
      </c>
    </row>
    <row r="25" spans="1:3" ht="15" customHeight="1" x14ac:dyDescent="0.2">
      <c r="A25" s="975"/>
      <c r="B25" s="986" t="s">
        <v>1045</v>
      </c>
      <c r="C25" s="989">
        <v>415.15395275074468</v>
      </c>
    </row>
    <row r="26" spans="1:3" ht="15" customHeight="1" x14ac:dyDescent="0.2">
      <c r="A26" s="949" t="s">
        <v>314</v>
      </c>
      <c r="B26" s="987" t="s">
        <v>722</v>
      </c>
      <c r="C26" s="595">
        <v>1340</v>
      </c>
    </row>
    <row r="27" spans="1:3" ht="15" customHeight="1" x14ac:dyDescent="0.2">
      <c r="A27" s="966"/>
      <c r="B27" s="984" t="s">
        <v>1042</v>
      </c>
      <c r="C27" s="1005">
        <v>292.79679999999996</v>
      </c>
    </row>
    <row r="28" spans="1:3" ht="15" customHeight="1" x14ac:dyDescent="0.2">
      <c r="A28" s="966"/>
      <c r="B28" s="985" t="s">
        <v>1043</v>
      </c>
      <c r="C28" s="85">
        <v>349.06773333333331</v>
      </c>
    </row>
    <row r="29" spans="1:3" ht="15" customHeight="1" x14ac:dyDescent="0.2">
      <c r="A29" s="966"/>
      <c r="B29" s="985" t="s">
        <v>1044</v>
      </c>
      <c r="C29" s="85">
        <v>349.06773333333331</v>
      </c>
    </row>
    <row r="30" spans="1:3" ht="15" customHeight="1" x14ac:dyDescent="0.2">
      <c r="A30" s="966"/>
      <c r="B30" s="990" t="s">
        <v>1045</v>
      </c>
      <c r="C30" s="896">
        <v>349.06773333333331</v>
      </c>
    </row>
    <row r="31" spans="1:3" ht="15" customHeight="1" x14ac:dyDescent="0.2">
      <c r="A31" s="1269" t="s">
        <v>315</v>
      </c>
      <c r="B31" s="999" t="s">
        <v>722</v>
      </c>
      <c r="C31" s="415">
        <v>3205.7853590360601</v>
      </c>
    </row>
    <row r="32" spans="1:3" ht="12.75" x14ac:dyDescent="0.2">
      <c r="A32" s="1276"/>
      <c r="B32" s="988" t="s">
        <v>605</v>
      </c>
      <c r="C32" s="415">
        <v>2735.5780222713947</v>
      </c>
    </row>
    <row r="33" spans="1:3" ht="12.75" x14ac:dyDescent="0.2">
      <c r="A33" s="982"/>
      <c r="B33" s="983" t="s">
        <v>1042</v>
      </c>
      <c r="C33" s="595">
        <v>801.44633975901502</v>
      </c>
    </row>
    <row r="34" spans="1:3" ht="15" customHeight="1" x14ac:dyDescent="0.2">
      <c r="A34" s="982"/>
      <c r="B34" s="986" t="s">
        <v>1043</v>
      </c>
      <c r="C34" s="415">
        <v>801.44633975901502</v>
      </c>
    </row>
    <row r="35" spans="1:3" ht="15" customHeight="1" x14ac:dyDescent="0.2">
      <c r="A35" s="982"/>
      <c r="B35" s="986" t="s">
        <v>1044</v>
      </c>
      <c r="C35" s="415">
        <v>801.44633975901502</v>
      </c>
    </row>
    <row r="36" spans="1:3" ht="15" customHeight="1" x14ac:dyDescent="0.2">
      <c r="A36" s="975"/>
      <c r="B36" s="1004" t="s">
        <v>1045</v>
      </c>
      <c r="C36" s="417">
        <v>801.44633975901502</v>
      </c>
    </row>
    <row r="37" spans="1:3" x14ac:dyDescent="0.2">
      <c r="A37" s="1000" t="s">
        <v>865</v>
      </c>
      <c r="B37" s="922" t="s">
        <v>604</v>
      </c>
      <c r="C37" s="991">
        <v>5.244999999999999E-2</v>
      </c>
    </row>
    <row r="38" spans="1:3" x14ac:dyDescent="0.2">
      <c r="A38" s="930" t="s">
        <v>866</v>
      </c>
      <c r="B38" s="922" t="s">
        <v>604</v>
      </c>
      <c r="C38" s="596">
        <v>0.05</v>
      </c>
    </row>
    <row r="39" spans="1:3" ht="15" customHeight="1" x14ac:dyDescent="0.2">
      <c r="A39" s="478" t="s">
        <v>859</v>
      </c>
      <c r="B39" s="922" t="s">
        <v>604</v>
      </c>
      <c r="C39" s="596">
        <v>0.25583850000000002</v>
      </c>
    </row>
    <row r="40" spans="1:3" ht="15" customHeight="1" x14ac:dyDescent="0.2">
      <c r="A40" s="478" t="s">
        <v>860</v>
      </c>
      <c r="B40" s="922" t="s">
        <v>604</v>
      </c>
      <c r="C40" s="596">
        <v>0.25650000000000001</v>
      </c>
    </row>
    <row r="41" spans="1:3" ht="15" customHeight="1" x14ac:dyDescent="0.2">
      <c r="A41" s="478" t="s">
        <v>861</v>
      </c>
      <c r="B41" s="922" t="s">
        <v>721</v>
      </c>
      <c r="C41" s="596">
        <v>0.32723457032233244</v>
      </c>
    </row>
    <row r="42" spans="1:3" ht="15" customHeight="1" x14ac:dyDescent="0.2">
      <c r="A42" s="478" t="s">
        <v>862</v>
      </c>
      <c r="B42" s="922" t="s">
        <v>721</v>
      </c>
      <c r="C42" s="596">
        <v>0.32490863999999997</v>
      </c>
    </row>
    <row r="43" spans="1:3" ht="15" customHeight="1" x14ac:dyDescent="0.2">
      <c r="A43" s="478" t="s">
        <v>316</v>
      </c>
      <c r="B43" s="922" t="s">
        <v>721</v>
      </c>
      <c r="C43" s="594">
        <v>0.93</v>
      </c>
    </row>
    <row r="44" spans="1:3" ht="15" customHeight="1" x14ac:dyDescent="0.2">
      <c r="A44" s="1273" t="s">
        <v>317</v>
      </c>
      <c r="B44" s="920" t="s">
        <v>722</v>
      </c>
      <c r="C44" s="595">
        <v>16551.965228994999</v>
      </c>
    </row>
    <row r="45" spans="1:3" ht="15" customHeight="1" x14ac:dyDescent="0.2">
      <c r="A45" s="1273"/>
      <c r="B45" s="918" t="s">
        <v>605</v>
      </c>
      <c r="C45" s="417">
        <v>17862.6429730374</v>
      </c>
    </row>
    <row r="46" spans="1:3" ht="15" customHeight="1" x14ac:dyDescent="0.2">
      <c r="A46" s="1111" t="s">
        <v>867</v>
      </c>
      <c r="B46" s="1111"/>
      <c r="C46" s="1111"/>
    </row>
    <row r="47" spans="1:3" ht="15" customHeight="1" x14ac:dyDescent="0.2">
      <c r="A47" s="1111"/>
      <c r="B47" s="1111"/>
      <c r="C47" s="1111"/>
    </row>
    <row r="48" spans="1:3" ht="15" customHeight="1" x14ac:dyDescent="0.2">
      <c r="A48" s="474" t="s">
        <v>309</v>
      </c>
    </row>
  </sheetData>
  <mergeCells count="7">
    <mergeCell ref="A44:A45"/>
    <mergeCell ref="A46:C47"/>
    <mergeCell ref="A7:A8"/>
    <mergeCell ref="A5:A6"/>
    <mergeCell ref="A10:A11"/>
    <mergeCell ref="A16:A17"/>
    <mergeCell ref="A31:A3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2884-4430-444F-92D2-E43A32D0C8FB}">
  <dimension ref="A1:D28"/>
  <sheetViews>
    <sheetView zoomScaleNormal="100" workbookViewId="0">
      <selection activeCell="G33" sqref="G33"/>
    </sheetView>
  </sheetViews>
  <sheetFormatPr baseColWidth="10" defaultColWidth="11.42578125" defaultRowHeight="12.75" x14ac:dyDescent="0.2"/>
  <cols>
    <col min="1" max="1" width="55.7109375" style="22" customWidth="1"/>
    <col min="2" max="4" width="12.42578125" style="22" customWidth="1"/>
    <col min="5" max="16384" width="11.42578125" style="22"/>
  </cols>
  <sheetData>
    <row r="1" spans="1:4" x14ac:dyDescent="0.2">
      <c r="A1" s="41" t="s">
        <v>350</v>
      </c>
      <c r="B1" s="426"/>
      <c r="C1" s="7"/>
      <c r="D1" s="7"/>
    </row>
    <row r="2" spans="1:4" x14ac:dyDescent="0.2">
      <c r="A2" s="41" t="s">
        <v>723</v>
      </c>
      <c r="B2" s="7"/>
      <c r="C2" s="7"/>
      <c r="D2" s="7"/>
    </row>
    <row r="3" spans="1:4" x14ac:dyDescent="0.2">
      <c r="A3" s="42" t="s">
        <v>715</v>
      </c>
      <c r="B3" s="7"/>
      <c r="C3" s="7"/>
      <c r="D3" s="7"/>
    </row>
    <row r="4" spans="1:4" x14ac:dyDescent="0.2">
      <c r="A4" s="7"/>
      <c r="B4" s="7"/>
      <c r="C4" s="7"/>
      <c r="D4" s="7"/>
    </row>
    <row r="5" spans="1:4" ht="38.25" x14ac:dyDescent="0.2">
      <c r="A5" s="254" t="s">
        <v>319</v>
      </c>
      <c r="B5" s="254" t="s">
        <v>320</v>
      </c>
      <c r="C5" s="254" t="s">
        <v>321</v>
      </c>
      <c r="D5" s="254" t="s">
        <v>322</v>
      </c>
    </row>
    <row r="6" spans="1:4" x14ac:dyDescent="0.2">
      <c r="A6" s="139" t="s">
        <v>323</v>
      </c>
      <c r="B6" s="923">
        <v>55238870.775408968</v>
      </c>
      <c r="C6" s="923">
        <v>44178.342554830015</v>
      </c>
      <c r="D6" s="923">
        <v>55194692.432854138</v>
      </c>
    </row>
    <row r="7" spans="1:4" x14ac:dyDescent="0.2">
      <c r="A7" s="141" t="s">
        <v>324</v>
      </c>
      <c r="B7" s="142">
        <v>17183165.894596193</v>
      </c>
      <c r="C7" s="142">
        <v>-14006.485742233694</v>
      </c>
      <c r="D7" s="142">
        <v>17197172.380338427</v>
      </c>
    </row>
    <row r="8" spans="1:4" x14ac:dyDescent="0.2">
      <c r="A8" s="141" t="s">
        <v>724</v>
      </c>
      <c r="B8" s="142">
        <v>-15558257.973069118</v>
      </c>
      <c r="C8" s="142">
        <v>18598.579458836466</v>
      </c>
      <c r="D8" s="142">
        <v>-15576856.552527955</v>
      </c>
    </row>
    <row r="9" spans="1:4" x14ac:dyDescent="0.2">
      <c r="A9" s="141" t="s">
        <v>325</v>
      </c>
      <c r="B9" s="142">
        <v>7707306.2746868553</v>
      </c>
      <c r="C9" s="142">
        <v>7012.2108688382432</v>
      </c>
      <c r="D9" s="142">
        <v>7700294.063818017</v>
      </c>
    </row>
    <row r="10" spans="1:4" x14ac:dyDescent="0.2">
      <c r="A10" s="141" t="s">
        <v>326</v>
      </c>
      <c r="B10" s="142">
        <v>12925080.444253998</v>
      </c>
      <c r="C10" s="142">
        <v>15440.104178564623</v>
      </c>
      <c r="D10" s="142">
        <v>12909640.340075433</v>
      </c>
    </row>
    <row r="11" spans="1:4" x14ac:dyDescent="0.2">
      <c r="A11" s="141" t="s">
        <v>327</v>
      </c>
      <c r="B11" s="142">
        <v>32165650.575039651</v>
      </c>
      <c r="C11" s="142">
        <v>16725.971010867506</v>
      </c>
      <c r="D11" s="142">
        <v>32148924.604028784</v>
      </c>
    </row>
    <row r="12" spans="1:4" x14ac:dyDescent="0.2">
      <c r="A12" s="141" t="s">
        <v>328</v>
      </c>
      <c r="B12" s="142">
        <v>815925.55990138417</v>
      </c>
      <c r="C12" s="142">
        <v>407.96277995069977</v>
      </c>
      <c r="D12" s="142">
        <v>815517.59712143347</v>
      </c>
    </row>
    <row r="13" spans="1:4" x14ac:dyDescent="0.2">
      <c r="A13" s="475" t="s">
        <v>329</v>
      </c>
      <c r="B13" s="889">
        <v>2838243.4076415291</v>
      </c>
      <c r="C13" s="889">
        <v>1660.3018178795464</v>
      </c>
      <c r="D13" s="889">
        <v>2836583.1058236496</v>
      </c>
    </row>
    <row r="14" spans="1:4" x14ac:dyDescent="0.2">
      <c r="A14" s="475" t="s">
        <v>330</v>
      </c>
      <c r="B14" s="889">
        <v>1486395.5117639338</v>
      </c>
      <c r="C14" s="889">
        <v>610170.17496809084</v>
      </c>
      <c r="D14" s="889">
        <v>876225.33679584297</v>
      </c>
    </row>
    <row r="15" spans="1:4" x14ac:dyDescent="0.2">
      <c r="A15" s="475" t="s">
        <v>331</v>
      </c>
      <c r="B15" s="889">
        <v>3435974.8799999994</v>
      </c>
      <c r="C15" s="889">
        <v>512883.52070911461</v>
      </c>
      <c r="D15" s="889">
        <v>2923091.3592908848</v>
      </c>
    </row>
    <row r="16" spans="1:4" x14ac:dyDescent="0.2">
      <c r="A16" s="143" t="s">
        <v>868</v>
      </c>
      <c r="B16" s="142">
        <v>1255410.9920000001</v>
      </c>
      <c r="C16" s="142">
        <v>101725.06720798789</v>
      </c>
      <c r="D16" s="142">
        <v>1153685.9247920122</v>
      </c>
    </row>
    <row r="17" spans="1:4" x14ac:dyDescent="0.2">
      <c r="A17" s="144" t="s">
        <v>725</v>
      </c>
      <c r="B17" s="142">
        <v>954431.68099999998</v>
      </c>
      <c r="C17" s="142">
        <v>44586.854788057622</v>
      </c>
      <c r="D17" s="142">
        <v>909844.82621194236</v>
      </c>
    </row>
    <row r="18" spans="1:4" x14ac:dyDescent="0.2">
      <c r="A18" s="144" t="s">
        <v>333</v>
      </c>
      <c r="B18" s="142">
        <v>916268.05500000005</v>
      </c>
      <c r="C18" s="142">
        <v>74011.183834913885</v>
      </c>
      <c r="D18" s="142">
        <v>842256.87116508617</v>
      </c>
    </row>
    <row r="19" spans="1:4" x14ac:dyDescent="0.2">
      <c r="A19" s="144" t="s">
        <v>726</v>
      </c>
      <c r="B19" s="142">
        <v>-615288.74399999995</v>
      </c>
      <c r="C19" s="142">
        <v>-16872.971414983622</v>
      </c>
      <c r="D19" s="142">
        <v>-598415.77258501633</v>
      </c>
    </row>
    <row r="20" spans="1:4" x14ac:dyDescent="0.2">
      <c r="A20" s="143" t="s">
        <v>334</v>
      </c>
      <c r="B20" s="142">
        <v>1698364.2609999995</v>
      </c>
      <c r="C20" s="142">
        <v>236688.95795415947</v>
      </c>
      <c r="D20" s="142">
        <v>1461675.30304584</v>
      </c>
    </row>
    <row r="21" spans="1:4" x14ac:dyDescent="0.2">
      <c r="A21" s="144" t="s">
        <v>727</v>
      </c>
      <c r="B21" s="142">
        <v>1989263.6840000001</v>
      </c>
      <c r="C21" s="142">
        <v>138948.93299847981</v>
      </c>
      <c r="D21" s="142">
        <v>1850314.7510015203</v>
      </c>
    </row>
    <row r="22" spans="1:4" x14ac:dyDescent="0.2">
      <c r="A22" s="144" t="s">
        <v>335</v>
      </c>
      <c r="B22" s="142">
        <v>1983952.2919999999</v>
      </c>
      <c r="C22" s="142">
        <v>160122.94408888207</v>
      </c>
      <c r="D22" s="142">
        <v>1823829.3479111178</v>
      </c>
    </row>
    <row r="23" spans="1:4" x14ac:dyDescent="0.2">
      <c r="A23" s="144" t="s">
        <v>728</v>
      </c>
      <c r="B23" s="927">
        <v>-2274851.7150000003</v>
      </c>
      <c r="C23" s="927">
        <v>-62382.919133202173</v>
      </c>
      <c r="D23" s="927">
        <v>-2212468.7958667981</v>
      </c>
    </row>
    <row r="24" spans="1:4" x14ac:dyDescent="0.2">
      <c r="A24" s="143" t="s">
        <v>336</v>
      </c>
      <c r="B24" s="142">
        <v>482199.62699999998</v>
      </c>
      <c r="C24" s="142">
        <v>174469.49554696749</v>
      </c>
      <c r="D24" s="142">
        <v>307730.13145303249</v>
      </c>
    </row>
    <row r="25" spans="1:4" x14ac:dyDescent="0.2">
      <c r="A25" s="475" t="s">
        <v>869</v>
      </c>
      <c r="B25" s="889">
        <v>762482.5156748743</v>
      </c>
      <c r="C25" s="889">
        <v>0</v>
      </c>
      <c r="D25" s="889">
        <v>762482.5156748743</v>
      </c>
    </row>
    <row r="26" spans="1:4" x14ac:dyDescent="0.2">
      <c r="A26" s="475" t="s">
        <v>870</v>
      </c>
      <c r="B26" s="889">
        <v>7655161.192511512</v>
      </c>
      <c r="C26" s="889">
        <v>0</v>
      </c>
      <c r="D26" s="889">
        <v>7655161.192511512</v>
      </c>
    </row>
    <row r="27" spans="1:4" x14ac:dyDescent="0.2">
      <c r="A27" s="145" t="s">
        <v>871</v>
      </c>
      <c r="B27" s="928">
        <v>71417128.283000812</v>
      </c>
      <c r="C27" s="928">
        <v>1168892.3400499076</v>
      </c>
      <c r="D27" s="928">
        <v>70248235.942950904</v>
      </c>
    </row>
    <row r="28" spans="1:4" x14ac:dyDescent="0.2">
      <c r="A28" s="7" t="s">
        <v>18</v>
      </c>
      <c r="B28" s="7"/>
      <c r="C28" s="7"/>
      <c r="D28" s="7"/>
    </row>
  </sheetData>
  <pageMargins left="0.7" right="0.7" top="0.75" bottom="0.75" header="0.3" footer="0.3"/>
  <pageSetup paperSize="9" orientation="portrait" horizontalDpi="0"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0CFC-6C2A-4634-BFD6-01509F6B3F03}">
  <dimension ref="A1:F22"/>
  <sheetViews>
    <sheetView workbookViewId="0">
      <selection activeCell="E22" sqref="E22"/>
    </sheetView>
  </sheetViews>
  <sheetFormatPr baseColWidth="10" defaultColWidth="11.42578125" defaultRowHeight="12.75" x14ac:dyDescent="0.2"/>
  <cols>
    <col min="1" max="1" width="50.42578125" style="22" bestFit="1" customWidth="1"/>
    <col min="2" max="2" width="11" style="22" customWidth="1"/>
    <col min="3" max="3" width="13.42578125" style="22" bestFit="1" customWidth="1"/>
    <col min="4" max="16384" width="11.42578125" style="22"/>
  </cols>
  <sheetData>
    <row r="1" spans="1:6" x14ac:dyDescent="0.2">
      <c r="A1" s="256" t="s">
        <v>351</v>
      </c>
    </row>
    <row r="2" spans="1:6" x14ac:dyDescent="0.2">
      <c r="A2" s="256" t="s">
        <v>729</v>
      </c>
    </row>
    <row r="3" spans="1:6" x14ac:dyDescent="0.2">
      <c r="A3" s="147" t="s">
        <v>714</v>
      </c>
    </row>
    <row r="5" spans="1:6" x14ac:dyDescent="0.2">
      <c r="A5" s="148"/>
      <c r="B5" s="149" t="s">
        <v>708</v>
      </c>
      <c r="C5" s="149" t="s">
        <v>121</v>
      </c>
    </row>
    <row r="6" spans="1:6" ht="14.25" x14ac:dyDescent="0.2">
      <c r="A6" s="150" t="s">
        <v>872</v>
      </c>
      <c r="B6" s="597">
        <v>-5657216.1720083654</v>
      </c>
      <c r="C6" s="598">
        <v>-1.8578367392865436</v>
      </c>
      <c r="E6" s="140"/>
      <c r="F6" s="140"/>
    </row>
    <row r="7" spans="1:6" ht="14.25" x14ac:dyDescent="0.2">
      <c r="A7" s="151" t="s">
        <v>873</v>
      </c>
      <c r="B7" s="421">
        <v>1168892.3400499157</v>
      </c>
      <c r="C7" s="599">
        <v>0.38386568014854744</v>
      </c>
      <c r="E7" s="140"/>
      <c r="F7" s="140"/>
    </row>
    <row r="8" spans="1:6" x14ac:dyDescent="0.2">
      <c r="A8" s="152" t="s">
        <v>340</v>
      </c>
      <c r="B8" s="84">
        <v>44178.342554830015</v>
      </c>
      <c r="C8" s="600">
        <v>1.4508221956455934E-2</v>
      </c>
      <c r="E8" s="140"/>
      <c r="F8" s="140"/>
    </row>
    <row r="9" spans="1:6" x14ac:dyDescent="0.2">
      <c r="A9" s="152" t="s">
        <v>341</v>
      </c>
      <c r="B9" s="84">
        <v>1660.3018178795464</v>
      </c>
      <c r="C9" s="600">
        <v>5.4524515623482106E-4</v>
      </c>
      <c r="E9" s="140"/>
      <c r="F9" s="140"/>
    </row>
    <row r="10" spans="1:6" x14ac:dyDescent="0.2">
      <c r="A10" s="152" t="s">
        <v>342</v>
      </c>
      <c r="B10" s="84">
        <v>610170.17496809084</v>
      </c>
      <c r="C10" s="600">
        <v>0.20038063489275859</v>
      </c>
      <c r="E10" s="140"/>
      <c r="F10" s="140"/>
    </row>
    <row r="11" spans="1:6" x14ac:dyDescent="0.2">
      <c r="A11" s="152" t="s">
        <v>343</v>
      </c>
      <c r="B11" s="84">
        <v>512883.52070911531</v>
      </c>
      <c r="C11" s="600">
        <v>0.16843157814309812</v>
      </c>
      <c r="E11" s="140"/>
      <c r="F11" s="140"/>
    </row>
    <row r="12" spans="1:6" ht="14.25" x14ac:dyDescent="0.2">
      <c r="A12" s="151" t="s">
        <v>874</v>
      </c>
      <c r="B12" s="421">
        <v>-6826108.5120582813</v>
      </c>
      <c r="C12" s="599">
        <v>-2.2417024194350916</v>
      </c>
      <c r="E12" s="140"/>
      <c r="F12" s="140"/>
    </row>
    <row r="13" spans="1:6" x14ac:dyDescent="0.2">
      <c r="A13" s="93" t="s">
        <v>344</v>
      </c>
      <c r="B13" s="238">
        <v>475544.51953471213</v>
      </c>
      <c r="C13" s="541">
        <v>0.15616940429630258</v>
      </c>
      <c r="E13" s="140"/>
      <c r="F13" s="140"/>
    </row>
    <row r="14" spans="1:6" x14ac:dyDescent="0.2">
      <c r="A14" s="93" t="s">
        <v>345</v>
      </c>
      <c r="B14" s="238">
        <v>3741226.0323636699</v>
      </c>
      <c r="C14" s="541">
        <v>1.2286232241383361</v>
      </c>
      <c r="E14" s="140"/>
      <c r="F14" s="140"/>
    </row>
    <row r="15" spans="1:6" x14ac:dyDescent="0.2">
      <c r="A15" s="92" t="s">
        <v>346</v>
      </c>
      <c r="B15" s="280">
        <v>-2391534.6591794072</v>
      </c>
      <c r="C15" s="601">
        <v>-0.78538291944451</v>
      </c>
      <c r="E15" s="140"/>
      <c r="F15" s="140"/>
    </row>
    <row r="16" spans="1:6" x14ac:dyDescent="0.2">
      <c r="A16" s="117" t="s">
        <v>347</v>
      </c>
      <c r="B16" s="242">
        <v>-3560426.9992293231</v>
      </c>
      <c r="C16" s="602">
        <v>-1.1692485995930577</v>
      </c>
      <c r="E16" s="140"/>
      <c r="F16" s="140"/>
    </row>
    <row r="17" spans="1:3" x14ac:dyDescent="0.2">
      <c r="A17" s="115" t="s">
        <v>18</v>
      </c>
      <c r="B17" s="140"/>
    </row>
    <row r="18" spans="1:3" x14ac:dyDescent="0.2">
      <c r="B18" s="140"/>
    </row>
    <row r="22" spans="1:3" x14ac:dyDescent="0.2">
      <c r="C22" s="140"/>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2881-E2AF-44C7-9856-6F50B44E01CB}">
  <dimension ref="A1:H22"/>
  <sheetViews>
    <sheetView workbookViewId="0">
      <selection activeCell="F22" sqref="F22"/>
    </sheetView>
  </sheetViews>
  <sheetFormatPr baseColWidth="10" defaultColWidth="11.42578125" defaultRowHeight="12.75" x14ac:dyDescent="0.2"/>
  <cols>
    <col min="1" max="1" width="35.42578125" style="22" customWidth="1"/>
    <col min="2" max="2" width="15.7109375" style="22" customWidth="1"/>
    <col min="3" max="3" width="15.7109375" style="426" customWidth="1"/>
    <col min="4" max="4" width="15.7109375" style="22" customWidth="1"/>
    <col min="5" max="5" width="11.42578125" style="22" bestFit="1" customWidth="1"/>
    <col min="6" max="6" width="17.42578125" style="22" bestFit="1" customWidth="1"/>
    <col min="7" max="16384" width="11.42578125" style="22"/>
  </cols>
  <sheetData>
    <row r="1" spans="1:8" x14ac:dyDescent="0.2">
      <c r="A1" s="76" t="s">
        <v>352</v>
      </c>
    </row>
    <row r="2" spans="1:8" x14ac:dyDescent="0.2">
      <c r="A2" s="76" t="s">
        <v>785</v>
      </c>
    </row>
    <row r="3" spans="1:8" x14ac:dyDescent="0.2">
      <c r="A3" s="22" t="s">
        <v>770</v>
      </c>
      <c r="F3" s="426"/>
    </row>
    <row r="5" spans="1:8" s="115" customFormat="1" x14ac:dyDescent="0.25">
      <c r="A5" s="427"/>
      <c r="B5" s="868" t="s">
        <v>614</v>
      </c>
      <c r="C5" s="427" t="s">
        <v>739</v>
      </c>
      <c r="D5" s="427" t="s">
        <v>771</v>
      </c>
    </row>
    <row r="6" spans="1:8" x14ac:dyDescent="0.2">
      <c r="A6" s="257" t="s">
        <v>353</v>
      </c>
      <c r="B6" s="869"/>
      <c r="C6" s="431"/>
      <c r="D6" s="128"/>
      <c r="E6" s="430"/>
      <c r="F6" s="430"/>
    </row>
    <row r="7" spans="1:8" x14ac:dyDescent="0.2">
      <c r="A7" s="116" t="s">
        <v>354</v>
      </c>
      <c r="B7" s="871">
        <v>0</v>
      </c>
      <c r="C7" s="123">
        <v>0</v>
      </c>
      <c r="D7" s="123">
        <v>0</v>
      </c>
      <c r="E7" s="430"/>
      <c r="F7" s="430"/>
      <c r="G7" s="430"/>
      <c r="H7" s="430"/>
    </row>
    <row r="8" spans="1:8" x14ac:dyDescent="0.2">
      <c r="A8" s="116" t="s">
        <v>772</v>
      </c>
      <c r="B8" s="870">
        <f>B14</f>
        <v>2111351.4199956628</v>
      </c>
      <c r="C8" s="870">
        <f>C14</f>
        <v>1101147.9877604451</v>
      </c>
      <c r="D8" s="967">
        <f>D14</f>
        <v>1180392.2833800002</v>
      </c>
      <c r="E8" s="430"/>
      <c r="F8" s="430"/>
    </row>
    <row r="9" spans="1:8" x14ac:dyDescent="0.2">
      <c r="A9" s="258" t="s">
        <v>355</v>
      </c>
      <c r="B9" s="871"/>
      <c r="C9" s="429"/>
      <c r="D9" s="123"/>
      <c r="E9" s="430"/>
      <c r="F9" s="430"/>
    </row>
    <row r="10" spans="1:8" x14ac:dyDescent="0.2">
      <c r="A10" s="116" t="s">
        <v>354</v>
      </c>
      <c r="B10" s="871">
        <v>0</v>
      </c>
      <c r="C10" s="123">
        <v>0</v>
      </c>
      <c r="D10" s="123">
        <v>0</v>
      </c>
    </row>
    <row r="11" spans="1:8" x14ac:dyDescent="0.2">
      <c r="A11" s="116" t="s">
        <v>772</v>
      </c>
      <c r="B11" s="871">
        <v>0</v>
      </c>
      <c r="C11" s="123">
        <v>0</v>
      </c>
      <c r="D11" s="123">
        <v>0</v>
      </c>
    </row>
    <row r="12" spans="1:8" x14ac:dyDescent="0.2">
      <c r="A12" s="258" t="s">
        <v>356</v>
      </c>
      <c r="B12" s="871"/>
      <c r="C12" s="429"/>
      <c r="D12" s="123"/>
    </row>
    <row r="13" spans="1:8" x14ac:dyDescent="0.2">
      <c r="A13" s="116" t="s">
        <v>354</v>
      </c>
      <c r="B13" s="871">
        <v>0</v>
      </c>
      <c r="C13" s="123">
        <v>0</v>
      </c>
      <c r="D13" s="123">
        <v>0</v>
      </c>
      <c r="F13" s="430"/>
      <c r="G13" s="430"/>
      <c r="H13" s="430"/>
    </row>
    <row r="14" spans="1:8" x14ac:dyDescent="0.2">
      <c r="A14" s="259" t="s">
        <v>772</v>
      </c>
      <c r="B14" s="872">
        <v>2111351.4199956628</v>
      </c>
      <c r="C14" s="872">
        <v>1101147.9877604451</v>
      </c>
      <c r="D14" s="522">
        <v>1180392.2833800002</v>
      </c>
    </row>
    <row r="15" spans="1:8" x14ac:dyDescent="0.2">
      <c r="A15" s="147" t="s">
        <v>18</v>
      </c>
      <c r="B15" s="428"/>
    </row>
    <row r="20" spans="1:4" x14ac:dyDescent="0.2">
      <c r="A20" s="613"/>
    </row>
    <row r="21" spans="1:4" x14ac:dyDescent="0.2">
      <c r="A21" s="613"/>
    </row>
    <row r="22" spans="1:4" x14ac:dyDescent="0.2">
      <c r="A22" s="613"/>
      <c r="C22" s="7"/>
      <c r="D22" s="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6F35-FD32-4E4B-95F1-953FD6E31412}">
  <dimension ref="A1:J23"/>
  <sheetViews>
    <sheetView workbookViewId="0">
      <selection activeCell="K16" sqref="K16"/>
    </sheetView>
  </sheetViews>
  <sheetFormatPr baseColWidth="10" defaultColWidth="11.42578125" defaultRowHeight="12.75" x14ac:dyDescent="0.2"/>
  <cols>
    <col min="1" max="1" width="47" style="7" customWidth="1"/>
    <col min="2" max="5" width="14.7109375" style="7" customWidth="1"/>
    <col min="6" max="256" width="11.42578125" style="7" bestFit="1"/>
    <col min="257" max="257" width="47" style="7" customWidth="1"/>
    <col min="258" max="512" width="11.42578125" style="7" bestFit="1"/>
    <col min="513" max="513" width="47" style="7" customWidth="1"/>
    <col min="514" max="768" width="11.42578125" style="7" bestFit="1"/>
    <col min="769" max="769" width="47" style="7" customWidth="1"/>
    <col min="770" max="1024" width="11.42578125" style="7" bestFit="1"/>
    <col min="1025" max="1025" width="47" style="7" customWidth="1"/>
    <col min="1026" max="1280" width="11.42578125" style="7" bestFit="1"/>
    <col min="1281" max="1281" width="47" style="7" customWidth="1"/>
    <col min="1282" max="1536" width="11.42578125" style="7" bestFit="1"/>
    <col min="1537" max="1537" width="47" style="7" customWidth="1"/>
    <col min="1538" max="1792" width="11.42578125" style="7" bestFit="1"/>
    <col min="1793" max="1793" width="47" style="7" customWidth="1"/>
    <col min="1794" max="2048" width="11.42578125" style="7" bestFit="1"/>
    <col min="2049" max="2049" width="47" style="7" customWidth="1"/>
    <col min="2050" max="2304" width="11.42578125" style="7" bestFit="1"/>
    <col min="2305" max="2305" width="47" style="7" customWidth="1"/>
    <col min="2306" max="2560" width="11.42578125" style="7" bestFit="1"/>
    <col min="2561" max="2561" width="47" style="7" customWidth="1"/>
    <col min="2562" max="2816" width="11.42578125" style="7" bestFit="1"/>
    <col min="2817" max="2817" width="47" style="7" customWidth="1"/>
    <col min="2818" max="3072" width="11.42578125" style="7" bestFit="1"/>
    <col min="3073" max="3073" width="47" style="7" customWidth="1"/>
    <col min="3074" max="3328" width="11.42578125" style="7" bestFit="1"/>
    <col min="3329" max="3329" width="47" style="7" customWidth="1"/>
    <col min="3330" max="3584" width="11.42578125" style="7" bestFit="1"/>
    <col min="3585" max="3585" width="47" style="7" customWidth="1"/>
    <col min="3586" max="3840" width="11.42578125" style="7" bestFit="1"/>
    <col min="3841" max="3841" width="47" style="7" customWidth="1"/>
    <col min="3842" max="4096" width="11.42578125" style="7" bestFit="1"/>
    <col min="4097" max="4097" width="47" style="7" customWidth="1"/>
    <col min="4098" max="4352" width="11.42578125" style="7" bestFit="1"/>
    <col min="4353" max="4353" width="47" style="7" customWidth="1"/>
    <col min="4354" max="4608" width="11.42578125" style="7" bestFit="1"/>
    <col min="4609" max="4609" width="47" style="7" customWidth="1"/>
    <col min="4610" max="4864" width="11.42578125" style="7" bestFit="1"/>
    <col min="4865" max="4865" width="47" style="7" customWidth="1"/>
    <col min="4866" max="5120" width="11.42578125" style="7" bestFit="1"/>
    <col min="5121" max="5121" width="47" style="7" customWidth="1"/>
    <col min="5122" max="5376" width="11.42578125" style="7" bestFit="1"/>
    <col min="5377" max="5377" width="47" style="7" customWidth="1"/>
    <col min="5378" max="5632" width="11.42578125" style="7" bestFit="1"/>
    <col min="5633" max="5633" width="47" style="7" customWidth="1"/>
    <col min="5634" max="5888" width="11.42578125" style="7" bestFit="1"/>
    <col min="5889" max="5889" width="47" style="7" customWidth="1"/>
    <col min="5890" max="6144" width="11.42578125" style="7" bestFit="1"/>
    <col min="6145" max="6145" width="47" style="7" customWidth="1"/>
    <col min="6146" max="6400" width="11.42578125" style="7" bestFit="1"/>
    <col min="6401" max="6401" width="47" style="7" customWidth="1"/>
    <col min="6402" max="6656" width="11.42578125" style="7" bestFit="1"/>
    <col min="6657" max="6657" width="47" style="7" customWidth="1"/>
    <col min="6658" max="6912" width="11.42578125" style="7" bestFit="1"/>
    <col min="6913" max="6913" width="47" style="7" customWidth="1"/>
    <col min="6914" max="7168" width="11.42578125" style="7" bestFit="1"/>
    <col min="7169" max="7169" width="47" style="7" customWidth="1"/>
    <col min="7170" max="7424" width="11.42578125" style="7" bestFit="1"/>
    <col min="7425" max="7425" width="47" style="7" customWidth="1"/>
    <col min="7426" max="7680" width="11.42578125" style="7" bestFit="1"/>
    <col min="7681" max="7681" width="47" style="7" customWidth="1"/>
    <col min="7682" max="7936" width="11.42578125" style="7" bestFit="1"/>
    <col min="7937" max="7937" width="47" style="7" customWidth="1"/>
    <col min="7938" max="8192" width="11.42578125" style="7" bestFit="1"/>
    <col min="8193" max="8193" width="47" style="7" customWidth="1"/>
    <col min="8194" max="8448" width="11.42578125" style="7" bestFit="1"/>
    <col min="8449" max="8449" width="47" style="7" customWidth="1"/>
    <col min="8450" max="8704" width="11.42578125" style="7" bestFit="1"/>
    <col min="8705" max="8705" width="47" style="7" customWidth="1"/>
    <col min="8706" max="8960" width="11.42578125" style="7" bestFit="1"/>
    <col min="8961" max="8961" width="47" style="7" customWidth="1"/>
    <col min="8962" max="9216" width="11.42578125" style="7" bestFit="1"/>
    <col min="9217" max="9217" width="47" style="7" customWidth="1"/>
    <col min="9218" max="9472" width="11.42578125" style="7" bestFit="1"/>
    <col min="9473" max="9473" width="47" style="7" customWidth="1"/>
    <col min="9474" max="9728" width="11.42578125" style="7" bestFit="1"/>
    <col min="9729" max="9729" width="47" style="7" customWidth="1"/>
    <col min="9730" max="9984" width="11.42578125" style="7" bestFit="1"/>
    <col min="9985" max="9985" width="47" style="7" customWidth="1"/>
    <col min="9986" max="10240" width="11.42578125" style="7" bestFit="1"/>
    <col min="10241" max="10241" width="47" style="7" customWidth="1"/>
    <col min="10242" max="10496" width="11.42578125" style="7" bestFit="1"/>
    <col min="10497" max="10497" width="47" style="7" customWidth="1"/>
    <col min="10498" max="10752" width="11.42578125" style="7" bestFit="1"/>
    <col min="10753" max="10753" width="47" style="7" customWidth="1"/>
    <col min="10754" max="11008" width="11.42578125" style="7" bestFit="1"/>
    <col min="11009" max="11009" width="47" style="7" customWidth="1"/>
    <col min="11010" max="11264" width="11.42578125" style="7" bestFit="1"/>
    <col min="11265" max="11265" width="47" style="7" customWidth="1"/>
    <col min="11266" max="11520" width="11.42578125" style="7" bestFit="1"/>
    <col min="11521" max="11521" width="47" style="7" customWidth="1"/>
    <col min="11522" max="11776" width="11.42578125" style="7" bestFit="1"/>
    <col min="11777" max="11777" width="47" style="7" customWidth="1"/>
    <col min="11778" max="12032" width="11.42578125" style="7" bestFit="1"/>
    <col min="12033" max="12033" width="47" style="7" customWidth="1"/>
    <col min="12034" max="12288" width="11.42578125" style="7" bestFit="1"/>
    <col min="12289" max="12289" width="47" style="7" customWidth="1"/>
    <col min="12290" max="12544" width="11.42578125" style="7" bestFit="1"/>
    <col min="12545" max="12545" width="47" style="7" customWidth="1"/>
    <col min="12546" max="12800" width="11.42578125" style="7" bestFit="1"/>
    <col min="12801" max="12801" width="47" style="7" customWidth="1"/>
    <col min="12802" max="13056" width="11.42578125" style="7" bestFit="1"/>
    <col min="13057" max="13057" width="47" style="7" customWidth="1"/>
    <col min="13058" max="13312" width="11.42578125" style="7" bestFit="1"/>
    <col min="13313" max="13313" width="47" style="7" customWidth="1"/>
    <col min="13314" max="13568" width="11.42578125" style="7" bestFit="1"/>
    <col min="13569" max="13569" width="47" style="7" customWidth="1"/>
    <col min="13570" max="13824" width="11.42578125" style="7" bestFit="1"/>
    <col min="13825" max="13825" width="47" style="7" customWidth="1"/>
    <col min="13826" max="14080" width="11.42578125" style="7" bestFit="1"/>
    <col min="14081" max="14081" width="47" style="7" customWidth="1"/>
    <col min="14082" max="14336" width="11.42578125" style="7" bestFit="1"/>
    <col min="14337" max="14337" width="47" style="7" customWidth="1"/>
    <col min="14338" max="14592" width="11.42578125" style="7" bestFit="1"/>
    <col min="14593" max="14593" width="47" style="7" customWidth="1"/>
    <col min="14594" max="14848" width="11.42578125" style="7" bestFit="1"/>
    <col min="14849" max="14849" width="47" style="7" customWidth="1"/>
    <col min="14850" max="15104" width="11.42578125" style="7" bestFit="1"/>
    <col min="15105" max="15105" width="47" style="7" customWidth="1"/>
    <col min="15106" max="15360" width="11.42578125" style="7" bestFit="1"/>
    <col min="15361" max="15361" width="47" style="7" customWidth="1"/>
    <col min="15362" max="15616" width="11.42578125" style="7" bestFit="1"/>
    <col min="15617" max="15617" width="47" style="7" customWidth="1"/>
    <col min="15618" max="15872" width="11.42578125" style="7" bestFit="1"/>
    <col min="15873" max="15873" width="47" style="7" customWidth="1"/>
    <col min="15874" max="16128" width="11.42578125" style="7" bestFit="1"/>
    <col min="16129" max="16129" width="47" style="7" customWidth="1"/>
    <col min="16130" max="16384" width="11.42578125" style="7"/>
  </cols>
  <sheetData>
    <row r="1" spans="1:10" x14ac:dyDescent="0.2">
      <c r="A1" s="76" t="s">
        <v>357</v>
      </c>
      <c r="B1" s="263"/>
      <c r="C1" s="263"/>
      <c r="D1" s="263"/>
      <c r="E1" s="263"/>
    </row>
    <row r="2" spans="1:10" x14ac:dyDescent="0.2">
      <c r="A2" s="76" t="s">
        <v>745</v>
      </c>
      <c r="B2" s="263"/>
      <c r="C2" s="263"/>
      <c r="D2" s="512"/>
      <c r="E2" s="263"/>
    </row>
    <row r="3" spans="1:10" x14ac:dyDescent="0.2">
      <c r="A3" s="147" t="s">
        <v>35</v>
      </c>
      <c r="B3" s="263"/>
      <c r="C3" s="263"/>
      <c r="D3" s="263"/>
      <c r="E3" s="263"/>
    </row>
    <row r="4" spans="1:10" x14ac:dyDescent="0.2">
      <c r="A4" s="76"/>
    </row>
    <row r="5" spans="1:10" x14ac:dyDescent="0.2">
      <c r="A5" s="264"/>
      <c r="B5" s="265" t="s">
        <v>36</v>
      </c>
      <c r="C5" s="265" t="s">
        <v>37</v>
      </c>
      <c r="D5" s="265" t="s">
        <v>38</v>
      </c>
      <c r="E5" s="265" t="s">
        <v>39</v>
      </c>
    </row>
    <row r="6" spans="1:10" x14ac:dyDescent="0.2">
      <c r="A6" s="79"/>
      <c r="B6" s="266" t="s">
        <v>40</v>
      </c>
      <c r="C6" s="266" t="s">
        <v>40</v>
      </c>
      <c r="D6" s="266" t="s">
        <v>40</v>
      </c>
      <c r="E6" s="266" t="s">
        <v>40</v>
      </c>
    </row>
    <row r="7" spans="1:10" x14ac:dyDescent="0.2">
      <c r="A7" s="257" t="s">
        <v>65</v>
      </c>
      <c r="B7" s="863">
        <v>5.335778469720978</v>
      </c>
      <c r="C7" s="863">
        <v>8.4349354408431338</v>
      </c>
      <c r="D7" s="863">
        <v>-7.6881008950109191</v>
      </c>
      <c r="E7" s="863">
        <v>0.68704732842682859</v>
      </c>
      <c r="G7" s="267"/>
      <c r="H7" s="267"/>
      <c r="I7" s="267"/>
      <c r="J7" s="267"/>
    </row>
    <row r="8" spans="1:10" x14ac:dyDescent="0.2">
      <c r="A8" s="129" t="s">
        <v>85</v>
      </c>
      <c r="B8" s="864">
        <v>5.7926795674495111</v>
      </c>
      <c r="C8" s="864">
        <v>6.9832662755315056</v>
      </c>
      <c r="D8" s="864">
        <v>-8.4187477598684382</v>
      </c>
      <c r="E8" s="864">
        <v>4.2205108003804668</v>
      </c>
      <c r="G8" s="267"/>
      <c r="H8" s="267"/>
      <c r="I8" s="267"/>
      <c r="J8" s="267"/>
    </row>
    <row r="9" spans="1:10" x14ac:dyDescent="0.2">
      <c r="A9" s="125" t="s">
        <v>57</v>
      </c>
      <c r="B9" s="865">
        <v>2.3696261105860259</v>
      </c>
      <c r="C9" s="865">
        <v>1.9383448096752289</v>
      </c>
      <c r="D9" s="865">
        <v>6.6747223967857678</v>
      </c>
      <c r="E9" s="865">
        <v>5.2906377326798548</v>
      </c>
      <c r="G9" s="267"/>
      <c r="H9" s="267"/>
      <c r="I9" s="267"/>
      <c r="J9" s="267"/>
    </row>
    <row r="10" spans="1:10" x14ac:dyDescent="0.2">
      <c r="A10" s="125" t="s">
        <v>58</v>
      </c>
      <c r="B10" s="865">
        <v>0.33816212506420129</v>
      </c>
      <c r="C10" s="865">
        <v>6.5067719781440587</v>
      </c>
      <c r="D10" s="865">
        <v>-5.3460641945843292</v>
      </c>
      <c r="E10" s="865">
        <v>-6.3906468215513712</v>
      </c>
      <c r="G10" s="267"/>
      <c r="H10" s="267"/>
      <c r="I10" s="267"/>
      <c r="J10" s="267"/>
    </row>
    <row r="11" spans="1:10" x14ac:dyDescent="0.2">
      <c r="A11" s="125" t="s">
        <v>59</v>
      </c>
      <c r="B11" s="865">
        <v>2.3645694806653808</v>
      </c>
      <c r="C11" s="865">
        <v>20.523472937613221</v>
      </c>
      <c r="D11" s="865">
        <v>-8.709638381585151</v>
      </c>
      <c r="E11" s="865">
        <v>52.128918664009376</v>
      </c>
      <c r="G11" s="267"/>
      <c r="H11" s="267"/>
      <c r="I11" s="267"/>
      <c r="J11" s="267"/>
    </row>
    <row r="12" spans="1:10" x14ac:dyDescent="0.2">
      <c r="A12" s="125" t="s">
        <v>60</v>
      </c>
      <c r="B12" s="865">
        <v>-1.6170766919454564</v>
      </c>
      <c r="C12" s="865">
        <v>0.67251285058343058</v>
      </c>
      <c r="D12" s="865">
        <v>-21.805493040428601</v>
      </c>
      <c r="E12" s="865">
        <v>5.6165769822733154</v>
      </c>
      <c r="G12" s="267"/>
      <c r="H12" s="267"/>
      <c r="I12" s="267"/>
      <c r="J12" s="267"/>
    </row>
    <row r="13" spans="1:10" ht="15" x14ac:dyDescent="0.2">
      <c r="A13" s="125" t="s">
        <v>505</v>
      </c>
      <c r="B13" s="865">
        <v>29.238200539189336</v>
      </c>
      <c r="C13" s="865">
        <v>26.040771310683184</v>
      </c>
      <c r="D13" s="865">
        <v>7.6755897276295144</v>
      </c>
      <c r="E13" s="865">
        <v>4.6902195422582906</v>
      </c>
      <c r="G13" s="267"/>
      <c r="H13" s="267"/>
      <c r="I13" s="267"/>
      <c r="J13" s="267"/>
    </row>
    <row r="14" spans="1:10" x14ac:dyDescent="0.2">
      <c r="A14" s="125" t="s">
        <v>62</v>
      </c>
      <c r="B14" s="865">
        <v>18.414896691210359</v>
      </c>
      <c r="C14" s="865">
        <v>38.759607351323808</v>
      </c>
      <c r="D14" s="865">
        <v>-16.007872399946905</v>
      </c>
      <c r="E14" s="865">
        <v>-51.859148996145784</v>
      </c>
      <c r="G14" s="267"/>
      <c r="H14" s="267"/>
      <c r="I14" s="267"/>
      <c r="J14" s="267"/>
    </row>
    <row r="15" spans="1:10" x14ac:dyDescent="0.2">
      <c r="A15" s="129" t="s">
        <v>86</v>
      </c>
      <c r="B15" s="866">
        <v>1.0383882707050986</v>
      </c>
      <c r="C15" s="866">
        <v>18.365497919499376</v>
      </c>
      <c r="D15" s="866">
        <v>-2.0424661947298119</v>
      </c>
      <c r="E15" s="866">
        <v>-12.285831872951718</v>
      </c>
      <c r="G15" s="267"/>
      <c r="H15" s="267"/>
      <c r="I15" s="267"/>
      <c r="J15" s="267"/>
    </row>
    <row r="16" spans="1:10" x14ac:dyDescent="0.2">
      <c r="A16" s="125" t="s">
        <v>63</v>
      </c>
      <c r="B16" s="865">
        <v>-24.671510871672382</v>
      </c>
      <c r="C16" s="865">
        <v>19.767116655119281</v>
      </c>
      <c r="D16" s="865">
        <v>-1.1065039890345929</v>
      </c>
      <c r="E16" s="865">
        <v>0.18829761838368597</v>
      </c>
      <c r="G16" s="267"/>
      <c r="H16" s="267"/>
      <c r="I16" s="267"/>
      <c r="J16" s="267"/>
    </row>
    <row r="17" spans="1:10" x14ac:dyDescent="0.2">
      <c r="A17" s="269" t="s">
        <v>64</v>
      </c>
      <c r="B17" s="867">
        <v>15.322426287908968</v>
      </c>
      <c r="C17" s="867">
        <v>17.441557539733409</v>
      </c>
      <c r="D17" s="867">
        <v>-2.6598310778976639</v>
      </c>
      <c r="E17" s="867">
        <v>-23.361718075948843</v>
      </c>
      <c r="G17" s="267"/>
      <c r="H17" s="267"/>
      <c r="I17" s="267"/>
      <c r="J17" s="267"/>
    </row>
    <row r="18" spans="1:10" ht="12.75" customHeight="1" x14ac:dyDescent="0.2">
      <c r="A18" s="1263" t="s">
        <v>503</v>
      </c>
      <c r="B18" s="1263"/>
      <c r="C18" s="1263"/>
      <c r="D18" s="1263"/>
      <c r="E18" s="1263"/>
    </row>
    <row r="19" spans="1:10" x14ac:dyDescent="0.2">
      <c r="A19" s="7" t="s">
        <v>18</v>
      </c>
      <c r="B19" s="270"/>
      <c r="C19" s="270"/>
      <c r="D19" s="270"/>
      <c r="E19" s="270"/>
    </row>
    <row r="20" spans="1:10" x14ac:dyDescent="0.2">
      <c r="B20" s="270"/>
      <c r="C20" s="270"/>
      <c r="D20" s="270"/>
      <c r="E20" s="270"/>
    </row>
    <row r="21" spans="1:10" x14ac:dyDescent="0.2">
      <c r="B21" s="270"/>
      <c r="C21" s="270"/>
      <c r="D21" s="270"/>
      <c r="E21" s="270"/>
    </row>
    <row r="22" spans="1:10" x14ac:dyDescent="0.2">
      <c r="B22" s="270"/>
      <c r="C22" s="270"/>
      <c r="D22" s="270"/>
      <c r="E22" s="270"/>
    </row>
    <row r="23" spans="1:10" x14ac:dyDescent="0.2">
      <c r="B23" s="270"/>
      <c r="C23" s="270"/>
      <c r="D23" s="270"/>
      <c r="E23" s="270"/>
    </row>
  </sheetData>
  <mergeCells count="1">
    <mergeCell ref="A18:E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C45B-7FDE-40F5-BDFE-2ED633DC407B}">
  <dimension ref="A1:E24"/>
  <sheetViews>
    <sheetView showGridLines="0" workbookViewId="0">
      <selection activeCell="H32" sqref="H32"/>
    </sheetView>
  </sheetViews>
  <sheetFormatPr baseColWidth="10" defaultColWidth="10.42578125" defaultRowHeight="12.75" x14ac:dyDescent="0.2"/>
  <cols>
    <col min="1" max="1" width="50" style="4" customWidth="1"/>
    <col min="2" max="5" width="10.42578125" style="4" customWidth="1"/>
    <col min="6" max="16384" width="10.42578125" style="4"/>
  </cols>
  <sheetData>
    <row r="1" spans="1:5" x14ac:dyDescent="0.2">
      <c r="A1" s="12" t="s">
        <v>34</v>
      </c>
      <c r="B1" s="376"/>
    </row>
    <row r="2" spans="1:5" x14ac:dyDescent="0.2">
      <c r="A2" s="153" t="s">
        <v>742</v>
      </c>
      <c r="B2" s="376"/>
      <c r="C2" s="376"/>
    </row>
    <row r="3" spans="1:5" x14ac:dyDescent="0.2">
      <c r="A3" s="4" t="s">
        <v>35</v>
      </c>
    </row>
    <row r="4" spans="1:5" ht="12.75" customHeight="1" x14ac:dyDescent="0.2"/>
    <row r="5" spans="1:5" x14ac:dyDescent="0.2">
      <c r="A5" s="163"/>
      <c r="B5" s="243" t="s">
        <v>36</v>
      </c>
      <c r="C5" s="243" t="s">
        <v>37</v>
      </c>
      <c r="D5" s="243" t="s">
        <v>38</v>
      </c>
      <c r="E5" s="469" t="s">
        <v>39</v>
      </c>
    </row>
    <row r="6" spans="1:5" x14ac:dyDescent="0.2">
      <c r="A6" s="164"/>
      <c r="B6" s="154" t="s">
        <v>40</v>
      </c>
      <c r="C6" s="154" t="s">
        <v>40</v>
      </c>
      <c r="D6" s="154" t="s">
        <v>40</v>
      </c>
      <c r="E6" s="162" t="s">
        <v>40</v>
      </c>
    </row>
    <row r="7" spans="1:5" x14ac:dyDescent="0.2">
      <c r="A7" s="366" t="s">
        <v>6</v>
      </c>
      <c r="B7" s="329">
        <v>-0.6984472076219661</v>
      </c>
      <c r="C7" s="329">
        <v>-27.478320391398448</v>
      </c>
      <c r="D7" s="329">
        <v>-16.166860479621381</v>
      </c>
      <c r="E7" s="329">
        <v>-0.19012510030465002</v>
      </c>
    </row>
    <row r="8" spans="1:5" x14ac:dyDescent="0.2">
      <c r="A8" s="365" t="s">
        <v>7</v>
      </c>
      <c r="B8" s="971">
        <v>-5.7891424440832839</v>
      </c>
      <c r="C8" s="972">
        <v>-34.616433689141161</v>
      </c>
      <c r="D8" s="972">
        <v>-15.288817663049514</v>
      </c>
      <c r="E8" s="972">
        <v>-3.5526701054594212</v>
      </c>
    </row>
    <row r="9" spans="1:5" x14ac:dyDescent="0.2">
      <c r="A9" s="365" t="s">
        <v>10</v>
      </c>
      <c r="B9" s="971">
        <v>-25.150429700536524</v>
      </c>
      <c r="C9" s="972">
        <v>-74.385675939682727</v>
      </c>
      <c r="D9" s="972">
        <v>6.9305038974899924</v>
      </c>
      <c r="E9" s="972">
        <v>-17.799474416663852</v>
      </c>
    </row>
    <row r="10" spans="1:5" x14ac:dyDescent="0.2">
      <c r="A10" s="365" t="s">
        <v>11</v>
      </c>
      <c r="B10" s="971">
        <v>4.7393692604422721</v>
      </c>
      <c r="C10" s="972">
        <v>24.186716716945146</v>
      </c>
      <c r="D10" s="972">
        <v>18.790658080608559</v>
      </c>
      <c r="E10" s="972">
        <v>26.167354552066357</v>
      </c>
    </row>
    <row r="11" spans="1:5" x14ac:dyDescent="0.2">
      <c r="A11" s="365" t="s">
        <v>12</v>
      </c>
      <c r="B11" s="971">
        <v>-55.364722370266115</v>
      </c>
      <c r="C11" s="972">
        <v>-20.146356033611557</v>
      </c>
      <c r="D11" s="972">
        <v>-52.925751743810892</v>
      </c>
      <c r="E11" s="972">
        <v>-75.307558770154685</v>
      </c>
    </row>
    <row r="12" spans="1:5" x14ac:dyDescent="0.2">
      <c r="A12" s="365" t="s">
        <v>13</v>
      </c>
      <c r="B12" s="971">
        <v>253.03090732257689</v>
      </c>
      <c r="C12" s="972">
        <v>59.967580833502801</v>
      </c>
      <c r="D12" s="972">
        <v>-15.262129076401475</v>
      </c>
      <c r="E12" s="972">
        <v>-19.640023782443095</v>
      </c>
    </row>
    <row r="13" spans="1:5" x14ac:dyDescent="0.2">
      <c r="A13" s="365" t="s">
        <v>14</v>
      </c>
      <c r="B13" s="971">
        <v>3.6228402330394927</v>
      </c>
      <c r="C13" s="972">
        <v>1.4102181656760804</v>
      </c>
      <c r="D13" s="972">
        <v>9.2305173583780551</v>
      </c>
      <c r="E13" s="972">
        <v>6.8750953451112817</v>
      </c>
    </row>
    <row r="14" spans="1:5" ht="15" x14ac:dyDescent="0.2">
      <c r="A14" s="365" t="s">
        <v>1305</v>
      </c>
      <c r="B14" s="971">
        <v>-3.789502280196333</v>
      </c>
      <c r="C14" s="972">
        <v>57.778407097783614</v>
      </c>
      <c r="D14" s="972">
        <v>-75.091127571279429</v>
      </c>
      <c r="E14" s="972">
        <v>68.673993025706579</v>
      </c>
    </row>
    <row r="15" spans="1:5" x14ac:dyDescent="0.2">
      <c r="A15" s="366" t="s">
        <v>15</v>
      </c>
      <c r="B15" s="330">
        <v>-7.4893199422842223</v>
      </c>
      <c r="C15" s="330">
        <v>-35.829594060186629</v>
      </c>
      <c r="D15" s="330">
        <v>-56.286100475429876</v>
      </c>
      <c r="E15" s="330">
        <v>-78.586342599550846</v>
      </c>
    </row>
    <row r="16" spans="1:5" x14ac:dyDescent="0.2">
      <c r="A16" s="365" t="s">
        <v>16</v>
      </c>
      <c r="B16" s="331">
        <v>-7.4893199422842223</v>
      </c>
      <c r="C16" s="973">
        <v>-35.829594060186629</v>
      </c>
      <c r="D16" s="972">
        <v>-56.286100475429876</v>
      </c>
      <c r="E16" s="972">
        <v>-78.586342599550846</v>
      </c>
    </row>
    <row r="17" spans="1:5" x14ac:dyDescent="0.2">
      <c r="A17" s="165" t="s">
        <v>17</v>
      </c>
      <c r="B17" s="332">
        <v>-0.70015992702008312</v>
      </c>
      <c r="C17" s="333">
        <v>-27.480472197734819</v>
      </c>
      <c r="D17" s="332">
        <v>-16.174250164197844</v>
      </c>
      <c r="E17" s="332">
        <v>-0.26170549270153609</v>
      </c>
    </row>
    <row r="18" spans="1:5" x14ac:dyDescent="0.2">
      <c r="A18" s="1112" t="s">
        <v>891</v>
      </c>
      <c r="B18" s="1112"/>
      <c r="C18" s="1112"/>
      <c r="D18" s="1112"/>
      <c r="E18" s="1112"/>
    </row>
    <row r="19" spans="1:5" x14ac:dyDescent="0.2">
      <c r="A19" s="1112"/>
      <c r="B19" s="1112"/>
      <c r="C19" s="1112"/>
      <c r="D19" s="1112"/>
      <c r="E19" s="1112"/>
    </row>
    <row r="20" spans="1:5" x14ac:dyDescent="0.2">
      <c r="A20" s="5" t="s">
        <v>18</v>
      </c>
    </row>
    <row r="22" spans="1:5" x14ac:dyDescent="0.2">
      <c r="B22" s="515"/>
      <c r="C22" s="515"/>
      <c r="D22" s="515"/>
      <c r="E22" s="515"/>
    </row>
    <row r="23" spans="1:5" x14ac:dyDescent="0.2">
      <c r="B23" s="515"/>
      <c r="C23" s="515"/>
      <c r="D23" s="515"/>
      <c r="E23" s="515"/>
    </row>
    <row r="24" spans="1:5" x14ac:dyDescent="0.2">
      <c r="B24" s="515"/>
      <c r="C24" s="515"/>
      <c r="D24" s="515"/>
      <c r="E24" s="515"/>
    </row>
  </sheetData>
  <mergeCells count="1">
    <mergeCell ref="A18:E19"/>
  </mergeCells>
  <pageMargins left="0.7" right="0.7" top="0.75" bottom="0.75" header="0.3" footer="0.3"/>
  <pageSetup paperSize="9" orientation="portrait" horizontalDpi="0" verticalDpi="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AE0D9-41E6-4F42-A18A-73074B733402}">
  <dimension ref="A1:H20"/>
  <sheetViews>
    <sheetView workbookViewId="0">
      <selection activeCell="B34" sqref="B34"/>
    </sheetView>
  </sheetViews>
  <sheetFormatPr baseColWidth="10" defaultColWidth="11.42578125" defaultRowHeight="12.75" x14ac:dyDescent="0.2"/>
  <cols>
    <col min="1" max="1" width="49.42578125" style="22" customWidth="1"/>
    <col min="2" max="2" width="13.42578125" style="22" bestFit="1" customWidth="1"/>
    <col min="3" max="3" width="15.7109375" style="22" customWidth="1"/>
    <col min="4" max="4" width="11.42578125" style="22" bestFit="1"/>
    <col min="5" max="5" width="14.140625" style="22" customWidth="1"/>
    <col min="6" max="6" width="12.28515625" style="22" customWidth="1"/>
    <col min="7" max="256" width="11.42578125" style="22" bestFit="1"/>
    <col min="257" max="257" width="40.42578125" style="22" customWidth="1"/>
    <col min="258" max="512" width="11.42578125" style="22" bestFit="1"/>
    <col min="513" max="513" width="40.42578125" style="22" customWidth="1"/>
    <col min="514" max="768" width="11.42578125" style="22" bestFit="1"/>
    <col min="769" max="769" width="40.42578125" style="22" customWidth="1"/>
    <col min="770" max="1024" width="11.42578125" style="22" bestFit="1"/>
    <col min="1025" max="1025" width="40.42578125" style="22" customWidth="1"/>
    <col min="1026" max="1280" width="11.42578125" style="22" bestFit="1"/>
    <col min="1281" max="1281" width="40.42578125" style="22" customWidth="1"/>
    <col min="1282" max="1536" width="11.42578125" style="22" bestFit="1"/>
    <col min="1537" max="1537" width="40.42578125" style="22" customWidth="1"/>
    <col min="1538" max="1792" width="11.42578125" style="22" bestFit="1"/>
    <col min="1793" max="1793" width="40.42578125" style="22" customWidth="1"/>
    <col min="1794" max="2048" width="11.42578125" style="22" bestFit="1"/>
    <col min="2049" max="2049" width="40.42578125" style="22" customWidth="1"/>
    <col min="2050" max="2304" width="11.42578125" style="22" bestFit="1"/>
    <col min="2305" max="2305" width="40.42578125" style="22" customWidth="1"/>
    <col min="2306" max="2560" width="11.42578125" style="22" bestFit="1"/>
    <col min="2561" max="2561" width="40.42578125" style="22" customWidth="1"/>
    <col min="2562" max="2816" width="11.42578125" style="22" bestFit="1"/>
    <col min="2817" max="2817" width="40.42578125" style="22" customWidth="1"/>
    <col min="2818" max="3072" width="11.42578125" style="22" bestFit="1"/>
    <col min="3073" max="3073" width="40.42578125" style="22" customWidth="1"/>
    <col min="3074" max="3328" width="11.42578125" style="22" bestFit="1"/>
    <col min="3329" max="3329" width="40.42578125" style="22" customWidth="1"/>
    <col min="3330" max="3584" width="11.42578125" style="22" bestFit="1"/>
    <col min="3585" max="3585" width="40.42578125" style="22" customWidth="1"/>
    <col min="3586" max="3840" width="11.42578125" style="22" bestFit="1"/>
    <col min="3841" max="3841" width="40.42578125" style="22" customWidth="1"/>
    <col min="3842" max="4096" width="11.42578125" style="22" bestFit="1"/>
    <col min="4097" max="4097" width="40.42578125" style="22" customWidth="1"/>
    <col min="4098" max="4352" width="11.42578125" style="22" bestFit="1"/>
    <col min="4353" max="4353" width="40.42578125" style="22" customWidth="1"/>
    <col min="4354" max="4608" width="11.42578125" style="22" bestFit="1"/>
    <col min="4609" max="4609" width="40.42578125" style="22" customWidth="1"/>
    <col min="4610" max="4864" width="11.42578125" style="22" bestFit="1"/>
    <col min="4865" max="4865" width="40.42578125" style="22" customWidth="1"/>
    <col min="4866" max="5120" width="11.42578125" style="22" bestFit="1"/>
    <col min="5121" max="5121" width="40.42578125" style="22" customWidth="1"/>
    <col min="5122" max="5376" width="11.42578125" style="22" bestFit="1"/>
    <col min="5377" max="5377" width="40.42578125" style="22" customWidth="1"/>
    <col min="5378" max="5632" width="11.42578125" style="22" bestFit="1"/>
    <col min="5633" max="5633" width="40.42578125" style="22" customWidth="1"/>
    <col min="5634" max="5888" width="11.42578125" style="22" bestFit="1"/>
    <col min="5889" max="5889" width="40.42578125" style="22" customWidth="1"/>
    <col min="5890" max="6144" width="11.42578125" style="22" bestFit="1"/>
    <col min="6145" max="6145" width="40.42578125" style="22" customWidth="1"/>
    <col min="6146" max="6400" width="11.42578125" style="22" bestFit="1"/>
    <col min="6401" max="6401" width="40.42578125" style="22" customWidth="1"/>
    <col min="6402" max="6656" width="11.42578125" style="22" bestFit="1"/>
    <col min="6657" max="6657" width="40.42578125" style="22" customWidth="1"/>
    <col min="6658" max="6912" width="11.42578125" style="22" bestFit="1"/>
    <col min="6913" max="6913" width="40.42578125" style="22" customWidth="1"/>
    <col min="6914" max="7168" width="11.42578125" style="22" bestFit="1"/>
    <col min="7169" max="7169" width="40.42578125" style="22" customWidth="1"/>
    <col min="7170" max="7424" width="11.42578125" style="22" bestFit="1"/>
    <col min="7425" max="7425" width="40.42578125" style="22" customWidth="1"/>
    <col min="7426" max="7680" width="11.42578125" style="22" bestFit="1"/>
    <col min="7681" max="7681" width="40.42578125" style="22" customWidth="1"/>
    <col min="7682" max="7936" width="11.42578125" style="22" bestFit="1"/>
    <col min="7937" max="7937" width="40.42578125" style="22" customWidth="1"/>
    <col min="7938" max="8192" width="11.42578125" style="22" bestFit="1"/>
    <col min="8193" max="8193" width="40.42578125" style="22" customWidth="1"/>
    <col min="8194" max="8448" width="11.42578125" style="22" bestFit="1"/>
    <col min="8449" max="8449" width="40.42578125" style="22" customWidth="1"/>
    <col min="8450" max="8704" width="11.42578125" style="22" bestFit="1"/>
    <col min="8705" max="8705" width="40.42578125" style="22" customWidth="1"/>
    <col min="8706" max="8960" width="11.42578125" style="22" bestFit="1"/>
    <col min="8961" max="8961" width="40.42578125" style="22" customWidth="1"/>
    <col min="8962" max="9216" width="11.42578125" style="22" bestFit="1"/>
    <col min="9217" max="9217" width="40.42578125" style="22" customWidth="1"/>
    <col min="9218" max="9472" width="11.42578125" style="22" bestFit="1"/>
    <col min="9473" max="9473" width="40.42578125" style="22" customWidth="1"/>
    <col min="9474" max="9728" width="11.42578125" style="22" bestFit="1"/>
    <col min="9729" max="9729" width="40.42578125" style="22" customWidth="1"/>
    <col min="9730" max="9984" width="11.42578125" style="22" bestFit="1"/>
    <col min="9985" max="9985" width="40.42578125" style="22" customWidth="1"/>
    <col min="9986" max="10240" width="11.42578125" style="22" bestFit="1"/>
    <col min="10241" max="10241" width="40.42578125" style="22" customWidth="1"/>
    <col min="10242" max="10496" width="11.42578125" style="22" bestFit="1"/>
    <col min="10497" max="10497" width="40.42578125" style="22" customWidth="1"/>
    <col min="10498" max="10752" width="11.42578125" style="22" bestFit="1"/>
    <col min="10753" max="10753" width="40.42578125" style="22" customWidth="1"/>
    <col min="10754" max="11008" width="11.42578125" style="22" bestFit="1"/>
    <col min="11009" max="11009" width="40.42578125" style="22" customWidth="1"/>
    <col min="11010" max="11264" width="11.42578125" style="22" bestFit="1"/>
    <col min="11265" max="11265" width="40.42578125" style="22" customWidth="1"/>
    <col min="11266" max="11520" width="11.42578125" style="22" bestFit="1"/>
    <col min="11521" max="11521" width="40.42578125" style="22" customWidth="1"/>
    <col min="11522" max="11776" width="11.42578125" style="22" bestFit="1"/>
    <col min="11777" max="11777" width="40.42578125" style="22" customWidth="1"/>
    <col min="11778" max="12032" width="11.42578125" style="22" bestFit="1"/>
    <col min="12033" max="12033" width="40.42578125" style="22" customWidth="1"/>
    <col min="12034" max="12288" width="11.42578125" style="22" bestFit="1"/>
    <col min="12289" max="12289" width="40.42578125" style="22" customWidth="1"/>
    <col min="12290" max="12544" width="11.42578125" style="22" bestFit="1"/>
    <col min="12545" max="12545" width="40.42578125" style="22" customWidth="1"/>
    <col min="12546" max="12800" width="11.42578125" style="22" bestFit="1"/>
    <col min="12801" max="12801" width="40.42578125" style="22" customWidth="1"/>
    <col min="12802" max="13056" width="11.42578125" style="22" bestFit="1"/>
    <col min="13057" max="13057" width="40.42578125" style="22" customWidth="1"/>
    <col min="13058" max="13312" width="11.42578125" style="22" bestFit="1"/>
    <col min="13313" max="13313" width="40.42578125" style="22" customWidth="1"/>
    <col min="13314" max="13568" width="11.42578125" style="22" bestFit="1"/>
    <col min="13569" max="13569" width="40.42578125" style="22" customWidth="1"/>
    <col min="13570" max="13824" width="11.42578125" style="22" bestFit="1"/>
    <col min="13825" max="13825" width="40.42578125" style="22" customWidth="1"/>
    <col min="13826" max="14080" width="11.42578125" style="22" bestFit="1"/>
    <col min="14081" max="14081" width="40.42578125" style="22" customWidth="1"/>
    <col min="14082" max="14336" width="11.42578125" style="22" bestFit="1"/>
    <col min="14337" max="14337" width="40.42578125" style="22" customWidth="1"/>
    <col min="14338" max="14592" width="11.42578125" style="22" bestFit="1"/>
    <col min="14593" max="14593" width="40.42578125" style="22" customWidth="1"/>
    <col min="14594" max="14848" width="11.42578125" style="22" bestFit="1"/>
    <col min="14849" max="14849" width="40.42578125" style="22" customWidth="1"/>
    <col min="14850" max="15104" width="11.42578125" style="22" bestFit="1"/>
    <col min="15105" max="15105" width="40.42578125" style="22" customWidth="1"/>
    <col min="15106" max="15360" width="11.42578125" style="22" bestFit="1"/>
    <col min="15361" max="15361" width="40.42578125" style="22" customWidth="1"/>
    <col min="15362" max="15616" width="11.42578125" style="22" bestFit="1"/>
    <col min="15617" max="15617" width="40.42578125" style="22" customWidth="1"/>
    <col min="15618" max="15872" width="11.42578125" style="22" bestFit="1"/>
    <col min="15873" max="15873" width="40.42578125" style="22" customWidth="1"/>
    <col min="15874" max="16128" width="11.42578125" style="22" bestFit="1"/>
    <col min="16129" max="16129" width="40.42578125" style="22" customWidth="1"/>
    <col min="16130" max="16384" width="11.42578125" style="22"/>
  </cols>
  <sheetData>
    <row r="1" spans="1:8" x14ac:dyDescent="0.2">
      <c r="A1" s="479" t="s">
        <v>358</v>
      </c>
      <c r="B1" s="271"/>
      <c r="C1" s="271"/>
      <c r="D1" s="271"/>
      <c r="E1" s="271"/>
      <c r="F1" s="271"/>
    </row>
    <row r="2" spans="1:8" x14ac:dyDescent="0.2">
      <c r="A2" s="479" t="s">
        <v>782</v>
      </c>
      <c r="B2" s="271"/>
      <c r="C2" s="512"/>
      <c r="D2" s="968"/>
      <c r="E2" s="968"/>
      <c r="F2" s="271"/>
    </row>
    <row r="3" spans="1:8" x14ac:dyDescent="0.2">
      <c r="A3" s="147" t="s">
        <v>595</v>
      </c>
      <c r="B3" s="271"/>
      <c r="C3" s="271"/>
      <c r="D3" s="271"/>
      <c r="E3" s="271"/>
      <c r="F3" s="271"/>
    </row>
    <row r="4" spans="1:8" x14ac:dyDescent="0.2">
      <c r="B4" s="76"/>
      <c r="C4" s="76"/>
      <c r="D4" s="76"/>
      <c r="E4" s="76"/>
      <c r="F4" s="76"/>
    </row>
    <row r="5" spans="1:8" x14ac:dyDescent="0.2">
      <c r="A5" s="264"/>
      <c r="B5" s="443">
        <v>2022</v>
      </c>
      <c r="C5" s="442" t="s">
        <v>506</v>
      </c>
      <c r="D5" s="442" t="s">
        <v>79</v>
      </c>
      <c r="E5" s="442" t="s">
        <v>507</v>
      </c>
      <c r="F5" s="442" t="s">
        <v>359</v>
      </c>
    </row>
    <row r="6" spans="1:8" x14ac:dyDescent="0.2">
      <c r="A6" s="79"/>
      <c r="B6" s="441" t="s">
        <v>773</v>
      </c>
      <c r="C6" s="440">
        <v>2023</v>
      </c>
      <c r="D6" s="440">
        <v>2023</v>
      </c>
      <c r="E6" s="439" t="s">
        <v>786</v>
      </c>
      <c r="F6" s="439" t="s">
        <v>80</v>
      </c>
    </row>
    <row r="7" spans="1:8" x14ac:dyDescent="0.2">
      <c r="A7" s="257" t="s">
        <v>65</v>
      </c>
      <c r="B7" s="438">
        <v>70651944.992557272</v>
      </c>
      <c r="C7" s="438">
        <v>71404935.031334996</v>
      </c>
      <c r="D7" s="438">
        <v>71405877.813004985</v>
      </c>
      <c r="E7" s="437">
        <v>1.0671083726387707</v>
      </c>
      <c r="F7" s="438">
        <v>942.78166998922825</v>
      </c>
      <c r="H7" s="140"/>
    </row>
    <row r="8" spans="1:8" x14ac:dyDescent="0.2">
      <c r="A8" s="129" t="s">
        <v>85</v>
      </c>
      <c r="B8" s="436">
        <v>60641400.446792431</v>
      </c>
      <c r="C8" s="436">
        <v>59519785.398335002</v>
      </c>
      <c r="D8" s="436">
        <v>61635766.85471499</v>
      </c>
      <c r="E8" s="437">
        <v>1.6397484236780144</v>
      </c>
      <c r="F8" s="436">
        <v>2115981.4563799873</v>
      </c>
    </row>
    <row r="9" spans="1:8" x14ac:dyDescent="0.2">
      <c r="A9" s="125" t="s">
        <v>57</v>
      </c>
      <c r="B9" s="434">
        <v>13258929.903095586</v>
      </c>
      <c r="C9" s="434">
        <v>12518682.1974</v>
      </c>
      <c r="D9" s="434">
        <v>13801178.64615</v>
      </c>
      <c r="E9" s="435">
        <v>4.0896870789535882</v>
      </c>
      <c r="F9" s="434">
        <v>1282496.4487500004</v>
      </c>
    </row>
    <row r="10" spans="1:8" x14ac:dyDescent="0.2">
      <c r="A10" s="125" t="s">
        <v>58</v>
      </c>
      <c r="B10" s="434">
        <v>5577496.8076120941</v>
      </c>
      <c r="C10" s="434">
        <v>4812482.9113999996</v>
      </c>
      <c r="D10" s="434">
        <v>5461479.7472700002</v>
      </c>
      <c r="E10" s="435">
        <v>-2.08009191836301</v>
      </c>
      <c r="F10" s="434">
        <v>648996.83587000053</v>
      </c>
    </row>
    <row r="11" spans="1:8" x14ac:dyDescent="0.2">
      <c r="A11" s="125" t="s">
        <v>59</v>
      </c>
      <c r="B11" s="434">
        <v>2820359.2224705624</v>
      </c>
      <c r="C11" s="434">
        <v>2899147.6609999998</v>
      </c>
      <c r="D11" s="434">
        <v>2959945.3301300001</v>
      </c>
      <c r="E11" s="435">
        <v>4.9492315215493647</v>
      </c>
      <c r="F11" s="434">
        <v>60797.669130000286</v>
      </c>
    </row>
    <row r="12" spans="1:8" x14ac:dyDescent="0.2">
      <c r="A12" s="125" t="s">
        <v>60</v>
      </c>
      <c r="B12" s="434">
        <v>26447904.034049325</v>
      </c>
      <c r="C12" s="434">
        <v>25324964.430400003</v>
      </c>
      <c r="D12" s="434">
        <v>25026491.902279999</v>
      </c>
      <c r="E12" s="435">
        <v>-5.3743847903387234</v>
      </c>
      <c r="F12" s="434">
        <v>-298472.52812000364</v>
      </c>
    </row>
    <row r="13" spans="1:8" ht="15" x14ac:dyDescent="0.2">
      <c r="A13" s="125" t="s">
        <v>505</v>
      </c>
      <c r="B13" s="434">
        <v>12240412.124504624</v>
      </c>
      <c r="C13" s="434">
        <v>13923092.030134998</v>
      </c>
      <c r="D13" s="434">
        <v>14167675.812805001</v>
      </c>
      <c r="E13" s="435">
        <v>15.745088226581061</v>
      </c>
      <c r="F13" s="434">
        <v>244583.78267000243</v>
      </c>
    </row>
    <row r="14" spans="1:8" x14ac:dyDescent="0.2">
      <c r="A14" s="125" t="s">
        <v>62</v>
      </c>
      <c r="B14" s="434">
        <v>296298.3550602427</v>
      </c>
      <c r="C14" s="434">
        <v>41416.167999999998</v>
      </c>
      <c r="D14" s="434">
        <v>218995.41608</v>
      </c>
      <c r="E14" s="435">
        <v>-26.089560626998974</v>
      </c>
      <c r="F14" s="434">
        <v>177579.24807999999</v>
      </c>
    </row>
    <row r="15" spans="1:8" x14ac:dyDescent="0.2">
      <c r="A15" s="129" t="s">
        <v>86</v>
      </c>
      <c r="B15" s="436">
        <v>10010544.545764841</v>
      </c>
      <c r="C15" s="436">
        <v>11885149.633000001</v>
      </c>
      <c r="D15" s="436">
        <v>9770110.9582899995</v>
      </c>
      <c r="E15" s="437">
        <v>-2.4018032822855844</v>
      </c>
      <c r="F15" s="436">
        <v>-2115038.6747100018</v>
      </c>
    </row>
    <row r="16" spans="1:8" x14ac:dyDescent="0.2">
      <c r="A16" s="125" t="s">
        <v>63</v>
      </c>
      <c r="B16" s="434">
        <v>4230793.3697235938</v>
      </c>
      <c r="C16" s="434">
        <v>5329835.4460000005</v>
      </c>
      <c r="D16" s="434">
        <v>4209544.7897899998</v>
      </c>
      <c r="E16" s="435">
        <v>-0.50223629652190027</v>
      </c>
      <c r="F16" s="434">
        <v>-1120290.6562100006</v>
      </c>
    </row>
    <row r="17" spans="1:7" x14ac:dyDescent="0.2">
      <c r="A17" s="269" t="s">
        <v>64</v>
      </c>
      <c r="B17" s="432">
        <v>5779751.1760412483</v>
      </c>
      <c r="C17" s="432">
        <v>6555314.1869999999</v>
      </c>
      <c r="D17" s="432">
        <v>5560566.1684999997</v>
      </c>
      <c r="E17" s="433">
        <v>-3.7922914129908207</v>
      </c>
      <c r="F17" s="432">
        <v>-994748.01850000024</v>
      </c>
      <c r="G17" s="140"/>
    </row>
    <row r="18" spans="1:7" ht="17.45" customHeight="1" x14ac:dyDescent="0.2">
      <c r="A18" s="1113" t="s">
        <v>988</v>
      </c>
      <c r="B18" s="1113"/>
      <c r="C18" s="1113"/>
      <c r="D18" s="1113"/>
      <c r="E18" s="1113"/>
      <c r="F18" s="1113"/>
    </row>
    <row r="19" spans="1:7" x14ac:dyDescent="0.2">
      <c r="A19" s="1113"/>
      <c r="B19" s="1113"/>
      <c r="C19" s="1113"/>
      <c r="D19" s="1113"/>
      <c r="E19" s="1113"/>
      <c r="F19" s="1113"/>
    </row>
    <row r="20" spans="1:7" x14ac:dyDescent="0.2">
      <c r="A20" s="22" t="s">
        <v>18</v>
      </c>
      <c r="C20" s="140"/>
    </row>
  </sheetData>
  <mergeCells count="1">
    <mergeCell ref="A18:F19"/>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BB07-D922-4018-B2E9-ABF9EEBB2B21}">
  <dimension ref="A1:L38"/>
  <sheetViews>
    <sheetView workbookViewId="0">
      <selection activeCell="G34" sqref="G34"/>
    </sheetView>
  </sheetViews>
  <sheetFormatPr baseColWidth="10" defaultColWidth="11.42578125" defaultRowHeight="12.75" x14ac:dyDescent="0.2"/>
  <cols>
    <col min="1" max="1" width="4.42578125" style="22" customWidth="1"/>
    <col min="2" max="2" width="35.42578125" style="22" customWidth="1"/>
    <col min="3" max="11" width="11.42578125" style="22" bestFit="1"/>
    <col min="12" max="12" width="12.42578125" style="22" bestFit="1" customWidth="1"/>
    <col min="13" max="267" width="11.42578125" style="22" bestFit="1"/>
    <col min="268" max="268" width="12.42578125" style="22" bestFit="1" customWidth="1"/>
    <col min="269" max="523" width="11.42578125" style="22" bestFit="1"/>
    <col min="524" max="524" width="12.42578125" style="22" bestFit="1" customWidth="1"/>
    <col min="525" max="779" width="11.42578125" style="22" bestFit="1"/>
    <col min="780" max="780" width="12.42578125" style="22" bestFit="1" customWidth="1"/>
    <col min="781" max="1035" width="11.42578125" style="22" bestFit="1"/>
    <col min="1036" max="1036" width="12.42578125" style="22" bestFit="1" customWidth="1"/>
    <col min="1037" max="1291" width="11.42578125" style="22" bestFit="1"/>
    <col min="1292" max="1292" width="12.42578125" style="22" bestFit="1" customWidth="1"/>
    <col min="1293" max="1547" width="11.42578125" style="22" bestFit="1"/>
    <col min="1548" max="1548" width="12.42578125" style="22" bestFit="1" customWidth="1"/>
    <col min="1549" max="1803" width="11.42578125" style="22" bestFit="1"/>
    <col min="1804" max="1804" width="12.42578125" style="22" bestFit="1" customWidth="1"/>
    <col min="1805" max="2059" width="11.42578125" style="22" bestFit="1"/>
    <col min="2060" max="2060" width="12.42578125" style="22" bestFit="1" customWidth="1"/>
    <col min="2061" max="2315" width="11.42578125" style="22" bestFit="1"/>
    <col min="2316" max="2316" width="12.42578125" style="22" bestFit="1" customWidth="1"/>
    <col min="2317" max="2571" width="11.42578125" style="22" bestFit="1"/>
    <col min="2572" max="2572" width="12.42578125" style="22" bestFit="1" customWidth="1"/>
    <col min="2573" max="2827" width="11.42578125" style="22" bestFit="1"/>
    <col min="2828" max="2828" width="12.42578125" style="22" bestFit="1" customWidth="1"/>
    <col min="2829" max="3083" width="11.42578125" style="22" bestFit="1"/>
    <col min="3084" max="3084" width="12.42578125" style="22" bestFit="1" customWidth="1"/>
    <col min="3085" max="3339" width="11.42578125" style="22" bestFit="1"/>
    <col min="3340" max="3340" width="12.42578125" style="22" bestFit="1" customWidth="1"/>
    <col min="3341" max="3595" width="11.42578125" style="22" bestFit="1"/>
    <col min="3596" max="3596" width="12.42578125" style="22" bestFit="1" customWidth="1"/>
    <col min="3597" max="3851" width="11.42578125" style="22" bestFit="1"/>
    <col min="3852" max="3852" width="12.42578125" style="22" bestFit="1" customWidth="1"/>
    <col min="3853" max="4107" width="11.42578125" style="22" bestFit="1"/>
    <col min="4108" max="4108" width="12.42578125" style="22" bestFit="1" customWidth="1"/>
    <col min="4109" max="4363" width="11.42578125" style="22" bestFit="1"/>
    <col min="4364" max="4364" width="12.42578125" style="22" bestFit="1" customWidth="1"/>
    <col min="4365" max="4619" width="11.42578125" style="22" bestFit="1"/>
    <col min="4620" max="4620" width="12.42578125" style="22" bestFit="1" customWidth="1"/>
    <col min="4621" max="4875" width="11.42578125" style="22" bestFit="1"/>
    <col min="4876" max="4876" width="12.42578125" style="22" bestFit="1" customWidth="1"/>
    <col min="4877" max="5131" width="11.42578125" style="22" bestFit="1"/>
    <col min="5132" max="5132" width="12.42578125" style="22" bestFit="1" customWidth="1"/>
    <col min="5133" max="5387" width="11.42578125" style="22" bestFit="1"/>
    <col min="5388" max="5388" width="12.42578125" style="22" bestFit="1" customWidth="1"/>
    <col min="5389" max="5643" width="11.42578125" style="22" bestFit="1"/>
    <col min="5644" max="5644" width="12.42578125" style="22" bestFit="1" customWidth="1"/>
    <col min="5645" max="5899" width="11.42578125" style="22" bestFit="1"/>
    <col min="5900" max="5900" width="12.42578125" style="22" bestFit="1" customWidth="1"/>
    <col min="5901" max="6155" width="11.42578125" style="22" bestFit="1"/>
    <col min="6156" max="6156" width="12.42578125" style="22" bestFit="1" customWidth="1"/>
    <col min="6157" max="6411" width="11.42578125" style="22" bestFit="1"/>
    <col min="6412" max="6412" width="12.42578125" style="22" bestFit="1" customWidth="1"/>
    <col min="6413" max="6667" width="11.42578125" style="22" bestFit="1"/>
    <col min="6668" max="6668" width="12.42578125" style="22" bestFit="1" customWidth="1"/>
    <col min="6669" max="6923" width="11.42578125" style="22" bestFit="1"/>
    <col min="6924" max="6924" width="12.42578125" style="22" bestFit="1" customWidth="1"/>
    <col min="6925" max="7179" width="11.42578125" style="22" bestFit="1"/>
    <col min="7180" max="7180" width="12.42578125" style="22" bestFit="1" customWidth="1"/>
    <col min="7181" max="7435" width="11.42578125" style="22" bestFit="1"/>
    <col min="7436" max="7436" width="12.42578125" style="22" bestFit="1" customWidth="1"/>
    <col min="7437" max="7691" width="11.42578125" style="22" bestFit="1"/>
    <col min="7692" max="7692" width="12.42578125" style="22" bestFit="1" customWidth="1"/>
    <col min="7693" max="7947" width="11.42578125" style="22" bestFit="1"/>
    <col min="7948" max="7948" width="12.42578125" style="22" bestFit="1" customWidth="1"/>
    <col min="7949" max="8203" width="11.42578125" style="22" bestFit="1"/>
    <col min="8204" max="8204" width="12.42578125" style="22" bestFit="1" customWidth="1"/>
    <col min="8205" max="8459" width="11.42578125" style="22" bestFit="1"/>
    <col min="8460" max="8460" width="12.42578125" style="22" bestFit="1" customWidth="1"/>
    <col min="8461" max="8715" width="11.42578125" style="22" bestFit="1"/>
    <col min="8716" max="8716" width="12.42578125" style="22" bestFit="1" customWidth="1"/>
    <col min="8717" max="8971" width="11.42578125" style="22" bestFit="1"/>
    <col min="8972" max="8972" width="12.42578125" style="22" bestFit="1" customWidth="1"/>
    <col min="8973" max="9227" width="11.42578125" style="22" bestFit="1"/>
    <col min="9228" max="9228" width="12.42578125" style="22" bestFit="1" customWidth="1"/>
    <col min="9229" max="9483" width="11.42578125" style="22" bestFit="1"/>
    <col min="9484" max="9484" width="12.42578125" style="22" bestFit="1" customWidth="1"/>
    <col min="9485" max="9739" width="11.42578125" style="22" bestFit="1"/>
    <col min="9740" max="9740" width="12.42578125" style="22" bestFit="1" customWidth="1"/>
    <col min="9741" max="9995" width="11.42578125" style="22" bestFit="1"/>
    <col min="9996" max="9996" width="12.42578125" style="22" bestFit="1" customWidth="1"/>
    <col min="9997" max="10251" width="11.42578125" style="22" bestFit="1"/>
    <col min="10252" max="10252" width="12.42578125" style="22" bestFit="1" customWidth="1"/>
    <col min="10253" max="10507" width="11.42578125" style="22" bestFit="1"/>
    <col min="10508" max="10508" width="12.42578125" style="22" bestFit="1" customWidth="1"/>
    <col min="10509" max="10763" width="11.42578125" style="22" bestFit="1"/>
    <col min="10764" max="10764" width="12.42578125" style="22" bestFit="1" customWidth="1"/>
    <col min="10765" max="11019" width="11.42578125" style="22" bestFit="1"/>
    <col min="11020" max="11020" width="12.42578125" style="22" bestFit="1" customWidth="1"/>
    <col min="11021" max="11275" width="11.42578125" style="22" bestFit="1"/>
    <col min="11276" max="11276" width="12.42578125" style="22" bestFit="1" customWidth="1"/>
    <col min="11277" max="11531" width="11.42578125" style="22" bestFit="1"/>
    <col min="11532" max="11532" width="12.42578125" style="22" bestFit="1" customWidth="1"/>
    <col min="11533" max="11787" width="11.42578125" style="22" bestFit="1"/>
    <col min="11788" max="11788" width="12.42578125" style="22" bestFit="1" customWidth="1"/>
    <col min="11789" max="12043" width="11.42578125" style="22" bestFit="1"/>
    <col min="12044" max="12044" width="12.42578125" style="22" bestFit="1" customWidth="1"/>
    <col min="12045" max="12299" width="11.42578125" style="22" bestFit="1"/>
    <col min="12300" max="12300" width="12.42578125" style="22" bestFit="1" customWidth="1"/>
    <col min="12301" max="12555" width="11.42578125" style="22" bestFit="1"/>
    <col min="12556" max="12556" width="12.42578125" style="22" bestFit="1" customWidth="1"/>
    <col min="12557" max="12811" width="11.42578125" style="22" bestFit="1"/>
    <col min="12812" max="12812" width="12.42578125" style="22" bestFit="1" customWidth="1"/>
    <col min="12813" max="13067" width="11.42578125" style="22" bestFit="1"/>
    <col min="13068" max="13068" width="12.42578125" style="22" bestFit="1" customWidth="1"/>
    <col min="13069" max="13323" width="11.42578125" style="22" bestFit="1"/>
    <col min="13324" max="13324" width="12.42578125" style="22" bestFit="1" customWidth="1"/>
    <col min="13325" max="13579" width="11.42578125" style="22" bestFit="1"/>
    <col min="13580" max="13580" width="12.42578125" style="22" bestFit="1" customWidth="1"/>
    <col min="13581" max="13835" width="11.42578125" style="22" bestFit="1"/>
    <col min="13836" max="13836" width="12.42578125" style="22" bestFit="1" customWidth="1"/>
    <col min="13837" max="14091" width="11.42578125" style="22" bestFit="1"/>
    <col min="14092" max="14092" width="12.42578125" style="22" bestFit="1" customWidth="1"/>
    <col min="14093" max="14347" width="11.42578125" style="22" bestFit="1"/>
    <col min="14348" max="14348" width="12.42578125" style="22" bestFit="1" customWidth="1"/>
    <col min="14349" max="14603" width="11.42578125" style="22" bestFit="1"/>
    <col min="14604" max="14604" width="12.42578125" style="22" bestFit="1" customWidth="1"/>
    <col min="14605" max="14859" width="11.42578125" style="22" bestFit="1"/>
    <col min="14860" max="14860" width="12.42578125" style="22" bestFit="1" customWidth="1"/>
    <col min="14861" max="15115" width="11.42578125" style="22" bestFit="1"/>
    <col min="15116" max="15116" width="12.42578125" style="22" bestFit="1" customWidth="1"/>
    <col min="15117" max="15371" width="11.42578125" style="22" bestFit="1"/>
    <col min="15372" max="15372" width="12.42578125" style="22" bestFit="1" customWidth="1"/>
    <col min="15373" max="15627" width="11.42578125" style="22" bestFit="1"/>
    <col min="15628" max="15628" width="12.42578125" style="22" bestFit="1" customWidth="1"/>
    <col min="15629" max="15883" width="11.42578125" style="22" bestFit="1"/>
    <col min="15884" max="15884" width="12.42578125" style="22" bestFit="1" customWidth="1"/>
    <col min="15885" max="16139" width="11.42578125" style="22" bestFit="1"/>
    <col min="16140" max="16140" width="12.42578125" style="22" bestFit="1" customWidth="1"/>
    <col min="16141" max="16384" width="11.42578125" style="22"/>
  </cols>
  <sheetData>
    <row r="1" spans="1:12" x14ac:dyDescent="0.2">
      <c r="A1" s="76" t="s">
        <v>360</v>
      </c>
      <c r="B1" s="76"/>
      <c r="C1" s="127"/>
      <c r="D1" s="127"/>
      <c r="E1" s="147"/>
      <c r="F1" s="271"/>
      <c r="G1" s="271"/>
      <c r="H1" s="271"/>
      <c r="I1" s="271"/>
      <c r="J1" s="271"/>
    </row>
    <row r="2" spans="1:12" ht="15" x14ac:dyDescent="0.2">
      <c r="A2" s="479" t="s">
        <v>878</v>
      </c>
      <c r="C2" s="127"/>
      <c r="D2" s="127"/>
      <c r="E2" s="147"/>
      <c r="F2" s="271"/>
      <c r="G2" s="271"/>
      <c r="H2" s="271"/>
      <c r="I2" s="271"/>
      <c r="J2" s="271"/>
    </row>
    <row r="3" spans="1:12" x14ac:dyDescent="0.2">
      <c r="A3" s="147" t="s">
        <v>596</v>
      </c>
      <c r="B3" s="76"/>
      <c r="C3" s="127"/>
      <c r="D3" s="127"/>
      <c r="E3" s="512"/>
      <c r="F3" s="271"/>
      <c r="G3" s="271"/>
      <c r="H3" s="271"/>
      <c r="I3" s="271"/>
      <c r="J3" s="271"/>
    </row>
    <row r="4" spans="1:12" x14ac:dyDescent="0.2">
      <c r="E4" s="426"/>
    </row>
    <row r="5" spans="1:12" x14ac:dyDescent="0.2">
      <c r="A5" s="264"/>
      <c r="B5" s="272"/>
      <c r="C5" s="1288" t="s">
        <v>787</v>
      </c>
      <c r="D5" s="1289"/>
      <c r="E5" s="1281">
        <v>2023</v>
      </c>
      <c r="F5" s="1282"/>
      <c r="G5" s="1282"/>
      <c r="H5" s="1282"/>
      <c r="I5" s="1282"/>
      <c r="J5" s="1283"/>
    </row>
    <row r="6" spans="1:12" ht="14.85" customHeight="1" x14ac:dyDescent="0.2">
      <c r="A6" s="79"/>
      <c r="C6" s="1290"/>
      <c r="D6" s="1291"/>
      <c r="E6" s="1284" t="s">
        <v>361</v>
      </c>
      <c r="F6" s="1284"/>
      <c r="G6" s="1285" t="s">
        <v>362</v>
      </c>
      <c r="H6" s="1286"/>
      <c r="I6" s="1284" t="s">
        <v>363</v>
      </c>
      <c r="J6" s="1287"/>
    </row>
    <row r="7" spans="1:12" x14ac:dyDescent="0.2">
      <c r="A7" s="273"/>
      <c r="B7" s="274"/>
      <c r="C7" s="453" t="s">
        <v>597</v>
      </c>
      <c r="D7" s="452" t="s">
        <v>121</v>
      </c>
      <c r="E7" s="453" t="s">
        <v>597</v>
      </c>
      <c r="F7" s="454" t="s">
        <v>121</v>
      </c>
      <c r="G7" s="453" t="s">
        <v>597</v>
      </c>
      <c r="H7" s="452" t="s">
        <v>121</v>
      </c>
      <c r="I7" s="453" t="s">
        <v>597</v>
      </c>
      <c r="J7" s="452" t="s">
        <v>121</v>
      </c>
    </row>
    <row r="8" spans="1:12" x14ac:dyDescent="0.2">
      <c r="A8" s="129" t="s">
        <v>17</v>
      </c>
      <c r="B8" s="76"/>
      <c r="C8" s="449">
        <v>73854152.549888164</v>
      </c>
      <c r="D8" s="275">
        <v>26.019057973116261</v>
      </c>
      <c r="E8" s="448">
        <v>64699824.370385006</v>
      </c>
      <c r="F8" s="516">
        <v>22.953755551919706</v>
      </c>
      <c r="G8" s="449">
        <v>0</v>
      </c>
      <c r="H8" s="519">
        <v>0</v>
      </c>
      <c r="I8" s="448">
        <v>64699824.370385006</v>
      </c>
      <c r="J8" s="519">
        <v>22.953755551919706</v>
      </c>
      <c r="L8" s="140"/>
    </row>
    <row r="9" spans="1:12" ht="12.75" customHeight="1" x14ac:dyDescent="0.2">
      <c r="A9" s="1293" t="s">
        <v>364</v>
      </c>
      <c r="B9" s="1292"/>
      <c r="C9" s="450">
        <v>73825564.017906204</v>
      </c>
      <c r="D9" s="276">
        <v>26.00898614038482</v>
      </c>
      <c r="E9" s="451">
        <v>64687380.288385004</v>
      </c>
      <c r="F9" s="517">
        <v>22.949340726700694</v>
      </c>
      <c r="G9" s="450">
        <v>0</v>
      </c>
      <c r="H9" s="520">
        <v>0</v>
      </c>
      <c r="I9" s="451">
        <v>64687380.288385004</v>
      </c>
      <c r="J9" s="520">
        <v>22.949340726700694</v>
      </c>
      <c r="L9" s="140"/>
    </row>
    <row r="10" spans="1:12" x14ac:dyDescent="0.2">
      <c r="A10" s="79"/>
      <c r="B10" s="22" t="s">
        <v>365</v>
      </c>
      <c r="C10" s="450">
        <v>59608341.744312204</v>
      </c>
      <c r="D10" s="276">
        <v>21.000212526694735</v>
      </c>
      <c r="E10" s="446">
        <v>49740805.973999999</v>
      </c>
      <c r="F10" s="517">
        <v>17.646698617705525</v>
      </c>
      <c r="G10" s="447">
        <v>0</v>
      </c>
      <c r="H10" s="520">
        <v>0</v>
      </c>
      <c r="I10" s="446">
        <v>49740805.973999999</v>
      </c>
      <c r="J10" s="520">
        <v>17.646698617705525</v>
      </c>
      <c r="L10" s="140"/>
    </row>
    <row r="11" spans="1:12" x14ac:dyDescent="0.2">
      <c r="A11" s="79"/>
      <c r="B11" s="22" t="s">
        <v>366</v>
      </c>
      <c r="C11" s="447">
        <v>2111351.4199956628</v>
      </c>
      <c r="D11" s="276">
        <v>0.74383596726507528</v>
      </c>
      <c r="E11" s="446">
        <v>1180392.2833800002</v>
      </c>
      <c r="F11" s="517">
        <v>0.41877139840396183</v>
      </c>
      <c r="G11" s="447">
        <v>0</v>
      </c>
      <c r="H11" s="520">
        <v>0</v>
      </c>
      <c r="I11" s="446">
        <v>1180392.2833800002</v>
      </c>
      <c r="J11" s="520">
        <v>0.41877139840396183</v>
      </c>
      <c r="L11" s="140"/>
    </row>
    <row r="12" spans="1:12" x14ac:dyDescent="0.2">
      <c r="A12" s="79"/>
      <c r="B12" s="22" t="s">
        <v>367</v>
      </c>
      <c r="C12" s="447">
        <v>12105870.85359833</v>
      </c>
      <c r="D12" s="276">
        <v>4.2649376464250066</v>
      </c>
      <c r="E12" s="446">
        <v>13766182.031004999</v>
      </c>
      <c r="F12" s="517">
        <v>4.8838707105912027</v>
      </c>
      <c r="G12" s="447">
        <v>0</v>
      </c>
      <c r="H12" s="520">
        <v>0</v>
      </c>
      <c r="I12" s="446">
        <v>13766182.031004999</v>
      </c>
      <c r="J12" s="520">
        <v>4.8838707105912027</v>
      </c>
      <c r="L12" s="140"/>
    </row>
    <row r="13" spans="1:12" ht="12.75" customHeight="1" x14ac:dyDescent="0.2">
      <c r="A13" s="1293" t="s">
        <v>368</v>
      </c>
      <c r="B13" s="1292"/>
      <c r="C13" s="447">
        <v>28588.531981967153</v>
      </c>
      <c r="D13" s="276">
        <v>1.0071832731444944E-2</v>
      </c>
      <c r="E13" s="446">
        <v>12444.082</v>
      </c>
      <c r="F13" s="517">
        <v>4.4148252190123272E-3</v>
      </c>
      <c r="G13" s="447">
        <v>0</v>
      </c>
      <c r="H13" s="520">
        <v>0</v>
      </c>
      <c r="I13" s="446">
        <v>12444.082</v>
      </c>
      <c r="J13" s="520">
        <v>4.4148252190123272E-3</v>
      </c>
      <c r="L13" s="140"/>
    </row>
    <row r="14" spans="1:12" x14ac:dyDescent="0.2">
      <c r="A14" s="78" t="s">
        <v>65</v>
      </c>
      <c r="C14" s="449">
        <v>70671319.74741298</v>
      </c>
      <c r="D14" s="275">
        <v>24.897735632434102</v>
      </c>
      <c r="E14" s="448">
        <v>71405877.813004985</v>
      </c>
      <c r="F14" s="516">
        <v>25.332882743344765</v>
      </c>
      <c r="G14" s="449">
        <v>12655</v>
      </c>
      <c r="H14" s="519">
        <v>4.4896532461455169E-3</v>
      </c>
      <c r="I14" s="448">
        <v>71418532.813004985</v>
      </c>
      <c r="J14" s="519">
        <v>25.337372396590908</v>
      </c>
      <c r="L14" s="140"/>
    </row>
    <row r="15" spans="1:12" ht="12.75" customHeight="1" x14ac:dyDescent="0.2">
      <c r="A15" s="1293" t="s">
        <v>364</v>
      </c>
      <c r="B15" s="1292"/>
      <c r="C15" s="447">
        <v>60660775.201648131</v>
      </c>
      <c r="D15" s="276">
        <v>21.370988254176996</v>
      </c>
      <c r="E15" s="446">
        <v>61635766.85471499</v>
      </c>
      <c r="F15" s="517">
        <v>21.866710449461827</v>
      </c>
      <c r="G15" s="447">
        <v>12655</v>
      </c>
      <c r="H15" s="520">
        <v>4.4896532461455169E-3</v>
      </c>
      <c r="I15" s="446">
        <v>61648421.85471499</v>
      </c>
      <c r="J15" s="520">
        <v>21.87120010270797</v>
      </c>
      <c r="L15" s="140"/>
    </row>
    <row r="16" spans="1:12" ht="12.75" customHeight="1" x14ac:dyDescent="0.2">
      <c r="A16" s="1293" t="s">
        <v>368</v>
      </c>
      <c r="B16" s="1292"/>
      <c r="C16" s="447">
        <v>10010544.545764841</v>
      </c>
      <c r="D16" s="276">
        <v>3.5267473782571028</v>
      </c>
      <c r="E16" s="446">
        <v>9770110.9582899995</v>
      </c>
      <c r="F16" s="517">
        <v>3.4661722938829382</v>
      </c>
      <c r="G16" s="447">
        <v>0</v>
      </c>
      <c r="H16" s="520">
        <v>0</v>
      </c>
      <c r="I16" s="446">
        <v>9770110.9582899995</v>
      </c>
      <c r="J16" s="520">
        <v>3.4661722938829382</v>
      </c>
      <c r="L16" s="140"/>
    </row>
    <row r="17" spans="1:10" ht="12.75" customHeight="1" x14ac:dyDescent="0.2">
      <c r="A17" s="1294" t="s">
        <v>83</v>
      </c>
      <c r="B17" s="1295"/>
      <c r="C17" s="445">
        <v>3182832.8024751842</v>
      </c>
      <c r="D17" s="277">
        <v>1.1213223406821609</v>
      </c>
      <c r="E17" s="444">
        <v>-6706053.4426199794</v>
      </c>
      <c r="F17" s="518">
        <v>-2.379127191425058</v>
      </c>
      <c r="G17" s="445">
        <v>-12655</v>
      </c>
      <c r="H17" s="521">
        <v>-4.4896532461455169E-3</v>
      </c>
      <c r="I17" s="444">
        <v>-6718708.5203430057</v>
      </c>
      <c r="J17" s="521">
        <v>-2.3836168446712036</v>
      </c>
    </row>
    <row r="18" spans="1:10" ht="12.75" customHeight="1" x14ac:dyDescent="0.2">
      <c r="A18" s="1296" t="s">
        <v>369</v>
      </c>
      <c r="B18" s="1296"/>
      <c r="C18" s="1296"/>
      <c r="D18" s="1296"/>
      <c r="E18" s="1296"/>
      <c r="F18" s="1296"/>
      <c r="G18" s="1296"/>
      <c r="H18" s="1296"/>
      <c r="I18" s="1296"/>
      <c r="J18" s="1296"/>
    </row>
    <row r="19" spans="1:10" x14ac:dyDescent="0.2">
      <c r="A19" s="22" t="s">
        <v>18</v>
      </c>
      <c r="I19" s="140"/>
    </row>
    <row r="20" spans="1:10" x14ac:dyDescent="0.2">
      <c r="I20" s="140"/>
    </row>
    <row r="21" spans="1:10" x14ac:dyDescent="0.2">
      <c r="A21" s="1292"/>
      <c r="B21" s="1292"/>
    </row>
    <row r="22" spans="1:10" x14ac:dyDescent="0.2">
      <c r="C22" s="140"/>
      <c r="D22" s="140"/>
      <c r="E22" s="140"/>
      <c r="F22" s="140"/>
      <c r="G22" s="140"/>
      <c r="H22" s="140"/>
      <c r="I22" s="140"/>
      <c r="J22" s="140"/>
    </row>
    <row r="23" spans="1:10" x14ac:dyDescent="0.2">
      <c r="A23" s="1292"/>
      <c r="B23" s="1292"/>
      <c r="C23" s="140"/>
      <c r="D23" s="140"/>
      <c r="E23" s="140"/>
      <c r="F23" s="140"/>
      <c r="G23" s="140"/>
      <c r="H23" s="140"/>
      <c r="I23" s="140"/>
      <c r="J23" s="140"/>
    </row>
    <row r="24" spans="1:10" x14ac:dyDescent="0.2">
      <c r="A24" s="1292"/>
      <c r="B24" s="1292"/>
      <c r="C24" s="140"/>
      <c r="D24" s="140"/>
      <c r="E24" s="140"/>
      <c r="F24" s="140"/>
      <c r="G24" s="140"/>
      <c r="H24" s="140"/>
      <c r="I24" s="140"/>
      <c r="J24" s="140"/>
    </row>
    <row r="25" spans="1:10" x14ac:dyDescent="0.2">
      <c r="C25" s="140"/>
      <c r="D25" s="140"/>
      <c r="E25" s="140"/>
      <c r="F25" s="140"/>
      <c r="G25" s="140"/>
      <c r="H25" s="140"/>
      <c r="I25" s="140"/>
      <c r="J25" s="140"/>
    </row>
    <row r="26" spans="1:10" x14ac:dyDescent="0.2">
      <c r="C26" s="140"/>
      <c r="D26" s="140"/>
      <c r="E26" s="140"/>
      <c r="F26" s="140"/>
      <c r="G26" s="140"/>
      <c r="H26" s="140"/>
      <c r="I26" s="140"/>
      <c r="J26" s="140"/>
    </row>
    <row r="27" spans="1:10" x14ac:dyDescent="0.2">
      <c r="C27" s="140"/>
      <c r="D27" s="140"/>
      <c r="E27" s="140"/>
      <c r="F27" s="140"/>
      <c r="G27" s="140"/>
      <c r="H27" s="140"/>
      <c r="I27" s="140"/>
      <c r="J27" s="140"/>
    </row>
    <row r="28" spans="1:10" x14ac:dyDescent="0.2">
      <c r="C28" s="140"/>
      <c r="D28" s="140"/>
      <c r="E28" s="140"/>
      <c r="F28" s="140"/>
      <c r="G28" s="140"/>
      <c r="H28" s="140"/>
      <c r="I28" s="140"/>
      <c r="J28" s="140"/>
    </row>
    <row r="29" spans="1:10" x14ac:dyDescent="0.2">
      <c r="C29" s="140"/>
      <c r="D29" s="140"/>
      <c r="E29" s="140"/>
      <c r="F29" s="140"/>
      <c r="G29" s="140"/>
      <c r="H29" s="140"/>
      <c r="I29" s="140"/>
      <c r="J29" s="140"/>
    </row>
    <row r="30" spans="1:10" x14ac:dyDescent="0.2">
      <c r="C30" s="140"/>
      <c r="D30" s="140"/>
      <c r="E30" s="140"/>
      <c r="F30" s="140"/>
      <c r="G30" s="140"/>
      <c r="H30" s="140"/>
      <c r="I30" s="140"/>
      <c r="J30" s="140"/>
    </row>
    <row r="31" spans="1:10" x14ac:dyDescent="0.2">
      <c r="C31" s="140"/>
      <c r="D31" s="140"/>
      <c r="E31" s="140"/>
      <c r="F31" s="140"/>
      <c r="G31" s="140"/>
      <c r="H31" s="140"/>
      <c r="I31" s="140"/>
      <c r="J31" s="140"/>
    </row>
    <row r="32" spans="1:10" x14ac:dyDescent="0.2">
      <c r="C32" s="140"/>
      <c r="D32" s="140"/>
      <c r="E32" s="140"/>
      <c r="F32" s="140"/>
      <c r="G32" s="140"/>
      <c r="H32" s="140"/>
      <c r="I32" s="140"/>
      <c r="J32" s="140"/>
    </row>
    <row r="33" spans="3:10" x14ac:dyDescent="0.2">
      <c r="C33" s="140"/>
      <c r="D33" s="140"/>
      <c r="E33" s="140"/>
      <c r="F33" s="140"/>
      <c r="G33" s="140"/>
      <c r="H33" s="140"/>
      <c r="I33" s="140"/>
      <c r="J33" s="140"/>
    </row>
    <row r="34" spans="3:10" x14ac:dyDescent="0.2">
      <c r="C34" s="140"/>
      <c r="D34" s="140"/>
      <c r="E34" s="140"/>
      <c r="F34" s="140"/>
      <c r="G34" s="140"/>
      <c r="H34" s="140"/>
      <c r="I34" s="140"/>
      <c r="J34" s="140"/>
    </row>
    <row r="35" spans="3:10" x14ac:dyDescent="0.2">
      <c r="C35" s="140"/>
      <c r="D35" s="140"/>
      <c r="E35" s="140"/>
      <c r="F35" s="140"/>
      <c r="G35" s="140"/>
      <c r="H35" s="140"/>
      <c r="I35" s="140"/>
      <c r="J35" s="140"/>
    </row>
    <row r="36" spans="3:10" x14ac:dyDescent="0.2">
      <c r="C36" s="140"/>
      <c r="D36" s="140"/>
      <c r="E36" s="140"/>
      <c r="F36" s="140"/>
      <c r="G36" s="140"/>
      <c r="H36" s="140"/>
      <c r="I36" s="140"/>
      <c r="J36" s="140"/>
    </row>
    <row r="37" spans="3:10" x14ac:dyDescent="0.2">
      <c r="C37" s="140"/>
      <c r="D37" s="140"/>
      <c r="E37" s="140"/>
      <c r="F37" s="140"/>
      <c r="G37" s="140"/>
      <c r="H37" s="140"/>
      <c r="I37" s="140"/>
      <c r="J37" s="140"/>
    </row>
    <row r="38" spans="3:10" x14ac:dyDescent="0.2">
      <c r="C38" s="140"/>
      <c r="D38" s="140"/>
      <c r="E38" s="140"/>
      <c r="F38" s="140"/>
      <c r="G38" s="140"/>
      <c r="H38" s="140"/>
      <c r="I38" s="140"/>
      <c r="J38" s="140"/>
    </row>
  </sheetData>
  <mergeCells count="14">
    <mergeCell ref="A23:B23"/>
    <mergeCell ref="A24:B24"/>
    <mergeCell ref="A9:B9"/>
    <mergeCell ref="A13:B13"/>
    <mergeCell ref="A15:B15"/>
    <mergeCell ref="A16:B16"/>
    <mergeCell ref="A17:B17"/>
    <mergeCell ref="A21:B21"/>
    <mergeCell ref="A18:J18"/>
    <mergeCell ref="E5:J5"/>
    <mergeCell ref="E6:F6"/>
    <mergeCell ref="G6:H6"/>
    <mergeCell ref="I6:J6"/>
    <mergeCell ref="C5:D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3694-384D-4C1A-9F14-171462555CB6}">
  <dimension ref="A1:J89"/>
  <sheetViews>
    <sheetView workbookViewId="0">
      <selection activeCell="F48" sqref="F48"/>
    </sheetView>
  </sheetViews>
  <sheetFormatPr baseColWidth="10" defaultColWidth="11.42578125" defaultRowHeight="12.75" x14ac:dyDescent="0.2"/>
  <cols>
    <col min="1" max="1" width="63.42578125" style="22" customWidth="1"/>
    <col min="2" max="16384" width="11.42578125" style="22"/>
  </cols>
  <sheetData>
    <row r="1" spans="1:10" x14ac:dyDescent="0.2">
      <c r="A1" s="455" t="s">
        <v>370</v>
      </c>
    </row>
    <row r="2" spans="1:10" x14ac:dyDescent="0.2">
      <c r="A2" s="256" t="s">
        <v>788</v>
      </c>
    </row>
    <row r="3" spans="1:10" x14ac:dyDescent="0.2">
      <c r="A3" s="256" t="s">
        <v>371</v>
      </c>
    </row>
    <row r="4" spans="1:10" x14ac:dyDescent="0.2">
      <c r="A4" s="477" t="s">
        <v>596</v>
      </c>
    </row>
    <row r="5" spans="1:10" x14ac:dyDescent="0.2">
      <c r="A5" s="256"/>
      <c r="D5" s="426"/>
    </row>
    <row r="6" spans="1:10" x14ac:dyDescent="0.2">
      <c r="A6" s="264"/>
      <c r="B6" s="1264" t="s">
        <v>597</v>
      </c>
      <c r="C6" s="1265"/>
      <c r="D6" s="1266" t="s">
        <v>121</v>
      </c>
      <c r="E6" s="1265"/>
    </row>
    <row r="7" spans="1:10" x14ac:dyDescent="0.2">
      <c r="A7" s="23"/>
      <c r="B7" s="124">
        <v>2022</v>
      </c>
      <c r="C7" s="24">
        <v>2023</v>
      </c>
      <c r="D7" s="124">
        <v>2022</v>
      </c>
      <c r="E7" s="24">
        <v>2023</v>
      </c>
    </row>
    <row r="8" spans="1:10" x14ac:dyDescent="0.2">
      <c r="A8" s="25" t="s">
        <v>372</v>
      </c>
      <c r="B8" s="83"/>
      <c r="C8" s="116"/>
      <c r="D8" s="115"/>
      <c r="E8" s="116"/>
    </row>
    <row r="9" spans="1:10" x14ac:dyDescent="0.2">
      <c r="A9" s="25" t="s">
        <v>6</v>
      </c>
      <c r="B9" s="25"/>
      <c r="C9" s="258"/>
      <c r="D9" s="278"/>
      <c r="E9" s="258"/>
    </row>
    <row r="10" spans="1:10" x14ac:dyDescent="0.2">
      <c r="A10" s="25" t="s">
        <v>373</v>
      </c>
      <c r="B10" s="279">
        <v>73825564.017906204</v>
      </c>
      <c r="C10" s="280">
        <v>64687380.288385004</v>
      </c>
      <c r="D10" s="281">
        <v>26.008986140384824</v>
      </c>
      <c r="E10" s="282">
        <v>22.94934072670069</v>
      </c>
      <c r="G10" s="140"/>
      <c r="H10" s="140"/>
      <c r="I10" s="140"/>
      <c r="J10" s="140"/>
    </row>
    <row r="11" spans="1:10" x14ac:dyDescent="0.2">
      <c r="A11" s="83" t="s">
        <v>374</v>
      </c>
      <c r="B11" s="283">
        <v>59608341.744312204</v>
      </c>
      <c r="C11" s="238">
        <v>49740805.973999999</v>
      </c>
      <c r="D11" s="284">
        <v>21.000212526694735</v>
      </c>
      <c r="E11" s="285">
        <v>17.646698617705525</v>
      </c>
      <c r="G11" s="140"/>
      <c r="H11" s="140"/>
      <c r="I11" s="140"/>
      <c r="J11" s="140"/>
    </row>
    <row r="12" spans="1:10" x14ac:dyDescent="0.2">
      <c r="A12" s="83" t="s">
        <v>375</v>
      </c>
      <c r="B12" s="283">
        <v>2111351.4199956628</v>
      </c>
      <c r="C12" s="238">
        <v>1180392.2833799999</v>
      </c>
      <c r="D12" s="284">
        <v>0.74383596726507539</v>
      </c>
      <c r="E12" s="285">
        <v>0.41877139840396177</v>
      </c>
      <c r="G12" s="140"/>
      <c r="H12" s="140"/>
      <c r="I12" s="140"/>
      <c r="J12" s="140"/>
    </row>
    <row r="13" spans="1:10" x14ac:dyDescent="0.2">
      <c r="A13" s="83" t="s">
        <v>376</v>
      </c>
      <c r="B13" s="283">
        <v>2781439.8873833804</v>
      </c>
      <c r="C13" s="238">
        <v>3281978.5039999997</v>
      </c>
      <c r="D13" s="284">
        <v>0.97991031214771873</v>
      </c>
      <c r="E13" s="285">
        <v>1.1643576012851369</v>
      </c>
      <c r="G13" s="140"/>
      <c r="H13" s="140"/>
      <c r="I13" s="140"/>
      <c r="J13" s="140"/>
    </row>
    <row r="14" spans="1:10" x14ac:dyDescent="0.2">
      <c r="A14" s="83" t="s">
        <v>377</v>
      </c>
      <c r="B14" s="283">
        <v>175916.41827465381</v>
      </c>
      <c r="C14" s="238">
        <v>89844.932399999991</v>
      </c>
      <c r="D14" s="284">
        <v>6.1975925895559114E-2</v>
      </c>
      <c r="E14" s="285">
        <v>3.1874562813068705E-2</v>
      </c>
      <c r="G14" s="140"/>
      <c r="H14" s="140"/>
      <c r="I14" s="140"/>
      <c r="J14" s="140"/>
    </row>
    <row r="15" spans="1:10" x14ac:dyDescent="0.2">
      <c r="A15" s="83" t="s">
        <v>378</v>
      </c>
      <c r="B15" s="283">
        <v>4113764.0736009832</v>
      </c>
      <c r="C15" s="238">
        <v>4790749.6259300001</v>
      </c>
      <c r="D15" s="284">
        <v>1.4492924530742446</v>
      </c>
      <c r="E15" s="285">
        <v>1.6996289695398692</v>
      </c>
      <c r="G15" s="140"/>
      <c r="H15" s="140"/>
      <c r="I15" s="140"/>
      <c r="J15" s="140"/>
    </row>
    <row r="16" spans="1:10" x14ac:dyDescent="0.2">
      <c r="A16" s="83" t="s">
        <v>379</v>
      </c>
      <c r="B16" s="283">
        <v>1254832.6743351903</v>
      </c>
      <c r="C16" s="238">
        <v>1322211.8463900001</v>
      </c>
      <c r="D16" s="284">
        <v>0.44208162943895674</v>
      </c>
      <c r="E16" s="285">
        <v>0.46908516066668682</v>
      </c>
      <c r="G16" s="140"/>
      <c r="H16" s="140"/>
      <c r="I16" s="140"/>
      <c r="J16" s="140"/>
    </row>
    <row r="17" spans="1:10" x14ac:dyDescent="0.2">
      <c r="A17" s="83" t="s">
        <v>380</v>
      </c>
      <c r="B17" s="283">
        <v>3779917.8000041218</v>
      </c>
      <c r="C17" s="238">
        <v>4281397.122285</v>
      </c>
      <c r="D17" s="284">
        <v>1.3316773258685271</v>
      </c>
      <c r="E17" s="285">
        <v>1.5189244162864421</v>
      </c>
      <c r="G17" s="140"/>
      <c r="H17" s="140"/>
      <c r="I17" s="140"/>
      <c r="J17" s="140"/>
    </row>
    <row r="18" spans="1:10" x14ac:dyDescent="0.2">
      <c r="A18" s="46" t="s">
        <v>381</v>
      </c>
      <c r="B18" s="286">
        <v>60641400.446792431</v>
      </c>
      <c r="C18" s="237">
        <v>61635766.85471499</v>
      </c>
      <c r="D18" s="287">
        <v>21.364162465072386</v>
      </c>
      <c r="E18" s="288">
        <v>21.866710449461824</v>
      </c>
      <c r="G18" s="140"/>
      <c r="H18" s="140"/>
      <c r="I18" s="140"/>
      <c r="J18" s="140"/>
    </row>
    <row r="19" spans="1:10" x14ac:dyDescent="0.2">
      <c r="A19" s="83" t="s">
        <v>382</v>
      </c>
      <c r="B19" s="283">
        <v>13258929.903095586</v>
      </c>
      <c r="C19" s="238">
        <v>13801178.64615</v>
      </c>
      <c r="D19" s="284">
        <v>4.6711640970640493</v>
      </c>
      <c r="E19" s="285">
        <v>4.8962865673110656</v>
      </c>
      <c r="G19" s="140"/>
      <c r="H19" s="140"/>
      <c r="I19" s="140"/>
      <c r="J19" s="140"/>
    </row>
    <row r="20" spans="1:10" x14ac:dyDescent="0.2">
      <c r="A20" s="83" t="s">
        <v>383</v>
      </c>
      <c r="B20" s="283">
        <v>5577496.8076120941</v>
      </c>
      <c r="C20" s="238">
        <v>5461479.7472700002</v>
      </c>
      <c r="D20" s="284">
        <v>1.964970252472956</v>
      </c>
      <c r="E20" s="285">
        <v>1.9375859562298501</v>
      </c>
      <c r="G20" s="140"/>
      <c r="H20" s="140"/>
      <c r="I20" s="140"/>
      <c r="J20" s="140"/>
    </row>
    <row r="21" spans="1:10" x14ac:dyDescent="0.2">
      <c r="A21" s="83" t="s">
        <v>384</v>
      </c>
      <c r="B21" s="283">
        <v>2820359.2224705624</v>
      </c>
      <c r="C21" s="238">
        <v>2959945.3301300001</v>
      </c>
      <c r="D21" s="284">
        <v>0.99362172038877183</v>
      </c>
      <c r="E21" s="285">
        <v>1.0501089023967933</v>
      </c>
      <c r="G21" s="140"/>
      <c r="H21" s="140"/>
      <c r="I21" s="140"/>
      <c r="J21" s="140"/>
    </row>
    <row r="22" spans="1:10" x14ac:dyDescent="0.2">
      <c r="A22" s="83" t="s">
        <v>385</v>
      </c>
      <c r="B22" s="283">
        <v>26447904.034049325</v>
      </c>
      <c r="C22" s="238">
        <v>25026491.902279999</v>
      </c>
      <c r="D22" s="284">
        <v>9.3176825482426704</v>
      </c>
      <c r="E22" s="285">
        <v>8.8787254530782995</v>
      </c>
      <c r="G22" s="140"/>
      <c r="H22" s="140"/>
      <c r="I22" s="140"/>
      <c r="J22" s="140"/>
    </row>
    <row r="23" spans="1:10" x14ac:dyDescent="0.2">
      <c r="A23" s="83" t="s">
        <v>386</v>
      </c>
      <c r="B23" s="283">
        <v>12240412.124504624</v>
      </c>
      <c r="C23" s="238">
        <v>14167675.812805001</v>
      </c>
      <c r="D23" s="284">
        <v>4.3123369734313375</v>
      </c>
      <c r="E23" s="285">
        <v>5.0263098935833508</v>
      </c>
      <c r="G23" s="140"/>
      <c r="H23" s="140"/>
      <c r="I23" s="140"/>
      <c r="J23" s="140"/>
    </row>
    <row r="24" spans="1:10" x14ac:dyDescent="0.2">
      <c r="A24" s="240" t="s">
        <v>387</v>
      </c>
      <c r="B24" s="289">
        <v>296298.3550602427</v>
      </c>
      <c r="C24" s="241">
        <v>218995.41608</v>
      </c>
      <c r="D24" s="290">
        <v>0.10438687347260227</v>
      </c>
      <c r="E24" s="291">
        <v>7.7693676862470182E-2</v>
      </c>
      <c r="G24" s="140"/>
      <c r="H24" s="140"/>
      <c r="I24" s="140"/>
      <c r="J24" s="140"/>
    </row>
    <row r="25" spans="1:10" x14ac:dyDescent="0.2">
      <c r="A25" s="25" t="s">
        <v>388</v>
      </c>
      <c r="B25" s="279">
        <v>13184163.571113773</v>
      </c>
      <c r="C25" s="280">
        <v>3051613.4336700141</v>
      </c>
      <c r="D25" s="281">
        <v>4.644823675312435</v>
      </c>
      <c r="E25" s="282">
        <v>1.0826302772388658</v>
      </c>
      <c r="G25" s="140"/>
      <c r="H25" s="140"/>
      <c r="I25" s="140"/>
      <c r="J25" s="140"/>
    </row>
    <row r="26" spans="1:10" x14ac:dyDescent="0.2">
      <c r="A26" s="46" t="s">
        <v>469</v>
      </c>
      <c r="B26" s="286">
        <v>9981956.0137828737</v>
      </c>
      <c r="C26" s="237">
        <v>9757666.8762899991</v>
      </c>
      <c r="D26" s="287">
        <v>3.5166755455256578</v>
      </c>
      <c r="E26" s="288">
        <v>3.4617574686639259</v>
      </c>
      <c r="G26" s="140"/>
      <c r="H26" s="140"/>
      <c r="I26" s="140"/>
      <c r="J26" s="140"/>
    </row>
    <row r="27" spans="1:10" x14ac:dyDescent="0.2">
      <c r="A27" s="83" t="s">
        <v>389</v>
      </c>
      <c r="B27" s="283">
        <v>28588.531981967153</v>
      </c>
      <c r="C27" s="238">
        <v>12444.082</v>
      </c>
      <c r="D27" s="284">
        <v>1.0071832731444946E-2</v>
      </c>
      <c r="E27" s="285">
        <v>4.4148252190123272E-3</v>
      </c>
      <c r="G27" s="140"/>
      <c r="H27" s="140"/>
      <c r="I27" s="140"/>
      <c r="J27" s="140"/>
    </row>
    <row r="28" spans="1:10" x14ac:dyDescent="0.2">
      <c r="A28" s="83" t="s">
        <v>390</v>
      </c>
      <c r="B28" s="283">
        <v>4230793.3697235938</v>
      </c>
      <c r="C28" s="238">
        <v>4209544.7897899998</v>
      </c>
      <c r="D28" s="284">
        <v>1.4905222544494661</v>
      </c>
      <c r="E28" s="285">
        <v>1.4934331434433521</v>
      </c>
      <c r="G28" s="140"/>
      <c r="H28" s="140"/>
      <c r="I28" s="140"/>
      <c r="J28" s="140"/>
    </row>
    <row r="29" spans="1:10" x14ac:dyDescent="0.2">
      <c r="A29" s="240" t="s">
        <v>391</v>
      </c>
      <c r="B29" s="289">
        <v>5779751.1760412483</v>
      </c>
      <c r="C29" s="241">
        <v>5560566.1684999997</v>
      </c>
      <c r="D29" s="290">
        <v>2.036225123807637</v>
      </c>
      <c r="E29" s="291">
        <v>1.9727391504395864</v>
      </c>
      <c r="G29" s="140"/>
      <c r="H29" s="140"/>
      <c r="I29" s="140"/>
      <c r="J29" s="140"/>
    </row>
    <row r="30" spans="1:10" x14ac:dyDescent="0.2">
      <c r="A30" s="25" t="s">
        <v>17</v>
      </c>
      <c r="B30" s="279">
        <v>73854152.549888164</v>
      </c>
      <c r="C30" s="280">
        <v>64699824.370385006</v>
      </c>
      <c r="D30" s="281">
        <v>26.019057973116265</v>
      </c>
      <c r="E30" s="282">
        <v>22.953755551919706</v>
      </c>
      <c r="G30" s="140"/>
      <c r="H30" s="140"/>
      <c r="I30" s="140"/>
      <c r="J30" s="140"/>
    </row>
    <row r="31" spans="1:10" x14ac:dyDescent="0.2">
      <c r="A31" s="25" t="s">
        <v>65</v>
      </c>
      <c r="B31" s="279">
        <v>70651944.992557272</v>
      </c>
      <c r="C31" s="280">
        <v>71405877.813004985</v>
      </c>
      <c r="D31" s="281">
        <v>24.890909843329489</v>
      </c>
      <c r="E31" s="282">
        <v>25.332882743344765</v>
      </c>
      <c r="G31" s="140"/>
      <c r="H31" s="140"/>
      <c r="I31" s="140"/>
      <c r="J31" s="140"/>
    </row>
    <row r="32" spans="1:10" x14ac:dyDescent="0.2">
      <c r="A32" s="292" t="s">
        <v>392</v>
      </c>
      <c r="B32" s="279">
        <v>3202207.5573308915</v>
      </c>
      <c r="C32" s="280">
        <v>-6706053.4426199794</v>
      </c>
      <c r="D32" s="281">
        <v>1.1281481297867746</v>
      </c>
      <c r="E32" s="282">
        <v>-2.379127191425058</v>
      </c>
      <c r="G32" s="140"/>
      <c r="H32" s="140"/>
      <c r="I32" s="140"/>
      <c r="J32" s="140"/>
    </row>
    <row r="33" spans="1:10" x14ac:dyDescent="0.2">
      <c r="A33" s="46" t="s">
        <v>393</v>
      </c>
      <c r="B33" s="293"/>
      <c r="C33" s="294"/>
      <c r="D33" s="295"/>
      <c r="E33" s="296"/>
      <c r="G33" s="140"/>
      <c r="H33" s="140"/>
      <c r="I33" s="140"/>
      <c r="J33" s="140"/>
    </row>
    <row r="34" spans="1:10" x14ac:dyDescent="0.2">
      <c r="A34" s="25" t="s">
        <v>6</v>
      </c>
      <c r="B34" s="25"/>
      <c r="C34" s="258"/>
      <c r="D34" s="281"/>
      <c r="E34" s="282"/>
      <c r="G34" s="140"/>
      <c r="H34" s="140"/>
      <c r="I34" s="140"/>
      <c r="J34" s="140"/>
    </row>
    <row r="35" spans="1:10" x14ac:dyDescent="0.2">
      <c r="A35" s="83" t="s">
        <v>394</v>
      </c>
      <c r="B35" s="297">
        <v>0</v>
      </c>
      <c r="C35" s="239">
        <v>0</v>
      </c>
      <c r="D35" s="284">
        <v>0</v>
      </c>
      <c r="E35" s="285">
        <v>0</v>
      </c>
      <c r="G35" s="140"/>
      <c r="H35" s="140"/>
      <c r="I35" s="140"/>
      <c r="J35" s="140"/>
    </row>
    <row r="36" spans="1:10" x14ac:dyDescent="0.2">
      <c r="A36" s="83" t="s">
        <v>395</v>
      </c>
      <c r="B36" s="283">
        <v>0</v>
      </c>
      <c r="C36" s="238">
        <v>0</v>
      </c>
      <c r="D36" s="284">
        <v>0</v>
      </c>
      <c r="E36" s="285">
        <v>0</v>
      </c>
      <c r="G36" s="140"/>
      <c r="H36" s="140"/>
      <c r="I36" s="140"/>
      <c r="J36" s="140"/>
    </row>
    <row r="37" spans="1:10" x14ac:dyDescent="0.2">
      <c r="A37" s="83" t="s">
        <v>396</v>
      </c>
      <c r="B37" s="283">
        <v>0</v>
      </c>
      <c r="C37" s="238">
        <v>0</v>
      </c>
      <c r="D37" s="284">
        <v>0</v>
      </c>
      <c r="E37" s="285">
        <v>0</v>
      </c>
      <c r="G37" s="140"/>
      <c r="H37" s="140"/>
      <c r="I37" s="140"/>
      <c r="J37" s="140"/>
    </row>
    <row r="38" spans="1:10" x14ac:dyDescent="0.2">
      <c r="A38" s="83" t="s">
        <v>397</v>
      </c>
      <c r="B38" s="283">
        <v>0</v>
      </c>
      <c r="C38" s="238">
        <v>0</v>
      </c>
      <c r="D38" s="284">
        <v>0</v>
      </c>
      <c r="E38" s="285">
        <v>0</v>
      </c>
      <c r="G38" s="140"/>
      <c r="H38" s="140"/>
      <c r="I38" s="140"/>
      <c r="J38" s="140"/>
    </row>
    <row r="39" spans="1:10" x14ac:dyDescent="0.2">
      <c r="A39" s="240" t="s">
        <v>398</v>
      </c>
      <c r="B39" s="289">
        <v>19374.754855697542</v>
      </c>
      <c r="C39" s="241">
        <v>12655.077722999999</v>
      </c>
      <c r="D39" s="290">
        <v>6.8257891046110651E-3</v>
      </c>
      <c r="E39" s="291">
        <v>4.4896808201731146E-3</v>
      </c>
      <c r="G39" s="140"/>
      <c r="H39" s="140"/>
      <c r="I39" s="140"/>
      <c r="J39" s="140"/>
    </row>
    <row r="40" spans="1:10" x14ac:dyDescent="0.2">
      <c r="A40" s="25" t="s">
        <v>399</v>
      </c>
      <c r="B40" s="279">
        <v>-19374.754855697542</v>
      </c>
      <c r="C40" s="280">
        <v>-12655.077722999999</v>
      </c>
      <c r="D40" s="281">
        <v>-6.8257891046110651E-3</v>
      </c>
      <c r="E40" s="282">
        <v>-4.4896808201731146E-3</v>
      </c>
      <c r="G40" s="140"/>
      <c r="H40" s="140"/>
      <c r="I40" s="140"/>
      <c r="J40" s="140"/>
    </row>
    <row r="41" spans="1:10" x14ac:dyDescent="0.2">
      <c r="A41" s="113" t="s">
        <v>400</v>
      </c>
      <c r="B41" s="298">
        <v>0</v>
      </c>
      <c r="C41" s="299">
        <v>0</v>
      </c>
      <c r="D41" s="300">
        <v>0</v>
      </c>
      <c r="E41" s="301">
        <v>0</v>
      </c>
      <c r="G41" s="140"/>
      <c r="H41" s="140"/>
      <c r="I41" s="140"/>
      <c r="J41" s="140"/>
    </row>
    <row r="42" spans="1:10" x14ac:dyDescent="0.2">
      <c r="A42" s="25" t="s">
        <v>17</v>
      </c>
      <c r="B42" s="279">
        <v>0</v>
      </c>
      <c r="C42" s="280">
        <v>0</v>
      </c>
      <c r="D42" s="281">
        <v>0</v>
      </c>
      <c r="E42" s="282">
        <v>0</v>
      </c>
      <c r="G42" s="140"/>
      <c r="H42" s="140"/>
      <c r="I42" s="140"/>
      <c r="J42" s="140"/>
    </row>
    <row r="43" spans="1:10" x14ac:dyDescent="0.2">
      <c r="A43" s="25" t="s">
        <v>65</v>
      </c>
      <c r="B43" s="279">
        <v>19374.754855697542</v>
      </c>
      <c r="C43" s="280">
        <v>12655.077722999999</v>
      </c>
      <c r="D43" s="281">
        <v>6.8257891046110651E-3</v>
      </c>
      <c r="E43" s="282">
        <v>4.4896808201731146E-3</v>
      </c>
      <c r="G43" s="140"/>
      <c r="H43" s="140"/>
      <c r="I43" s="140"/>
      <c r="J43" s="140"/>
    </row>
    <row r="44" spans="1:10" x14ac:dyDescent="0.2">
      <c r="A44" s="25" t="s">
        <v>479</v>
      </c>
      <c r="B44" s="279">
        <v>-19374.754855697542</v>
      </c>
      <c r="C44" s="280">
        <v>-12655.077722999999</v>
      </c>
      <c r="D44" s="281">
        <v>-6.8257891046110651E-3</v>
      </c>
      <c r="E44" s="282">
        <v>-4.4896808201731146E-3</v>
      </c>
      <c r="G44" s="140"/>
      <c r="H44" s="140"/>
      <c r="I44" s="140"/>
      <c r="J44" s="140"/>
    </row>
    <row r="45" spans="1:10" x14ac:dyDescent="0.2">
      <c r="A45" s="46" t="s">
        <v>401</v>
      </c>
      <c r="B45" s="293"/>
      <c r="C45" s="294"/>
      <c r="D45" s="295"/>
      <c r="E45" s="296"/>
      <c r="G45" s="140"/>
      <c r="H45" s="140"/>
      <c r="I45" s="140"/>
      <c r="J45" s="140"/>
    </row>
    <row r="46" spans="1:10" x14ac:dyDescent="0.2">
      <c r="A46" s="83" t="s">
        <v>373</v>
      </c>
      <c r="B46" s="283">
        <v>73854152.549888164</v>
      </c>
      <c r="C46" s="238">
        <v>64699824.370385006</v>
      </c>
      <c r="D46" s="284">
        <v>26.019057973116265</v>
      </c>
      <c r="E46" s="285">
        <v>22.953755551919706</v>
      </c>
      <c r="G46" s="140"/>
      <c r="H46" s="140"/>
      <c r="I46" s="140"/>
      <c r="J46" s="140"/>
    </row>
    <row r="47" spans="1:10" x14ac:dyDescent="0.2">
      <c r="A47" s="240" t="s">
        <v>381</v>
      </c>
      <c r="B47" s="289">
        <v>70671319.747412965</v>
      </c>
      <c r="C47" s="241">
        <v>71418532.890727982</v>
      </c>
      <c r="D47" s="290">
        <v>24.897735632434099</v>
      </c>
      <c r="E47" s="291">
        <v>25.337372424164933</v>
      </c>
      <c r="G47" s="140"/>
      <c r="H47" s="140"/>
      <c r="I47" s="140"/>
      <c r="J47" s="140"/>
    </row>
    <row r="48" spans="1:10" x14ac:dyDescent="0.2">
      <c r="A48" s="86" t="s">
        <v>402</v>
      </c>
      <c r="B48" s="302">
        <v>3182832.8024751991</v>
      </c>
      <c r="C48" s="242">
        <v>-6718708.5203429759</v>
      </c>
      <c r="D48" s="303">
        <v>1.1213223406821655</v>
      </c>
      <c r="E48" s="88">
        <v>-2.3836168722452298</v>
      </c>
      <c r="G48" s="140"/>
      <c r="H48" s="140"/>
      <c r="I48" s="140"/>
      <c r="J48" s="140"/>
    </row>
    <row r="49" spans="1:10" x14ac:dyDescent="0.2">
      <c r="A49" s="1296" t="s">
        <v>369</v>
      </c>
      <c r="B49" s="1296"/>
      <c r="C49" s="1296"/>
      <c r="D49" s="1296"/>
      <c r="E49" s="1296"/>
      <c r="G49" s="140"/>
      <c r="H49" s="140"/>
      <c r="I49" s="542"/>
      <c r="J49" s="542"/>
    </row>
    <row r="50" spans="1:10" x14ac:dyDescent="0.2">
      <c r="A50" s="50" t="s">
        <v>18</v>
      </c>
    </row>
    <row r="52" spans="1:10" x14ac:dyDescent="0.2">
      <c r="B52" s="140"/>
      <c r="C52" s="140"/>
      <c r="D52" s="140"/>
      <c r="E52" s="140"/>
    </row>
    <row r="53" spans="1:10" x14ac:dyDescent="0.2">
      <c r="B53" s="140"/>
      <c r="C53" s="140"/>
      <c r="D53" s="140"/>
      <c r="E53" s="140"/>
    </row>
    <row r="54" spans="1:10" x14ac:dyDescent="0.2">
      <c r="B54" s="140"/>
      <c r="C54" s="140"/>
      <c r="D54" s="140"/>
      <c r="E54" s="140"/>
    </row>
    <row r="55" spans="1:10" x14ac:dyDescent="0.2">
      <c r="B55" s="140"/>
      <c r="C55" s="140"/>
      <c r="D55" s="140"/>
      <c r="E55" s="140"/>
    </row>
    <row r="56" spans="1:10" x14ac:dyDescent="0.2">
      <c r="B56" s="140"/>
      <c r="C56" s="140"/>
      <c r="D56" s="140"/>
      <c r="E56" s="140"/>
    </row>
    <row r="57" spans="1:10" x14ac:dyDescent="0.2">
      <c r="B57" s="140"/>
      <c r="C57" s="140"/>
      <c r="D57" s="140"/>
      <c r="E57" s="140"/>
    </row>
    <row r="58" spans="1:10" x14ac:dyDescent="0.2">
      <c r="B58" s="140"/>
      <c r="C58" s="140"/>
      <c r="D58" s="140"/>
      <c r="E58" s="140"/>
    </row>
    <row r="59" spans="1:10" x14ac:dyDescent="0.2">
      <c r="B59" s="140"/>
      <c r="C59" s="140"/>
      <c r="D59" s="140"/>
      <c r="E59" s="140"/>
    </row>
    <row r="60" spans="1:10" x14ac:dyDescent="0.2">
      <c r="B60" s="140"/>
      <c r="C60" s="140"/>
      <c r="D60" s="140"/>
      <c r="E60" s="140"/>
    </row>
    <row r="61" spans="1:10" x14ac:dyDescent="0.2">
      <c r="B61" s="140"/>
      <c r="C61" s="140"/>
      <c r="D61" s="140"/>
      <c r="E61" s="140"/>
    </row>
    <row r="62" spans="1:10" x14ac:dyDescent="0.2">
      <c r="B62" s="140"/>
      <c r="C62" s="140"/>
      <c r="D62" s="140"/>
      <c r="E62" s="140"/>
    </row>
    <row r="63" spans="1:10" x14ac:dyDescent="0.2">
      <c r="B63" s="140"/>
      <c r="C63" s="140"/>
      <c r="D63" s="140"/>
      <c r="E63" s="140"/>
    </row>
    <row r="64" spans="1:10" x14ac:dyDescent="0.2">
      <c r="B64" s="140"/>
      <c r="C64" s="140"/>
      <c r="D64" s="140"/>
      <c r="E64" s="140"/>
    </row>
    <row r="65" spans="2:5" x14ac:dyDescent="0.2">
      <c r="B65" s="140"/>
      <c r="C65" s="140"/>
      <c r="D65" s="140"/>
      <c r="E65" s="140"/>
    </row>
    <row r="66" spans="2:5" x14ac:dyDescent="0.2">
      <c r="B66" s="140"/>
      <c r="C66" s="140"/>
      <c r="D66" s="140"/>
      <c r="E66" s="140"/>
    </row>
    <row r="67" spans="2:5" x14ac:dyDescent="0.2">
      <c r="B67" s="140"/>
      <c r="C67" s="140"/>
      <c r="D67" s="140"/>
      <c r="E67" s="140"/>
    </row>
    <row r="68" spans="2:5" x14ac:dyDescent="0.2">
      <c r="B68" s="140"/>
      <c r="C68" s="140"/>
      <c r="D68" s="140"/>
      <c r="E68" s="140"/>
    </row>
    <row r="69" spans="2:5" x14ac:dyDescent="0.2">
      <c r="B69" s="140"/>
      <c r="C69" s="140"/>
      <c r="D69" s="140"/>
      <c r="E69" s="140"/>
    </row>
    <row r="70" spans="2:5" x14ac:dyDescent="0.2">
      <c r="B70" s="140"/>
      <c r="C70" s="140"/>
      <c r="D70" s="140"/>
      <c r="E70" s="140"/>
    </row>
    <row r="71" spans="2:5" x14ac:dyDescent="0.2">
      <c r="B71" s="140"/>
      <c r="C71" s="140"/>
      <c r="D71" s="140"/>
      <c r="E71" s="140"/>
    </row>
    <row r="72" spans="2:5" x14ac:dyDescent="0.2">
      <c r="B72" s="140"/>
      <c r="C72" s="140"/>
      <c r="D72" s="140"/>
      <c r="E72" s="140"/>
    </row>
    <row r="73" spans="2:5" x14ac:dyDescent="0.2">
      <c r="B73" s="140"/>
      <c r="C73" s="140"/>
      <c r="D73" s="140"/>
      <c r="E73" s="140"/>
    </row>
    <row r="74" spans="2:5" x14ac:dyDescent="0.2">
      <c r="B74" s="140"/>
      <c r="C74" s="140"/>
      <c r="D74" s="140"/>
      <c r="E74" s="140"/>
    </row>
    <row r="75" spans="2:5" x14ac:dyDescent="0.2">
      <c r="B75" s="140"/>
      <c r="C75" s="140"/>
      <c r="D75" s="140"/>
      <c r="E75" s="140"/>
    </row>
    <row r="76" spans="2:5" x14ac:dyDescent="0.2">
      <c r="B76" s="140"/>
      <c r="C76" s="140"/>
      <c r="D76" s="140"/>
      <c r="E76" s="140"/>
    </row>
    <row r="77" spans="2:5" x14ac:dyDescent="0.2">
      <c r="B77" s="140"/>
      <c r="C77" s="140"/>
      <c r="D77" s="140"/>
      <c r="E77" s="140"/>
    </row>
    <row r="78" spans="2:5" x14ac:dyDescent="0.2">
      <c r="B78" s="140"/>
      <c r="C78" s="140"/>
      <c r="D78" s="140"/>
      <c r="E78" s="140"/>
    </row>
    <row r="79" spans="2:5" x14ac:dyDescent="0.2">
      <c r="B79" s="140"/>
      <c r="C79" s="140"/>
      <c r="D79" s="140"/>
      <c r="E79" s="140"/>
    </row>
    <row r="80" spans="2:5" x14ac:dyDescent="0.2">
      <c r="B80" s="140"/>
      <c r="C80" s="140"/>
      <c r="D80" s="140"/>
      <c r="E80" s="140"/>
    </row>
    <row r="81" spans="2:5" x14ac:dyDescent="0.2">
      <c r="B81" s="140"/>
      <c r="C81" s="140"/>
      <c r="D81" s="140"/>
      <c r="E81" s="140"/>
    </row>
    <row r="82" spans="2:5" x14ac:dyDescent="0.2">
      <c r="B82" s="140"/>
      <c r="C82" s="140"/>
      <c r="D82" s="140"/>
      <c r="E82" s="140"/>
    </row>
    <row r="83" spans="2:5" x14ac:dyDescent="0.2">
      <c r="B83" s="140"/>
      <c r="C83" s="140"/>
      <c r="D83" s="140"/>
      <c r="E83" s="140"/>
    </row>
    <row r="84" spans="2:5" x14ac:dyDescent="0.2">
      <c r="B84" s="140"/>
      <c r="C84" s="140"/>
      <c r="D84" s="140"/>
      <c r="E84" s="140"/>
    </row>
    <row r="85" spans="2:5" x14ac:dyDescent="0.2">
      <c r="B85" s="140"/>
      <c r="C85" s="140"/>
      <c r="D85" s="140"/>
      <c r="E85" s="140"/>
    </row>
    <row r="86" spans="2:5" x14ac:dyDescent="0.2">
      <c r="B86" s="140"/>
      <c r="C86" s="140"/>
      <c r="D86" s="140"/>
      <c r="E86" s="140"/>
    </row>
    <row r="87" spans="2:5" x14ac:dyDescent="0.2">
      <c r="B87" s="140"/>
      <c r="C87" s="140"/>
      <c r="D87" s="140"/>
      <c r="E87" s="140"/>
    </row>
    <row r="88" spans="2:5" x14ac:dyDescent="0.2">
      <c r="B88" s="140"/>
      <c r="C88" s="140"/>
      <c r="D88" s="140"/>
      <c r="E88" s="140"/>
    </row>
    <row r="89" spans="2:5" x14ac:dyDescent="0.2">
      <c r="B89" s="140"/>
      <c r="C89" s="140"/>
      <c r="D89" s="140"/>
      <c r="E89" s="140"/>
    </row>
  </sheetData>
  <mergeCells count="3">
    <mergeCell ref="B6:C6"/>
    <mergeCell ref="D6:E6"/>
    <mergeCell ref="A49:E49"/>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5938-1CF2-436E-ABDE-C44DC809AA8C}">
  <dimension ref="A1:O52"/>
  <sheetViews>
    <sheetView workbookViewId="0">
      <selection activeCell="A36" sqref="A36"/>
    </sheetView>
  </sheetViews>
  <sheetFormatPr baseColWidth="10" defaultColWidth="10.42578125" defaultRowHeight="12.75" x14ac:dyDescent="0.2"/>
  <cols>
    <col min="1" max="1" width="60.42578125" style="7" customWidth="1"/>
    <col min="2" max="16384" width="10.42578125" style="7"/>
  </cols>
  <sheetData>
    <row r="1" spans="1:15" x14ac:dyDescent="0.2">
      <c r="A1" s="310" t="s">
        <v>403</v>
      </c>
      <c r="B1" s="304"/>
      <c r="C1" s="304"/>
      <c r="D1" s="304"/>
      <c r="E1" s="304"/>
      <c r="F1" s="304"/>
      <c r="G1" s="304"/>
      <c r="H1" s="304"/>
      <c r="I1" s="304"/>
      <c r="J1" s="304"/>
      <c r="K1" s="304"/>
    </row>
    <row r="2" spans="1:15" x14ac:dyDescent="0.2">
      <c r="A2" s="305" t="s">
        <v>794</v>
      </c>
      <c r="B2" s="503"/>
      <c r="C2" s="304"/>
      <c r="D2" s="304"/>
      <c r="E2" s="304"/>
      <c r="F2" s="304"/>
      <c r="G2" s="304"/>
      <c r="H2" s="304"/>
      <c r="I2" s="304"/>
      <c r="J2" s="304"/>
      <c r="K2" s="304"/>
    </row>
    <row r="3" spans="1:15" x14ac:dyDescent="0.2">
      <c r="A3" s="305" t="s">
        <v>265</v>
      </c>
      <c r="B3" s="304"/>
      <c r="C3" s="304"/>
      <c r="D3" s="304"/>
      <c r="E3" s="304"/>
      <c r="F3" s="304"/>
      <c r="G3" s="304"/>
      <c r="H3" s="304"/>
      <c r="I3" s="304"/>
      <c r="J3" s="304"/>
      <c r="K3" s="304"/>
    </row>
    <row r="4" spans="1:15" x14ac:dyDescent="0.2">
      <c r="A4" s="306" t="s">
        <v>404</v>
      </c>
      <c r="B4" s="304"/>
      <c r="C4" s="304"/>
      <c r="D4" s="304"/>
      <c r="E4" s="304"/>
      <c r="F4" s="304"/>
      <c r="G4" s="304"/>
      <c r="H4" s="304"/>
      <c r="I4" s="304"/>
      <c r="J4" s="304"/>
      <c r="K4" s="304"/>
    </row>
    <row r="5" spans="1:15" x14ac:dyDescent="0.2">
      <c r="A5" s="22"/>
      <c r="B5" s="22"/>
      <c r="C5" s="22"/>
      <c r="D5" s="22"/>
      <c r="E5" s="22"/>
      <c r="F5" s="22"/>
      <c r="G5" s="22"/>
      <c r="H5" s="22"/>
      <c r="I5" s="22"/>
      <c r="J5" s="22"/>
      <c r="K5" s="22"/>
    </row>
    <row r="6" spans="1:15" x14ac:dyDescent="0.2">
      <c r="A6" s="1297" t="s">
        <v>405</v>
      </c>
      <c r="B6" s="1297"/>
      <c r="C6" s="1297"/>
      <c r="D6" s="1297"/>
      <c r="E6" s="1297"/>
      <c r="F6" s="1297"/>
      <c r="G6" s="1297"/>
      <c r="H6" s="1297"/>
      <c r="I6" s="1297"/>
      <c r="J6" s="1297"/>
      <c r="K6" s="1297"/>
      <c r="L6" s="1297"/>
    </row>
    <row r="7" spans="1:15" x14ac:dyDescent="0.2">
      <c r="A7" s="726" t="s">
        <v>406</v>
      </c>
      <c r="B7" s="735">
        <v>2013</v>
      </c>
      <c r="C7" s="686">
        <v>2014</v>
      </c>
      <c r="D7" s="727">
        <v>2015</v>
      </c>
      <c r="E7" s="686">
        <v>2016</v>
      </c>
      <c r="F7" s="727">
        <v>2017</v>
      </c>
      <c r="G7" s="686">
        <v>2018</v>
      </c>
      <c r="H7" s="727">
        <v>2019</v>
      </c>
      <c r="I7" s="686">
        <v>2020</v>
      </c>
      <c r="J7" s="727">
        <v>2021</v>
      </c>
      <c r="K7" s="686">
        <v>2022</v>
      </c>
      <c r="L7" s="728">
        <v>2023</v>
      </c>
    </row>
    <row r="8" spans="1:15" x14ac:dyDescent="0.2">
      <c r="A8" s="729" t="s">
        <v>407</v>
      </c>
      <c r="B8" s="736"/>
      <c r="C8" s="740"/>
      <c r="D8" s="730"/>
      <c r="E8" s="740"/>
      <c r="F8" s="730"/>
      <c r="G8" s="740"/>
      <c r="H8" s="730"/>
      <c r="I8" s="740"/>
      <c r="J8" s="730"/>
      <c r="K8" s="740"/>
      <c r="L8" s="731"/>
    </row>
    <row r="9" spans="1:15" x14ac:dyDescent="0.2">
      <c r="A9" s="721" t="s">
        <v>408</v>
      </c>
      <c r="B9" s="737">
        <v>1376.7497866199999</v>
      </c>
      <c r="C9" s="741">
        <v>498.93481600999996</v>
      </c>
      <c r="D9" s="717">
        <v>463.88133099808726</v>
      </c>
      <c r="E9" s="741">
        <v>462.28562596690375</v>
      </c>
      <c r="F9" s="717">
        <v>505.15019870999998</v>
      </c>
      <c r="G9" s="741">
        <v>541.57625513999994</v>
      </c>
      <c r="H9" s="717">
        <v>563.88934682000001</v>
      </c>
      <c r="I9" s="741">
        <v>0</v>
      </c>
      <c r="J9" s="717">
        <v>0</v>
      </c>
      <c r="K9" s="741">
        <v>531.59862391000001</v>
      </c>
      <c r="L9" s="722">
        <v>1640.5317546600002</v>
      </c>
    </row>
    <row r="10" spans="1:15" ht="15" x14ac:dyDescent="0.2">
      <c r="A10" s="721" t="s">
        <v>409</v>
      </c>
      <c r="B10" s="737">
        <v>79.461877990000417</v>
      </c>
      <c r="C10" s="741">
        <v>114.27931763000049</v>
      </c>
      <c r="D10" s="717">
        <v>-290.90234630999998</v>
      </c>
      <c r="E10" s="741">
        <v>291.82823337309696</v>
      </c>
      <c r="F10" s="717">
        <v>962.52402753000001</v>
      </c>
      <c r="G10" s="741">
        <v>-359.48574294999969</v>
      </c>
      <c r="H10" s="717">
        <v>1168.9156911400005</v>
      </c>
      <c r="I10" s="741">
        <v>929.68454314999974</v>
      </c>
      <c r="J10" s="717">
        <v>282.27300691000096</v>
      </c>
      <c r="K10" s="741">
        <v>-1254.7963241599195</v>
      </c>
      <c r="L10" s="722">
        <v>828.36416325999983</v>
      </c>
    </row>
    <row r="11" spans="1:15" ht="15" x14ac:dyDescent="0.2">
      <c r="A11" s="721" t="s">
        <v>410</v>
      </c>
      <c r="B11" s="737">
        <v>4.3514244700000004</v>
      </c>
      <c r="C11" s="741">
        <v>4.6292360199999996</v>
      </c>
      <c r="D11" s="717">
        <v>4.4724529000000004</v>
      </c>
      <c r="E11" s="741">
        <v>4.2449825600000004</v>
      </c>
      <c r="F11" s="717">
        <v>318.79727143999997</v>
      </c>
      <c r="G11" s="741">
        <v>529.79276000999994</v>
      </c>
      <c r="H11" s="717">
        <v>583.97047754000005</v>
      </c>
      <c r="I11" s="741">
        <v>1584.9411497999999</v>
      </c>
      <c r="J11" s="717">
        <v>2966.1728669300005</v>
      </c>
      <c r="K11" s="741">
        <v>274.45436133008036</v>
      </c>
      <c r="L11" s="722">
        <v>305.61502457</v>
      </c>
      <c r="O11" s="746"/>
    </row>
    <row r="12" spans="1:15" x14ac:dyDescent="0.2">
      <c r="A12" s="723" t="s">
        <v>411</v>
      </c>
      <c r="B12" s="738">
        <v>7335.1145051800004</v>
      </c>
      <c r="C12" s="742">
        <v>7943.6994028000008</v>
      </c>
      <c r="D12" s="724">
        <v>8112.205934588088</v>
      </c>
      <c r="E12" s="742">
        <v>8862.0748113680893</v>
      </c>
      <c r="F12" s="724">
        <v>10010.951766168089</v>
      </c>
      <c r="G12" s="742">
        <v>9663.2495183480914</v>
      </c>
      <c r="H12" s="724">
        <v>10812.084078768092</v>
      </c>
      <c r="I12" s="742">
        <v>10156.827472118093</v>
      </c>
      <c r="J12" s="724">
        <v>7472.927612098094</v>
      </c>
      <c r="K12" s="742">
        <v>6475.2755505180949</v>
      </c>
      <c r="L12" s="725">
        <v>8638.5564438680958</v>
      </c>
    </row>
    <row r="13" spans="1:15" x14ac:dyDescent="0.2">
      <c r="A13" s="729" t="s">
        <v>412</v>
      </c>
      <c r="B13" s="736"/>
      <c r="C13" s="740"/>
      <c r="D13" s="730"/>
      <c r="E13" s="740"/>
      <c r="F13" s="730"/>
      <c r="G13" s="740"/>
      <c r="H13" s="730"/>
      <c r="I13" s="740"/>
      <c r="J13" s="730"/>
      <c r="K13" s="740"/>
      <c r="L13" s="731"/>
    </row>
    <row r="14" spans="1:15" x14ac:dyDescent="0.2">
      <c r="A14" s="721" t="s">
        <v>408</v>
      </c>
      <c r="B14" s="737">
        <v>603.38535014000001</v>
      </c>
      <c r="C14" s="741">
        <v>0</v>
      </c>
      <c r="D14" s="717">
        <v>0</v>
      </c>
      <c r="E14" s="741">
        <v>0</v>
      </c>
      <c r="F14" s="717">
        <v>0</v>
      </c>
      <c r="G14" s="741">
        <v>0</v>
      </c>
      <c r="H14" s="717">
        <v>0</v>
      </c>
      <c r="I14" s="741">
        <v>0</v>
      </c>
      <c r="J14" s="717">
        <v>0</v>
      </c>
      <c r="K14" s="741">
        <v>5997.7</v>
      </c>
      <c r="L14" s="722">
        <v>0</v>
      </c>
    </row>
    <row r="15" spans="1:15" ht="15" x14ac:dyDescent="0.2">
      <c r="A15" s="721" t="s">
        <v>409</v>
      </c>
      <c r="B15" s="737">
        <v>-179.60947828000377</v>
      </c>
      <c r="C15" s="741">
        <v>-228.68378306000204</v>
      </c>
      <c r="D15" s="717">
        <v>-255.78902633999638</v>
      </c>
      <c r="E15" s="741">
        <v>270.67976064999891</v>
      </c>
      <c r="F15" s="717">
        <v>969.56886946999998</v>
      </c>
      <c r="G15" s="741">
        <v>-60.584645630001091</v>
      </c>
      <c r="H15" s="717">
        <v>666.61541632000046</v>
      </c>
      <c r="I15" s="741">
        <v>814.70068858999991</v>
      </c>
      <c r="J15" s="717">
        <v>-299.08710290999971</v>
      </c>
      <c r="K15" s="741">
        <v>-939.12680351000017</v>
      </c>
      <c r="L15" s="722">
        <v>157.87202543000097</v>
      </c>
    </row>
    <row r="16" spans="1:15" ht="15" x14ac:dyDescent="0.2">
      <c r="A16" s="721" t="s">
        <v>410</v>
      </c>
      <c r="B16" s="737">
        <v>2.1686971000000002</v>
      </c>
      <c r="C16" s="741">
        <v>501.62108124000002</v>
      </c>
      <c r="D16" s="717">
        <v>466.75622238</v>
      </c>
      <c r="E16" s="741">
        <v>464.89721717999998</v>
      </c>
      <c r="F16" s="717">
        <v>2.8037874500000002</v>
      </c>
      <c r="G16" s="741">
        <v>544.39141142999995</v>
      </c>
      <c r="H16" s="717">
        <v>2567.0562172599998</v>
      </c>
      <c r="I16" s="741">
        <v>4092.8635822400001</v>
      </c>
      <c r="J16" s="717">
        <v>6198.9592848900002</v>
      </c>
      <c r="K16" s="741">
        <v>1.5878686499999999</v>
      </c>
      <c r="L16" s="722">
        <v>1641.9429222100002</v>
      </c>
    </row>
    <row r="17" spans="1:12" x14ac:dyDescent="0.2">
      <c r="A17" s="723" t="s">
        <v>411</v>
      </c>
      <c r="B17" s="738">
        <v>15419.125409279999</v>
      </c>
      <c r="C17" s="742">
        <v>14688.820544979997</v>
      </c>
      <c r="D17" s="724">
        <v>13966.275296260001</v>
      </c>
      <c r="E17" s="742">
        <v>13772.05783973</v>
      </c>
      <c r="F17" s="724">
        <v>14738.822921749999</v>
      </c>
      <c r="G17" s="742">
        <v>14133.846864689998</v>
      </c>
      <c r="H17" s="724">
        <v>12233.406063749999</v>
      </c>
      <c r="I17" s="742">
        <v>8955.2431700999987</v>
      </c>
      <c r="J17" s="724">
        <v>2457.1967822999986</v>
      </c>
      <c r="K17" s="742">
        <v>7514.1821101399983</v>
      </c>
      <c r="L17" s="725">
        <v>6030.1112133599981</v>
      </c>
    </row>
    <row r="18" spans="1:12" x14ac:dyDescent="0.2">
      <c r="A18" s="729" t="s">
        <v>413</v>
      </c>
      <c r="B18" s="736"/>
      <c r="C18" s="740"/>
      <c r="D18" s="730"/>
      <c r="E18" s="740"/>
      <c r="F18" s="730"/>
      <c r="G18" s="740"/>
      <c r="H18" s="730"/>
      <c r="I18" s="740"/>
      <c r="J18" s="730"/>
      <c r="K18" s="740"/>
      <c r="L18" s="731"/>
    </row>
    <row r="19" spans="1:12" x14ac:dyDescent="0.2">
      <c r="A19" s="721" t="s">
        <v>414</v>
      </c>
      <c r="B19" s="737">
        <v>0</v>
      </c>
      <c r="C19" s="741">
        <v>0</v>
      </c>
      <c r="D19" s="717">
        <v>0</v>
      </c>
      <c r="E19" s="741">
        <v>0</v>
      </c>
      <c r="F19" s="717">
        <v>0</v>
      </c>
      <c r="G19" s="741">
        <v>0</v>
      </c>
      <c r="H19" s="717">
        <v>0</v>
      </c>
      <c r="I19" s="741">
        <v>0</v>
      </c>
      <c r="J19" s="717">
        <v>0</v>
      </c>
      <c r="K19" s="741">
        <v>43.764117706000043</v>
      </c>
      <c r="L19" s="722">
        <v>0</v>
      </c>
    </row>
    <row r="20" spans="1:12" x14ac:dyDescent="0.2">
      <c r="A20" s="721" t="s">
        <v>415</v>
      </c>
      <c r="B20" s="737">
        <v>0</v>
      </c>
      <c r="C20" s="741">
        <v>0</v>
      </c>
      <c r="D20" s="717">
        <v>0</v>
      </c>
      <c r="E20" s="741">
        <v>0</v>
      </c>
      <c r="F20" s="717">
        <v>0.27954983999999999</v>
      </c>
      <c r="G20" s="741">
        <v>0</v>
      </c>
      <c r="H20" s="717">
        <v>0</v>
      </c>
      <c r="I20" s="741">
        <v>0</v>
      </c>
      <c r="J20" s="717">
        <v>0</v>
      </c>
      <c r="K20" s="741">
        <v>41.991351080000001</v>
      </c>
      <c r="L20" s="722">
        <v>2.4908792200000001</v>
      </c>
    </row>
    <row r="21" spans="1:12" x14ac:dyDescent="0.2">
      <c r="A21" s="723" t="s">
        <v>411</v>
      </c>
      <c r="B21" s="738">
        <v>1.4282893639999563</v>
      </c>
      <c r="C21" s="742">
        <v>1.4282893639999563</v>
      </c>
      <c r="D21" s="724">
        <v>1.4282893639999563</v>
      </c>
      <c r="E21" s="742">
        <v>1.4282893639999563</v>
      </c>
      <c r="F21" s="724">
        <v>1.1487395239999563</v>
      </c>
      <c r="G21" s="742">
        <v>1.1487395239999563</v>
      </c>
      <c r="H21" s="724">
        <v>1.1487395239999563</v>
      </c>
      <c r="I21" s="742">
        <v>1.1487395239999563</v>
      </c>
      <c r="J21" s="724">
        <v>1.1487395239999563</v>
      </c>
      <c r="K21" s="742">
        <v>2.921506149999999</v>
      </c>
      <c r="L21" s="725">
        <v>0.43062692999999896</v>
      </c>
    </row>
    <row r="22" spans="1:12" x14ac:dyDescent="0.2">
      <c r="A22" s="729" t="s">
        <v>416</v>
      </c>
      <c r="B22" s="736"/>
      <c r="C22" s="740"/>
      <c r="D22" s="730"/>
      <c r="E22" s="740"/>
      <c r="F22" s="730"/>
      <c r="G22" s="740"/>
      <c r="H22" s="730"/>
      <c r="I22" s="740"/>
      <c r="J22" s="730"/>
      <c r="K22" s="740"/>
      <c r="L22" s="731"/>
    </row>
    <row r="23" spans="1:12" x14ac:dyDescent="0.2">
      <c r="A23" s="721" t="s">
        <v>414</v>
      </c>
      <c r="B23" s="737"/>
      <c r="C23" s="743"/>
      <c r="D23" s="718"/>
      <c r="E23" s="743"/>
      <c r="F23" s="718"/>
      <c r="G23" s="743"/>
      <c r="H23" s="718"/>
      <c r="I23" s="743"/>
      <c r="J23" s="718"/>
      <c r="K23" s="743"/>
      <c r="L23" s="720"/>
    </row>
    <row r="24" spans="1:12" x14ac:dyDescent="0.2">
      <c r="A24" s="721" t="s">
        <v>415</v>
      </c>
      <c r="B24" s="737"/>
      <c r="C24" s="743"/>
      <c r="D24" s="718"/>
      <c r="E24" s="743"/>
      <c r="F24" s="718"/>
      <c r="G24" s="743"/>
      <c r="H24" s="718"/>
      <c r="I24" s="743"/>
      <c r="J24" s="718"/>
      <c r="K24" s="743"/>
      <c r="L24" s="720"/>
    </row>
    <row r="25" spans="1:12" x14ac:dyDescent="0.2">
      <c r="A25" s="723" t="s">
        <v>411</v>
      </c>
      <c r="B25" s="739"/>
      <c r="C25" s="744"/>
      <c r="D25" s="732"/>
      <c r="E25" s="744"/>
      <c r="F25" s="732"/>
      <c r="G25" s="744"/>
      <c r="H25" s="732"/>
      <c r="I25" s="744"/>
      <c r="J25" s="732"/>
      <c r="K25" s="744"/>
      <c r="L25" s="733"/>
    </row>
    <row r="26" spans="1:12" x14ac:dyDescent="0.2">
      <c r="A26" s="719" t="s">
        <v>417</v>
      </c>
      <c r="B26" s="737"/>
      <c r="C26" s="741"/>
      <c r="D26" s="717"/>
      <c r="E26" s="741"/>
      <c r="F26" s="717"/>
      <c r="G26" s="741"/>
      <c r="H26" s="717"/>
      <c r="I26" s="741"/>
      <c r="J26" s="717"/>
      <c r="K26" s="741"/>
      <c r="L26" s="720"/>
    </row>
    <row r="27" spans="1:12" x14ac:dyDescent="0.2">
      <c r="A27" s="721" t="s">
        <v>414</v>
      </c>
      <c r="B27" s="737">
        <v>4000</v>
      </c>
      <c r="C27" s="741">
        <v>0</v>
      </c>
      <c r="D27" s="717">
        <v>0</v>
      </c>
      <c r="E27" s="741">
        <v>0</v>
      </c>
      <c r="F27" s="717">
        <v>0</v>
      </c>
      <c r="G27" s="741">
        <v>0</v>
      </c>
      <c r="H27" s="717">
        <v>0</v>
      </c>
      <c r="I27" s="741">
        <v>0</v>
      </c>
      <c r="J27" s="717">
        <v>0</v>
      </c>
      <c r="K27" s="741">
        <v>0</v>
      </c>
      <c r="L27" s="722">
        <v>0</v>
      </c>
    </row>
    <row r="28" spans="1:12" x14ac:dyDescent="0.2">
      <c r="A28" s="721" t="s">
        <v>415</v>
      </c>
      <c r="B28" s="737">
        <v>0</v>
      </c>
      <c r="C28" s="741">
        <v>269.79485678992103</v>
      </c>
      <c r="D28" s="717">
        <v>243.62541457627501</v>
      </c>
      <c r="E28" s="741">
        <v>665.92882653000004</v>
      </c>
      <c r="F28" s="717">
        <v>1283.8809052700001</v>
      </c>
      <c r="G28" s="741">
        <v>997.15175900999998</v>
      </c>
      <c r="H28" s="717">
        <v>416.30348846999999</v>
      </c>
      <c r="I28" s="741">
        <v>0</v>
      </c>
      <c r="J28" s="717">
        <v>0</v>
      </c>
      <c r="K28" s="741">
        <v>0</v>
      </c>
      <c r="L28" s="722">
        <v>215.42955799999999</v>
      </c>
    </row>
    <row r="29" spans="1:12" ht="15" x14ac:dyDescent="0.2">
      <c r="A29" s="721" t="s">
        <v>409</v>
      </c>
      <c r="B29" s="737">
        <v>1.3362024800003383</v>
      </c>
      <c r="C29" s="741">
        <v>8.4185198525126452</v>
      </c>
      <c r="D29" s="717">
        <v>0.40337065411699768</v>
      </c>
      <c r="E29" s="741">
        <v>47.400135882999997</v>
      </c>
      <c r="F29" s="717">
        <v>27.318810028263215</v>
      </c>
      <c r="G29" s="741">
        <v>6.2364729199999829</v>
      </c>
      <c r="H29" s="717">
        <v>-13.860161929999949</v>
      </c>
      <c r="I29" s="741">
        <v>1.6042695599999774</v>
      </c>
      <c r="J29" s="717">
        <v>0.1271050900000148</v>
      </c>
      <c r="K29" s="741">
        <v>2.974658919999996</v>
      </c>
      <c r="L29" s="722">
        <v>10.155425189999988</v>
      </c>
    </row>
    <row r="30" spans="1:12" x14ac:dyDescent="0.2">
      <c r="A30" s="723" t="s">
        <v>411</v>
      </c>
      <c r="B30" s="738">
        <v>4001.3362024800003</v>
      </c>
      <c r="C30" s="742">
        <v>3739.9598655425916</v>
      </c>
      <c r="D30" s="724">
        <v>3496.7378216204334</v>
      </c>
      <c r="E30" s="742">
        <v>2878.2091309734333</v>
      </c>
      <c r="F30" s="724">
        <v>1621.6470357316964</v>
      </c>
      <c r="G30" s="742">
        <v>630.73174964169641</v>
      </c>
      <c r="H30" s="724">
        <v>200.56809924169647</v>
      </c>
      <c r="I30" s="742">
        <v>202.17236880169645</v>
      </c>
      <c r="J30" s="724">
        <v>202.29947389169646</v>
      </c>
      <c r="K30" s="742">
        <v>205.27413281169646</v>
      </c>
      <c r="L30" s="725">
        <v>1.6964634141913848E-9</v>
      </c>
    </row>
    <row r="31" spans="1:12" x14ac:dyDescent="0.2">
      <c r="A31" s="1298" t="s">
        <v>418</v>
      </c>
      <c r="B31" s="1298"/>
      <c r="C31" s="1298"/>
      <c r="D31" s="1298"/>
      <c r="E31" s="1298"/>
      <c r="F31" s="1298"/>
      <c r="G31" s="1298"/>
      <c r="H31" s="1298"/>
      <c r="I31" s="1298"/>
      <c r="J31" s="1298"/>
      <c r="K31" s="1298"/>
      <c r="L31" s="1298"/>
    </row>
    <row r="32" spans="1:12" x14ac:dyDescent="0.2">
      <c r="A32" s="726" t="s">
        <v>88</v>
      </c>
      <c r="B32" s="686">
        <v>2013</v>
      </c>
      <c r="C32" s="727">
        <v>2014</v>
      </c>
      <c r="D32" s="686">
        <v>2015</v>
      </c>
      <c r="E32" s="727">
        <v>2016</v>
      </c>
      <c r="F32" s="686">
        <v>2017</v>
      </c>
      <c r="G32" s="727">
        <v>2018</v>
      </c>
      <c r="H32" s="686">
        <v>2019</v>
      </c>
      <c r="I32" s="727">
        <v>2020</v>
      </c>
      <c r="J32" s="686">
        <v>2021</v>
      </c>
      <c r="K32" s="727">
        <v>2022</v>
      </c>
      <c r="L32" s="686">
        <v>2023</v>
      </c>
    </row>
    <row r="33" spans="1:12" ht="15" x14ac:dyDescent="0.2">
      <c r="A33" s="729" t="s">
        <v>570</v>
      </c>
      <c r="B33" s="740"/>
      <c r="C33" s="730"/>
      <c r="D33" s="740"/>
      <c r="E33" s="730"/>
      <c r="F33" s="740"/>
      <c r="G33" s="730"/>
      <c r="H33" s="740"/>
      <c r="I33" s="730"/>
      <c r="J33" s="740"/>
      <c r="K33" s="730"/>
      <c r="L33" s="765"/>
    </row>
    <row r="34" spans="1:12" x14ac:dyDescent="0.2">
      <c r="A34" s="721" t="s">
        <v>408</v>
      </c>
      <c r="B34" s="743">
        <v>51138.689228000003</v>
      </c>
      <c r="C34" s="718">
        <v>54582</v>
      </c>
      <c r="D34" s="743">
        <v>54992</v>
      </c>
      <c r="E34" s="718">
        <v>65281</v>
      </c>
      <c r="F34" s="743">
        <v>63900</v>
      </c>
      <c r="G34" s="718">
        <v>65029.090214999997</v>
      </c>
      <c r="H34" s="743">
        <v>54268.359082000003</v>
      </c>
      <c r="I34" s="718">
        <v>26127.7</v>
      </c>
      <c r="J34" s="743">
        <v>28256.400000000001</v>
      </c>
      <c r="K34" s="718">
        <v>94426.500035000005</v>
      </c>
      <c r="L34" s="743">
        <v>147502.12778099999</v>
      </c>
    </row>
    <row r="35" spans="1:12" x14ac:dyDescent="0.2">
      <c r="A35" s="721" t="s">
        <v>419</v>
      </c>
      <c r="B35" s="743">
        <v>0</v>
      </c>
      <c r="C35" s="718">
        <v>0</v>
      </c>
      <c r="D35" s="743">
        <v>0</v>
      </c>
      <c r="E35" s="718">
        <v>0</v>
      </c>
      <c r="F35" s="743">
        <v>0</v>
      </c>
      <c r="G35" s="718">
        <v>0</v>
      </c>
      <c r="H35" s="743">
        <v>0</v>
      </c>
      <c r="I35" s="718">
        <v>0</v>
      </c>
      <c r="J35" s="743">
        <v>0</v>
      </c>
      <c r="K35" s="718">
        <v>0</v>
      </c>
      <c r="L35" s="743">
        <v>0</v>
      </c>
    </row>
    <row r="36" spans="1:12" x14ac:dyDescent="0.2">
      <c r="A36" s="721" t="s">
        <v>420</v>
      </c>
      <c r="B36" s="743">
        <v>51138.689228000003</v>
      </c>
      <c r="C36" s="718">
        <v>54582</v>
      </c>
      <c r="D36" s="743">
        <v>54992</v>
      </c>
      <c r="E36" s="718">
        <v>65281</v>
      </c>
      <c r="F36" s="743">
        <v>63900</v>
      </c>
      <c r="G36" s="718">
        <v>65029.090214999997</v>
      </c>
      <c r="H36" s="743">
        <v>54268.359082000003</v>
      </c>
      <c r="I36" s="718">
        <v>26127.7</v>
      </c>
      <c r="J36" s="743">
        <v>28256.400000000001</v>
      </c>
      <c r="K36" s="718">
        <v>94426.500035000005</v>
      </c>
      <c r="L36" s="743">
        <v>147502.12778099999</v>
      </c>
    </row>
    <row r="37" spans="1:12" x14ac:dyDescent="0.2">
      <c r="A37" s="721" t="s">
        <v>421</v>
      </c>
      <c r="B37" s="743"/>
      <c r="C37" s="718"/>
      <c r="D37" s="743"/>
      <c r="E37" s="718"/>
      <c r="F37" s="743"/>
      <c r="G37" s="718"/>
      <c r="H37" s="743"/>
      <c r="I37" s="718"/>
      <c r="J37" s="743"/>
      <c r="K37" s="718"/>
      <c r="L37" s="743"/>
    </row>
    <row r="38" spans="1:12" x14ac:dyDescent="0.2">
      <c r="A38" s="723" t="s">
        <v>411</v>
      </c>
      <c r="B38" s="744"/>
      <c r="C38" s="732"/>
      <c r="D38" s="744"/>
      <c r="E38" s="732"/>
      <c r="F38" s="744"/>
      <c r="G38" s="732"/>
      <c r="H38" s="744"/>
      <c r="I38" s="732"/>
      <c r="J38" s="744"/>
      <c r="K38" s="732"/>
      <c r="L38" s="744"/>
    </row>
    <row r="39" spans="1:12" x14ac:dyDescent="0.2">
      <c r="A39" s="729" t="s">
        <v>422</v>
      </c>
      <c r="B39" s="740"/>
      <c r="C39" s="730"/>
      <c r="D39" s="740"/>
      <c r="E39" s="730"/>
      <c r="F39" s="740"/>
      <c r="G39" s="730"/>
      <c r="H39" s="740"/>
      <c r="I39" s="730"/>
      <c r="J39" s="740"/>
      <c r="K39" s="730"/>
      <c r="L39" s="740"/>
    </row>
    <row r="40" spans="1:12" x14ac:dyDescent="0.2">
      <c r="A40" s="721" t="s">
        <v>408</v>
      </c>
      <c r="B40" s="743">
        <v>2215.169727</v>
      </c>
      <c r="C40" s="718">
        <v>545.83226499999955</v>
      </c>
      <c r="D40" s="743">
        <v>0</v>
      </c>
      <c r="E40" s="718">
        <v>0</v>
      </c>
      <c r="F40" s="743">
        <v>0</v>
      </c>
      <c r="G40" s="718">
        <v>0</v>
      </c>
      <c r="H40" s="743">
        <v>0</v>
      </c>
      <c r="I40" s="718">
        <v>0</v>
      </c>
      <c r="J40" s="743">
        <v>0</v>
      </c>
      <c r="K40" s="718">
        <v>0</v>
      </c>
      <c r="L40" s="743">
        <v>89.575999999999993</v>
      </c>
    </row>
    <row r="41" spans="1:12" x14ac:dyDescent="0.2">
      <c r="A41" s="721" t="s">
        <v>420</v>
      </c>
      <c r="B41" s="743">
        <v>1021.454006</v>
      </c>
      <c r="C41" s="718">
        <v>2267.0329999999999</v>
      </c>
      <c r="D41" s="743">
        <v>170.89599999999999</v>
      </c>
      <c r="E41" s="718">
        <v>28.997351999999999</v>
      </c>
      <c r="F41" s="743">
        <v>0</v>
      </c>
      <c r="G41" s="718">
        <v>0</v>
      </c>
      <c r="H41" s="743">
        <v>0</v>
      </c>
      <c r="I41" s="718">
        <v>0</v>
      </c>
      <c r="J41" s="743">
        <v>0</v>
      </c>
      <c r="K41" s="718">
        <v>0</v>
      </c>
      <c r="L41" s="743">
        <v>3270.9629970000005</v>
      </c>
    </row>
    <row r="42" spans="1:12" x14ac:dyDescent="0.2">
      <c r="A42" s="723" t="s">
        <v>411</v>
      </c>
      <c r="B42" s="744">
        <v>5237.6283650000005</v>
      </c>
      <c r="C42" s="732">
        <v>3516.4276299999997</v>
      </c>
      <c r="D42" s="744">
        <v>3345.5316299999995</v>
      </c>
      <c r="E42" s="732">
        <v>3316.5342779999996</v>
      </c>
      <c r="F42" s="744">
        <v>3316.5342779999996</v>
      </c>
      <c r="G42" s="732">
        <v>3316.5342779999996</v>
      </c>
      <c r="H42" s="744">
        <v>3316.5342779999996</v>
      </c>
      <c r="I42" s="732">
        <v>3316.5342779999996</v>
      </c>
      <c r="J42" s="744">
        <v>3316.5342779999996</v>
      </c>
      <c r="K42" s="732">
        <v>3316.5342779999996</v>
      </c>
      <c r="L42" s="744">
        <v>135.14728099999911</v>
      </c>
    </row>
    <row r="43" spans="1:12" x14ac:dyDescent="0.2">
      <c r="A43" s="719" t="s">
        <v>423</v>
      </c>
      <c r="B43" s="741"/>
      <c r="C43" s="717"/>
      <c r="D43" s="741"/>
      <c r="E43" s="717"/>
      <c r="F43" s="741"/>
      <c r="G43" s="717"/>
      <c r="H43" s="741"/>
      <c r="I43" s="717"/>
      <c r="J43" s="741"/>
      <c r="K43" s="717"/>
      <c r="L43" s="268"/>
    </row>
    <row r="44" spans="1:12" x14ac:dyDescent="0.2">
      <c r="A44" s="721" t="s">
        <v>408</v>
      </c>
      <c r="B44" s="743">
        <v>0</v>
      </c>
      <c r="C44" s="718">
        <v>0</v>
      </c>
      <c r="D44" s="743">
        <v>30000</v>
      </c>
      <c r="E44" s="718">
        <v>60000</v>
      </c>
      <c r="F44" s="743">
        <v>100000</v>
      </c>
      <c r="G44" s="718">
        <v>101910</v>
      </c>
      <c r="H44" s="743">
        <v>106431.53899999999</v>
      </c>
      <c r="I44" s="718">
        <v>107623.505</v>
      </c>
      <c r="J44" s="743">
        <v>118717.705</v>
      </c>
      <c r="K44" s="718">
        <v>123458.31199999999</v>
      </c>
      <c r="L44" s="743">
        <v>140063.84360700002</v>
      </c>
    </row>
    <row r="45" spans="1:12" x14ac:dyDescent="0.2">
      <c r="A45" s="721" t="s">
        <v>420</v>
      </c>
      <c r="B45" s="743">
        <v>0</v>
      </c>
      <c r="C45" s="718">
        <v>0</v>
      </c>
      <c r="D45" s="743">
        <v>0</v>
      </c>
      <c r="E45" s="718">
        <v>33530.548999999999</v>
      </c>
      <c r="F45" s="743">
        <v>52960</v>
      </c>
      <c r="G45" s="718">
        <v>58851.676999999996</v>
      </c>
      <c r="H45" s="743">
        <v>71851.100000999999</v>
      </c>
      <c r="I45" s="718">
        <v>130074.11799999999</v>
      </c>
      <c r="J45" s="743">
        <v>115542.5</v>
      </c>
      <c r="K45" s="718">
        <v>166000</v>
      </c>
      <c r="L45" s="743">
        <v>177762.315</v>
      </c>
    </row>
    <row r="46" spans="1:12" ht="15" x14ac:dyDescent="0.2">
      <c r="A46" s="721" t="s">
        <v>409</v>
      </c>
      <c r="B46" s="743">
        <v>0</v>
      </c>
      <c r="C46" s="718">
        <v>0</v>
      </c>
      <c r="D46" s="743">
        <v>0.29558600160089554</v>
      </c>
      <c r="E46" s="718">
        <v>2586.6772299999998</v>
      </c>
      <c r="F46" s="743">
        <v>3806.9416139999998</v>
      </c>
      <c r="G46" s="718">
        <v>4991.866514999987</v>
      </c>
      <c r="H46" s="743">
        <v>6953.289764000001</v>
      </c>
      <c r="I46" s="718">
        <v>3339.870167999994</v>
      </c>
      <c r="J46" s="743">
        <v>208.93588900000032</v>
      </c>
      <c r="K46" s="718">
        <v>17376.230073000013</v>
      </c>
      <c r="L46" s="743">
        <v>18073.64016000001</v>
      </c>
    </row>
    <row r="47" spans="1:12" x14ac:dyDescent="0.2">
      <c r="A47" s="723" t="s">
        <v>411</v>
      </c>
      <c r="B47" s="745">
        <v>0</v>
      </c>
      <c r="C47" s="734">
        <v>0</v>
      </c>
      <c r="D47" s="744">
        <v>30000.295586001601</v>
      </c>
      <c r="E47" s="732">
        <v>59056.423816001596</v>
      </c>
      <c r="F47" s="744">
        <v>109903.36543000159</v>
      </c>
      <c r="G47" s="732">
        <v>157953.55494500155</v>
      </c>
      <c r="H47" s="744">
        <v>199487.28370800155</v>
      </c>
      <c r="I47" s="732">
        <v>180376.54087600156</v>
      </c>
      <c r="J47" s="744">
        <v>183760.68176500156</v>
      </c>
      <c r="K47" s="732">
        <v>158595.22383800155</v>
      </c>
      <c r="L47" s="744">
        <v>138970.39260500157</v>
      </c>
    </row>
    <row r="48" spans="1:12" x14ac:dyDescent="0.2">
      <c r="A48" s="307" t="s">
        <v>424</v>
      </c>
      <c r="B48" s="304"/>
      <c r="C48" s="304"/>
      <c r="D48" s="304"/>
      <c r="E48" s="304"/>
      <c r="F48" s="304"/>
      <c r="G48" s="304"/>
      <c r="H48" s="304"/>
      <c r="I48" s="304"/>
      <c r="J48" s="304"/>
      <c r="K48" s="304"/>
    </row>
    <row r="49" spans="1:11" x14ac:dyDescent="0.2">
      <c r="A49" s="307" t="s">
        <v>425</v>
      </c>
      <c r="B49" s="304"/>
      <c r="C49" s="304"/>
      <c r="D49" s="304"/>
      <c r="E49" s="304"/>
      <c r="F49" s="308"/>
      <c r="G49" s="308"/>
      <c r="H49" s="308"/>
      <c r="I49" s="308"/>
      <c r="J49" s="308"/>
      <c r="K49" s="308"/>
    </row>
    <row r="50" spans="1:11" x14ac:dyDescent="0.2">
      <c r="A50" s="307" t="s">
        <v>426</v>
      </c>
      <c r="B50" s="304"/>
      <c r="C50" s="304"/>
      <c r="D50" s="304"/>
      <c r="E50" s="304"/>
      <c r="F50" s="308"/>
      <c r="G50" s="308"/>
      <c r="H50" s="308"/>
      <c r="I50" s="308"/>
      <c r="J50" s="308"/>
      <c r="K50" s="308"/>
    </row>
    <row r="51" spans="1:11" x14ac:dyDescent="0.2">
      <c r="A51" s="307" t="s">
        <v>18</v>
      </c>
      <c r="B51" s="304"/>
      <c r="C51" s="304"/>
      <c r="D51" s="304"/>
      <c r="E51" s="304"/>
      <c r="F51" s="304"/>
      <c r="G51" s="304"/>
      <c r="H51" s="309"/>
      <c r="I51" s="309"/>
      <c r="J51" s="309"/>
      <c r="K51" s="309"/>
    </row>
    <row r="52" spans="1:11" x14ac:dyDescent="0.2">
      <c r="A52" s="22"/>
      <c r="B52" s="22"/>
      <c r="C52" s="22"/>
      <c r="D52" s="22"/>
      <c r="E52" s="22"/>
      <c r="F52" s="22"/>
      <c r="G52" s="22"/>
      <c r="H52" s="22"/>
      <c r="I52" s="22"/>
      <c r="J52" s="22"/>
      <c r="K52" s="22"/>
    </row>
  </sheetData>
  <mergeCells count="2">
    <mergeCell ref="A6:L6"/>
    <mergeCell ref="A31:L31"/>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E0AF-088E-4A0D-860D-5C17E0965269}">
  <dimension ref="A1:J54"/>
  <sheetViews>
    <sheetView zoomScaleNormal="100" workbookViewId="0">
      <selection activeCell="A10" sqref="A10"/>
    </sheetView>
  </sheetViews>
  <sheetFormatPr baseColWidth="10" defaultColWidth="11.42578125" defaultRowHeight="12.75" x14ac:dyDescent="0.2"/>
  <cols>
    <col min="1" max="1" width="45.42578125" style="7" bestFit="1" customWidth="1"/>
    <col min="2" max="5" width="11.42578125" style="7" customWidth="1"/>
    <col min="6" max="16384" width="11.42578125" style="7"/>
  </cols>
  <sheetData>
    <row r="1" spans="1:10" x14ac:dyDescent="0.2">
      <c r="A1" s="311" t="s">
        <v>427</v>
      </c>
      <c r="B1" s="311"/>
      <c r="C1" s="127"/>
      <c r="D1" s="312"/>
      <c r="E1" s="263"/>
    </row>
    <row r="2" spans="1:10" x14ac:dyDescent="0.2">
      <c r="A2" s="311" t="s">
        <v>793</v>
      </c>
      <c r="B2" s="311"/>
      <c r="C2" s="127"/>
      <c r="D2" s="312"/>
      <c r="E2" s="263"/>
    </row>
    <row r="3" spans="1:10" x14ac:dyDescent="0.2">
      <c r="A3" s="311" t="s">
        <v>428</v>
      </c>
      <c r="B3" s="311"/>
      <c r="C3" s="127"/>
      <c r="D3" s="312"/>
      <c r="E3" s="263"/>
    </row>
    <row r="4" spans="1:10" x14ac:dyDescent="0.2">
      <c r="A4" s="313" t="s">
        <v>429</v>
      </c>
      <c r="B4" s="313"/>
      <c r="C4" s="127"/>
      <c r="D4" s="312"/>
      <c r="E4" s="263"/>
    </row>
    <row r="5" spans="1:10" x14ac:dyDescent="0.2">
      <c r="A5" s="1299"/>
      <c r="B5" s="1299"/>
      <c r="C5" s="1299"/>
      <c r="D5" s="1299"/>
    </row>
    <row r="6" spans="1:10" x14ac:dyDescent="0.2">
      <c r="A6" s="24"/>
      <c r="B6" s="231">
        <v>2015</v>
      </c>
      <c r="C6" s="314">
        <v>2016</v>
      </c>
      <c r="D6" s="314">
        <v>2017</v>
      </c>
      <c r="E6" s="314">
        <v>2018</v>
      </c>
      <c r="F6" s="314">
        <v>2019</v>
      </c>
      <c r="G6" s="314">
        <v>2020</v>
      </c>
      <c r="H6" s="314">
        <v>2021</v>
      </c>
      <c r="I6" s="314">
        <v>2022</v>
      </c>
      <c r="J6" s="231">
        <v>2023</v>
      </c>
    </row>
    <row r="7" spans="1:10" s="6" customFormat="1" x14ac:dyDescent="0.2">
      <c r="A7" s="315" t="s">
        <v>20</v>
      </c>
      <c r="B7" s="280">
        <v>11694613.354999999</v>
      </c>
      <c r="C7" s="280">
        <v>11432247.559999999</v>
      </c>
      <c r="D7" s="280">
        <v>12502020.273</v>
      </c>
      <c r="E7" s="280">
        <v>14380856.331</v>
      </c>
      <c r="F7" s="280">
        <v>14232825.592999998</v>
      </c>
      <c r="G7" s="280">
        <v>12520384.726000004</v>
      </c>
      <c r="H7" s="280">
        <v>18841748.796999995</v>
      </c>
      <c r="I7" s="280">
        <v>26920284.665000003</v>
      </c>
      <c r="J7" s="280">
        <v>20306257.778000005</v>
      </c>
    </row>
    <row r="8" spans="1:10" s="6" customFormat="1" x14ac:dyDescent="0.2">
      <c r="A8" s="315" t="s">
        <v>430</v>
      </c>
      <c r="B8" s="280">
        <v>-650606.15900000092</v>
      </c>
      <c r="C8" s="280">
        <v>-867277.66900000069</v>
      </c>
      <c r="D8" s="280">
        <v>-974089.34199999925</v>
      </c>
      <c r="E8" s="280">
        <v>-669314.98300000094</v>
      </c>
      <c r="F8" s="280">
        <v>-797249.82899999991</v>
      </c>
      <c r="G8" s="280">
        <v>-1948843.487999998</v>
      </c>
      <c r="H8" s="280">
        <v>-401013.86300000548</v>
      </c>
      <c r="I8" s="280">
        <v>2538334.3890000023</v>
      </c>
      <c r="J8" s="280">
        <v>-2649060.3039999977</v>
      </c>
    </row>
    <row r="9" spans="1:10" x14ac:dyDescent="0.2">
      <c r="A9" s="268" t="s">
        <v>431</v>
      </c>
      <c r="B9" s="238">
        <v>7555764.2640000004</v>
      </c>
      <c r="C9" s="238">
        <v>7559898.3149999985</v>
      </c>
      <c r="D9" s="238">
        <v>8179107.7640000014</v>
      </c>
      <c r="E9" s="238">
        <v>8899010.7039999999</v>
      </c>
      <c r="F9" s="238">
        <v>10486819.907000002</v>
      </c>
      <c r="G9" s="238">
        <v>10531818.366000002</v>
      </c>
      <c r="H9" s="238">
        <v>9154780.7559999973</v>
      </c>
      <c r="I9" s="238">
        <v>16837610.839000002</v>
      </c>
      <c r="J9" s="238">
        <v>16659148.177000001</v>
      </c>
    </row>
    <row r="10" spans="1:10" x14ac:dyDescent="0.2">
      <c r="A10" s="268" t="s">
        <v>432</v>
      </c>
      <c r="B10" s="238">
        <v>-8206370.4230000013</v>
      </c>
      <c r="C10" s="238">
        <v>-8427175.9839999992</v>
      </c>
      <c r="D10" s="238">
        <v>-9153197.1060000006</v>
      </c>
      <c r="E10" s="238">
        <v>-9568325.6870000008</v>
      </c>
      <c r="F10" s="238">
        <v>-11284069.736000001</v>
      </c>
      <c r="G10" s="238">
        <v>-12480661.854</v>
      </c>
      <c r="H10" s="238">
        <v>-9555794.6190000027</v>
      </c>
      <c r="I10" s="238">
        <v>-14299276.449999999</v>
      </c>
      <c r="J10" s="238">
        <v>-19308208.480999999</v>
      </c>
    </row>
    <row r="11" spans="1:10" s="6" customFormat="1" x14ac:dyDescent="0.2">
      <c r="A11" s="315" t="s">
        <v>433</v>
      </c>
      <c r="B11" s="280">
        <v>4898247.1459999997</v>
      </c>
      <c r="C11" s="280">
        <v>4814532.4629999995</v>
      </c>
      <c r="D11" s="280">
        <v>5463379.5779999997</v>
      </c>
      <c r="E11" s="280">
        <v>5841359.9460000005</v>
      </c>
      <c r="F11" s="280">
        <v>5110737.1100000003</v>
      </c>
      <c r="G11" s="280">
        <v>6097162.8020000001</v>
      </c>
      <c r="H11" s="280">
        <v>7839783.0810000002</v>
      </c>
      <c r="I11" s="280">
        <v>8641580.6789999995</v>
      </c>
      <c r="J11" s="280">
        <v>7689780.2339999992</v>
      </c>
    </row>
    <row r="12" spans="1:10" s="6" customFormat="1" x14ac:dyDescent="0.2">
      <c r="A12" s="315" t="s">
        <v>434</v>
      </c>
      <c r="B12" s="280">
        <v>7446972.3679999998</v>
      </c>
      <c r="C12" s="280">
        <v>7484992.7659999998</v>
      </c>
      <c r="D12" s="280">
        <v>8012730.0369999995</v>
      </c>
      <c r="E12" s="280">
        <v>9208811.3680000007</v>
      </c>
      <c r="F12" s="280">
        <v>9919338.311999999</v>
      </c>
      <c r="G12" s="280">
        <v>8372065.4120000005</v>
      </c>
      <c r="H12" s="280">
        <v>11402979.579</v>
      </c>
      <c r="I12" s="280">
        <v>15740369.597000001</v>
      </c>
      <c r="J12" s="280">
        <v>15265537.848000001</v>
      </c>
    </row>
    <row r="13" spans="1:10" s="6" customFormat="1" x14ac:dyDescent="0.2">
      <c r="A13" s="315" t="s">
        <v>24</v>
      </c>
      <c r="B13" s="280">
        <v>13273957.674000002</v>
      </c>
      <c r="C13" s="280">
        <v>14073050.421999998</v>
      </c>
      <c r="D13" s="280">
        <v>15069539.561000001</v>
      </c>
      <c r="E13" s="280">
        <v>16211646.288999997</v>
      </c>
      <c r="F13" s="280">
        <v>16348944.011999998</v>
      </c>
      <c r="G13" s="280">
        <v>15963031.913000001</v>
      </c>
      <c r="H13" s="280">
        <v>22785934.748</v>
      </c>
      <c r="I13" s="280">
        <v>24515246.357000001</v>
      </c>
      <c r="J13" s="280">
        <v>24179490.524000004</v>
      </c>
    </row>
    <row r="14" spans="1:10" x14ac:dyDescent="0.2">
      <c r="A14" s="268" t="s">
        <v>435</v>
      </c>
      <c r="B14" s="238">
        <v>19729838.393000003</v>
      </c>
      <c r="C14" s="238">
        <v>20196246.34</v>
      </c>
      <c r="D14" s="238">
        <v>21162615.125</v>
      </c>
      <c r="E14" s="238">
        <v>22834272.252999999</v>
      </c>
      <c r="F14" s="238">
        <v>24079793.324000001</v>
      </c>
      <c r="G14" s="238">
        <v>24260707.587000001</v>
      </c>
      <c r="H14" s="238">
        <v>31514587.949000001</v>
      </c>
      <c r="I14" s="238">
        <v>35802223.063999996</v>
      </c>
      <c r="J14" s="238">
        <v>37058043.083000004</v>
      </c>
    </row>
    <row r="15" spans="1:10" x14ac:dyDescent="0.2">
      <c r="A15" s="268" t="s">
        <v>436</v>
      </c>
      <c r="B15" s="238">
        <v>-395197.51899999997</v>
      </c>
      <c r="C15" s="238">
        <v>-432414.67700000003</v>
      </c>
      <c r="D15" s="238">
        <v>-342327.72899999999</v>
      </c>
      <c r="E15" s="238">
        <v>-390787.74100000004</v>
      </c>
      <c r="F15" s="238">
        <v>-415811.70299999998</v>
      </c>
      <c r="G15" s="238">
        <v>-314552.06700000004</v>
      </c>
      <c r="H15" s="238">
        <v>-378316.228</v>
      </c>
      <c r="I15" s="238">
        <v>-441184.35499999998</v>
      </c>
      <c r="J15" s="238">
        <v>-447683.05900000001</v>
      </c>
    </row>
    <row r="16" spans="1:10" x14ac:dyDescent="0.2">
      <c r="A16" s="268" t="s">
        <v>437</v>
      </c>
      <c r="B16" s="238">
        <v>-6060683.2000000002</v>
      </c>
      <c r="C16" s="238">
        <v>-5690781.2410000004</v>
      </c>
      <c r="D16" s="238">
        <v>-5750747.835</v>
      </c>
      <c r="E16" s="238">
        <v>-6231838.2230000002</v>
      </c>
      <c r="F16" s="238">
        <v>-7315037.6090000002</v>
      </c>
      <c r="G16" s="238">
        <v>-7983123.6069999989</v>
      </c>
      <c r="H16" s="238">
        <v>-8350336.9730000002</v>
      </c>
      <c r="I16" s="238">
        <v>-10845792.351999998</v>
      </c>
      <c r="J16" s="238">
        <v>-12430869.5</v>
      </c>
    </row>
    <row r="17" spans="1:10" s="6" customFormat="1" x14ac:dyDescent="0.2">
      <c r="A17" s="315" t="s">
        <v>438</v>
      </c>
      <c r="B17" s="280">
        <v>2379385.6310000001</v>
      </c>
      <c r="C17" s="280">
        <v>2521070.4520000005</v>
      </c>
      <c r="D17" s="280">
        <v>2620005.8979999996</v>
      </c>
      <c r="E17" s="280">
        <v>2728471.6989999996</v>
      </c>
      <c r="F17" s="280">
        <v>2802129.6269999999</v>
      </c>
      <c r="G17" s="280">
        <v>2854866.3119999999</v>
      </c>
      <c r="H17" s="280">
        <v>2718807.2750000004</v>
      </c>
      <c r="I17" s="280">
        <v>2221929.3159999996</v>
      </c>
      <c r="J17" s="280">
        <v>3717940.9369999999</v>
      </c>
    </row>
    <row r="18" spans="1:10" x14ac:dyDescent="0.2">
      <c r="A18" s="268" t="s">
        <v>439</v>
      </c>
      <c r="B18" s="238">
        <v>982609.1399999999</v>
      </c>
      <c r="C18" s="238">
        <v>1009033.692</v>
      </c>
      <c r="D18" s="238">
        <v>978696.03199999989</v>
      </c>
      <c r="E18" s="238">
        <v>981456.08100000001</v>
      </c>
      <c r="F18" s="238">
        <v>973335.0199999999</v>
      </c>
      <c r="G18" s="238">
        <v>1021916.5510000002</v>
      </c>
      <c r="H18" s="238">
        <v>1201968.4610000001</v>
      </c>
      <c r="I18" s="238">
        <v>1171381.7969999998</v>
      </c>
      <c r="J18" s="238">
        <v>1092380.7659999998</v>
      </c>
    </row>
    <row r="19" spans="1:10" x14ac:dyDescent="0.2">
      <c r="A19" s="268" t="s">
        <v>440</v>
      </c>
      <c r="B19" s="238">
        <v>1388218.24</v>
      </c>
      <c r="C19" s="238">
        <v>1502039.06</v>
      </c>
      <c r="D19" s="238">
        <v>1629561.17</v>
      </c>
      <c r="E19" s="238">
        <v>1727392.4109999998</v>
      </c>
      <c r="F19" s="238">
        <v>1811132.152</v>
      </c>
      <c r="G19" s="238">
        <v>1799845.9129999999</v>
      </c>
      <c r="H19" s="238">
        <v>1507871.594</v>
      </c>
      <c r="I19" s="238">
        <v>1028981.56</v>
      </c>
      <c r="J19" s="238">
        <v>2604565.0010000002</v>
      </c>
    </row>
    <row r="20" spans="1:10" x14ac:dyDescent="0.2">
      <c r="A20" s="268" t="s">
        <v>441</v>
      </c>
      <c r="B20" s="238">
        <v>8558.2510000000002</v>
      </c>
      <c r="C20" s="238">
        <v>9997.7000000000007</v>
      </c>
      <c r="D20" s="238">
        <v>11748.696</v>
      </c>
      <c r="E20" s="238">
        <v>19623.207000000002</v>
      </c>
      <c r="F20" s="238">
        <v>17662.454999999998</v>
      </c>
      <c r="G20" s="238">
        <v>33103.847999999998</v>
      </c>
      <c r="H20" s="238">
        <v>8967.2199999999993</v>
      </c>
      <c r="I20" s="238">
        <v>21565.959000000003</v>
      </c>
      <c r="J20" s="238">
        <v>20995.170000000002</v>
      </c>
    </row>
    <row r="21" spans="1:10" s="6" customFormat="1" x14ac:dyDescent="0.2">
      <c r="A21" s="315" t="s">
        <v>29</v>
      </c>
      <c r="B21" s="280">
        <v>272117.745</v>
      </c>
      <c r="C21" s="280">
        <v>459833.97100000002</v>
      </c>
      <c r="D21" s="280">
        <v>518645.49699999997</v>
      </c>
      <c r="E21" s="280">
        <v>587721.24100000004</v>
      </c>
      <c r="F21" s="280">
        <v>672555.35100000002</v>
      </c>
      <c r="G21" s="280">
        <v>354171.23800000001</v>
      </c>
      <c r="H21" s="280">
        <v>590815.78099999996</v>
      </c>
      <c r="I21" s="280">
        <v>765709.35899999994</v>
      </c>
      <c r="J21" s="280">
        <v>746189.17399999988</v>
      </c>
    </row>
    <row r="22" spans="1:10" s="6" customFormat="1" x14ac:dyDescent="0.2">
      <c r="A22" s="315" t="s">
        <v>30</v>
      </c>
      <c r="B22" s="280">
        <v>343491.45400000003</v>
      </c>
      <c r="C22" s="280">
        <v>308871.19799999997</v>
      </c>
      <c r="D22" s="280">
        <v>321155.788</v>
      </c>
      <c r="E22" s="280">
        <v>347555.13699999999</v>
      </c>
      <c r="F22" s="280">
        <v>331845.91899999999</v>
      </c>
      <c r="G22" s="280">
        <v>294203.55599999998</v>
      </c>
      <c r="H22" s="280">
        <v>468127.55</v>
      </c>
      <c r="I22" s="280">
        <v>555862.69900000002</v>
      </c>
      <c r="J22" s="280">
        <v>481395.79099999997</v>
      </c>
    </row>
    <row r="23" spans="1:10" s="6" customFormat="1" x14ac:dyDescent="0.2">
      <c r="A23" s="315" t="s">
        <v>31</v>
      </c>
      <c r="B23" s="280">
        <v>-285749.96499999997</v>
      </c>
      <c r="C23" s="280">
        <v>203093.30100000004</v>
      </c>
      <c r="D23" s="280">
        <v>-277299.8629999999</v>
      </c>
      <c r="E23" s="280">
        <v>47808.318999999901</v>
      </c>
      <c r="F23" s="280">
        <v>190921.97600000002</v>
      </c>
      <c r="G23" s="280">
        <v>315826.50599999999</v>
      </c>
      <c r="H23" s="280">
        <v>-121669.31399999978</v>
      </c>
      <c r="I23" s="280">
        <v>428487.11799999978</v>
      </c>
      <c r="J23" s="280">
        <v>309531.69799999986</v>
      </c>
    </row>
    <row r="24" spans="1:10" x14ac:dyDescent="0.2">
      <c r="A24" s="268" t="s">
        <v>442</v>
      </c>
      <c r="B24" s="238">
        <v>-828988.85800000001</v>
      </c>
      <c r="C24" s="238">
        <v>-420982.83899999998</v>
      </c>
      <c r="D24" s="238">
        <v>-1052319.9739999999</v>
      </c>
      <c r="E24" s="238">
        <v>-864174.11100000003</v>
      </c>
      <c r="F24" s="238">
        <v>-533049.06199999992</v>
      </c>
      <c r="G24" s="238">
        <v>-464886.54700000008</v>
      </c>
      <c r="H24" s="238">
        <v>-1272464.3169999998</v>
      </c>
      <c r="I24" s="238">
        <v>-1273435.2409999999</v>
      </c>
      <c r="J24" s="238">
        <v>-1360339.7659999998</v>
      </c>
    </row>
    <row r="25" spans="1:10" x14ac:dyDescent="0.2">
      <c r="A25" s="268" t="s">
        <v>443</v>
      </c>
      <c r="B25" s="238">
        <v>543238.89300000004</v>
      </c>
      <c r="C25" s="238">
        <v>624076.14</v>
      </c>
      <c r="D25" s="238">
        <v>775020.11100000003</v>
      </c>
      <c r="E25" s="238">
        <v>911982.42999999993</v>
      </c>
      <c r="F25" s="238">
        <v>723971.03799999994</v>
      </c>
      <c r="G25" s="238">
        <v>780713.05300000007</v>
      </c>
      <c r="H25" s="238">
        <v>1150795.003</v>
      </c>
      <c r="I25" s="238">
        <v>1701922.3589999997</v>
      </c>
      <c r="J25" s="238">
        <v>1669871.4639999997</v>
      </c>
    </row>
    <row r="26" spans="1:10" x14ac:dyDescent="0.2">
      <c r="A26" s="316" t="s">
        <v>32</v>
      </c>
      <c r="B26" s="299">
        <v>27677815.894000001</v>
      </c>
      <c r="C26" s="299">
        <v>28998166.903999995</v>
      </c>
      <c r="D26" s="299">
        <v>30754067.153999999</v>
      </c>
      <c r="E26" s="299">
        <v>34304059.015999995</v>
      </c>
      <c r="F26" s="299">
        <v>34579222.478</v>
      </c>
      <c r="G26" s="299">
        <v>32302484.251000009</v>
      </c>
      <c r="H26" s="299">
        <v>45283764.83699999</v>
      </c>
      <c r="I26" s="299">
        <v>55407519.513999999</v>
      </c>
      <c r="J26" s="299">
        <v>49740805.90200001</v>
      </c>
    </row>
    <row r="27" spans="1:10" x14ac:dyDescent="0.2">
      <c r="A27" s="7" t="s">
        <v>18</v>
      </c>
    </row>
    <row r="30" spans="1:10" x14ac:dyDescent="0.2">
      <c r="A30" s="319"/>
      <c r="B30" s="1075"/>
      <c r="C30" s="1075"/>
      <c r="D30" s="1075"/>
      <c r="E30" s="1075"/>
      <c r="F30" s="1075"/>
      <c r="G30" s="1075"/>
      <c r="H30" s="1075"/>
      <c r="I30" s="1075"/>
      <c r="J30" s="1075"/>
    </row>
    <row r="31" spans="1:10" x14ac:dyDescent="0.2">
      <c r="B31" s="1075"/>
      <c r="C31" s="1075"/>
      <c r="D31" s="1075"/>
      <c r="E31" s="1075"/>
      <c r="F31" s="1075"/>
      <c r="G31" s="1075"/>
      <c r="H31" s="1075"/>
      <c r="I31" s="1075"/>
      <c r="J31" s="1075"/>
    </row>
    <row r="32" spans="1:10" x14ac:dyDescent="0.2">
      <c r="B32" s="1075"/>
      <c r="C32" s="1075"/>
      <c r="D32" s="1075"/>
      <c r="E32" s="1075"/>
      <c r="F32" s="1075"/>
      <c r="G32" s="1075"/>
      <c r="H32" s="1075"/>
      <c r="I32" s="1075"/>
      <c r="J32" s="1075"/>
    </row>
    <row r="33" spans="2:10" x14ac:dyDescent="0.2">
      <c r="B33" s="1075"/>
      <c r="C33" s="1075"/>
      <c r="D33" s="1075"/>
      <c r="E33" s="1075"/>
      <c r="F33" s="1075"/>
      <c r="G33" s="1075"/>
      <c r="H33" s="1075"/>
      <c r="I33" s="1075"/>
      <c r="J33" s="1075"/>
    </row>
    <row r="34" spans="2:10" x14ac:dyDescent="0.2">
      <c r="B34" s="1075"/>
      <c r="C34" s="1075"/>
      <c r="D34" s="1075"/>
      <c r="E34" s="1075"/>
      <c r="F34" s="1075"/>
      <c r="G34" s="1075"/>
      <c r="H34" s="1075"/>
      <c r="I34" s="1075"/>
      <c r="J34" s="1075"/>
    </row>
    <row r="35" spans="2:10" x14ac:dyDescent="0.2">
      <c r="B35" s="1075"/>
      <c r="C35" s="1075"/>
      <c r="D35" s="1075"/>
      <c r="E35" s="1075"/>
      <c r="F35" s="1075"/>
      <c r="G35" s="1075"/>
      <c r="H35" s="1075"/>
      <c r="I35" s="1075"/>
      <c r="J35" s="1075"/>
    </row>
    <row r="36" spans="2:10" x14ac:dyDescent="0.2">
      <c r="B36" s="1075"/>
      <c r="C36" s="1075"/>
      <c r="D36" s="1075"/>
      <c r="E36" s="1075"/>
      <c r="F36" s="1075"/>
      <c r="G36" s="1075"/>
      <c r="H36" s="1075"/>
      <c r="I36" s="1075"/>
      <c r="J36" s="1075"/>
    </row>
    <row r="37" spans="2:10" x14ac:dyDescent="0.2">
      <c r="B37" s="1075"/>
      <c r="C37" s="1075"/>
      <c r="D37" s="1075"/>
      <c r="E37" s="1075"/>
      <c r="F37" s="1075"/>
      <c r="G37" s="1075"/>
      <c r="H37" s="1075"/>
      <c r="I37" s="1075"/>
      <c r="J37" s="1075"/>
    </row>
    <row r="38" spans="2:10" x14ac:dyDescent="0.2">
      <c r="B38" s="1075"/>
      <c r="C38" s="1075"/>
      <c r="D38" s="1075"/>
      <c r="E38" s="1075"/>
      <c r="F38" s="1075"/>
      <c r="G38" s="1075"/>
      <c r="H38" s="1075"/>
      <c r="I38" s="1075"/>
      <c r="J38" s="1075"/>
    </row>
    <row r="39" spans="2:10" x14ac:dyDescent="0.2">
      <c r="B39" s="1075"/>
      <c r="C39" s="1075"/>
      <c r="D39" s="1075"/>
      <c r="E39" s="1075"/>
      <c r="F39" s="1075"/>
      <c r="G39" s="1075"/>
      <c r="H39" s="1075"/>
      <c r="I39" s="1075"/>
      <c r="J39" s="1075"/>
    </row>
    <row r="40" spans="2:10" x14ac:dyDescent="0.2">
      <c r="B40" s="1075"/>
      <c r="C40" s="1075"/>
      <c r="D40" s="1075"/>
      <c r="E40" s="1075"/>
      <c r="F40" s="1075"/>
      <c r="G40" s="1075"/>
      <c r="H40" s="1075"/>
      <c r="I40" s="1075"/>
      <c r="J40" s="1075"/>
    </row>
    <row r="41" spans="2:10" x14ac:dyDescent="0.2">
      <c r="B41" s="1075"/>
      <c r="C41" s="1075"/>
      <c r="D41" s="1075"/>
      <c r="E41" s="1075"/>
      <c r="F41" s="1075"/>
      <c r="G41" s="1075"/>
      <c r="H41" s="1075"/>
      <c r="I41" s="1075"/>
      <c r="J41" s="1075"/>
    </row>
    <row r="42" spans="2:10" x14ac:dyDescent="0.2">
      <c r="B42" s="1075"/>
      <c r="C42" s="1075"/>
      <c r="D42" s="1075"/>
      <c r="E42" s="1075"/>
      <c r="F42" s="1075"/>
      <c r="G42" s="1075"/>
      <c r="H42" s="1075"/>
      <c r="I42" s="1075"/>
      <c r="J42" s="1075"/>
    </row>
    <row r="43" spans="2:10" x14ac:dyDescent="0.2">
      <c r="B43" s="1075"/>
      <c r="C43" s="1075"/>
      <c r="D43" s="1075"/>
      <c r="E43" s="1075"/>
      <c r="F43" s="1075"/>
      <c r="G43" s="1075"/>
      <c r="H43" s="1075"/>
      <c r="I43" s="1075"/>
      <c r="J43" s="1075"/>
    </row>
    <row r="44" spans="2:10" x14ac:dyDescent="0.2">
      <c r="B44" s="1075"/>
      <c r="C44" s="1075"/>
      <c r="D44" s="1075"/>
      <c r="E44" s="1075"/>
      <c r="F44" s="1075"/>
      <c r="G44" s="1075"/>
      <c r="H44" s="1075"/>
      <c r="I44" s="1075"/>
      <c r="J44" s="1075"/>
    </row>
    <row r="45" spans="2:10" x14ac:dyDescent="0.2">
      <c r="B45" s="1075"/>
      <c r="C45" s="1075"/>
      <c r="D45" s="1075"/>
      <c r="E45" s="1075"/>
      <c r="F45" s="1075"/>
      <c r="G45" s="1075"/>
      <c r="H45" s="1075"/>
      <c r="I45" s="1075"/>
      <c r="J45" s="1075"/>
    </row>
    <row r="46" spans="2:10" x14ac:dyDescent="0.2">
      <c r="B46" s="1075"/>
      <c r="C46" s="1075"/>
      <c r="D46" s="1075"/>
      <c r="E46" s="1075"/>
      <c r="F46" s="1075"/>
      <c r="G46" s="1075"/>
      <c r="H46" s="1075"/>
      <c r="I46" s="1075"/>
      <c r="J46" s="1075"/>
    </row>
    <row r="47" spans="2:10" x14ac:dyDescent="0.2">
      <c r="B47" s="1075"/>
      <c r="C47" s="1075"/>
      <c r="D47" s="1075"/>
      <c r="E47" s="1075"/>
      <c r="F47" s="1075"/>
      <c r="G47" s="1075"/>
      <c r="H47" s="1075"/>
      <c r="I47" s="1075"/>
      <c r="J47" s="1075"/>
    </row>
    <row r="48" spans="2:10" x14ac:dyDescent="0.2">
      <c r="B48" s="1075"/>
      <c r="C48" s="1075"/>
      <c r="D48" s="1075"/>
      <c r="E48" s="1075"/>
      <c r="F48" s="1075"/>
      <c r="G48" s="1075"/>
      <c r="H48" s="1075"/>
      <c r="I48" s="1075"/>
      <c r="J48" s="1075"/>
    </row>
    <row r="49" spans="2:10" x14ac:dyDescent="0.2">
      <c r="B49" s="1075"/>
      <c r="C49" s="1075"/>
      <c r="D49" s="1075"/>
      <c r="E49" s="1075"/>
      <c r="F49" s="1075"/>
      <c r="G49" s="1075"/>
      <c r="H49" s="1075"/>
      <c r="I49" s="1075"/>
      <c r="J49" s="1075"/>
    </row>
    <row r="50" spans="2:10" x14ac:dyDescent="0.2">
      <c r="B50" s="1075"/>
    </row>
    <row r="51" spans="2:10" x14ac:dyDescent="0.2">
      <c r="B51" s="1075"/>
    </row>
    <row r="52" spans="2:10" x14ac:dyDescent="0.2">
      <c r="B52" s="1075"/>
    </row>
    <row r="53" spans="2:10" x14ac:dyDescent="0.2">
      <c r="B53" s="1075"/>
    </row>
    <row r="54" spans="2:10" x14ac:dyDescent="0.2">
      <c r="B54" s="1075"/>
    </row>
  </sheetData>
  <mergeCells count="1">
    <mergeCell ref="A5:D5"/>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B395-683A-4817-B521-C652FB27B3DE}">
  <dimension ref="A1:K27"/>
  <sheetViews>
    <sheetView workbookViewId="0">
      <selection activeCell="K21" sqref="K21"/>
    </sheetView>
  </sheetViews>
  <sheetFormatPr baseColWidth="10" defaultColWidth="11.42578125" defaultRowHeight="12.75" x14ac:dyDescent="0.2"/>
  <cols>
    <col min="1" max="1" width="45.42578125" style="7" bestFit="1" customWidth="1"/>
    <col min="2" max="4" width="11.42578125" style="7" customWidth="1"/>
    <col min="5" max="9" width="11.42578125" style="7"/>
    <col min="10" max="10" width="11.42578125" style="7" customWidth="1"/>
    <col min="11" max="16384" width="11.42578125" style="7"/>
  </cols>
  <sheetData>
    <row r="1" spans="1:11" x14ac:dyDescent="0.2">
      <c r="A1" s="320" t="s">
        <v>444</v>
      </c>
      <c r="B1" s="320"/>
      <c r="C1" s="312"/>
      <c r="D1" s="312"/>
      <c r="E1" s="263"/>
    </row>
    <row r="2" spans="1:11" x14ac:dyDescent="0.2">
      <c r="A2" s="76" t="s">
        <v>793</v>
      </c>
      <c r="B2" s="76"/>
      <c r="C2" s="312"/>
      <c r="D2" s="312"/>
      <c r="E2" s="263"/>
    </row>
    <row r="3" spans="1:11" x14ac:dyDescent="0.2">
      <c r="A3" s="76" t="s">
        <v>428</v>
      </c>
      <c r="B3" s="76"/>
      <c r="C3" s="312"/>
      <c r="D3" s="312"/>
      <c r="E3" s="263"/>
    </row>
    <row r="4" spans="1:11" x14ac:dyDescent="0.2">
      <c r="A4" s="22" t="s">
        <v>600</v>
      </c>
      <c r="B4" s="22"/>
      <c r="C4" s="312"/>
      <c r="D4" s="312"/>
      <c r="E4" s="263"/>
    </row>
    <row r="5" spans="1:11" x14ac:dyDescent="0.2">
      <c r="A5" s="1300"/>
      <c r="B5" s="1300"/>
      <c r="C5" s="1300"/>
      <c r="D5" s="1300"/>
    </row>
    <row r="6" spans="1:11" x14ac:dyDescent="0.2">
      <c r="A6" s="24"/>
      <c r="B6" s="231">
        <v>2015</v>
      </c>
      <c r="C6" s="314">
        <v>2016</v>
      </c>
      <c r="D6" s="314">
        <v>2017</v>
      </c>
      <c r="E6" s="314">
        <v>2018</v>
      </c>
      <c r="F6" s="314">
        <v>2019</v>
      </c>
      <c r="G6" s="314">
        <v>2020</v>
      </c>
      <c r="H6" s="314">
        <v>2021</v>
      </c>
      <c r="I6" s="314">
        <v>2022</v>
      </c>
      <c r="J6" s="231">
        <v>2023</v>
      </c>
    </row>
    <row r="7" spans="1:11" s="6" customFormat="1" x14ac:dyDescent="0.2">
      <c r="A7" s="315" t="s">
        <v>20</v>
      </c>
      <c r="B7" s="280">
        <v>16805778.476384301</v>
      </c>
      <c r="C7" s="280">
        <v>15829178.064502275</v>
      </c>
      <c r="D7" s="280">
        <v>16940602.162270993</v>
      </c>
      <c r="E7" s="280">
        <v>19023317.588877875</v>
      </c>
      <c r="F7" s="280">
        <v>18412455.25591914</v>
      </c>
      <c r="G7" s="280">
        <v>15718433.376345353</v>
      </c>
      <c r="H7" s="280">
        <v>22630513.634845819</v>
      </c>
      <c r="I7" s="280">
        <v>28961295.180186786</v>
      </c>
      <c r="J7" s="280">
        <v>20306257.778000005</v>
      </c>
    </row>
    <row r="8" spans="1:11" s="6" customFormat="1" x14ac:dyDescent="0.2">
      <c r="A8" s="315" t="s">
        <v>430</v>
      </c>
      <c r="B8" s="280">
        <v>-934955.49203860597</v>
      </c>
      <c r="C8" s="280">
        <v>-1200839.3434376852</v>
      </c>
      <c r="D8" s="280">
        <v>-1319919.4732525062</v>
      </c>
      <c r="E8" s="280">
        <v>-885384.79180523369</v>
      </c>
      <c r="F8" s="280">
        <v>-1031371.2276128278</v>
      </c>
      <c r="G8" s="280">
        <v>-2446631.4092920832</v>
      </c>
      <c r="H8" s="280">
        <v>-481651.13504903391</v>
      </c>
      <c r="I8" s="280">
        <v>2730782.8435196872</v>
      </c>
      <c r="J8" s="280">
        <v>-2649060.3039999977</v>
      </c>
    </row>
    <row r="9" spans="1:11" x14ac:dyDescent="0.2">
      <c r="A9" s="268" t="s">
        <v>431</v>
      </c>
      <c r="B9" s="238">
        <v>10858033.231707888</v>
      </c>
      <c r="C9" s="238">
        <v>10467493.460897876</v>
      </c>
      <c r="D9" s="238">
        <v>11082929.610305062</v>
      </c>
      <c r="E9" s="238">
        <v>11771809.894525513</v>
      </c>
      <c r="F9" s="238">
        <v>13566392.776532328</v>
      </c>
      <c r="G9" s="238">
        <v>13221932.78725462</v>
      </c>
      <c r="H9" s="238">
        <v>10995656.133345174</v>
      </c>
      <c r="I9" s="238">
        <v>18114185.03576925</v>
      </c>
      <c r="J9" s="238">
        <v>16659148.177000001</v>
      </c>
    </row>
    <row r="10" spans="1:11" x14ac:dyDescent="0.2">
      <c r="A10" s="268" t="s">
        <v>432</v>
      </c>
      <c r="B10" s="238">
        <v>-11792988.723746495</v>
      </c>
      <c r="C10" s="238">
        <v>-11668332.804335561</v>
      </c>
      <c r="D10" s="238">
        <v>-12402849.083557568</v>
      </c>
      <c r="E10" s="238">
        <v>-12657194.686330747</v>
      </c>
      <c r="F10" s="238">
        <v>-14597764.004145157</v>
      </c>
      <c r="G10" s="238">
        <v>-15668564.196546705</v>
      </c>
      <c r="H10" s="238">
        <v>-11477307.268394208</v>
      </c>
      <c r="I10" s="238">
        <v>-15383402.192249564</v>
      </c>
      <c r="J10" s="238">
        <v>-19308208.480999999</v>
      </c>
      <c r="K10" s="95"/>
    </row>
    <row r="11" spans="1:11" s="6" customFormat="1" x14ac:dyDescent="0.2">
      <c r="A11" s="315" t="s">
        <v>433</v>
      </c>
      <c r="B11" s="280">
        <v>7039040.4504534071</v>
      </c>
      <c r="C11" s="280">
        <v>6666238.7473836085</v>
      </c>
      <c r="D11" s="280">
        <v>7403038.6986538498</v>
      </c>
      <c r="E11" s="280">
        <v>7727081.2562231775</v>
      </c>
      <c r="F11" s="280">
        <v>6611562.6688295435</v>
      </c>
      <c r="G11" s="280">
        <v>7654544.9189712163</v>
      </c>
      <c r="H11" s="280">
        <v>9416234.1203197017</v>
      </c>
      <c r="I11" s="280">
        <v>9296757.8902798314</v>
      </c>
      <c r="J11" s="280">
        <v>7689780.2339999992</v>
      </c>
      <c r="K11" s="95"/>
    </row>
    <row r="12" spans="1:11" s="6" customFormat="1" x14ac:dyDescent="0.2">
      <c r="A12" s="315" t="s">
        <v>434</v>
      </c>
      <c r="B12" s="280">
        <v>10701693.517969498</v>
      </c>
      <c r="C12" s="280">
        <v>10363778.660556352</v>
      </c>
      <c r="D12" s="280">
        <v>10857482.936869647</v>
      </c>
      <c r="E12" s="280">
        <v>12181621.12445993</v>
      </c>
      <c r="F12" s="280">
        <v>12832263.814702425</v>
      </c>
      <c r="G12" s="280">
        <v>10510519.866666218</v>
      </c>
      <c r="H12" s="280">
        <v>13695930.64957515</v>
      </c>
      <c r="I12" s="280">
        <v>16933754.446387265</v>
      </c>
      <c r="J12" s="280">
        <v>15265537.848000001</v>
      </c>
      <c r="K12" s="95"/>
    </row>
    <row r="13" spans="1:11" s="6" customFormat="1" x14ac:dyDescent="0.2">
      <c r="A13" s="315" t="s">
        <v>24</v>
      </c>
      <c r="B13" s="280">
        <v>19075379.869550675</v>
      </c>
      <c r="C13" s="280">
        <v>19485654.056336485</v>
      </c>
      <c r="D13" s="280">
        <v>20419665.693778776</v>
      </c>
      <c r="E13" s="280">
        <v>21445127.389903855</v>
      </c>
      <c r="F13" s="280">
        <v>21149995.700820439</v>
      </c>
      <c r="G13" s="280">
        <v>20040426.799977962</v>
      </c>
      <c r="H13" s="280">
        <v>27367810.310655702</v>
      </c>
      <c r="I13" s="280">
        <v>26373914.503332227</v>
      </c>
      <c r="J13" s="280">
        <v>24179490.524000004</v>
      </c>
      <c r="K13" s="95"/>
    </row>
    <row r="14" spans="1:11" x14ac:dyDescent="0.2">
      <c r="A14" s="268" t="s">
        <v>435</v>
      </c>
      <c r="B14" s="238">
        <v>28352822.221852764</v>
      </c>
      <c r="C14" s="238">
        <v>27963878.307618838</v>
      </c>
      <c r="D14" s="238">
        <v>28675960.822118863</v>
      </c>
      <c r="E14" s="238">
        <v>30205684.764637042</v>
      </c>
      <c r="F14" s="238">
        <v>31151096.052774519</v>
      </c>
      <c r="G14" s="238">
        <v>30457555.755244423</v>
      </c>
      <c r="H14" s="238">
        <v>37851651.667808421</v>
      </c>
      <c r="I14" s="238">
        <v>38516633.949695088</v>
      </c>
      <c r="J14" s="238">
        <v>37058043.083000004</v>
      </c>
      <c r="K14" s="95"/>
    </row>
    <row r="15" spans="1:11" x14ac:dyDescent="0.2">
      <c r="A15" s="268" t="s">
        <v>436</v>
      </c>
      <c r="B15" s="238">
        <v>-567919.7556275836</v>
      </c>
      <c r="C15" s="238">
        <v>-598724.69381140987</v>
      </c>
      <c r="D15" s="238">
        <v>-463864.05872553634</v>
      </c>
      <c r="E15" s="238">
        <v>-516942.74219664698</v>
      </c>
      <c r="F15" s="238">
        <v>-537919.4964730317</v>
      </c>
      <c r="G15" s="238">
        <v>-394897.26687582448</v>
      </c>
      <c r="H15" s="238">
        <v>-454389.38010895305</v>
      </c>
      <c r="I15" s="238">
        <v>-474633.55209789024</v>
      </c>
      <c r="J15" s="238">
        <v>-447683.05900000001</v>
      </c>
      <c r="K15" s="95"/>
    </row>
    <row r="16" spans="1:11" x14ac:dyDescent="0.2">
      <c r="A16" s="268" t="s">
        <v>437</v>
      </c>
      <c r="B16" s="238">
        <v>-8709522.5966745038</v>
      </c>
      <c r="C16" s="238">
        <v>-7879499.5574709419</v>
      </c>
      <c r="D16" s="238">
        <v>-7792431.0696145529</v>
      </c>
      <c r="E16" s="238">
        <v>-8243614.6325365398</v>
      </c>
      <c r="F16" s="238">
        <v>-9463180.8554810435</v>
      </c>
      <c r="G16" s="238">
        <v>-10022231.688390631</v>
      </c>
      <c r="H16" s="238">
        <v>-10029451.977043768</v>
      </c>
      <c r="I16" s="238">
        <v>-11668085.894264974</v>
      </c>
      <c r="J16" s="238">
        <v>-12430869.5</v>
      </c>
      <c r="K16" s="95"/>
    </row>
    <row r="17" spans="1:11" x14ac:dyDescent="0.2">
      <c r="A17" s="315" t="s">
        <v>438</v>
      </c>
      <c r="B17" s="280">
        <v>3419303.1108105308</v>
      </c>
      <c r="C17" s="280">
        <v>3490693.5743318745</v>
      </c>
      <c r="D17" s="280">
        <v>3550184.4191275649</v>
      </c>
      <c r="E17" s="280">
        <v>3609283.2351335301</v>
      </c>
      <c r="F17" s="280">
        <v>3625006.5766138476</v>
      </c>
      <c r="G17" s="280">
        <v>3584077.2392847277</v>
      </c>
      <c r="H17" s="280">
        <v>3265514.5639773137</v>
      </c>
      <c r="I17" s="280">
        <v>2390388.9424263821</v>
      </c>
      <c r="J17" s="280">
        <v>3717940.9369999999</v>
      </c>
      <c r="K17" s="95"/>
    </row>
    <row r="18" spans="1:11" x14ac:dyDescent="0.2">
      <c r="A18" s="268" t="s">
        <v>439</v>
      </c>
      <c r="B18" s="238">
        <v>1412061.3511903905</v>
      </c>
      <c r="C18" s="238">
        <v>1397115.8252061284</v>
      </c>
      <c r="D18" s="238">
        <v>1326161.6725827586</v>
      </c>
      <c r="E18" s="238">
        <v>1298292.0000494961</v>
      </c>
      <c r="F18" s="238">
        <v>1259165.8197219335</v>
      </c>
      <c r="G18" s="238">
        <v>1282941.9841805368</v>
      </c>
      <c r="H18" s="238">
        <v>1443664.4888104096</v>
      </c>
      <c r="I18" s="238">
        <v>1260192.2458762613</v>
      </c>
      <c r="J18" s="238">
        <v>1092380.7659999998</v>
      </c>
      <c r="K18" s="95"/>
    </row>
    <row r="19" spans="1:11" x14ac:dyDescent="0.2">
      <c r="A19" s="268" t="s">
        <v>440</v>
      </c>
      <c r="B19" s="238">
        <v>1994943.0998795168</v>
      </c>
      <c r="C19" s="238">
        <v>2079734.856666944</v>
      </c>
      <c r="D19" s="238">
        <v>2208102.9207474268</v>
      </c>
      <c r="E19" s="238">
        <v>2285033.2190743345</v>
      </c>
      <c r="F19" s="238">
        <v>2342991.5228960216</v>
      </c>
      <c r="G19" s="238">
        <v>2259575.779043674</v>
      </c>
      <c r="H19" s="238">
        <v>1811079.6951632721</v>
      </c>
      <c r="I19" s="238">
        <v>1106995.6750076246</v>
      </c>
      <c r="J19" s="238">
        <v>2604565.0010000002</v>
      </c>
      <c r="K19" s="95"/>
    </row>
    <row r="20" spans="1:11" x14ac:dyDescent="0.2">
      <c r="A20" s="268" t="s">
        <v>441</v>
      </c>
      <c r="B20" s="238">
        <v>12298.65974062333</v>
      </c>
      <c r="C20" s="238">
        <v>13842.892458801376</v>
      </c>
      <c r="D20" s="238">
        <v>15919.825797379312</v>
      </c>
      <c r="E20" s="238">
        <v>25958.016009699852</v>
      </c>
      <c r="F20" s="238">
        <v>22849.233995892559</v>
      </c>
      <c r="G20" s="238">
        <v>41559.476060517278</v>
      </c>
      <c r="H20" s="238">
        <v>10770.380003631792</v>
      </c>
      <c r="I20" s="238">
        <v>23201.021542496597</v>
      </c>
      <c r="J20" s="238">
        <v>20995.170000000002</v>
      </c>
      <c r="K20" s="95"/>
    </row>
    <row r="21" spans="1:11" x14ac:dyDescent="0.2">
      <c r="A21" s="315" t="s">
        <v>29</v>
      </c>
      <c r="B21" s="280">
        <v>391047.60483663139</v>
      </c>
      <c r="C21" s="280">
        <v>636689.65956735949</v>
      </c>
      <c r="D21" s="280">
        <v>702779.77767364262</v>
      </c>
      <c r="E21" s="280">
        <v>777450.76954641833</v>
      </c>
      <c r="F21" s="280">
        <v>870058.81063468556</v>
      </c>
      <c r="G21" s="280">
        <v>444636.25760318764</v>
      </c>
      <c r="H21" s="280">
        <v>709619.08746662841</v>
      </c>
      <c r="I21" s="280">
        <v>823763.01157997467</v>
      </c>
      <c r="J21" s="280">
        <v>746189.17399999988</v>
      </c>
      <c r="K21" s="95"/>
    </row>
    <row r="22" spans="1:11" x14ac:dyDescent="0.2">
      <c r="A22" s="315" t="s">
        <v>30</v>
      </c>
      <c r="B22" s="280">
        <v>493615.40302545117</v>
      </c>
      <c r="C22" s="280">
        <v>427665.44080489973</v>
      </c>
      <c r="D22" s="280">
        <v>435175.46107075043</v>
      </c>
      <c r="E22" s="280">
        <v>459753.68911408941</v>
      </c>
      <c r="F22" s="280">
        <v>429296.21356787655</v>
      </c>
      <c r="G22" s="280">
        <v>369351.18970160373</v>
      </c>
      <c r="H22" s="280">
        <v>562260.27728428005</v>
      </c>
      <c r="I22" s="280">
        <v>598006.44405237446</v>
      </c>
      <c r="J22" s="280">
        <v>481395.79099999997</v>
      </c>
      <c r="K22" s="95"/>
    </row>
    <row r="23" spans="1:11" x14ac:dyDescent="0.2">
      <c r="A23" s="315" t="s">
        <v>31</v>
      </c>
      <c r="B23" s="280">
        <v>-410637.82663420658</v>
      </c>
      <c r="C23" s="280">
        <v>281204.54953098996</v>
      </c>
      <c r="D23" s="280">
        <v>-375749.40338886523</v>
      </c>
      <c r="E23" s="280">
        <v>63241.910967908298</v>
      </c>
      <c r="F23" s="280">
        <v>246988.366259514</v>
      </c>
      <c r="G23" s="280">
        <v>396497.23244813766</v>
      </c>
      <c r="H23" s="280">
        <v>-146135.00578341953</v>
      </c>
      <c r="I23" s="280">
        <v>460973.65090048977</v>
      </c>
      <c r="J23" s="280">
        <v>309531.69799999986</v>
      </c>
    </row>
    <row r="24" spans="1:11" x14ac:dyDescent="0.2">
      <c r="A24" s="268" t="s">
        <v>442</v>
      </c>
      <c r="B24" s="238">
        <v>-1191300.8736609747</v>
      </c>
      <c r="C24" s="238">
        <v>-582896.08282683941</v>
      </c>
      <c r="D24" s="238">
        <v>-1425924.2616527593</v>
      </c>
      <c r="E24" s="238">
        <v>-1143148.7935945503</v>
      </c>
      <c r="F24" s="238">
        <v>-689584.92740273313</v>
      </c>
      <c r="G24" s="238">
        <v>-583631.28422118921</v>
      </c>
      <c r="H24" s="238">
        <v>-1528335.898433604</v>
      </c>
      <c r="I24" s="238">
        <v>-1369983.0579950255</v>
      </c>
      <c r="J24" s="238">
        <v>-1360339.7659999998</v>
      </c>
    </row>
    <row r="25" spans="1:11" x14ac:dyDescent="0.2">
      <c r="A25" s="268" t="s">
        <v>443</v>
      </c>
      <c r="B25" s="238">
        <v>780663.04702676809</v>
      </c>
      <c r="C25" s="238">
        <v>864100.63235782937</v>
      </c>
      <c r="D25" s="238">
        <v>1050174.858263894</v>
      </c>
      <c r="E25" s="238">
        <v>1206390.7045624584</v>
      </c>
      <c r="F25" s="238">
        <v>936573.29366224702</v>
      </c>
      <c r="G25" s="238">
        <v>980128.51666932681</v>
      </c>
      <c r="H25" s="238">
        <v>1382200.8926501847</v>
      </c>
      <c r="I25" s="238">
        <v>1830956.7088955152</v>
      </c>
      <c r="J25" s="238">
        <v>1669871.4639999997</v>
      </c>
    </row>
    <row r="26" spans="1:11" x14ac:dyDescent="0.2">
      <c r="A26" s="316" t="s">
        <v>32</v>
      </c>
      <c r="B26" s="318">
        <v>39774486.637973383</v>
      </c>
      <c r="C26" s="318">
        <v>40151085.345073879</v>
      </c>
      <c r="D26" s="318">
        <v>41672658.110532857</v>
      </c>
      <c r="E26" s="318">
        <v>45378174.583543673</v>
      </c>
      <c r="F26" s="318">
        <v>44733800.923815504</v>
      </c>
      <c r="G26" s="318">
        <v>40553422.095360979</v>
      </c>
      <c r="H26" s="318">
        <v>54389582.868446313</v>
      </c>
      <c r="I26" s="318">
        <v>59608341.732478231</v>
      </c>
      <c r="J26" s="318">
        <v>49740805.90200001</v>
      </c>
    </row>
    <row r="27" spans="1:11" x14ac:dyDescent="0.2">
      <c r="A27" s="7" t="s">
        <v>18</v>
      </c>
    </row>
  </sheetData>
  <mergeCells count="1">
    <mergeCell ref="A5:D5"/>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F8B4-E6FD-4F5F-B4A1-8A952FB0B20D}">
  <dimension ref="A1:K100"/>
  <sheetViews>
    <sheetView workbookViewId="0">
      <selection activeCell="L19" sqref="L19"/>
    </sheetView>
  </sheetViews>
  <sheetFormatPr baseColWidth="10" defaultColWidth="11.42578125" defaultRowHeight="12.75" x14ac:dyDescent="0.2"/>
  <cols>
    <col min="1" max="1" width="45.42578125" style="7" bestFit="1" customWidth="1"/>
    <col min="2" max="10" width="11.42578125" style="7" customWidth="1"/>
    <col min="11" max="16384" width="11.42578125" style="7"/>
  </cols>
  <sheetData>
    <row r="1" spans="1:10" x14ac:dyDescent="0.2">
      <c r="A1" s="76" t="s">
        <v>445</v>
      </c>
      <c r="B1" s="76"/>
      <c r="C1" s="312"/>
      <c r="D1" s="312"/>
      <c r="E1" s="263"/>
    </row>
    <row r="2" spans="1:10" x14ac:dyDescent="0.2">
      <c r="A2" s="76" t="s">
        <v>793</v>
      </c>
      <c r="B2" s="76"/>
      <c r="C2" s="312"/>
      <c r="D2" s="312"/>
      <c r="E2" s="263"/>
    </row>
    <row r="3" spans="1:10" x14ac:dyDescent="0.2">
      <c r="A3" s="76" t="s">
        <v>446</v>
      </c>
      <c r="B3" s="76"/>
      <c r="C3" s="312"/>
      <c r="D3" s="312"/>
      <c r="E3" s="263"/>
    </row>
    <row r="4" spans="1:10" x14ac:dyDescent="0.2">
      <c r="A4" s="22" t="s">
        <v>429</v>
      </c>
      <c r="B4" s="22"/>
      <c r="C4" s="312"/>
      <c r="D4" s="312"/>
      <c r="E4" s="263"/>
    </row>
    <row r="5" spans="1:10" x14ac:dyDescent="0.2">
      <c r="A5" s="1300"/>
      <c r="B5" s="1300"/>
      <c r="C5" s="1300"/>
      <c r="D5" s="1300"/>
    </row>
    <row r="6" spans="1:10" x14ac:dyDescent="0.2">
      <c r="A6" s="24"/>
      <c r="B6" s="231">
        <v>2015</v>
      </c>
      <c r="C6" s="314">
        <v>2016</v>
      </c>
      <c r="D6" s="314">
        <v>2017</v>
      </c>
      <c r="E6" s="314">
        <v>2018</v>
      </c>
      <c r="F6" s="314">
        <v>2019</v>
      </c>
      <c r="G6" s="314">
        <v>2020</v>
      </c>
      <c r="H6" s="314">
        <v>2021</v>
      </c>
      <c r="I6" s="314">
        <v>2022</v>
      </c>
      <c r="J6" s="231">
        <v>2023</v>
      </c>
    </row>
    <row r="7" spans="1:10" s="6" customFormat="1" x14ac:dyDescent="0.2">
      <c r="A7" s="315" t="s">
        <v>20</v>
      </c>
      <c r="B7" s="280">
        <v>10406660.577999998</v>
      </c>
      <c r="C7" s="280">
        <v>11420148.538999999</v>
      </c>
      <c r="D7" s="280">
        <v>11684392.612</v>
      </c>
      <c r="E7" s="280">
        <v>12848055.654999997</v>
      </c>
      <c r="F7" s="280">
        <v>12333057.123</v>
      </c>
      <c r="G7" s="280">
        <v>11181979.367000002</v>
      </c>
      <c r="H7" s="280">
        <v>15961882.471999999</v>
      </c>
      <c r="I7" s="280">
        <v>22943735.777000003</v>
      </c>
      <c r="J7" s="280">
        <v>17962116.414000005</v>
      </c>
    </row>
    <row r="8" spans="1:10" s="6" customFormat="1" x14ac:dyDescent="0.2">
      <c r="A8" s="315" t="s">
        <v>430</v>
      </c>
      <c r="B8" s="280">
        <v>-855701.82500000112</v>
      </c>
      <c r="C8" s="280">
        <v>-385403.06000000052</v>
      </c>
      <c r="D8" s="280">
        <v>-968536.42599999905</v>
      </c>
      <c r="E8" s="280">
        <v>-960509.19200000167</v>
      </c>
      <c r="F8" s="280">
        <v>-1386745.790000001</v>
      </c>
      <c r="G8" s="280">
        <v>-1858388.8319999967</v>
      </c>
      <c r="H8" s="280">
        <v>-670448.62200000044</v>
      </c>
      <c r="I8" s="280">
        <v>1318095.5920000039</v>
      </c>
      <c r="J8" s="280">
        <v>-2402435.4229999948</v>
      </c>
    </row>
    <row r="9" spans="1:10" x14ac:dyDescent="0.2">
      <c r="A9" s="268" t="s">
        <v>431</v>
      </c>
      <c r="B9" s="238">
        <v>6101106.4210000001</v>
      </c>
      <c r="C9" s="238">
        <v>7123742.9949999992</v>
      </c>
      <c r="D9" s="238">
        <v>7736393.3490000013</v>
      </c>
      <c r="E9" s="238">
        <v>7957793.5309999976</v>
      </c>
      <c r="F9" s="238">
        <v>8983415.4010000005</v>
      </c>
      <c r="G9" s="238">
        <v>9188640.0110000018</v>
      </c>
      <c r="H9" s="238">
        <v>7607535.4880000008</v>
      </c>
      <c r="I9" s="238">
        <v>12973067.839000002</v>
      </c>
      <c r="J9" s="238">
        <v>14481143.257000001</v>
      </c>
    </row>
    <row r="10" spans="1:10" x14ac:dyDescent="0.2">
      <c r="A10" s="268" t="s">
        <v>432</v>
      </c>
      <c r="B10" s="238">
        <v>-6956808.2460000012</v>
      </c>
      <c r="C10" s="238">
        <v>-7509146.0549999997</v>
      </c>
      <c r="D10" s="238">
        <v>-8704929.7750000004</v>
      </c>
      <c r="E10" s="238">
        <v>-8918302.7229999993</v>
      </c>
      <c r="F10" s="238">
        <v>-10370161.191000002</v>
      </c>
      <c r="G10" s="238">
        <v>-11047028.842999998</v>
      </c>
      <c r="H10" s="238">
        <v>-8277984.1100000013</v>
      </c>
      <c r="I10" s="238">
        <v>-11654972.246999998</v>
      </c>
      <c r="J10" s="238">
        <v>-16883578.679999996</v>
      </c>
    </row>
    <row r="11" spans="1:10" s="6" customFormat="1" x14ac:dyDescent="0.2">
      <c r="A11" s="315" t="s">
        <v>433</v>
      </c>
      <c r="B11" s="280">
        <v>4800084.1979999999</v>
      </c>
      <c r="C11" s="280">
        <v>4759235.6539999992</v>
      </c>
      <c r="D11" s="280">
        <v>5051627.9579999996</v>
      </c>
      <c r="E11" s="280">
        <v>5514840.8439999996</v>
      </c>
      <c r="F11" s="280">
        <v>4824036.2620000001</v>
      </c>
      <c r="G11" s="280">
        <v>5877810.5769999996</v>
      </c>
      <c r="H11" s="280">
        <v>7238414.0470000003</v>
      </c>
      <c r="I11" s="280">
        <v>8313866.2319999989</v>
      </c>
      <c r="J11" s="280">
        <v>7455381.1720000003</v>
      </c>
    </row>
    <row r="12" spans="1:10" s="6" customFormat="1" x14ac:dyDescent="0.2">
      <c r="A12" s="315" t="s">
        <v>434</v>
      </c>
      <c r="B12" s="280">
        <v>6462278.2050000001</v>
      </c>
      <c r="C12" s="280">
        <v>7046315.9450000003</v>
      </c>
      <c r="D12" s="280">
        <v>7601301.0800000001</v>
      </c>
      <c r="E12" s="280">
        <v>8293724.0030000005</v>
      </c>
      <c r="F12" s="280">
        <v>8895766.6510000005</v>
      </c>
      <c r="G12" s="280">
        <v>7162557.6219999995</v>
      </c>
      <c r="H12" s="280">
        <v>9393917.0470000003</v>
      </c>
      <c r="I12" s="280">
        <v>13311773.953000002</v>
      </c>
      <c r="J12" s="280">
        <v>12909170.664999999</v>
      </c>
    </row>
    <row r="13" spans="1:10" s="6" customFormat="1" x14ac:dyDescent="0.2">
      <c r="A13" s="315" t="s">
        <v>24</v>
      </c>
      <c r="B13" s="280">
        <v>13273957.674000002</v>
      </c>
      <c r="C13" s="280">
        <v>14073050.421999998</v>
      </c>
      <c r="D13" s="280">
        <v>15069539.561000001</v>
      </c>
      <c r="E13" s="280">
        <v>16211646.288999997</v>
      </c>
      <c r="F13" s="280">
        <v>16348944.011999998</v>
      </c>
      <c r="G13" s="280">
        <v>15963031.913000001</v>
      </c>
      <c r="H13" s="280">
        <v>22785934.748</v>
      </c>
      <c r="I13" s="280">
        <v>24515246.357000001</v>
      </c>
      <c r="J13" s="280">
        <v>24179490.524000004</v>
      </c>
    </row>
    <row r="14" spans="1:10" x14ac:dyDescent="0.2">
      <c r="A14" s="268" t="s">
        <v>435</v>
      </c>
      <c r="B14" s="238">
        <v>19729838.393000003</v>
      </c>
      <c r="C14" s="238">
        <v>20196246.34</v>
      </c>
      <c r="D14" s="238">
        <v>21162615.125</v>
      </c>
      <c r="E14" s="238">
        <v>22834272.252999999</v>
      </c>
      <c r="F14" s="238">
        <v>24079793.324000001</v>
      </c>
      <c r="G14" s="238">
        <v>24260707.587000001</v>
      </c>
      <c r="H14" s="238">
        <v>31514587.949000001</v>
      </c>
      <c r="I14" s="238">
        <v>35802223.063999996</v>
      </c>
      <c r="J14" s="238">
        <v>37058043.083000004</v>
      </c>
    </row>
    <row r="15" spans="1:10" x14ac:dyDescent="0.2">
      <c r="A15" s="268" t="s">
        <v>436</v>
      </c>
      <c r="B15" s="238">
        <v>-395197.51899999997</v>
      </c>
      <c r="C15" s="238">
        <v>-432414.67700000003</v>
      </c>
      <c r="D15" s="238">
        <v>-342327.72899999999</v>
      </c>
      <c r="E15" s="238">
        <v>-390787.74100000004</v>
      </c>
      <c r="F15" s="238">
        <v>-415811.70299999998</v>
      </c>
      <c r="G15" s="238">
        <v>-314552.06700000004</v>
      </c>
      <c r="H15" s="238">
        <v>-378316.228</v>
      </c>
      <c r="I15" s="238">
        <v>-441184.35499999998</v>
      </c>
      <c r="J15" s="238">
        <v>-447683.05900000001</v>
      </c>
    </row>
    <row r="16" spans="1:10" x14ac:dyDescent="0.2">
      <c r="A16" s="268" t="s">
        <v>437</v>
      </c>
      <c r="B16" s="238">
        <v>-6060683.2000000002</v>
      </c>
      <c r="C16" s="238">
        <v>-5690781.2410000004</v>
      </c>
      <c r="D16" s="238">
        <v>-5750747.835</v>
      </c>
      <c r="E16" s="238">
        <v>-6231838.2230000002</v>
      </c>
      <c r="F16" s="238">
        <v>-7315037.6090000002</v>
      </c>
      <c r="G16" s="238">
        <v>-7983123.6069999989</v>
      </c>
      <c r="H16" s="238">
        <v>-8350336.9730000002</v>
      </c>
      <c r="I16" s="238">
        <v>-10845792.351999998</v>
      </c>
      <c r="J16" s="238">
        <v>-12430869.5</v>
      </c>
    </row>
    <row r="17" spans="1:10" x14ac:dyDescent="0.2">
      <c r="A17" s="315" t="s">
        <v>438</v>
      </c>
      <c r="B17" s="280">
        <v>2379385.6310000001</v>
      </c>
      <c r="C17" s="280">
        <v>2521070.4520000005</v>
      </c>
      <c r="D17" s="280">
        <v>2620005.8979999996</v>
      </c>
      <c r="E17" s="280">
        <v>2728471.6989999996</v>
      </c>
      <c r="F17" s="280">
        <v>2802129.6269999999</v>
      </c>
      <c r="G17" s="280">
        <v>2854866.3119999999</v>
      </c>
      <c r="H17" s="280">
        <v>2718807.2750000004</v>
      </c>
      <c r="I17" s="280">
        <v>2221929.3159999996</v>
      </c>
      <c r="J17" s="280">
        <v>3717940.9369999999</v>
      </c>
    </row>
    <row r="18" spans="1:10" x14ac:dyDescent="0.2">
      <c r="A18" s="268" t="s">
        <v>439</v>
      </c>
      <c r="B18" s="238">
        <v>982609.1399999999</v>
      </c>
      <c r="C18" s="238">
        <v>1009033.692</v>
      </c>
      <c r="D18" s="238">
        <v>978696.03199999989</v>
      </c>
      <c r="E18" s="238">
        <v>981456.08100000001</v>
      </c>
      <c r="F18" s="238">
        <v>973335.0199999999</v>
      </c>
      <c r="G18" s="238">
        <v>1021916.5510000002</v>
      </c>
      <c r="H18" s="238">
        <v>1201968.4610000001</v>
      </c>
      <c r="I18" s="238">
        <v>1171381.7969999998</v>
      </c>
      <c r="J18" s="238">
        <v>1092380.7659999998</v>
      </c>
    </row>
    <row r="19" spans="1:10" x14ac:dyDescent="0.2">
      <c r="A19" s="268" t="s">
        <v>440</v>
      </c>
      <c r="B19" s="238">
        <v>1388218.24</v>
      </c>
      <c r="C19" s="238">
        <v>1502039.06</v>
      </c>
      <c r="D19" s="238">
        <v>1629561.17</v>
      </c>
      <c r="E19" s="238">
        <v>1727392.4109999998</v>
      </c>
      <c r="F19" s="238">
        <v>1811132.152</v>
      </c>
      <c r="G19" s="238">
        <v>1799845.9129999999</v>
      </c>
      <c r="H19" s="238">
        <v>1507871.594</v>
      </c>
      <c r="I19" s="238">
        <v>1028981.56</v>
      </c>
      <c r="J19" s="238">
        <v>2604565.0010000002</v>
      </c>
    </row>
    <row r="20" spans="1:10" x14ac:dyDescent="0.2">
      <c r="A20" s="268" t="s">
        <v>441</v>
      </c>
      <c r="B20" s="238">
        <v>8558.2510000000002</v>
      </c>
      <c r="C20" s="238">
        <v>9997.7000000000007</v>
      </c>
      <c r="D20" s="238">
        <v>11748.696</v>
      </c>
      <c r="E20" s="238">
        <v>19623.207000000002</v>
      </c>
      <c r="F20" s="238">
        <v>17662.454999999998</v>
      </c>
      <c r="G20" s="238">
        <v>33103.847999999998</v>
      </c>
      <c r="H20" s="238">
        <v>8967.2199999999993</v>
      </c>
      <c r="I20" s="238">
        <v>21565.959000000003</v>
      </c>
      <c r="J20" s="238">
        <v>20995.170000000002</v>
      </c>
    </row>
    <row r="21" spans="1:10" x14ac:dyDescent="0.2">
      <c r="A21" s="315" t="s">
        <v>29</v>
      </c>
      <c r="B21" s="280">
        <v>272117.745</v>
      </c>
      <c r="C21" s="280">
        <v>459833.97100000002</v>
      </c>
      <c r="D21" s="280">
        <v>518645.49699999997</v>
      </c>
      <c r="E21" s="280">
        <v>587721.24100000004</v>
      </c>
      <c r="F21" s="280">
        <v>672555.35100000002</v>
      </c>
      <c r="G21" s="280">
        <v>354171.23800000001</v>
      </c>
      <c r="H21" s="280">
        <v>590815.78099999996</v>
      </c>
      <c r="I21" s="280">
        <v>765709.35899999994</v>
      </c>
      <c r="J21" s="280">
        <v>746189.17399999988</v>
      </c>
    </row>
    <row r="22" spans="1:10" x14ac:dyDescent="0.2">
      <c r="A22" s="315" t="s">
        <v>30</v>
      </c>
      <c r="B22" s="280">
        <v>343491.45400000003</v>
      </c>
      <c r="C22" s="280">
        <v>308871.19799999997</v>
      </c>
      <c r="D22" s="280">
        <v>321155.788</v>
      </c>
      <c r="E22" s="280">
        <v>347555.13699999999</v>
      </c>
      <c r="F22" s="280">
        <v>331845.91899999999</v>
      </c>
      <c r="G22" s="280">
        <v>294203.55599999998</v>
      </c>
      <c r="H22" s="280">
        <v>468127.55</v>
      </c>
      <c r="I22" s="280">
        <v>555862.69900000002</v>
      </c>
      <c r="J22" s="280">
        <v>481395.79099999997</v>
      </c>
    </row>
    <row r="23" spans="1:10" x14ac:dyDescent="0.2">
      <c r="A23" s="315" t="s">
        <v>31</v>
      </c>
      <c r="B23" s="280">
        <v>-285749.96499999997</v>
      </c>
      <c r="C23" s="280">
        <v>203093.30100000004</v>
      </c>
      <c r="D23" s="280">
        <v>-277299.8629999999</v>
      </c>
      <c r="E23" s="280">
        <v>47808.318999999901</v>
      </c>
      <c r="F23" s="280">
        <v>190921.97600000002</v>
      </c>
      <c r="G23" s="280">
        <v>315826.50599999999</v>
      </c>
      <c r="H23" s="280">
        <v>-121669.31399999978</v>
      </c>
      <c r="I23" s="280">
        <v>428487.11799999978</v>
      </c>
      <c r="J23" s="280">
        <v>309531.69799999986</v>
      </c>
    </row>
    <row r="24" spans="1:10" x14ac:dyDescent="0.2">
      <c r="A24" s="268" t="s">
        <v>442</v>
      </c>
      <c r="B24" s="238">
        <v>-828988.85800000001</v>
      </c>
      <c r="C24" s="238">
        <v>-420982.83899999998</v>
      </c>
      <c r="D24" s="238">
        <v>-1052319.9739999999</v>
      </c>
      <c r="E24" s="238">
        <v>-864174.11100000003</v>
      </c>
      <c r="F24" s="238">
        <v>-533049.06199999992</v>
      </c>
      <c r="G24" s="238">
        <v>-464886.54700000008</v>
      </c>
      <c r="H24" s="238">
        <v>-1272464.3169999998</v>
      </c>
      <c r="I24" s="238">
        <v>-1273435.2409999999</v>
      </c>
      <c r="J24" s="238">
        <v>-1360339.7659999998</v>
      </c>
    </row>
    <row r="25" spans="1:10" x14ac:dyDescent="0.2">
      <c r="A25" s="268" t="s">
        <v>443</v>
      </c>
      <c r="B25" s="238">
        <v>543238.89300000004</v>
      </c>
      <c r="C25" s="238">
        <v>624076.14</v>
      </c>
      <c r="D25" s="238">
        <v>775020.11100000003</v>
      </c>
      <c r="E25" s="238">
        <v>911982.42999999993</v>
      </c>
      <c r="F25" s="238">
        <v>723971.03799999994</v>
      </c>
      <c r="G25" s="238">
        <v>780713.05300000007</v>
      </c>
      <c r="H25" s="238">
        <v>1150795.003</v>
      </c>
      <c r="I25" s="238">
        <v>1701922.3589999997</v>
      </c>
      <c r="J25" s="238">
        <v>1669871.4639999997</v>
      </c>
    </row>
    <row r="26" spans="1:10" x14ac:dyDescent="0.2">
      <c r="A26" s="316" t="s">
        <v>32</v>
      </c>
      <c r="B26" s="317">
        <v>26389863.117000002</v>
      </c>
      <c r="C26" s="317">
        <v>28986067.882999994</v>
      </c>
      <c r="D26" s="318">
        <v>29936439.493000001</v>
      </c>
      <c r="E26" s="318">
        <v>32771258.339999992</v>
      </c>
      <c r="F26" s="318">
        <v>32679454.007999998</v>
      </c>
      <c r="G26" s="318">
        <v>30964078.892000005</v>
      </c>
      <c r="H26" s="318">
        <v>42403898.511999995</v>
      </c>
      <c r="I26" s="318">
        <v>51430970.626000002</v>
      </c>
      <c r="J26" s="318">
        <v>47396664.53800001</v>
      </c>
    </row>
    <row r="27" spans="1:10" x14ac:dyDescent="0.2">
      <c r="A27" s="7" t="s">
        <v>18</v>
      </c>
    </row>
    <row r="30" spans="1:10" x14ac:dyDescent="0.2">
      <c r="A30" s="319"/>
      <c r="B30" s="319"/>
    </row>
    <row r="51" spans="2:11" x14ac:dyDescent="0.2">
      <c r="B51" s="89"/>
      <c r="C51" s="89"/>
      <c r="D51" s="89"/>
      <c r="E51" s="89"/>
      <c r="F51" s="89"/>
      <c r="G51" s="89"/>
      <c r="H51" s="89"/>
      <c r="I51" s="89"/>
      <c r="J51" s="89"/>
      <c r="K51" s="89"/>
    </row>
    <row r="52" spans="2:11" x14ac:dyDescent="0.2">
      <c r="B52" s="89"/>
      <c r="C52" s="89"/>
      <c r="D52" s="89"/>
      <c r="E52" s="89"/>
      <c r="F52" s="89"/>
      <c r="G52" s="89"/>
      <c r="H52" s="89"/>
      <c r="I52" s="89"/>
      <c r="J52" s="89"/>
      <c r="K52" s="89"/>
    </row>
    <row r="53" spans="2:11" x14ac:dyDescent="0.2">
      <c r="B53" s="89"/>
      <c r="C53" s="89"/>
      <c r="D53" s="89"/>
      <c r="E53" s="89"/>
      <c r="F53" s="89"/>
      <c r="G53" s="89"/>
      <c r="H53" s="89"/>
      <c r="I53" s="89"/>
      <c r="J53" s="89"/>
      <c r="K53" s="89"/>
    </row>
    <row r="54" spans="2:11" x14ac:dyDescent="0.2">
      <c r="B54" s="89"/>
      <c r="C54" s="89"/>
      <c r="D54" s="89"/>
      <c r="E54" s="89"/>
      <c r="F54" s="89"/>
      <c r="G54" s="89"/>
      <c r="H54" s="89"/>
      <c r="I54" s="89"/>
      <c r="J54" s="89"/>
      <c r="K54" s="89"/>
    </row>
    <row r="55" spans="2:11" x14ac:dyDescent="0.2">
      <c r="B55" s="89"/>
      <c r="C55" s="89"/>
      <c r="D55" s="89"/>
      <c r="E55" s="89"/>
      <c r="F55" s="89"/>
      <c r="G55" s="89"/>
      <c r="H55" s="89"/>
      <c r="I55" s="89"/>
      <c r="J55" s="89"/>
      <c r="K55" s="89"/>
    </row>
    <row r="56" spans="2:11" x14ac:dyDescent="0.2">
      <c r="B56" s="89"/>
      <c r="C56" s="89"/>
      <c r="D56" s="89"/>
      <c r="E56" s="89"/>
      <c r="F56" s="89"/>
      <c r="G56" s="89"/>
      <c r="H56" s="89"/>
      <c r="I56" s="89"/>
      <c r="J56" s="89"/>
      <c r="K56" s="89"/>
    </row>
    <row r="57" spans="2:11" x14ac:dyDescent="0.2">
      <c r="B57" s="89"/>
      <c r="C57" s="89"/>
      <c r="D57" s="89"/>
      <c r="E57" s="89"/>
      <c r="F57" s="89"/>
      <c r="G57" s="89"/>
      <c r="H57" s="89"/>
      <c r="I57" s="89"/>
      <c r="J57" s="89"/>
      <c r="K57" s="89"/>
    </row>
    <row r="58" spans="2:11" x14ac:dyDescent="0.2">
      <c r="B58" s="89"/>
      <c r="C58" s="89"/>
      <c r="D58" s="89"/>
      <c r="E58" s="89"/>
      <c r="F58" s="89"/>
      <c r="G58" s="89"/>
      <c r="H58" s="89"/>
      <c r="I58" s="89"/>
      <c r="J58" s="89"/>
      <c r="K58" s="89"/>
    </row>
    <row r="59" spans="2:11" x14ac:dyDescent="0.2">
      <c r="B59" s="89"/>
      <c r="C59" s="89"/>
      <c r="D59" s="89"/>
      <c r="E59" s="89"/>
      <c r="F59" s="89"/>
      <c r="G59" s="89"/>
      <c r="H59" s="89"/>
      <c r="I59" s="89"/>
      <c r="J59" s="89"/>
      <c r="K59" s="89"/>
    </row>
    <row r="60" spans="2:11" x14ac:dyDescent="0.2">
      <c r="B60" s="89"/>
      <c r="C60" s="89"/>
      <c r="D60" s="89"/>
      <c r="E60" s="89"/>
      <c r="F60" s="89"/>
      <c r="G60" s="89"/>
      <c r="H60" s="89"/>
      <c r="I60" s="89"/>
      <c r="J60" s="89"/>
      <c r="K60" s="89"/>
    </row>
    <row r="61" spans="2:11" x14ac:dyDescent="0.2">
      <c r="B61" s="89"/>
      <c r="C61" s="89"/>
      <c r="D61" s="89"/>
      <c r="E61" s="89"/>
      <c r="F61" s="89"/>
      <c r="G61" s="89"/>
      <c r="H61" s="89"/>
      <c r="I61" s="89"/>
      <c r="J61" s="89"/>
      <c r="K61" s="89"/>
    </row>
    <row r="62" spans="2:11" x14ac:dyDescent="0.2">
      <c r="B62" s="89"/>
      <c r="C62" s="89"/>
      <c r="D62" s="89"/>
      <c r="E62" s="89"/>
      <c r="F62" s="89"/>
      <c r="G62" s="89"/>
      <c r="H62" s="89"/>
      <c r="I62" s="89"/>
      <c r="J62" s="89"/>
      <c r="K62" s="89"/>
    </row>
    <row r="63" spans="2:11" x14ac:dyDescent="0.2">
      <c r="B63" s="89"/>
      <c r="C63" s="89"/>
      <c r="D63" s="89"/>
      <c r="E63" s="89"/>
      <c r="F63" s="89"/>
      <c r="G63" s="89"/>
      <c r="H63" s="89"/>
      <c r="I63" s="89"/>
      <c r="J63" s="89"/>
      <c r="K63" s="89"/>
    </row>
    <row r="64" spans="2:11" x14ac:dyDescent="0.2">
      <c r="B64" s="89"/>
      <c r="C64" s="89"/>
      <c r="D64" s="89"/>
      <c r="E64" s="89"/>
      <c r="F64" s="89"/>
      <c r="G64" s="89"/>
      <c r="H64" s="89"/>
      <c r="I64" s="89"/>
      <c r="J64" s="89"/>
      <c r="K64" s="89"/>
    </row>
    <row r="65" spans="2:11" x14ac:dyDescent="0.2">
      <c r="B65" s="89"/>
      <c r="C65" s="89"/>
      <c r="D65" s="89"/>
      <c r="E65" s="89"/>
      <c r="F65" s="89"/>
      <c r="G65" s="89"/>
      <c r="H65" s="89"/>
      <c r="I65" s="89"/>
      <c r="J65" s="89"/>
      <c r="K65" s="89"/>
    </row>
    <row r="66" spans="2:11" x14ac:dyDescent="0.2">
      <c r="B66" s="89"/>
      <c r="C66" s="89"/>
      <c r="D66" s="89"/>
      <c r="E66" s="89"/>
      <c r="F66" s="89"/>
      <c r="G66" s="89"/>
      <c r="H66" s="89"/>
      <c r="I66" s="89"/>
      <c r="J66" s="89"/>
      <c r="K66" s="89"/>
    </row>
    <row r="67" spans="2:11" x14ac:dyDescent="0.2">
      <c r="B67" s="89"/>
      <c r="C67" s="89"/>
      <c r="D67" s="89"/>
      <c r="E67" s="89"/>
      <c r="F67" s="89"/>
      <c r="G67" s="89"/>
      <c r="H67" s="89"/>
      <c r="I67" s="89"/>
      <c r="J67" s="89"/>
      <c r="K67" s="89"/>
    </row>
    <row r="68" spans="2:11" x14ac:dyDescent="0.2">
      <c r="B68" s="89"/>
      <c r="C68" s="89"/>
      <c r="D68" s="89"/>
      <c r="E68" s="89"/>
      <c r="F68" s="89"/>
      <c r="G68" s="89"/>
      <c r="H68" s="89"/>
      <c r="I68" s="89"/>
      <c r="J68" s="89"/>
      <c r="K68" s="89"/>
    </row>
    <row r="69" spans="2:11" x14ac:dyDescent="0.2">
      <c r="B69" s="89"/>
      <c r="C69" s="89"/>
      <c r="D69" s="89"/>
      <c r="E69" s="89"/>
      <c r="F69" s="89"/>
      <c r="G69" s="89"/>
      <c r="H69" s="89"/>
      <c r="I69" s="89"/>
      <c r="J69" s="89"/>
      <c r="K69" s="89"/>
    </row>
    <row r="70" spans="2:11" x14ac:dyDescent="0.2">
      <c r="B70" s="89"/>
      <c r="C70" s="89"/>
      <c r="D70" s="89"/>
      <c r="E70" s="89"/>
      <c r="F70" s="89"/>
      <c r="G70" s="89"/>
      <c r="H70" s="89"/>
      <c r="I70" s="89"/>
      <c r="J70" s="89"/>
      <c r="K70" s="89"/>
    </row>
    <row r="71" spans="2:11" x14ac:dyDescent="0.2">
      <c r="B71" s="89"/>
    </row>
    <row r="72" spans="2:11" x14ac:dyDescent="0.2">
      <c r="B72" s="89"/>
    </row>
    <row r="73" spans="2:11" x14ac:dyDescent="0.2">
      <c r="B73" s="89"/>
    </row>
    <row r="74" spans="2:11" x14ac:dyDescent="0.2">
      <c r="B74" s="89"/>
    </row>
    <row r="75" spans="2:11" x14ac:dyDescent="0.2">
      <c r="B75" s="89"/>
    </row>
    <row r="76" spans="2:11" x14ac:dyDescent="0.2">
      <c r="B76" s="89"/>
    </row>
    <row r="77" spans="2:11" x14ac:dyDescent="0.2">
      <c r="B77" s="89"/>
    </row>
    <row r="78" spans="2:11" x14ac:dyDescent="0.2">
      <c r="B78" s="89"/>
    </row>
    <row r="79" spans="2:11" x14ac:dyDescent="0.2">
      <c r="B79" s="89"/>
    </row>
    <row r="80" spans="2:11" x14ac:dyDescent="0.2">
      <c r="B80" s="89"/>
    </row>
    <row r="81" spans="2:2" x14ac:dyDescent="0.2">
      <c r="B81" s="89"/>
    </row>
    <row r="82" spans="2:2" x14ac:dyDescent="0.2">
      <c r="B82" s="89"/>
    </row>
    <row r="83" spans="2:2" x14ac:dyDescent="0.2">
      <c r="B83" s="89"/>
    </row>
    <row r="84" spans="2:2" x14ac:dyDescent="0.2">
      <c r="B84" s="89"/>
    </row>
    <row r="85" spans="2:2" x14ac:dyDescent="0.2">
      <c r="B85" s="89"/>
    </row>
    <row r="86" spans="2:2" x14ac:dyDescent="0.2">
      <c r="B86" s="89"/>
    </row>
    <row r="87" spans="2:2" x14ac:dyDescent="0.2">
      <c r="B87" s="89"/>
    </row>
    <row r="88" spans="2:2" x14ac:dyDescent="0.2">
      <c r="B88" s="89"/>
    </row>
    <row r="89" spans="2:2" x14ac:dyDescent="0.2">
      <c r="B89" s="89"/>
    </row>
    <row r="90" spans="2:2" x14ac:dyDescent="0.2">
      <c r="B90" s="89"/>
    </row>
    <row r="91" spans="2:2" x14ac:dyDescent="0.2">
      <c r="B91" s="89"/>
    </row>
    <row r="92" spans="2:2" x14ac:dyDescent="0.2">
      <c r="B92" s="89"/>
    </row>
    <row r="93" spans="2:2" x14ac:dyDescent="0.2">
      <c r="B93" s="89"/>
    </row>
    <row r="94" spans="2:2" x14ac:dyDescent="0.2">
      <c r="B94" s="89"/>
    </row>
    <row r="95" spans="2:2" x14ac:dyDescent="0.2">
      <c r="B95" s="89"/>
    </row>
    <row r="96" spans="2:2" x14ac:dyDescent="0.2">
      <c r="B96" s="89"/>
    </row>
    <row r="97" spans="2:2" x14ac:dyDescent="0.2">
      <c r="B97" s="89"/>
    </row>
    <row r="98" spans="2:2" x14ac:dyDescent="0.2">
      <c r="B98" s="89"/>
    </row>
    <row r="99" spans="2:2" x14ac:dyDescent="0.2">
      <c r="B99" s="89"/>
    </row>
    <row r="100" spans="2:2" x14ac:dyDescent="0.2">
      <c r="B100" s="89"/>
    </row>
  </sheetData>
  <mergeCells count="1">
    <mergeCell ref="A5:D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0AD8-5D4D-446C-883C-C6EBF7BE9FF7}">
  <dimension ref="A1:J27"/>
  <sheetViews>
    <sheetView workbookViewId="0">
      <selection activeCell="M30" sqref="M30"/>
    </sheetView>
  </sheetViews>
  <sheetFormatPr baseColWidth="10" defaultColWidth="11.42578125" defaultRowHeight="12.75" x14ac:dyDescent="0.2"/>
  <cols>
    <col min="1" max="1" width="45.42578125" style="7" bestFit="1" customWidth="1"/>
    <col min="2" max="2" width="11.42578125" style="7" customWidth="1"/>
    <col min="3" max="16384" width="11.42578125" style="7"/>
  </cols>
  <sheetData>
    <row r="1" spans="1:10" x14ac:dyDescent="0.2">
      <c r="A1" s="479" t="s">
        <v>447</v>
      </c>
      <c r="B1" s="312"/>
      <c r="C1" s="263"/>
    </row>
    <row r="2" spans="1:10" x14ac:dyDescent="0.2">
      <c r="A2" s="479" t="s">
        <v>793</v>
      </c>
      <c r="B2" s="312"/>
      <c r="C2" s="263"/>
    </row>
    <row r="3" spans="1:10" x14ac:dyDescent="0.2">
      <c r="A3" s="479" t="s">
        <v>446</v>
      </c>
      <c r="B3" s="312"/>
      <c r="C3" s="263"/>
    </row>
    <row r="4" spans="1:10" x14ac:dyDescent="0.2">
      <c r="A4" s="147" t="s">
        <v>600</v>
      </c>
      <c r="B4" s="312"/>
      <c r="C4" s="263"/>
    </row>
    <row r="5" spans="1:10" x14ac:dyDescent="0.2">
      <c r="A5" s="1300"/>
      <c r="B5" s="1300"/>
    </row>
    <row r="6" spans="1:10" x14ac:dyDescent="0.2">
      <c r="A6" s="24"/>
      <c r="B6" s="314">
        <v>2015</v>
      </c>
      <c r="C6" s="314">
        <v>2016</v>
      </c>
      <c r="D6" s="314">
        <v>2017</v>
      </c>
      <c r="E6" s="314">
        <v>2018</v>
      </c>
      <c r="F6" s="314">
        <v>2019</v>
      </c>
      <c r="G6" s="314">
        <v>2020</v>
      </c>
      <c r="H6" s="314">
        <v>2021</v>
      </c>
      <c r="I6" s="24">
        <v>2022</v>
      </c>
      <c r="J6" s="314">
        <v>2023</v>
      </c>
    </row>
    <row r="7" spans="1:10" s="6" customFormat="1" x14ac:dyDescent="0.2">
      <c r="A7" s="315" t="s">
        <v>20</v>
      </c>
      <c r="B7" s="280">
        <v>14954922.154652918</v>
      </c>
      <c r="C7" s="280">
        <v>15812425.666794825</v>
      </c>
      <c r="D7" s="280">
        <v>15832692.830866152</v>
      </c>
      <c r="E7" s="280">
        <v>16995694.658166964</v>
      </c>
      <c r="F7" s="280">
        <v>15954798.361164203</v>
      </c>
      <c r="G7" s="280">
        <v>14038162.687674098</v>
      </c>
      <c r="H7" s="280">
        <v>19171553.703014936</v>
      </c>
      <c r="I7" s="280">
        <v>24683256.980481457</v>
      </c>
      <c r="J7" s="280">
        <v>17962116.414000005</v>
      </c>
    </row>
    <row r="8" spans="1:10" s="6" customFormat="1" x14ac:dyDescent="0.2">
      <c r="A8" s="315" t="s">
        <v>430</v>
      </c>
      <c r="B8" s="280">
        <v>-1229688.8213614468</v>
      </c>
      <c r="C8" s="280">
        <v>-533632.04665802943</v>
      </c>
      <c r="D8" s="280">
        <v>-1312395.1100902043</v>
      </c>
      <c r="E8" s="280">
        <v>-1270582.987959099</v>
      </c>
      <c r="F8" s="280">
        <v>-1793979.3221570223</v>
      </c>
      <c r="G8" s="280">
        <v>-2333072.1605124739</v>
      </c>
      <c r="H8" s="280">
        <v>-805264.77903422632</v>
      </c>
      <c r="I8" s="280">
        <v>1418029.4150175233</v>
      </c>
      <c r="J8" s="280">
        <v>-2402435.4229999948</v>
      </c>
    </row>
    <row r="9" spans="1:10" x14ac:dyDescent="0.2">
      <c r="A9" s="268" t="s">
        <v>431</v>
      </c>
      <c r="B9" s="238">
        <v>8767612.9051614851</v>
      </c>
      <c r="C9" s="238">
        <v>9863589.4439645726</v>
      </c>
      <c r="D9" s="238">
        <v>10483038.663702248</v>
      </c>
      <c r="E9" s="238">
        <v>10526746.819700969</v>
      </c>
      <c r="F9" s="238">
        <v>11621496.59148482</v>
      </c>
      <c r="G9" s="238">
        <v>11535669.948879231</v>
      </c>
      <c r="H9" s="238">
        <v>9137285.3679149654</v>
      </c>
      <c r="I9" s="238">
        <v>13956644.654889161</v>
      </c>
      <c r="J9" s="238">
        <v>14481143.257000001</v>
      </c>
    </row>
    <row r="10" spans="1:10" x14ac:dyDescent="0.2">
      <c r="A10" s="268" t="s">
        <v>432</v>
      </c>
      <c r="B10" s="238">
        <v>-9997301.7265229337</v>
      </c>
      <c r="C10" s="238">
        <v>-10397221.490622602</v>
      </c>
      <c r="D10" s="238">
        <v>-11795433.773792453</v>
      </c>
      <c r="E10" s="238">
        <v>-11797329.807660069</v>
      </c>
      <c r="F10" s="238">
        <v>-13415475.913641842</v>
      </c>
      <c r="G10" s="238">
        <v>-13868742.109391704</v>
      </c>
      <c r="H10" s="238">
        <v>-9942550.1469491906</v>
      </c>
      <c r="I10" s="238">
        <v>-12538615.239871638</v>
      </c>
      <c r="J10" s="238">
        <v>-16883578.679999996</v>
      </c>
    </row>
    <row r="11" spans="1:10" s="6" customFormat="1" x14ac:dyDescent="0.2">
      <c r="A11" s="315" t="s">
        <v>433</v>
      </c>
      <c r="B11" s="280">
        <v>6897975.0976624573</v>
      </c>
      <c r="C11" s="280">
        <v>6589674.3595442167</v>
      </c>
      <c r="D11" s="280">
        <v>6845103.2424816312</v>
      </c>
      <c r="E11" s="280">
        <v>7295154.5035171164</v>
      </c>
      <c r="F11" s="280">
        <v>6240668.8852205919</v>
      </c>
      <c r="G11" s="280">
        <v>7379164.1371446224</v>
      </c>
      <c r="H11" s="280">
        <v>8693939.6947790142</v>
      </c>
      <c r="I11" s="280">
        <v>8944197.1743555181</v>
      </c>
      <c r="J11" s="280">
        <v>7455381.1720000003</v>
      </c>
    </row>
    <row r="12" spans="1:10" s="6" customFormat="1" x14ac:dyDescent="0.2">
      <c r="A12" s="315" t="s">
        <v>434</v>
      </c>
      <c r="B12" s="280">
        <v>9286635.8783519082</v>
      </c>
      <c r="C12" s="280">
        <v>9756383.3539086375</v>
      </c>
      <c r="D12" s="280">
        <v>10299984.698474726</v>
      </c>
      <c r="E12" s="280">
        <v>10971123.142608948</v>
      </c>
      <c r="F12" s="280">
        <v>11508108.798100634</v>
      </c>
      <c r="G12" s="280">
        <v>8992070.7110419478</v>
      </c>
      <c r="H12" s="280">
        <v>11282878.787270147</v>
      </c>
      <c r="I12" s="280">
        <v>14321030.391108418</v>
      </c>
      <c r="J12" s="280">
        <v>12909170.664999999</v>
      </c>
    </row>
    <row r="13" spans="1:10" s="6" customFormat="1" x14ac:dyDescent="0.2">
      <c r="A13" s="315" t="s">
        <v>24</v>
      </c>
      <c r="B13" s="280">
        <v>19075379.869550675</v>
      </c>
      <c r="C13" s="280">
        <v>19485654.056336485</v>
      </c>
      <c r="D13" s="280">
        <v>20419665.693778776</v>
      </c>
      <c r="E13" s="280">
        <v>21445127.389903855</v>
      </c>
      <c r="F13" s="280">
        <v>21149995.700820439</v>
      </c>
      <c r="G13" s="280">
        <v>20040426.799977962</v>
      </c>
      <c r="H13" s="280">
        <v>27367810.310655702</v>
      </c>
      <c r="I13" s="280">
        <v>26373914.503332227</v>
      </c>
      <c r="J13" s="280">
        <v>24179490.524000004</v>
      </c>
    </row>
    <row r="14" spans="1:10" x14ac:dyDescent="0.2">
      <c r="A14" s="268" t="s">
        <v>435</v>
      </c>
      <c r="B14" s="238">
        <v>28352822.221852764</v>
      </c>
      <c r="C14" s="238">
        <v>27963878.307618838</v>
      </c>
      <c r="D14" s="238">
        <v>28675960.822118863</v>
      </c>
      <c r="E14" s="238">
        <v>30205684.764637042</v>
      </c>
      <c r="F14" s="238">
        <v>31151096.052774519</v>
      </c>
      <c r="G14" s="238">
        <v>30457555.755244423</v>
      </c>
      <c r="H14" s="238">
        <v>37851651.667808421</v>
      </c>
      <c r="I14" s="238">
        <v>38516633.949695088</v>
      </c>
      <c r="J14" s="238">
        <v>37058043.083000004</v>
      </c>
    </row>
    <row r="15" spans="1:10" x14ac:dyDescent="0.2">
      <c r="A15" s="268" t="s">
        <v>436</v>
      </c>
      <c r="B15" s="238">
        <v>-567919.7556275836</v>
      </c>
      <c r="C15" s="238">
        <v>-598724.69381140987</v>
      </c>
      <c r="D15" s="238">
        <v>-463864.05872553634</v>
      </c>
      <c r="E15" s="238">
        <v>-516942.74219664698</v>
      </c>
      <c r="F15" s="238">
        <v>-537919.4964730317</v>
      </c>
      <c r="G15" s="238">
        <v>-394897.26687582448</v>
      </c>
      <c r="H15" s="238">
        <v>-454389.38010895305</v>
      </c>
      <c r="I15" s="238">
        <v>-474633.55209789024</v>
      </c>
      <c r="J15" s="238">
        <v>-447683.05900000001</v>
      </c>
    </row>
    <row r="16" spans="1:10" x14ac:dyDescent="0.2">
      <c r="A16" s="268" t="s">
        <v>437</v>
      </c>
      <c r="B16" s="238">
        <v>-8709522.5966745038</v>
      </c>
      <c r="C16" s="238">
        <v>-7879499.5574709419</v>
      </c>
      <c r="D16" s="238">
        <v>-7792431.0696145529</v>
      </c>
      <c r="E16" s="238">
        <v>-8243614.6325365398</v>
      </c>
      <c r="F16" s="238">
        <v>-9463180.8554810435</v>
      </c>
      <c r="G16" s="238">
        <v>-10022231.688390631</v>
      </c>
      <c r="H16" s="238">
        <v>-10029451.977043768</v>
      </c>
      <c r="I16" s="238">
        <v>-11668085.894264974</v>
      </c>
      <c r="J16" s="238">
        <v>-12430869.5</v>
      </c>
    </row>
    <row r="17" spans="1:10" x14ac:dyDescent="0.2">
      <c r="A17" s="315" t="s">
        <v>438</v>
      </c>
      <c r="B17" s="280">
        <v>3419303.1108105308</v>
      </c>
      <c r="C17" s="280">
        <v>3490693.5743318745</v>
      </c>
      <c r="D17" s="280">
        <v>3550184.4191275649</v>
      </c>
      <c r="E17" s="280">
        <v>3609283.2351335301</v>
      </c>
      <c r="F17" s="280">
        <v>3625006.5766138476</v>
      </c>
      <c r="G17" s="280">
        <v>3584077.2392847277</v>
      </c>
      <c r="H17" s="280">
        <v>3265514.5639773137</v>
      </c>
      <c r="I17" s="280">
        <v>2390388.9424263821</v>
      </c>
      <c r="J17" s="280">
        <v>3717940.9369999999</v>
      </c>
    </row>
    <row r="18" spans="1:10" x14ac:dyDescent="0.2">
      <c r="A18" s="268" t="s">
        <v>439</v>
      </c>
      <c r="B18" s="238">
        <v>1412061.3511903905</v>
      </c>
      <c r="C18" s="238">
        <v>1397115.8252061284</v>
      </c>
      <c r="D18" s="238">
        <v>1326161.6725827586</v>
      </c>
      <c r="E18" s="238">
        <v>1298292.0000494961</v>
      </c>
      <c r="F18" s="238">
        <v>1259165.8197219335</v>
      </c>
      <c r="G18" s="238">
        <v>1282941.9841805368</v>
      </c>
      <c r="H18" s="238">
        <v>1443664.4888104096</v>
      </c>
      <c r="I18" s="238">
        <v>1260192.2458762613</v>
      </c>
      <c r="J18" s="238">
        <v>1092380.7659999998</v>
      </c>
    </row>
    <row r="19" spans="1:10" x14ac:dyDescent="0.2">
      <c r="A19" s="268" t="s">
        <v>440</v>
      </c>
      <c r="B19" s="238">
        <v>1994943.0998795168</v>
      </c>
      <c r="C19" s="238">
        <v>2079734.856666944</v>
      </c>
      <c r="D19" s="238">
        <v>2208102.9207474268</v>
      </c>
      <c r="E19" s="238">
        <v>2285033.2190743345</v>
      </c>
      <c r="F19" s="238">
        <v>2342991.5228960216</v>
      </c>
      <c r="G19" s="238">
        <v>2259575.779043674</v>
      </c>
      <c r="H19" s="238">
        <v>1811079.6951632721</v>
      </c>
      <c r="I19" s="238">
        <v>1106995.6750076246</v>
      </c>
      <c r="J19" s="238">
        <v>2604565.0010000002</v>
      </c>
    </row>
    <row r="20" spans="1:10" x14ac:dyDescent="0.2">
      <c r="A20" s="268" t="s">
        <v>441</v>
      </c>
      <c r="B20" s="238">
        <v>12298.65974062333</v>
      </c>
      <c r="C20" s="238">
        <v>13842.892458801376</v>
      </c>
      <c r="D20" s="238">
        <v>15919.825797379312</v>
      </c>
      <c r="E20" s="238">
        <v>25958.016009699852</v>
      </c>
      <c r="F20" s="238">
        <v>22849.233995892559</v>
      </c>
      <c r="G20" s="238">
        <v>41559.476060517278</v>
      </c>
      <c r="H20" s="238">
        <v>10770.380003631792</v>
      </c>
      <c r="I20" s="238">
        <v>23201.021542496597</v>
      </c>
      <c r="J20" s="238">
        <v>20995.170000000002</v>
      </c>
    </row>
    <row r="21" spans="1:10" x14ac:dyDescent="0.2">
      <c r="A21" s="315" t="s">
        <v>29</v>
      </c>
      <c r="B21" s="280">
        <v>391047.60483663139</v>
      </c>
      <c r="C21" s="280">
        <v>636689.65956735949</v>
      </c>
      <c r="D21" s="280">
        <v>702779.77767364262</v>
      </c>
      <c r="E21" s="280">
        <v>777450.76954641833</v>
      </c>
      <c r="F21" s="280">
        <v>870058.81063468556</v>
      </c>
      <c r="G21" s="280">
        <v>444636.25760318764</v>
      </c>
      <c r="H21" s="280">
        <v>709619.08746662841</v>
      </c>
      <c r="I21" s="280">
        <v>823763.01157997467</v>
      </c>
      <c r="J21" s="280">
        <v>746189.17399999988</v>
      </c>
    </row>
    <row r="22" spans="1:10" x14ac:dyDescent="0.2">
      <c r="A22" s="315" t="s">
        <v>30</v>
      </c>
      <c r="B22" s="280">
        <v>493615.40302545117</v>
      </c>
      <c r="C22" s="280">
        <v>427665.44080489973</v>
      </c>
      <c r="D22" s="280">
        <v>435175.46107075043</v>
      </c>
      <c r="E22" s="280">
        <v>459753.68911408941</v>
      </c>
      <c r="F22" s="280">
        <v>429296.21356787655</v>
      </c>
      <c r="G22" s="280">
        <v>369351.18970160373</v>
      </c>
      <c r="H22" s="280">
        <v>562260.27728428005</v>
      </c>
      <c r="I22" s="280">
        <v>598006.44405237446</v>
      </c>
      <c r="J22" s="280">
        <v>481395.79099999997</v>
      </c>
    </row>
    <row r="23" spans="1:10" x14ac:dyDescent="0.2">
      <c r="A23" s="315" t="s">
        <v>31</v>
      </c>
      <c r="B23" s="280">
        <v>-410637.82663420658</v>
      </c>
      <c r="C23" s="280">
        <v>281204.54953098996</v>
      </c>
      <c r="D23" s="280">
        <v>-375749.40338886523</v>
      </c>
      <c r="E23" s="280">
        <v>63241.910967908298</v>
      </c>
      <c r="F23" s="280">
        <v>246988.366259514</v>
      </c>
      <c r="G23" s="280">
        <v>396497.23244813766</v>
      </c>
      <c r="H23" s="280">
        <v>-146135.00578341953</v>
      </c>
      <c r="I23" s="280">
        <v>460973.65090048977</v>
      </c>
      <c r="J23" s="280">
        <v>309531.69799999986</v>
      </c>
    </row>
    <row r="24" spans="1:10" x14ac:dyDescent="0.2">
      <c r="A24" s="268" t="s">
        <v>442</v>
      </c>
      <c r="B24" s="238">
        <v>-1191300.8736609747</v>
      </c>
      <c r="C24" s="238">
        <v>-582896.08282683941</v>
      </c>
      <c r="D24" s="238">
        <v>-1425924.2616527593</v>
      </c>
      <c r="E24" s="238">
        <v>-1143148.7935945503</v>
      </c>
      <c r="F24" s="238">
        <v>-689584.92740273313</v>
      </c>
      <c r="G24" s="238">
        <v>-583631.28422118921</v>
      </c>
      <c r="H24" s="238">
        <v>-1528335.898433604</v>
      </c>
      <c r="I24" s="238">
        <v>-1369983.0579950255</v>
      </c>
      <c r="J24" s="238">
        <v>-1360339.7659999998</v>
      </c>
    </row>
    <row r="25" spans="1:10" x14ac:dyDescent="0.2">
      <c r="A25" s="268" t="s">
        <v>443</v>
      </c>
      <c r="B25" s="238">
        <v>780663.04702676809</v>
      </c>
      <c r="C25" s="238">
        <v>864100.63235782937</v>
      </c>
      <c r="D25" s="238">
        <v>1050174.858263894</v>
      </c>
      <c r="E25" s="238">
        <v>1206390.7045624584</v>
      </c>
      <c r="F25" s="238">
        <v>936573.29366224702</v>
      </c>
      <c r="G25" s="238">
        <v>980128.51666932681</v>
      </c>
      <c r="H25" s="238">
        <v>1382200.8926501847</v>
      </c>
      <c r="I25" s="238">
        <v>1830956.7088955152</v>
      </c>
      <c r="J25" s="238">
        <v>1669871.4639999997</v>
      </c>
    </row>
    <row r="26" spans="1:10" x14ac:dyDescent="0.2">
      <c r="A26" s="316" t="s">
        <v>32</v>
      </c>
      <c r="B26" s="317">
        <v>37923630.316242002</v>
      </c>
      <c r="C26" s="317">
        <v>40134332.947366431</v>
      </c>
      <c r="D26" s="318">
        <v>40564748.779128022</v>
      </c>
      <c r="E26" s="318">
        <v>43350551.652832761</v>
      </c>
      <c r="F26" s="318">
        <v>42276144.029060565</v>
      </c>
      <c r="G26" s="318">
        <v>38873151.406689718</v>
      </c>
      <c r="H26" s="318">
        <v>50930622.93661543</v>
      </c>
      <c r="I26" s="318">
        <v>55330303.532772906</v>
      </c>
      <c r="J26" s="318">
        <v>47396664.53800001</v>
      </c>
    </row>
    <row r="27" spans="1:10" x14ac:dyDescent="0.2">
      <c r="A27" s="7" t="s">
        <v>18</v>
      </c>
    </row>
  </sheetData>
  <mergeCells count="1">
    <mergeCell ref="A5:B5"/>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95-0680-470F-B780-E89F3559E5D2}">
  <dimension ref="A1:J16"/>
  <sheetViews>
    <sheetView workbookViewId="0">
      <selection activeCell="J22" sqref="J22"/>
    </sheetView>
  </sheetViews>
  <sheetFormatPr baseColWidth="10" defaultColWidth="11.42578125" defaultRowHeight="12.75" x14ac:dyDescent="0.2"/>
  <cols>
    <col min="1" max="1" width="35" style="7" customWidth="1"/>
    <col min="2" max="4" width="11.42578125" style="7" customWidth="1"/>
    <col min="5" max="5" width="11.42578125" style="7" bestFit="1" customWidth="1"/>
    <col min="6" max="16384" width="11.42578125" style="7"/>
  </cols>
  <sheetData>
    <row r="1" spans="1:10" x14ac:dyDescent="0.2">
      <c r="A1" s="311" t="s">
        <v>448</v>
      </c>
      <c r="B1" s="311"/>
      <c r="C1" s="312"/>
      <c r="D1" s="312"/>
      <c r="E1" s="263"/>
    </row>
    <row r="2" spans="1:10" x14ac:dyDescent="0.2">
      <c r="A2" s="479" t="s">
        <v>793</v>
      </c>
      <c r="B2" s="479"/>
      <c r="C2" s="321"/>
      <c r="D2" s="321"/>
      <c r="E2" s="263"/>
    </row>
    <row r="3" spans="1:10" x14ac:dyDescent="0.2">
      <c r="A3" s="479" t="s">
        <v>449</v>
      </c>
      <c r="B3" s="479"/>
      <c r="C3" s="321"/>
      <c r="D3" s="321"/>
      <c r="E3" s="263"/>
    </row>
    <row r="4" spans="1:10" x14ac:dyDescent="0.2">
      <c r="A4" s="147" t="s">
        <v>600</v>
      </c>
      <c r="B4" s="147"/>
      <c r="C4" s="321"/>
      <c r="D4" s="321"/>
      <c r="E4" s="263"/>
    </row>
    <row r="5" spans="1:10" x14ac:dyDescent="0.2">
      <c r="A5" s="1301"/>
      <c r="B5" s="1301"/>
      <c r="C5" s="1301"/>
      <c r="D5" s="1301"/>
    </row>
    <row r="6" spans="1:10" x14ac:dyDescent="0.2">
      <c r="A6" s="24"/>
      <c r="B6" s="24">
        <v>2015</v>
      </c>
      <c r="C6" s="322">
        <v>2016</v>
      </c>
      <c r="D6" s="322">
        <v>2017</v>
      </c>
      <c r="E6" s="322">
        <v>2018</v>
      </c>
      <c r="F6" s="322">
        <v>2019</v>
      </c>
      <c r="G6" s="322">
        <v>2020</v>
      </c>
      <c r="H6" s="322">
        <v>2021</v>
      </c>
      <c r="I6" s="322">
        <v>2022</v>
      </c>
      <c r="J6" s="24">
        <v>2023</v>
      </c>
    </row>
    <row r="7" spans="1:10" x14ac:dyDescent="0.2">
      <c r="A7" s="323" t="s">
        <v>20</v>
      </c>
      <c r="B7" s="280">
        <v>1850856.3217313811</v>
      </c>
      <c r="C7" s="280">
        <v>16752.397707450993</v>
      </c>
      <c r="D7" s="280">
        <v>1107909.3314048392</v>
      </c>
      <c r="E7" s="280">
        <v>2027622.930710905</v>
      </c>
      <c r="F7" s="280">
        <v>2457656.8947549365</v>
      </c>
      <c r="G7" s="280">
        <v>1680270.6886712548</v>
      </c>
      <c r="H7" s="280">
        <v>3458959.9318308881</v>
      </c>
      <c r="I7" s="280">
        <v>4278038.1997053269</v>
      </c>
      <c r="J7" s="280">
        <v>2344141.3640000001</v>
      </c>
    </row>
    <row r="8" spans="1:10" x14ac:dyDescent="0.2">
      <c r="A8" s="315" t="s">
        <v>430</v>
      </c>
      <c r="B8" s="280">
        <v>294733.32932284044</v>
      </c>
      <c r="C8" s="280">
        <v>-667207.29677965504</v>
      </c>
      <c r="D8" s="280">
        <v>-7524.3631623016508</v>
      </c>
      <c r="E8" s="280">
        <v>385198.19615386421</v>
      </c>
      <c r="F8" s="280">
        <v>762608.09454419324</v>
      </c>
      <c r="G8" s="280">
        <v>-113559.24877960786</v>
      </c>
      <c r="H8" s="280">
        <v>323613.64398519852</v>
      </c>
      <c r="I8" s="280">
        <v>1312753.4285021662</v>
      </c>
      <c r="J8" s="280">
        <v>-246624.88100000005</v>
      </c>
    </row>
    <row r="9" spans="1:10" x14ac:dyDescent="0.2">
      <c r="A9" s="268" t="s">
        <v>431</v>
      </c>
      <c r="B9" s="238">
        <v>2090420.3265464022</v>
      </c>
      <c r="C9" s="238">
        <v>603904.01693330472</v>
      </c>
      <c r="D9" s="238">
        <v>599890.94660281367</v>
      </c>
      <c r="E9" s="238">
        <v>1245063.0748245397</v>
      </c>
      <c r="F9" s="238">
        <v>1944896.1850475068</v>
      </c>
      <c r="G9" s="238">
        <v>1686262.83837539</v>
      </c>
      <c r="H9" s="238">
        <v>1858370.765430213</v>
      </c>
      <c r="I9" s="238">
        <v>4157540.3808800913</v>
      </c>
      <c r="J9" s="238">
        <v>2178004.92</v>
      </c>
    </row>
    <row r="10" spans="1:10" x14ac:dyDescent="0.2">
      <c r="A10" s="268" t="s">
        <v>432</v>
      </c>
      <c r="B10" s="238">
        <v>-1795686.9972235619</v>
      </c>
      <c r="C10" s="238">
        <v>-1271111.3137129599</v>
      </c>
      <c r="D10" s="238">
        <v>-607415.30976511526</v>
      </c>
      <c r="E10" s="238">
        <v>-859864.87867067545</v>
      </c>
      <c r="F10" s="238">
        <v>-1182288.0905033136</v>
      </c>
      <c r="G10" s="238">
        <v>-1799822.087154998</v>
      </c>
      <c r="H10" s="238">
        <v>-1534757.1214450144</v>
      </c>
      <c r="I10" s="238">
        <v>-2844786.9523779252</v>
      </c>
      <c r="J10" s="238">
        <v>-2424629.801</v>
      </c>
    </row>
    <row r="11" spans="1:10" x14ac:dyDescent="0.2">
      <c r="A11" s="268" t="s">
        <v>433</v>
      </c>
      <c r="B11" s="280">
        <v>141065.35279095007</v>
      </c>
      <c r="C11" s="280">
        <v>76564.387839391071</v>
      </c>
      <c r="D11" s="280">
        <v>557935.4561722189</v>
      </c>
      <c r="E11" s="280">
        <v>431926.7527060596</v>
      </c>
      <c r="F11" s="280">
        <v>370893.7836089505</v>
      </c>
      <c r="G11" s="280">
        <v>275380.7818265931</v>
      </c>
      <c r="H11" s="280">
        <v>722294.42554068787</v>
      </c>
      <c r="I11" s="280">
        <v>352560.71592431201</v>
      </c>
      <c r="J11" s="280">
        <v>234399.06199999998</v>
      </c>
    </row>
    <row r="12" spans="1:10" x14ac:dyDescent="0.2">
      <c r="A12" s="324" t="s">
        <v>434</v>
      </c>
      <c r="B12" s="280">
        <v>1415057.6396175907</v>
      </c>
      <c r="C12" s="280">
        <v>607395.30664771504</v>
      </c>
      <c r="D12" s="280">
        <v>557498.23839492176</v>
      </c>
      <c r="E12" s="280">
        <v>1210497.9818509812</v>
      </c>
      <c r="F12" s="280">
        <v>1324155.0166017928</v>
      </c>
      <c r="G12" s="280">
        <v>1518449.1556242695</v>
      </c>
      <c r="H12" s="280">
        <v>2413051.8623050014</v>
      </c>
      <c r="I12" s="280">
        <v>2612724.0552788489</v>
      </c>
      <c r="J12" s="280">
        <v>2356367.1830000002</v>
      </c>
    </row>
    <row r="13" spans="1:10" x14ac:dyDescent="0.2">
      <c r="A13" s="316" t="s">
        <v>32</v>
      </c>
      <c r="B13" s="299">
        <v>1850856.3217313811</v>
      </c>
      <c r="C13" s="299">
        <v>16752.397707450993</v>
      </c>
      <c r="D13" s="299">
        <v>1107909.3314048392</v>
      </c>
      <c r="E13" s="299">
        <v>2027622.930710905</v>
      </c>
      <c r="F13" s="299">
        <v>2457656.8947549365</v>
      </c>
      <c r="G13" s="299">
        <v>1680270.6886712548</v>
      </c>
      <c r="H13" s="299">
        <v>3458959.9318308881</v>
      </c>
      <c r="I13" s="299">
        <v>4278038.1997053269</v>
      </c>
      <c r="J13" s="299">
        <v>2344141.3640000001</v>
      </c>
    </row>
    <row r="14" spans="1:10" x14ac:dyDescent="0.2">
      <c r="A14" s="7" t="s">
        <v>18</v>
      </c>
    </row>
    <row r="16" spans="1:10" x14ac:dyDescent="0.2">
      <c r="A16" s="319"/>
      <c r="B16" s="319"/>
    </row>
  </sheetData>
  <mergeCells count="1">
    <mergeCell ref="A5:D5"/>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6EB-F6C5-43F4-842D-A2EE326DE8DE}">
  <dimension ref="A1:C12"/>
  <sheetViews>
    <sheetView workbookViewId="0">
      <selection activeCell="E22" sqref="E22"/>
    </sheetView>
  </sheetViews>
  <sheetFormatPr baseColWidth="10" defaultColWidth="11.42578125" defaultRowHeight="12.75" x14ac:dyDescent="0.2"/>
  <cols>
    <col min="1" max="1" width="33.42578125" style="7" customWidth="1"/>
    <col min="2" max="3" width="12" style="7" customWidth="1"/>
    <col min="4" max="16384" width="11.42578125" style="7"/>
  </cols>
  <sheetData>
    <row r="1" spans="1:3" x14ac:dyDescent="0.2">
      <c r="A1" s="479" t="s">
        <v>450</v>
      </c>
      <c r="B1" s="479"/>
      <c r="C1" s="479"/>
    </row>
    <row r="2" spans="1:3" ht="12.75" customHeight="1" x14ac:dyDescent="0.2">
      <c r="A2" s="886" t="s">
        <v>730</v>
      </c>
      <c r="B2" s="886"/>
      <c r="C2" s="886"/>
    </row>
    <row r="3" spans="1:3" x14ac:dyDescent="0.2">
      <c r="A3" s="1302" t="s">
        <v>451</v>
      </c>
      <c r="B3" s="1302"/>
      <c r="C3" s="1302"/>
    </row>
    <row r="4" spans="1:3" x14ac:dyDescent="0.2">
      <c r="A4" s="260"/>
      <c r="B4" s="260"/>
      <c r="C4" s="260"/>
    </row>
    <row r="5" spans="1:3" ht="27" customHeight="1" x14ac:dyDescent="0.2">
      <c r="A5" s="261"/>
      <c r="B5" s="427" t="s">
        <v>452</v>
      </c>
      <c r="C5" s="24" t="s">
        <v>453</v>
      </c>
    </row>
    <row r="6" spans="1:3" x14ac:dyDescent="0.2">
      <c r="A6" s="262" t="s">
        <v>353</v>
      </c>
      <c r="B6" s="644">
        <v>1512105.302286014</v>
      </c>
      <c r="C6" s="644">
        <v>1601331.2932499205</v>
      </c>
    </row>
    <row r="7" spans="1:3" x14ac:dyDescent="0.2">
      <c r="A7" s="262" t="s">
        <v>355</v>
      </c>
      <c r="B7" s="644"/>
      <c r="C7" s="644"/>
    </row>
    <row r="8" spans="1:3" x14ac:dyDescent="0.2">
      <c r="A8" s="130" t="s">
        <v>454</v>
      </c>
      <c r="B8" s="645">
        <v>1512105.302286014</v>
      </c>
      <c r="C8" s="645">
        <v>1601331.2932499205</v>
      </c>
    </row>
    <row r="9" spans="1:3" x14ac:dyDescent="0.2">
      <c r="A9" s="22" t="s">
        <v>18</v>
      </c>
      <c r="B9" s="22"/>
      <c r="C9" s="22"/>
    </row>
    <row r="12" spans="1:3" x14ac:dyDescent="0.2">
      <c r="C12" s="643"/>
    </row>
  </sheetData>
  <mergeCells count="1">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21C-5E14-4EDE-8A56-3D320FB46D5C}">
  <dimension ref="A1:G17"/>
  <sheetViews>
    <sheetView showGridLines="0" workbookViewId="0">
      <selection activeCell="I26" sqref="I26"/>
    </sheetView>
  </sheetViews>
  <sheetFormatPr baseColWidth="10" defaultColWidth="10.42578125" defaultRowHeight="12.75" x14ac:dyDescent="0.2"/>
  <cols>
    <col min="1" max="1" width="41.42578125" style="4" customWidth="1"/>
    <col min="2" max="5" width="12.28515625" style="4" customWidth="1"/>
    <col min="6" max="16384" width="10.42578125" style="4"/>
  </cols>
  <sheetData>
    <row r="1" spans="1:7" x14ac:dyDescent="0.2">
      <c r="A1" s="169" t="s">
        <v>42</v>
      </c>
      <c r="B1" s="376"/>
    </row>
    <row r="2" spans="1:7" x14ac:dyDescent="0.2">
      <c r="A2" s="169" t="s">
        <v>778</v>
      </c>
    </row>
    <row r="3" spans="1:7" x14ac:dyDescent="0.2">
      <c r="B3" s="353"/>
    </row>
    <row r="4" spans="1:7" x14ac:dyDescent="0.2">
      <c r="A4" s="170"/>
      <c r="B4" s="1114">
        <v>2022</v>
      </c>
      <c r="C4" s="1115"/>
      <c r="D4" s="1116">
        <v>2023</v>
      </c>
      <c r="E4" s="1115"/>
    </row>
    <row r="5" spans="1:7" x14ac:dyDescent="0.2">
      <c r="A5" s="1"/>
      <c r="B5" s="235" t="s">
        <v>5</v>
      </c>
      <c r="C5" s="161" t="s">
        <v>43</v>
      </c>
      <c r="D5" s="251" t="s">
        <v>5</v>
      </c>
      <c r="E5" s="161" t="s">
        <v>43</v>
      </c>
    </row>
    <row r="6" spans="1:7" x14ac:dyDescent="0.2">
      <c r="A6" s="204" t="s">
        <v>44</v>
      </c>
      <c r="B6" s="544"/>
      <c r="C6" s="469"/>
      <c r="D6" s="514"/>
      <c r="E6" s="469"/>
    </row>
    <row r="7" spans="1:7" x14ac:dyDescent="0.2">
      <c r="A7" s="157" t="s">
        <v>821</v>
      </c>
      <c r="B7" s="885">
        <v>2.5959037659641693</v>
      </c>
      <c r="C7" s="892">
        <v>2.5152584951550598</v>
      </c>
      <c r="D7" s="251" t="s">
        <v>824</v>
      </c>
      <c r="E7" s="891" t="s">
        <v>824</v>
      </c>
    </row>
    <row r="8" spans="1:7" x14ac:dyDescent="0.2">
      <c r="A8" s="157" t="s">
        <v>822</v>
      </c>
      <c r="B8" s="545" t="s">
        <v>824</v>
      </c>
      <c r="C8" s="504" t="s">
        <v>824</v>
      </c>
      <c r="D8" s="358">
        <v>1.9166005168617328</v>
      </c>
      <c r="E8" s="504">
        <v>1.9166005168617299</v>
      </c>
    </row>
    <row r="9" spans="1:7" x14ac:dyDescent="0.2">
      <c r="A9" s="157" t="s">
        <v>823</v>
      </c>
      <c r="B9" s="545">
        <v>2.50999999999999</v>
      </c>
      <c r="C9" s="504">
        <v>-1.56</v>
      </c>
      <c r="D9" s="358">
        <v>2.1600000000000064</v>
      </c>
      <c r="E9" s="504">
        <v>2.9999999999996699E-2</v>
      </c>
    </row>
    <row r="10" spans="1:7" ht="12.95" customHeight="1" x14ac:dyDescent="0.2">
      <c r="A10" s="236" t="s">
        <v>45</v>
      </c>
      <c r="B10" s="172"/>
      <c r="C10" s="174"/>
      <c r="D10" s="173"/>
      <c r="E10" s="174"/>
    </row>
    <row r="11" spans="1:7" ht="12.95" customHeight="1" x14ac:dyDescent="0.2">
      <c r="A11" s="168" t="s">
        <v>889</v>
      </c>
      <c r="B11" s="1117">
        <v>331</v>
      </c>
      <c r="C11" s="1118"/>
      <c r="D11" s="1119">
        <v>374</v>
      </c>
      <c r="E11" s="1118"/>
    </row>
    <row r="12" spans="1:7" ht="12.75" customHeight="1" x14ac:dyDescent="0.2">
      <c r="A12" s="1113" t="s">
        <v>825</v>
      </c>
      <c r="B12" s="1113"/>
      <c r="C12" s="1113"/>
      <c r="D12" s="1113"/>
      <c r="E12" s="1113"/>
      <c r="F12" s="376"/>
      <c r="G12" s="376"/>
    </row>
    <row r="13" spans="1:7" ht="12.75" customHeight="1" x14ac:dyDescent="0.2">
      <c r="A13" s="1111"/>
      <c r="B13" s="1111"/>
      <c r="C13" s="1111"/>
      <c r="D13" s="1111"/>
      <c r="E13" s="1111"/>
    </row>
    <row r="14" spans="1:7" ht="12.75" customHeight="1" x14ac:dyDescent="0.2">
      <c r="A14" s="1111"/>
      <c r="B14" s="1111"/>
      <c r="C14" s="1111"/>
      <c r="D14" s="1111"/>
      <c r="E14" s="1111"/>
    </row>
    <row r="15" spans="1:7" x14ac:dyDescent="0.2">
      <c r="A15" s="186" t="s">
        <v>18</v>
      </c>
      <c r="B15" s="773"/>
      <c r="C15" s="773"/>
      <c r="D15" s="773"/>
      <c r="E15" s="773"/>
    </row>
    <row r="17" spans="4:5" x14ac:dyDescent="0.2">
      <c r="D17" s="589"/>
      <c r="E17" s="376"/>
    </row>
  </sheetData>
  <mergeCells count="5">
    <mergeCell ref="A12:E14"/>
    <mergeCell ref="B4:C4"/>
    <mergeCell ref="D4:E4"/>
    <mergeCell ref="B11:C11"/>
    <mergeCell ref="D11:E11"/>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6B41-73DD-4B43-A16E-2ADA827B00A2}">
  <dimension ref="A1:G39"/>
  <sheetViews>
    <sheetView workbookViewId="0">
      <selection activeCell="H35" sqref="H35"/>
    </sheetView>
  </sheetViews>
  <sheetFormatPr baseColWidth="10" defaultColWidth="11.42578125" defaultRowHeight="12.75" x14ac:dyDescent="0.2"/>
  <cols>
    <col min="1" max="1" width="23.42578125" style="7" customWidth="1"/>
    <col min="2" max="2" width="11.42578125" style="7"/>
    <col min="3" max="3" width="13.42578125" style="7" customWidth="1"/>
    <col min="4" max="4" width="14.42578125" style="7" customWidth="1"/>
    <col min="5" max="5" width="17.42578125" style="7" customWidth="1"/>
    <col min="6" max="6" width="15.42578125" style="7" customWidth="1"/>
    <col min="7" max="7" width="27.42578125" style="7" customWidth="1"/>
    <col min="8" max="16384" width="11.42578125" style="7"/>
  </cols>
  <sheetData>
    <row r="1" spans="1:6" x14ac:dyDescent="0.2">
      <c r="A1" s="6" t="s">
        <v>455</v>
      </c>
      <c r="B1" s="6"/>
      <c r="C1" s="6"/>
      <c r="D1" s="6"/>
      <c r="E1" s="6"/>
      <c r="F1" s="6"/>
    </row>
    <row r="2" spans="1:6" x14ac:dyDescent="0.2">
      <c r="A2" s="6" t="s">
        <v>731</v>
      </c>
      <c r="C2" s="6"/>
      <c r="D2" s="6"/>
      <c r="E2" s="6"/>
      <c r="F2" s="6"/>
    </row>
    <row r="3" spans="1:6" x14ac:dyDescent="0.2">
      <c r="A3" s="1177" t="s">
        <v>451</v>
      </c>
      <c r="B3" s="1177"/>
      <c r="C3" s="1177"/>
      <c r="D3" s="1177"/>
      <c r="E3" s="1177"/>
      <c r="F3" s="1177"/>
    </row>
    <row r="4" spans="1:6" x14ac:dyDescent="0.2">
      <c r="A4" s="481"/>
      <c r="B4" s="481"/>
      <c r="C4" s="481"/>
      <c r="D4" s="481"/>
      <c r="E4" s="481"/>
      <c r="F4" s="481"/>
    </row>
    <row r="5" spans="1:6" ht="24.75" customHeight="1" x14ac:dyDescent="0.2">
      <c r="A5" s="482"/>
      <c r="B5" s="1197" t="s">
        <v>456</v>
      </c>
      <c r="C5" s="1197" t="s">
        <v>457</v>
      </c>
      <c r="D5" s="1197" t="s">
        <v>458</v>
      </c>
      <c r="E5" s="1197" t="s">
        <v>459</v>
      </c>
      <c r="F5" s="1197" t="s">
        <v>460</v>
      </c>
    </row>
    <row r="6" spans="1:6" ht="30" customHeight="1" x14ac:dyDescent="0.2">
      <c r="A6" s="483"/>
      <c r="B6" s="1198"/>
      <c r="C6" s="1198"/>
      <c r="D6" s="1198"/>
      <c r="E6" s="1198"/>
      <c r="F6" s="1198"/>
    </row>
    <row r="7" spans="1:6" x14ac:dyDescent="0.2">
      <c r="A7" s="122">
        <v>1997</v>
      </c>
      <c r="B7" s="646">
        <v>-27361</v>
      </c>
      <c r="C7" s="646">
        <v>402938</v>
      </c>
      <c r="D7" s="646">
        <v>150829</v>
      </c>
      <c r="E7" s="646">
        <v>252109</v>
      </c>
      <c r="F7" s="646">
        <v>375577</v>
      </c>
    </row>
    <row r="8" spans="1:6" x14ac:dyDescent="0.2">
      <c r="A8" s="122">
        <v>1998</v>
      </c>
      <c r="B8" s="647">
        <v>-5381</v>
      </c>
      <c r="C8" s="647">
        <v>185156</v>
      </c>
      <c r="D8" s="647">
        <v>77437</v>
      </c>
      <c r="E8" s="647">
        <v>107719</v>
      </c>
      <c r="F8" s="647">
        <v>179775</v>
      </c>
    </row>
    <row r="9" spans="1:6" x14ac:dyDescent="0.2">
      <c r="A9" s="122">
        <v>1999</v>
      </c>
      <c r="B9" s="647">
        <v>-73261</v>
      </c>
      <c r="C9" s="647">
        <v>174596</v>
      </c>
      <c r="D9" s="647">
        <v>54027</v>
      </c>
      <c r="E9" s="647">
        <v>120569</v>
      </c>
      <c r="F9" s="647">
        <v>101335</v>
      </c>
    </row>
    <row r="10" spans="1:6" x14ac:dyDescent="0.2">
      <c r="A10" s="122">
        <v>2000</v>
      </c>
      <c r="B10" s="647">
        <v>-5846</v>
      </c>
      <c r="C10" s="647">
        <v>218960</v>
      </c>
      <c r="D10" s="647">
        <v>57655</v>
      </c>
      <c r="E10" s="647">
        <v>161305</v>
      </c>
      <c r="F10" s="647">
        <v>213114</v>
      </c>
    </row>
    <row r="11" spans="1:6" x14ac:dyDescent="0.2">
      <c r="A11" s="122">
        <v>2001</v>
      </c>
      <c r="B11" s="647">
        <v>9034</v>
      </c>
      <c r="C11" s="647">
        <v>128986</v>
      </c>
      <c r="D11" s="647">
        <v>56085</v>
      </c>
      <c r="E11" s="647">
        <v>72901</v>
      </c>
      <c r="F11" s="647">
        <v>138020</v>
      </c>
    </row>
    <row r="12" spans="1:6" x14ac:dyDescent="0.2">
      <c r="A12" s="122">
        <v>2002</v>
      </c>
      <c r="B12" s="647">
        <v>-39450</v>
      </c>
      <c r="C12" s="647">
        <v>88047</v>
      </c>
      <c r="D12" s="647">
        <v>31853</v>
      </c>
      <c r="E12" s="647">
        <v>56194</v>
      </c>
      <c r="F12" s="647">
        <v>48597</v>
      </c>
    </row>
    <row r="13" spans="1:6" x14ac:dyDescent="0.2">
      <c r="A13" s="122">
        <v>2003</v>
      </c>
      <c r="B13" s="647">
        <v>-3781</v>
      </c>
      <c r="C13" s="647">
        <v>114136</v>
      </c>
      <c r="D13" s="647">
        <v>38089</v>
      </c>
      <c r="E13" s="647">
        <v>76047</v>
      </c>
      <c r="F13" s="647">
        <v>110355</v>
      </c>
    </row>
    <row r="14" spans="1:6" x14ac:dyDescent="0.2">
      <c r="A14" s="122">
        <v>2004</v>
      </c>
      <c r="B14" s="647">
        <v>123324</v>
      </c>
      <c r="C14" s="647">
        <v>473144</v>
      </c>
      <c r="D14" s="647">
        <v>172579</v>
      </c>
      <c r="E14" s="647">
        <v>300565</v>
      </c>
      <c r="F14" s="647">
        <v>596468</v>
      </c>
    </row>
    <row r="15" spans="1:6" x14ac:dyDescent="0.2">
      <c r="A15" s="122">
        <v>2005</v>
      </c>
      <c r="B15" s="647">
        <v>455179.34152000002</v>
      </c>
      <c r="C15" s="647">
        <v>1264244.4081100002</v>
      </c>
      <c r="D15" s="647">
        <v>613157.54494000005</v>
      </c>
      <c r="E15" s="647">
        <v>651086.86317000003</v>
      </c>
      <c r="F15" s="647">
        <v>1719423.7496300002</v>
      </c>
    </row>
    <row r="16" spans="1:6" x14ac:dyDescent="0.2">
      <c r="A16" s="122">
        <v>2006</v>
      </c>
      <c r="B16" s="647">
        <v>496108.64373000001</v>
      </c>
      <c r="C16" s="647">
        <v>4078834.8112500003</v>
      </c>
      <c r="D16" s="647">
        <v>1998691.7108700001</v>
      </c>
      <c r="E16" s="647">
        <v>2080143.10038</v>
      </c>
      <c r="F16" s="647">
        <v>4574943.4549799999</v>
      </c>
    </row>
    <row r="17" spans="1:7" x14ac:dyDescent="0.2">
      <c r="A17" s="122">
        <v>2007</v>
      </c>
      <c r="B17" s="647">
        <v>1152329.8</v>
      </c>
      <c r="C17" s="647">
        <v>5054366.1882700007</v>
      </c>
      <c r="D17" s="647">
        <v>3299199.5749400002</v>
      </c>
      <c r="E17" s="647">
        <v>1755166.6133300001</v>
      </c>
      <c r="F17" s="647">
        <v>6206695.9882700006</v>
      </c>
    </row>
    <row r="18" spans="1:7" x14ac:dyDescent="0.2">
      <c r="A18" s="122">
        <v>2008</v>
      </c>
      <c r="B18" s="647">
        <v>-336375.13752000115</v>
      </c>
      <c r="C18" s="647">
        <v>4680595.0784200002</v>
      </c>
      <c r="D18" s="647">
        <v>3220332.4036000003</v>
      </c>
      <c r="E18" s="647">
        <v>1460262.6748199998</v>
      </c>
      <c r="F18" s="647">
        <v>4344219.9408999998</v>
      </c>
    </row>
    <row r="19" spans="1:7" x14ac:dyDescent="0.2">
      <c r="A19" s="122">
        <v>2009</v>
      </c>
      <c r="B19" s="647">
        <v>-560889.04473000043</v>
      </c>
      <c r="C19" s="647">
        <v>2068563.1776865458</v>
      </c>
      <c r="D19" s="647">
        <v>1316424.9252485009</v>
      </c>
      <c r="E19" s="647">
        <v>752138.25243804511</v>
      </c>
      <c r="F19" s="647">
        <v>1507674.1329565456</v>
      </c>
    </row>
    <row r="20" spans="1:7" x14ac:dyDescent="0.2">
      <c r="A20" s="122">
        <v>2010</v>
      </c>
      <c r="B20" s="647">
        <v>-117735.42530000233</v>
      </c>
      <c r="C20" s="647">
        <v>3783051.6724212249</v>
      </c>
      <c r="D20" s="647">
        <v>2155591.6905840379</v>
      </c>
      <c r="E20" s="647">
        <v>1627459.981837187</v>
      </c>
      <c r="F20" s="647">
        <v>3665316.2471212223</v>
      </c>
    </row>
    <row r="21" spans="1:7" x14ac:dyDescent="0.2">
      <c r="A21" s="122">
        <v>2011</v>
      </c>
      <c r="B21" s="647">
        <v>817724</v>
      </c>
      <c r="C21" s="647">
        <v>3965765</v>
      </c>
      <c r="D21" s="647">
        <v>3033472</v>
      </c>
      <c r="E21" s="647">
        <v>932293</v>
      </c>
      <c r="F21" s="647">
        <v>4783490</v>
      </c>
    </row>
    <row r="22" spans="1:7" x14ac:dyDescent="0.2">
      <c r="A22" s="122">
        <v>2012</v>
      </c>
      <c r="B22" s="647">
        <v>891034</v>
      </c>
      <c r="C22" s="647">
        <v>3278909</v>
      </c>
      <c r="D22" s="647">
        <v>2712763</v>
      </c>
      <c r="E22" s="647">
        <v>566147</v>
      </c>
      <c r="F22" s="647">
        <v>4169943</v>
      </c>
    </row>
    <row r="23" spans="1:7" x14ac:dyDescent="0.2">
      <c r="A23" s="122">
        <v>2013</v>
      </c>
      <c r="B23" s="647">
        <v>-135651</v>
      </c>
      <c r="C23" s="647">
        <v>3129199</v>
      </c>
      <c r="D23" s="647">
        <v>2302008</v>
      </c>
      <c r="E23" s="647">
        <v>827191</v>
      </c>
      <c r="F23" s="647">
        <v>2993549</v>
      </c>
    </row>
    <row r="24" spans="1:7" x14ac:dyDescent="0.2">
      <c r="A24" s="122">
        <v>2014</v>
      </c>
      <c r="B24" s="647">
        <v>-139897.21316057301</v>
      </c>
      <c r="C24" s="647">
        <v>2642656.7148364577</v>
      </c>
      <c r="D24" s="647">
        <v>1989508.2006293277</v>
      </c>
      <c r="E24" s="647">
        <v>653148.51420712972</v>
      </c>
      <c r="F24" s="647">
        <v>2502759.5016758847</v>
      </c>
    </row>
    <row r="25" spans="1:7" x14ac:dyDescent="0.2">
      <c r="A25" s="122">
        <v>2015</v>
      </c>
      <c r="B25" s="647">
        <v>332751.65555371251</v>
      </c>
      <c r="C25" s="647">
        <v>1675908.9156503216</v>
      </c>
      <c r="D25" s="647">
        <v>1523610.7556618103</v>
      </c>
      <c r="E25" s="647">
        <v>152298.15998851135</v>
      </c>
      <c r="F25" s="647">
        <v>2008660.5712040341</v>
      </c>
    </row>
    <row r="26" spans="1:7" x14ac:dyDescent="0.2">
      <c r="A26" s="122">
        <v>2016</v>
      </c>
      <c r="B26" s="647">
        <v>-724578.75722851907</v>
      </c>
      <c r="C26" s="647">
        <v>725717.9718425225</v>
      </c>
      <c r="D26" s="647">
        <v>643366.98752692528</v>
      </c>
      <c r="E26" s="647">
        <v>82350.984315597205</v>
      </c>
      <c r="F26" s="647">
        <v>1139.2146140036621</v>
      </c>
    </row>
    <row r="27" spans="1:7" x14ac:dyDescent="0.2">
      <c r="A27" s="122">
        <v>2017</v>
      </c>
      <c r="B27" s="647">
        <v>-7168.1023315538278</v>
      </c>
      <c r="C27" s="647">
        <v>1279021.5196772318</v>
      </c>
      <c r="D27" s="647">
        <v>637365.66156097292</v>
      </c>
      <c r="E27" s="647">
        <v>530655.85811625898</v>
      </c>
      <c r="F27" s="647">
        <v>1271853.417345678</v>
      </c>
    </row>
    <row r="28" spans="1:7" x14ac:dyDescent="0.2">
      <c r="A28" s="122">
        <v>2018</v>
      </c>
      <c r="B28" s="647">
        <v>485931.66854387912</v>
      </c>
      <c r="C28" s="647">
        <v>1920002.9996800923</v>
      </c>
      <c r="D28" s="647">
        <v>1419532.1632892203</v>
      </c>
      <c r="E28" s="647">
        <v>500470.83639087219</v>
      </c>
      <c r="F28" s="647">
        <v>2405934.6682239715</v>
      </c>
    </row>
    <row r="29" spans="1:7" x14ac:dyDescent="0.2">
      <c r="A29" s="122">
        <v>2019</v>
      </c>
      <c r="B29" s="647">
        <v>868110.41200000001</v>
      </c>
      <c r="C29" s="647">
        <v>1852383.5529999998</v>
      </c>
      <c r="D29" s="647">
        <v>1452312.1709999999</v>
      </c>
      <c r="E29" s="648">
        <v>400071.38199999998</v>
      </c>
      <c r="F29" s="647">
        <v>2720493.9649999999</v>
      </c>
    </row>
    <row r="30" spans="1:7" x14ac:dyDescent="0.2">
      <c r="A30" s="122">
        <v>2020</v>
      </c>
      <c r="B30" s="647">
        <v>-114941.91700000013</v>
      </c>
      <c r="C30" s="648">
        <v>1814638.0929999999</v>
      </c>
      <c r="D30" s="648">
        <v>1533602.7759999998</v>
      </c>
      <c r="E30" s="648">
        <v>281035.31699999998</v>
      </c>
      <c r="F30" s="648">
        <v>1699696.1759999997</v>
      </c>
      <c r="G30" s="327"/>
    </row>
    <row r="31" spans="1:7" x14ac:dyDescent="0.2">
      <c r="A31" s="122">
        <v>2021</v>
      </c>
      <c r="B31" s="647">
        <v>386828.28699999955</v>
      </c>
      <c r="C31" s="648">
        <v>3431736.6180000002</v>
      </c>
      <c r="D31" s="648">
        <v>2637163.1</v>
      </c>
      <c r="E31" s="648">
        <v>794573.51800000004</v>
      </c>
      <c r="F31" s="648">
        <v>3818564.9049999998</v>
      </c>
      <c r="G31" s="327"/>
    </row>
    <row r="32" spans="1:7" x14ac:dyDescent="0.2">
      <c r="A32" s="122">
        <v>2022</v>
      </c>
      <c r="B32" s="648">
        <v>1496843.409</v>
      </c>
      <c r="C32" s="648">
        <v>3163190.0809999998</v>
      </c>
      <c r="D32" s="648">
        <v>2777394.7039999999</v>
      </c>
      <c r="E32" s="648">
        <v>385795.37699999998</v>
      </c>
      <c r="F32" s="648">
        <v>4660033.49</v>
      </c>
      <c r="G32" s="327"/>
    </row>
    <row r="33" spans="1:7" x14ac:dyDescent="0.2">
      <c r="A33" s="122">
        <v>2023</v>
      </c>
      <c r="B33" s="648">
        <v>-287402.89100000029</v>
      </c>
      <c r="C33" s="648">
        <v>3099470.6209999998</v>
      </c>
      <c r="D33" s="648">
        <v>2819654.392</v>
      </c>
      <c r="E33" s="648">
        <v>279816.22899999999</v>
      </c>
      <c r="F33" s="648">
        <v>2812067.7299999995</v>
      </c>
      <c r="G33" s="327"/>
    </row>
    <row r="34" spans="1:7" x14ac:dyDescent="0.2">
      <c r="A34" s="654" t="s">
        <v>732</v>
      </c>
      <c r="B34" s="649">
        <v>174711.91100000031</v>
      </c>
      <c r="C34" s="649">
        <v>3426730.1050000004</v>
      </c>
      <c r="D34" s="649">
        <v>2970712.5049999999</v>
      </c>
      <c r="E34" s="649">
        <v>456017.6</v>
      </c>
      <c r="F34" s="649">
        <v>3601442.0160000008</v>
      </c>
      <c r="G34" s="1076"/>
    </row>
    <row r="35" spans="1:7" x14ac:dyDescent="0.2">
      <c r="A35" s="655" t="s">
        <v>733</v>
      </c>
      <c r="B35" s="650">
        <v>57696.063000000082</v>
      </c>
      <c r="C35" s="651">
        <v>3643966.1639999999</v>
      </c>
      <c r="D35" s="651">
        <v>3124480.37</v>
      </c>
      <c r="E35" s="652">
        <v>519485.79399999999</v>
      </c>
      <c r="F35" s="651">
        <v>3701662.227</v>
      </c>
      <c r="G35" s="327"/>
    </row>
    <row r="36" spans="1:7" x14ac:dyDescent="0.2">
      <c r="A36" s="1303" t="s">
        <v>734</v>
      </c>
      <c r="B36" s="1303"/>
      <c r="C36" s="1303"/>
      <c r="D36" s="1303"/>
      <c r="E36" s="1303"/>
      <c r="F36" s="1303"/>
    </row>
    <row r="37" spans="1:7" x14ac:dyDescent="0.2">
      <c r="A37" s="22" t="s">
        <v>18</v>
      </c>
    </row>
    <row r="38" spans="1:7" x14ac:dyDescent="0.2">
      <c r="B38" s="653"/>
      <c r="C38" s="653"/>
      <c r="D38" s="653"/>
      <c r="E38" s="653"/>
      <c r="F38" s="653"/>
    </row>
    <row r="39" spans="1:7" x14ac:dyDescent="0.2">
      <c r="B39" s="89"/>
      <c r="C39" s="89"/>
      <c r="D39" s="89"/>
      <c r="E39" s="89"/>
      <c r="F39" s="89"/>
    </row>
  </sheetData>
  <mergeCells count="7">
    <mergeCell ref="A36:F36"/>
    <mergeCell ref="A3:F3"/>
    <mergeCell ref="B5:B6"/>
    <mergeCell ref="C5:C6"/>
    <mergeCell ref="D5:D6"/>
    <mergeCell ref="E5:E6"/>
    <mergeCell ref="F5:F6"/>
  </mergeCells>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D206E-6160-4097-991F-2BE3AB942710}">
  <dimension ref="A1:F60"/>
  <sheetViews>
    <sheetView workbookViewId="0">
      <selection activeCell="E23" sqref="E23"/>
    </sheetView>
  </sheetViews>
  <sheetFormatPr baseColWidth="10" defaultColWidth="11.42578125" defaultRowHeight="12.75" x14ac:dyDescent="0.2"/>
  <cols>
    <col min="1" max="1" width="61.42578125" style="7" bestFit="1" customWidth="1"/>
    <col min="2" max="2" width="11.42578125" style="7"/>
    <col min="3" max="3" width="11.42578125" style="7" customWidth="1"/>
    <col min="4" max="16384" width="11.42578125" style="7"/>
  </cols>
  <sheetData>
    <row r="1" spans="1:3" x14ac:dyDescent="0.2">
      <c r="A1" s="6" t="s">
        <v>461</v>
      </c>
      <c r="B1" s="6"/>
      <c r="C1" s="6"/>
    </row>
    <row r="2" spans="1:3" x14ac:dyDescent="0.2">
      <c r="A2" s="6" t="s">
        <v>735</v>
      </c>
      <c r="B2" s="6"/>
      <c r="C2" s="6"/>
    </row>
    <row r="3" spans="1:3" x14ac:dyDescent="0.2">
      <c r="A3" s="1304" t="s">
        <v>371</v>
      </c>
      <c r="B3" s="1304"/>
      <c r="C3" s="1304"/>
    </row>
    <row r="4" spans="1:3" x14ac:dyDescent="0.2">
      <c r="A4" s="1177" t="s">
        <v>714</v>
      </c>
      <c r="B4" s="1177"/>
      <c r="C4" s="1177"/>
    </row>
    <row r="5" spans="1:3" x14ac:dyDescent="0.2">
      <c r="A5" s="325"/>
      <c r="B5" s="325"/>
      <c r="C5" s="325"/>
    </row>
    <row r="6" spans="1:3" ht="15" customHeight="1" x14ac:dyDescent="0.2">
      <c r="A6" s="326"/>
      <c r="B6" s="1305" t="s">
        <v>708</v>
      </c>
      <c r="C6" s="1305" t="s">
        <v>121</v>
      </c>
    </row>
    <row r="7" spans="1:3" x14ac:dyDescent="0.2">
      <c r="A7" s="126"/>
      <c r="B7" s="1306"/>
      <c r="C7" s="1306"/>
    </row>
    <row r="8" spans="1:3" x14ac:dyDescent="0.2">
      <c r="A8" s="78" t="s">
        <v>372</v>
      </c>
      <c r="B8" s="656"/>
      <c r="C8" s="657"/>
    </row>
    <row r="9" spans="1:3" x14ac:dyDescent="0.2">
      <c r="A9" s="78" t="s">
        <v>6</v>
      </c>
      <c r="B9" s="658"/>
      <c r="C9" s="659"/>
    </row>
    <row r="10" spans="1:3" x14ac:dyDescent="0.2">
      <c r="A10" s="78" t="s">
        <v>462</v>
      </c>
      <c r="B10" s="660">
        <v>71404749.883864596</v>
      </c>
      <c r="C10" s="666">
        <v>23.449407563776237</v>
      </c>
    </row>
    <row r="11" spans="1:3" x14ac:dyDescent="0.2">
      <c r="A11" s="79" t="s">
        <v>374</v>
      </c>
      <c r="B11" s="656">
        <v>58674845.656408951</v>
      </c>
      <c r="C11" s="667">
        <v>19.268891380147675</v>
      </c>
    </row>
    <row r="12" spans="1:3" x14ac:dyDescent="0.2">
      <c r="A12" s="79" t="s">
        <v>375</v>
      </c>
      <c r="B12" s="656">
        <v>1486395.5117639338</v>
      </c>
      <c r="C12" s="667">
        <v>0.48813411170839327</v>
      </c>
    </row>
    <row r="13" spans="1:3" x14ac:dyDescent="0.2">
      <c r="A13" s="79" t="s">
        <v>376</v>
      </c>
      <c r="B13" s="656">
        <v>3488153.1743801706</v>
      </c>
      <c r="C13" s="667">
        <v>1.1455137867432514</v>
      </c>
    </row>
    <row r="14" spans="1:3" x14ac:dyDescent="0.2">
      <c r="A14" s="79" t="s">
        <v>377</v>
      </c>
      <c r="B14" s="656">
        <v>169276.09796212235</v>
      </c>
      <c r="C14" s="667">
        <v>5.5590478481831275E-2</v>
      </c>
    </row>
    <row r="15" spans="1:3" x14ac:dyDescent="0.2">
      <c r="A15" s="79" t="s">
        <v>378</v>
      </c>
      <c r="B15" s="656">
        <v>2741768.6574795493</v>
      </c>
      <c r="C15" s="667">
        <v>0.90040019465643262</v>
      </c>
    </row>
    <row r="16" spans="1:3" x14ac:dyDescent="0.2">
      <c r="A16" s="79" t="s">
        <v>379</v>
      </c>
      <c r="B16" s="656">
        <v>1498312.2683660244</v>
      </c>
      <c r="C16" s="667">
        <v>0.49204758921311437</v>
      </c>
    </row>
    <row r="17" spans="1:3" x14ac:dyDescent="0.2">
      <c r="A17" s="79" t="s">
        <v>380</v>
      </c>
      <c r="B17" s="656">
        <v>3345998.5175038488</v>
      </c>
      <c r="C17" s="667">
        <v>1.0988300228255388</v>
      </c>
    </row>
    <row r="18" spans="1:3" x14ac:dyDescent="0.2">
      <c r="A18" s="79"/>
      <c r="B18" s="656"/>
      <c r="C18" s="667"/>
    </row>
    <row r="19" spans="1:3" x14ac:dyDescent="0.2">
      <c r="A19" s="78" t="s">
        <v>463</v>
      </c>
      <c r="B19" s="660">
        <v>64948475.659289151</v>
      </c>
      <c r="C19" s="666">
        <v>21.329159178594455</v>
      </c>
    </row>
    <row r="20" spans="1:3" x14ac:dyDescent="0.2">
      <c r="A20" s="79" t="s">
        <v>464</v>
      </c>
      <c r="B20" s="656">
        <v>14527053.138010001</v>
      </c>
      <c r="C20" s="667">
        <v>4.7707020931783735</v>
      </c>
    </row>
    <row r="21" spans="1:3" x14ac:dyDescent="0.2">
      <c r="A21" s="79" t="s">
        <v>465</v>
      </c>
      <c r="B21" s="656">
        <v>5508864.0625200002</v>
      </c>
      <c r="C21" s="667">
        <v>1.8091177243190992</v>
      </c>
    </row>
    <row r="22" spans="1:3" x14ac:dyDescent="0.2">
      <c r="A22" s="79" t="s">
        <v>466</v>
      </c>
      <c r="B22" s="656">
        <v>3734574.9493636698</v>
      </c>
      <c r="C22" s="667">
        <v>1.2264390003120338</v>
      </c>
    </row>
    <row r="23" spans="1:3" x14ac:dyDescent="0.2">
      <c r="A23" s="79" t="s">
        <v>467</v>
      </c>
      <c r="B23" s="656">
        <v>27225952.934145477</v>
      </c>
      <c r="C23" s="667">
        <v>8.9410363834806184</v>
      </c>
    </row>
    <row r="24" spans="1:3" x14ac:dyDescent="0.2">
      <c r="A24" s="79" t="s">
        <v>468</v>
      </c>
      <c r="B24" s="656">
        <v>13904690.39315</v>
      </c>
      <c r="C24" s="667">
        <v>4.5663174033577532</v>
      </c>
    </row>
    <row r="25" spans="1:3" x14ac:dyDescent="0.2">
      <c r="A25" s="79" t="s">
        <v>443</v>
      </c>
      <c r="B25" s="656">
        <v>47340.182099999998</v>
      </c>
      <c r="C25" s="667">
        <v>1.5546573946576272E-2</v>
      </c>
    </row>
    <row r="26" spans="1:3" x14ac:dyDescent="0.2">
      <c r="A26" s="78" t="s">
        <v>388</v>
      </c>
      <c r="B26" s="660">
        <v>6456274.2245754451</v>
      </c>
      <c r="C26" s="666">
        <v>2.120248385181783</v>
      </c>
    </row>
    <row r="27" spans="1:3" x14ac:dyDescent="0.2">
      <c r="A27" s="78" t="s">
        <v>469</v>
      </c>
      <c r="B27" s="660">
        <v>12106838.9580836</v>
      </c>
      <c r="C27" s="666">
        <v>3.9759007838953182</v>
      </c>
    </row>
    <row r="28" spans="1:3" x14ac:dyDescent="0.2">
      <c r="A28" s="79" t="s">
        <v>470</v>
      </c>
      <c r="B28" s="656">
        <v>12378.754636399999</v>
      </c>
      <c r="C28" s="668">
        <v>4.065198226631166E-3</v>
      </c>
    </row>
    <row r="29" spans="1:3" x14ac:dyDescent="0.2">
      <c r="A29" s="79" t="s">
        <v>471</v>
      </c>
      <c r="B29" s="656">
        <v>5523900.92722</v>
      </c>
      <c r="C29" s="668">
        <v>1.8140558491554042</v>
      </c>
    </row>
    <row r="30" spans="1:3" x14ac:dyDescent="0.2">
      <c r="A30" s="125" t="s">
        <v>472</v>
      </c>
      <c r="B30" s="656">
        <v>6595316.7855000002</v>
      </c>
      <c r="C30" s="668">
        <v>2.1659101329665456</v>
      </c>
    </row>
    <row r="31" spans="1:3" x14ac:dyDescent="0.2">
      <c r="A31" s="125"/>
      <c r="B31" s="661"/>
      <c r="C31" s="668"/>
    </row>
    <row r="32" spans="1:3" x14ac:dyDescent="0.2">
      <c r="A32" s="129" t="s">
        <v>17</v>
      </c>
      <c r="B32" s="662">
        <v>71417128.638501003</v>
      </c>
      <c r="C32" s="666">
        <v>23.453472762002871</v>
      </c>
    </row>
    <row r="33" spans="1:5" x14ac:dyDescent="0.2">
      <c r="A33" s="129" t="s">
        <v>65</v>
      </c>
      <c r="B33" s="662">
        <v>77067693.372009158</v>
      </c>
      <c r="C33" s="666">
        <v>25.309125160716405</v>
      </c>
      <c r="E33" s="674"/>
    </row>
    <row r="34" spans="1:5" x14ac:dyDescent="0.2">
      <c r="A34" s="78" t="s">
        <v>392</v>
      </c>
      <c r="B34" s="660">
        <v>-5650564.7335081547</v>
      </c>
      <c r="C34" s="666">
        <v>-1.8556523987135354</v>
      </c>
    </row>
    <row r="35" spans="1:5" x14ac:dyDescent="0.2">
      <c r="A35" s="11"/>
      <c r="B35" s="663"/>
      <c r="C35" s="669"/>
    </row>
    <row r="36" spans="1:5" x14ac:dyDescent="0.2">
      <c r="A36" s="78" t="s">
        <v>393</v>
      </c>
      <c r="B36" s="656"/>
      <c r="C36" s="667"/>
    </row>
    <row r="37" spans="1:5" x14ac:dyDescent="0.2">
      <c r="A37" s="327"/>
      <c r="B37" s="656"/>
      <c r="C37" s="668"/>
    </row>
    <row r="38" spans="1:5" x14ac:dyDescent="0.2">
      <c r="A38" s="78" t="s">
        <v>6</v>
      </c>
      <c r="B38" s="656"/>
      <c r="C38" s="668"/>
    </row>
    <row r="39" spans="1:5" x14ac:dyDescent="0.2">
      <c r="A39" s="79" t="s">
        <v>473</v>
      </c>
      <c r="B39" s="656">
        <v>0</v>
      </c>
      <c r="C39" s="668">
        <v>0</v>
      </c>
    </row>
    <row r="40" spans="1:5" x14ac:dyDescent="0.2">
      <c r="A40" s="79" t="s">
        <v>474</v>
      </c>
      <c r="B40" s="656">
        <v>0</v>
      </c>
      <c r="C40" s="668">
        <v>0</v>
      </c>
    </row>
    <row r="41" spans="1:5" x14ac:dyDescent="0.2">
      <c r="A41" s="79" t="s">
        <v>475</v>
      </c>
      <c r="B41" s="656">
        <v>0</v>
      </c>
      <c r="C41" s="668">
        <v>0</v>
      </c>
    </row>
    <row r="42" spans="1:5" x14ac:dyDescent="0.2">
      <c r="A42" s="79" t="s">
        <v>476</v>
      </c>
      <c r="B42" s="656">
        <v>0</v>
      </c>
      <c r="C42" s="668">
        <v>0</v>
      </c>
    </row>
    <row r="43" spans="1:5" x14ac:dyDescent="0.2">
      <c r="A43" s="79" t="s">
        <v>477</v>
      </c>
      <c r="B43" s="656">
        <v>0</v>
      </c>
      <c r="C43" s="668">
        <v>0</v>
      </c>
    </row>
    <row r="44" spans="1:5" x14ac:dyDescent="0.2">
      <c r="A44" s="79" t="s">
        <v>478</v>
      </c>
      <c r="B44" s="656">
        <v>-6651.0829999999996</v>
      </c>
      <c r="C44" s="668">
        <v>-2.1842238263024413E-3</v>
      </c>
    </row>
    <row r="45" spans="1:5" x14ac:dyDescent="0.2">
      <c r="A45" s="129" t="s">
        <v>399</v>
      </c>
      <c r="B45" s="662">
        <v>-6651.0829999999996</v>
      </c>
      <c r="C45" s="670">
        <v>-2.1842238263024413E-3</v>
      </c>
    </row>
    <row r="46" spans="1:5" x14ac:dyDescent="0.2">
      <c r="A46" s="129" t="s">
        <v>469</v>
      </c>
      <c r="B46" s="662">
        <v>0</v>
      </c>
      <c r="C46" s="670">
        <v>0</v>
      </c>
    </row>
    <row r="47" spans="1:5" x14ac:dyDescent="0.2">
      <c r="A47" s="125"/>
      <c r="B47" s="661"/>
      <c r="C47" s="668"/>
    </row>
    <row r="48" spans="1:5" x14ac:dyDescent="0.2">
      <c r="A48" s="129" t="s">
        <v>17</v>
      </c>
      <c r="B48" s="662">
        <v>0</v>
      </c>
      <c r="C48" s="670">
        <v>0</v>
      </c>
    </row>
    <row r="49" spans="1:6" x14ac:dyDescent="0.2">
      <c r="A49" s="129" t="s">
        <v>65</v>
      </c>
      <c r="B49" s="662">
        <v>6651.0829999999996</v>
      </c>
      <c r="C49" s="670">
        <v>2.1842238263024413E-3</v>
      </c>
    </row>
    <row r="50" spans="1:6" x14ac:dyDescent="0.2">
      <c r="A50" s="129" t="s">
        <v>479</v>
      </c>
      <c r="B50" s="662">
        <v>-6651.0829999999996</v>
      </c>
      <c r="C50" s="670">
        <v>-2.1842238263024413E-3</v>
      </c>
    </row>
    <row r="51" spans="1:6" x14ac:dyDescent="0.2">
      <c r="A51" s="79"/>
      <c r="B51" s="656"/>
      <c r="C51" s="668"/>
    </row>
    <row r="52" spans="1:6" x14ac:dyDescent="0.2">
      <c r="A52" s="257" t="s">
        <v>401</v>
      </c>
      <c r="B52" s="664"/>
      <c r="C52" s="671"/>
    </row>
    <row r="53" spans="1:6" x14ac:dyDescent="0.2">
      <c r="A53" s="125"/>
      <c r="B53" s="661"/>
      <c r="C53" s="668"/>
    </row>
    <row r="54" spans="1:6" x14ac:dyDescent="0.2">
      <c r="A54" s="129" t="s">
        <v>17</v>
      </c>
      <c r="B54" s="662">
        <v>71417128.638501003</v>
      </c>
      <c r="C54" s="670">
        <v>23.453472762002871</v>
      </c>
      <c r="E54" s="456"/>
      <c r="F54" s="319"/>
    </row>
    <row r="55" spans="1:6" x14ac:dyDescent="0.2">
      <c r="A55" s="129" t="s">
        <v>65</v>
      </c>
      <c r="B55" s="662">
        <v>77074344.455009148</v>
      </c>
      <c r="C55" s="670">
        <v>25.311309384542707</v>
      </c>
      <c r="E55" s="456"/>
      <c r="F55" s="319"/>
    </row>
    <row r="56" spans="1:6" x14ac:dyDescent="0.2">
      <c r="A56" s="491" t="s">
        <v>480</v>
      </c>
      <c r="B56" s="665">
        <v>-5657215.8165081441</v>
      </c>
      <c r="C56" s="672">
        <v>-1.8578366225398344</v>
      </c>
      <c r="E56" s="456"/>
      <c r="F56" s="319"/>
    </row>
    <row r="57" spans="1:6" x14ac:dyDescent="0.2">
      <c r="A57" s="481" t="s">
        <v>18</v>
      </c>
    </row>
    <row r="60" spans="1:6" x14ac:dyDescent="0.2">
      <c r="C60" s="89"/>
    </row>
  </sheetData>
  <mergeCells count="4">
    <mergeCell ref="A3:C3"/>
    <mergeCell ref="A4:C4"/>
    <mergeCell ref="B6:B7"/>
    <mergeCell ref="C6:C7"/>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45AB-7E60-4E8B-AC1F-CD1E51E0BC1A}">
  <sheetPr>
    <pageSetUpPr autoPageBreaks="0"/>
  </sheetPr>
  <dimension ref="A1:I30"/>
  <sheetViews>
    <sheetView showGridLines="0" zoomScaleNormal="100" workbookViewId="0">
      <selection activeCell="J21" sqref="J21"/>
    </sheetView>
  </sheetViews>
  <sheetFormatPr baseColWidth="10" defaultColWidth="11.42578125" defaultRowHeight="12.75" x14ac:dyDescent="0.2"/>
  <cols>
    <col min="1" max="1" width="6.42578125" style="22" customWidth="1"/>
    <col min="2" max="2" width="11.42578125" style="22" customWidth="1"/>
    <col min="3" max="3" width="10" style="22" customWidth="1"/>
    <col min="4" max="4" width="80.5703125" style="22" customWidth="1"/>
    <col min="5" max="6" width="13" style="22" customWidth="1"/>
    <col min="7" max="7" width="15" style="22" customWidth="1"/>
    <col min="8" max="9" width="13.42578125" style="22" bestFit="1" customWidth="1"/>
    <col min="10" max="10" width="16.42578125" style="22" bestFit="1" customWidth="1"/>
    <col min="11" max="11" width="13.42578125" style="22" bestFit="1" customWidth="1"/>
    <col min="12" max="16384" width="11.42578125" style="22"/>
  </cols>
  <sheetData>
    <row r="1" spans="1:9" x14ac:dyDescent="0.2">
      <c r="A1" s="76" t="s">
        <v>481</v>
      </c>
    </row>
    <row r="2" spans="1:9" x14ac:dyDescent="0.2">
      <c r="A2" s="1035" t="s">
        <v>736</v>
      </c>
      <c r="B2" s="1035"/>
      <c r="C2" s="1035"/>
      <c r="D2" s="1035"/>
      <c r="E2" s="1035"/>
      <c r="F2" s="1035"/>
      <c r="G2" s="1035"/>
    </row>
    <row r="3" spans="1:9" x14ac:dyDescent="0.2">
      <c r="A3" s="1035" t="s">
        <v>482</v>
      </c>
      <c r="B3" s="1035"/>
      <c r="C3" s="1035"/>
      <c r="D3" s="1035"/>
      <c r="E3" s="1035"/>
      <c r="F3" s="1035"/>
      <c r="G3" s="1035"/>
    </row>
    <row r="4" spans="1:9" x14ac:dyDescent="0.2">
      <c r="A4" s="22" t="s">
        <v>737</v>
      </c>
    </row>
    <row r="5" spans="1:9" x14ac:dyDescent="0.2">
      <c r="A5" s="678"/>
      <c r="B5" s="678"/>
      <c r="C5" s="678"/>
      <c r="D5" s="678"/>
      <c r="E5" s="678"/>
      <c r="F5" s="678"/>
      <c r="G5" s="678"/>
    </row>
    <row r="6" spans="1:9" x14ac:dyDescent="0.2">
      <c r="A6" s="1307" t="s">
        <v>1062</v>
      </c>
      <c r="B6" s="1021" t="s">
        <v>1063</v>
      </c>
      <c r="C6" s="1041" t="s">
        <v>1063</v>
      </c>
      <c r="D6" s="1308" t="s">
        <v>684</v>
      </c>
      <c r="E6" s="1309" t="s">
        <v>685</v>
      </c>
      <c r="F6" s="1309"/>
      <c r="G6" s="1309"/>
      <c r="H6" s="1309"/>
      <c r="I6" s="1309"/>
    </row>
    <row r="7" spans="1:9" ht="15.75" customHeight="1" x14ac:dyDescent="0.2">
      <c r="A7" s="1307"/>
      <c r="B7" s="705" t="s">
        <v>1064</v>
      </c>
      <c r="C7" s="1040" t="s">
        <v>1065</v>
      </c>
      <c r="D7" s="1308"/>
      <c r="E7" s="24">
        <v>2024</v>
      </c>
      <c r="F7" s="24">
        <v>2025</v>
      </c>
      <c r="G7" s="24">
        <v>2026</v>
      </c>
      <c r="H7" s="24">
        <v>2027</v>
      </c>
      <c r="I7" s="24">
        <v>2028</v>
      </c>
    </row>
    <row r="8" spans="1:9" ht="38.25" x14ac:dyDescent="0.2">
      <c r="A8" s="1036">
        <v>9</v>
      </c>
      <c r="B8" s="1022" t="s">
        <v>1066</v>
      </c>
      <c r="C8" s="1022" t="s">
        <v>1067</v>
      </c>
      <c r="D8" s="1037" t="s">
        <v>1068</v>
      </c>
      <c r="E8" s="1038">
        <v>305299</v>
      </c>
      <c r="F8" s="1038">
        <v>508010</v>
      </c>
      <c r="G8" s="1038">
        <v>629833</v>
      </c>
      <c r="H8" s="1038">
        <v>622988</v>
      </c>
      <c r="I8" s="1038">
        <v>622988</v>
      </c>
    </row>
    <row r="9" spans="1:9" ht="38.25" x14ac:dyDescent="0.2">
      <c r="A9" s="1036">
        <v>10</v>
      </c>
      <c r="B9" s="1036" t="s">
        <v>1069</v>
      </c>
      <c r="C9" s="1036" t="s">
        <v>1070</v>
      </c>
      <c r="D9" s="1037" t="s">
        <v>1071</v>
      </c>
      <c r="E9" s="1039"/>
      <c r="F9" s="1038">
        <v>53000</v>
      </c>
      <c r="G9" s="1038">
        <v>53000</v>
      </c>
      <c r="H9" s="1038">
        <v>53000</v>
      </c>
      <c r="I9" s="1038">
        <v>53000</v>
      </c>
    </row>
    <row r="10" spans="1:9" x14ac:dyDescent="0.2">
      <c r="A10" s="1036">
        <v>11</v>
      </c>
      <c r="B10" s="1036" t="s">
        <v>1072</v>
      </c>
      <c r="C10" s="1036" t="s">
        <v>1073</v>
      </c>
      <c r="D10" s="1037" t="s">
        <v>1074</v>
      </c>
      <c r="E10" s="1038">
        <v>1211000</v>
      </c>
      <c r="F10" s="1038">
        <v>940000</v>
      </c>
      <c r="G10" s="1038">
        <v>940000</v>
      </c>
      <c r="H10" s="1038">
        <v>940000</v>
      </c>
      <c r="I10" s="1038">
        <v>940000</v>
      </c>
    </row>
    <row r="11" spans="1:9" ht="25.5" x14ac:dyDescent="0.2">
      <c r="A11" s="1036">
        <v>12</v>
      </c>
      <c r="B11" s="1036" t="s">
        <v>1075</v>
      </c>
      <c r="C11" s="1036" t="s">
        <v>1076</v>
      </c>
      <c r="D11" s="1037" t="s">
        <v>1077</v>
      </c>
      <c r="E11" s="1038">
        <v>1361000</v>
      </c>
      <c r="F11" s="1038">
        <v>1635000</v>
      </c>
      <c r="G11" s="1038">
        <v>1523000</v>
      </c>
      <c r="H11" s="1038">
        <v>1523000</v>
      </c>
      <c r="I11" s="1038">
        <v>1523000</v>
      </c>
    </row>
    <row r="12" spans="1:9" x14ac:dyDescent="0.2">
      <c r="A12" s="1036">
        <v>15</v>
      </c>
      <c r="B12" s="1036" t="s">
        <v>1078</v>
      </c>
      <c r="C12" s="1036" t="s">
        <v>1079</v>
      </c>
      <c r="D12" s="1037" t="s">
        <v>1080</v>
      </c>
      <c r="E12" s="1039"/>
      <c r="F12" s="1038">
        <v>98307</v>
      </c>
      <c r="G12" s="1039"/>
      <c r="H12" s="1039"/>
      <c r="I12" s="1039"/>
    </row>
    <row r="13" spans="1:9" x14ac:dyDescent="0.2">
      <c r="A13" s="1036">
        <v>19</v>
      </c>
      <c r="B13" s="1036" t="s">
        <v>1081</v>
      </c>
      <c r="C13" s="1036" t="s">
        <v>1082</v>
      </c>
      <c r="D13" s="1037" t="s">
        <v>1083</v>
      </c>
      <c r="E13" s="1038">
        <v>17400000</v>
      </c>
      <c r="F13" s="1038">
        <v>16820000</v>
      </c>
      <c r="G13" s="1038">
        <v>16440000</v>
      </c>
      <c r="H13" s="1038">
        <v>40000</v>
      </c>
      <c r="I13" s="1038">
        <v>40000</v>
      </c>
    </row>
    <row r="14" spans="1:9" x14ac:dyDescent="0.2">
      <c r="A14" s="1036">
        <v>27</v>
      </c>
      <c r="B14" s="1036" t="s">
        <v>1084</v>
      </c>
      <c r="C14" s="1036" t="s">
        <v>1085</v>
      </c>
      <c r="D14" s="1037" t="s">
        <v>1086</v>
      </c>
      <c r="E14" s="1038">
        <v>835715</v>
      </c>
      <c r="F14" s="1038">
        <v>730560</v>
      </c>
      <c r="G14" s="1038">
        <v>730560</v>
      </c>
      <c r="H14" s="1038">
        <v>730560</v>
      </c>
      <c r="I14" s="1038">
        <v>730560</v>
      </c>
    </row>
    <row r="15" spans="1:9" x14ac:dyDescent="0.2">
      <c r="A15" s="1036">
        <v>41</v>
      </c>
      <c r="B15" s="1036" t="s">
        <v>1087</v>
      </c>
      <c r="C15" s="1036" t="s">
        <v>1088</v>
      </c>
      <c r="D15" s="1037" t="s">
        <v>1089</v>
      </c>
      <c r="E15" s="1038">
        <v>17627</v>
      </c>
      <c r="F15" s="1038">
        <v>612834</v>
      </c>
      <c r="G15" s="1038">
        <v>1115819</v>
      </c>
      <c r="H15" s="1038">
        <v>1776853</v>
      </c>
      <c r="I15" s="1038">
        <v>2486926</v>
      </c>
    </row>
    <row r="16" spans="1:9" x14ac:dyDescent="0.2">
      <c r="A16" s="1036">
        <v>42</v>
      </c>
      <c r="B16" s="1036" t="s">
        <v>1090</v>
      </c>
      <c r="C16" s="1036" t="s">
        <v>1091</v>
      </c>
      <c r="D16" s="1037" t="s">
        <v>1092</v>
      </c>
      <c r="E16" s="1038">
        <v>299000</v>
      </c>
      <c r="F16" s="1038">
        <v>293000</v>
      </c>
      <c r="G16" s="1038">
        <v>293000</v>
      </c>
      <c r="H16" s="1038">
        <v>293000</v>
      </c>
      <c r="I16" s="1038">
        <v>293000</v>
      </c>
    </row>
    <row r="17" spans="1:9" ht="25.5" x14ac:dyDescent="0.2">
      <c r="A17" s="1036">
        <v>43</v>
      </c>
      <c r="B17" s="1036" t="s">
        <v>1093</v>
      </c>
      <c r="C17" s="1036" t="s">
        <v>1094</v>
      </c>
      <c r="D17" s="1037" t="s">
        <v>1095</v>
      </c>
      <c r="E17" s="1038">
        <v>30221</v>
      </c>
      <c r="F17" s="1038">
        <v>69898</v>
      </c>
      <c r="G17" s="1038">
        <v>81990</v>
      </c>
      <c r="H17" s="1038">
        <v>81010</v>
      </c>
      <c r="I17" s="1038">
        <v>81010</v>
      </c>
    </row>
    <row r="18" spans="1:9" ht="25.5" x14ac:dyDescent="0.2">
      <c r="A18" s="1036">
        <v>44</v>
      </c>
      <c r="B18" s="1036" t="s">
        <v>1096</v>
      </c>
      <c r="C18" s="1036" t="s">
        <v>1097</v>
      </c>
      <c r="D18" s="1037" t="s">
        <v>1098</v>
      </c>
      <c r="E18" s="1038">
        <v>28211000</v>
      </c>
      <c r="F18" s="1038">
        <v>33338000</v>
      </c>
      <c r="G18" s="1038">
        <v>40434000</v>
      </c>
      <c r="H18" s="1038">
        <v>44935000</v>
      </c>
      <c r="I18" s="1038">
        <v>49796000</v>
      </c>
    </row>
    <row r="19" spans="1:9" x14ac:dyDescent="0.2">
      <c r="A19" s="1036">
        <v>46</v>
      </c>
      <c r="B19" s="1036" t="s">
        <v>1099</v>
      </c>
      <c r="C19" s="1036" t="s">
        <v>1100</v>
      </c>
      <c r="D19" s="1037" t="s">
        <v>1101</v>
      </c>
      <c r="E19" s="1038">
        <v>174007</v>
      </c>
      <c r="F19" s="1038">
        <v>1827846</v>
      </c>
      <c r="G19" s="1038">
        <v>1827846</v>
      </c>
      <c r="H19" s="1038">
        <v>1797846</v>
      </c>
      <c r="I19" s="1038">
        <v>1797846</v>
      </c>
    </row>
    <row r="20" spans="1:9" x14ac:dyDescent="0.2">
      <c r="A20" s="1036">
        <v>47</v>
      </c>
      <c r="B20" s="1036" t="s">
        <v>1102</v>
      </c>
      <c r="C20" s="1036" t="s">
        <v>1103</v>
      </c>
      <c r="D20" s="1037" t="s">
        <v>1104</v>
      </c>
      <c r="E20" s="1038">
        <v>200000</v>
      </c>
      <c r="F20" s="1038">
        <v>10000</v>
      </c>
      <c r="G20" s="1038">
        <v>10000</v>
      </c>
      <c r="H20" s="1038">
        <v>10000</v>
      </c>
      <c r="I20" s="1038">
        <v>10000</v>
      </c>
    </row>
    <row r="21" spans="1:9" ht="25.5" x14ac:dyDescent="0.2">
      <c r="A21" s="1036">
        <v>54</v>
      </c>
      <c r="B21" s="1036" t="s">
        <v>1105</v>
      </c>
      <c r="C21" s="1036" t="s">
        <v>1106</v>
      </c>
      <c r="D21" s="1037" t="s">
        <v>1107</v>
      </c>
      <c r="E21" s="1038">
        <v>150000</v>
      </c>
      <c r="F21" s="1038">
        <v>150000</v>
      </c>
      <c r="G21" s="1038">
        <v>150000</v>
      </c>
      <c r="H21" s="1038">
        <v>150000</v>
      </c>
      <c r="I21" s="1038">
        <v>150000</v>
      </c>
    </row>
    <row r="22" spans="1:9" ht="25.5" x14ac:dyDescent="0.2">
      <c r="A22" s="1036">
        <v>56</v>
      </c>
      <c r="B22" s="1036" t="s">
        <v>1108</v>
      </c>
      <c r="C22" s="1036" t="s">
        <v>1109</v>
      </c>
      <c r="D22" s="1037" t="s">
        <v>1110</v>
      </c>
      <c r="E22" s="1038">
        <v>885826</v>
      </c>
      <c r="F22" s="1038">
        <v>700699</v>
      </c>
      <c r="G22" s="1038">
        <v>700699</v>
      </c>
      <c r="H22" s="1038">
        <v>700699</v>
      </c>
      <c r="I22" s="1038">
        <v>700699</v>
      </c>
    </row>
    <row r="23" spans="1:9" ht="25.5" x14ac:dyDescent="0.2">
      <c r="A23" s="1036">
        <v>57</v>
      </c>
      <c r="B23" s="1036" t="s">
        <v>1111</v>
      </c>
      <c r="C23" s="1036" t="s">
        <v>1112</v>
      </c>
      <c r="D23" s="1037" t="s">
        <v>1113</v>
      </c>
      <c r="E23" s="1038">
        <v>1600194</v>
      </c>
      <c r="F23" s="1038">
        <v>3031002</v>
      </c>
      <c r="G23" s="1038">
        <v>4848668</v>
      </c>
      <c r="H23" s="1038">
        <v>6728594</v>
      </c>
      <c r="I23" s="1038">
        <v>6643418</v>
      </c>
    </row>
    <row r="24" spans="1:9" ht="38.25" x14ac:dyDescent="0.2">
      <c r="A24" s="1036">
        <v>59</v>
      </c>
      <c r="B24" s="1036" t="s">
        <v>1114</v>
      </c>
      <c r="C24" s="1036" t="s">
        <v>1115</v>
      </c>
      <c r="D24" s="1037" t="s">
        <v>1116</v>
      </c>
      <c r="E24" s="1038">
        <v>32205250</v>
      </c>
      <c r="F24" s="1038">
        <v>31205250</v>
      </c>
      <c r="G24" s="1038">
        <v>31205250</v>
      </c>
      <c r="H24" s="1038">
        <v>31205250</v>
      </c>
      <c r="I24" s="1038">
        <v>31205250</v>
      </c>
    </row>
    <row r="25" spans="1:9" ht="25.5" x14ac:dyDescent="0.2">
      <c r="A25" s="1036">
        <v>64</v>
      </c>
      <c r="B25" s="1036" t="s">
        <v>1117</v>
      </c>
      <c r="C25" s="1036" t="s">
        <v>1118</v>
      </c>
      <c r="D25" s="1037" t="s">
        <v>1119</v>
      </c>
      <c r="E25" s="1038">
        <v>5976000</v>
      </c>
      <c r="F25" s="1038">
        <v>6811000</v>
      </c>
      <c r="G25" s="1038">
        <v>8661000</v>
      </c>
      <c r="H25" s="1038">
        <v>13606000</v>
      </c>
      <c r="I25" s="1038">
        <v>12986000</v>
      </c>
    </row>
    <row r="26" spans="1:9" ht="25.5" x14ac:dyDescent="0.2">
      <c r="A26" s="1036">
        <v>66</v>
      </c>
      <c r="B26" s="1036" t="s">
        <v>1120</v>
      </c>
      <c r="C26" s="1036" t="s">
        <v>1121</v>
      </c>
      <c r="D26" s="1037" t="s">
        <v>1122</v>
      </c>
      <c r="E26" s="1038">
        <v>954406</v>
      </c>
      <c r="F26" s="1038">
        <v>2327398</v>
      </c>
      <c r="G26" s="1038">
        <v>2446536</v>
      </c>
      <c r="H26" s="1038">
        <v>2446536</v>
      </c>
      <c r="I26" s="1038">
        <v>2446536</v>
      </c>
    </row>
    <row r="27" spans="1:9" ht="25.5" x14ac:dyDescent="0.2">
      <c r="A27" s="1036">
        <v>71</v>
      </c>
      <c r="B27" s="1036" t="s">
        <v>1123</v>
      </c>
      <c r="C27" s="1036" t="s">
        <v>1124</v>
      </c>
      <c r="D27" s="1037" t="s">
        <v>1125</v>
      </c>
      <c r="E27" s="1038">
        <v>1700000</v>
      </c>
      <c r="F27" s="1038">
        <v>1700000</v>
      </c>
      <c r="G27" s="1038">
        <v>1700000</v>
      </c>
      <c r="H27" s="1039" t="s">
        <v>824</v>
      </c>
      <c r="I27" s="1039" t="s">
        <v>824</v>
      </c>
    </row>
    <row r="28" spans="1:9" x14ac:dyDescent="0.2">
      <c r="A28" s="1207" t="s">
        <v>569</v>
      </c>
      <c r="B28" s="1207"/>
      <c r="C28" s="1207"/>
      <c r="D28" s="1207"/>
      <c r="E28" s="1207"/>
      <c r="F28" s="1207"/>
      <c r="G28" s="1207"/>
      <c r="H28" s="1207"/>
      <c r="I28" s="1207"/>
    </row>
    <row r="29" spans="1:9" x14ac:dyDescent="0.2">
      <c r="A29" s="1208"/>
      <c r="B29" s="1208"/>
      <c r="C29" s="1208"/>
      <c r="D29" s="1208"/>
      <c r="E29" s="1208"/>
      <c r="F29" s="1208"/>
      <c r="G29" s="1208"/>
      <c r="H29" s="1208"/>
      <c r="I29" s="1208"/>
    </row>
    <row r="30" spans="1:9" x14ac:dyDescent="0.2">
      <c r="A30" s="22" t="s">
        <v>18</v>
      </c>
    </row>
  </sheetData>
  <mergeCells count="4">
    <mergeCell ref="A6:A7"/>
    <mergeCell ref="D6:D7"/>
    <mergeCell ref="E6:I6"/>
    <mergeCell ref="A28:I29"/>
  </mergeCells>
  <pageMargins left="0.70866141732283472" right="0.70866141732283472" top="0.74803149606299213" bottom="0.74803149606299213" header="0.31496062992125984" footer="0.31496062992125984"/>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FFD3-7A05-4088-8B1C-8100D30F7C70}">
  <dimension ref="A1:K12"/>
  <sheetViews>
    <sheetView showGridLines="0" workbookViewId="0">
      <selection activeCell="D9" sqref="D9"/>
    </sheetView>
  </sheetViews>
  <sheetFormatPr baseColWidth="10" defaultColWidth="11.42578125" defaultRowHeight="12.75" x14ac:dyDescent="0.2"/>
  <cols>
    <col min="1" max="1" width="6.42578125" style="4" customWidth="1"/>
    <col min="2" max="2" width="11.42578125" style="4" bestFit="1" customWidth="1"/>
    <col min="3" max="3" width="10" style="4" customWidth="1"/>
    <col min="4" max="4" width="80.5703125" style="4" customWidth="1"/>
    <col min="5" max="6" width="13.42578125" style="4" customWidth="1"/>
    <col min="7" max="11" width="13.85546875" style="4" customWidth="1"/>
    <col min="12" max="16384" width="11.42578125" style="4"/>
  </cols>
  <sheetData>
    <row r="1" spans="1:11" x14ac:dyDescent="0.2">
      <c r="A1" s="6" t="s">
        <v>483</v>
      </c>
      <c r="B1" s="7"/>
      <c r="C1" s="7"/>
      <c r="D1" s="7"/>
      <c r="E1" s="7"/>
      <c r="F1" s="7"/>
      <c r="G1" s="7"/>
      <c r="H1" s="7"/>
      <c r="I1" s="7"/>
      <c r="J1" s="7"/>
      <c r="K1" s="7"/>
    </row>
    <row r="2" spans="1:11" x14ac:dyDescent="0.2">
      <c r="A2" s="132" t="s">
        <v>736</v>
      </c>
      <c r="B2" s="133"/>
      <c r="C2" s="133"/>
      <c r="D2" s="133"/>
      <c r="E2" s="133"/>
      <c r="F2" s="133"/>
      <c r="G2" s="133"/>
      <c r="H2" s="133"/>
      <c r="I2" s="133"/>
      <c r="J2" s="133"/>
      <c r="K2" s="7"/>
    </row>
    <row r="3" spans="1:11" x14ac:dyDescent="0.2">
      <c r="A3" s="132" t="s">
        <v>484</v>
      </c>
      <c r="B3" s="133"/>
      <c r="C3" s="133"/>
      <c r="D3" s="133"/>
      <c r="E3" s="133"/>
      <c r="F3" s="133"/>
      <c r="G3" s="133"/>
      <c r="H3" s="133"/>
      <c r="I3" s="133"/>
      <c r="J3" s="133"/>
      <c r="K3" s="7"/>
    </row>
    <row r="4" spans="1:11" x14ac:dyDescent="0.2">
      <c r="A4" s="678" t="s">
        <v>737</v>
      </c>
      <c r="B4" s="133"/>
      <c r="C4" s="368"/>
      <c r="D4" s="133"/>
      <c r="E4" s="133"/>
      <c r="F4" s="133"/>
      <c r="G4" s="133"/>
      <c r="H4" s="133"/>
      <c r="I4" s="133"/>
      <c r="J4" s="133"/>
      <c r="K4" s="7"/>
    </row>
    <row r="5" spans="1:11" x14ac:dyDescent="0.2">
      <c r="A5" s="133"/>
      <c r="B5" s="133"/>
      <c r="C5" s="133"/>
      <c r="D5" s="133"/>
      <c r="E5" s="133"/>
      <c r="F5" s="133"/>
      <c r="G5" s="133"/>
      <c r="H5" s="133"/>
      <c r="I5" s="133"/>
      <c r="J5" s="133"/>
      <c r="K5" s="7"/>
    </row>
    <row r="6" spans="1:11" x14ac:dyDescent="0.2">
      <c r="A6" s="1310" t="s">
        <v>1062</v>
      </c>
      <c r="B6" s="1047" t="s">
        <v>1063</v>
      </c>
      <c r="C6" s="1020" t="s">
        <v>1063</v>
      </c>
      <c r="D6" s="1311" t="s">
        <v>684</v>
      </c>
      <c r="E6" s="1312" t="s">
        <v>686</v>
      </c>
      <c r="F6" s="1312"/>
      <c r="G6" s="1312"/>
      <c r="H6" s="1312"/>
      <c r="I6" s="1312"/>
    </row>
    <row r="7" spans="1:11" ht="15.75" customHeight="1" x14ac:dyDescent="0.2">
      <c r="A7" s="1310"/>
      <c r="B7" s="1048" t="s">
        <v>1064</v>
      </c>
      <c r="C7" s="193" t="s">
        <v>1065</v>
      </c>
      <c r="D7" s="1311"/>
      <c r="E7" s="1023">
        <v>2024</v>
      </c>
      <c r="F7" s="1023">
        <v>2025</v>
      </c>
      <c r="G7" s="1023">
        <v>2026</v>
      </c>
      <c r="H7" s="1023">
        <v>2027</v>
      </c>
      <c r="I7" s="1023">
        <v>2028</v>
      </c>
    </row>
    <row r="8" spans="1:11" ht="25.5" x14ac:dyDescent="0.2">
      <c r="A8" s="1042">
        <v>14</v>
      </c>
      <c r="B8" s="1046" t="s">
        <v>1126</v>
      </c>
      <c r="C8" s="1046" t="s">
        <v>1127</v>
      </c>
      <c r="D8" s="1043" t="s">
        <v>1128</v>
      </c>
      <c r="E8" s="1044">
        <v>38018400</v>
      </c>
      <c r="F8" s="1044">
        <v>38018400</v>
      </c>
      <c r="G8" s="1044">
        <v>38018400</v>
      </c>
      <c r="H8" s="1044">
        <v>38018400</v>
      </c>
      <c r="I8" s="1044">
        <v>38018400</v>
      </c>
    </row>
    <row r="9" spans="1:11" ht="25.5" x14ac:dyDescent="0.2">
      <c r="A9" s="1042">
        <v>54</v>
      </c>
      <c r="B9" s="1042" t="s">
        <v>1105</v>
      </c>
      <c r="C9" s="1042" t="s">
        <v>1106</v>
      </c>
      <c r="D9" s="1043" t="s">
        <v>1107</v>
      </c>
      <c r="E9" s="1044">
        <v>7044000</v>
      </c>
      <c r="F9" s="1045" t="s">
        <v>824</v>
      </c>
      <c r="G9" s="1045" t="s">
        <v>824</v>
      </c>
      <c r="H9" s="1045" t="s">
        <v>824</v>
      </c>
      <c r="I9" s="1045" t="s">
        <v>824</v>
      </c>
    </row>
    <row r="10" spans="1:11" x14ac:dyDescent="0.2">
      <c r="A10" s="1313" t="s">
        <v>1129</v>
      </c>
      <c r="B10" s="1313"/>
      <c r="C10" s="1313"/>
      <c r="D10" s="1313"/>
      <c r="E10" s="1313"/>
      <c r="F10" s="1313"/>
      <c r="G10" s="1313"/>
      <c r="H10" s="1313"/>
      <c r="I10" s="1313"/>
    </row>
    <row r="11" spans="1:11" x14ac:dyDescent="0.2">
      <c r="A11" s="1128"/>
      <c r="B11" s="1128"/>
      <c r="C11" s="1128"/>
      <c r="D11" s="1128"/>
      <c r="E11" s="1128"/>
      <c r="F11" s="1128"/>
      <c r="G11" s="1128"/>
      <c r="H11" s="1128"/>
      <c r="I11" s="1128"/>
    </row>
    <row r="12" spans="1:11" x14ac:dyDescent="0.2">
      <c r="A12" s="4" t="s">
        <v>18</v>
      </c>
    </row>
  </sheetData>
  <mergeCells count="4">
    <mergeCell ref="A6:A7"/>
    <mergeCell ref="D6:D7"/>
    <mergeCell ref="E6:I6"/>
    <mergeCell ref="A10:I11"/>
  </mergeCells>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58D2-3CFC-4282-B631-86136BCD1F9E}">
  <dimension ref="A1:E73"/>
  <sheetViews>
    <sheetView showGridLines="0" zoomScaleNormal="100" workbookViewId="0">
      <selection activeCell="F15" sqref="F15"/>
    </sheetView>
  </sheetViews>
  <sheetFormatPr baseColWidth="10" defaultColWidth="11.42578125" defaultRowHeight="12.75" x14ac:dyDescent="0.2"/>
  <cols>
    <col min="1" max="1" width="6.42578125" style="4" customWidth="1"/>
    <col min="2" max="2" width="11.42578125" style="4" customWidth="1"/>
    <col min="3" max="3" width="10" style="4" customWidth="1"/>
    <col min="4" max="4" width="106.42578125" style="4" customWidth="1"/>
    <col min="5" max="5" width="62.42578125" style="4" bestFit="1" customWidth="1"/>
    <col min="6" max="6" width="37.42578125" style="4" customWidth="1"/>
    <col min="7" max="16384" width="11.42578125" style="4"/>
  </cols>
  <sheetData>
    <row r="1" spans="1:5" x14ac:dyDescent="0.2">
      <c r="A1" s="6" t="s">
        <v>485</v>
      </c>
      <c r="B1" s="7"/>
      <c r="C1" s="7"/>
      <c r="D1" s="7"/>
      <c r="E1" s="7"/>
    </row>
    <row r="2" spans="1:5" x14ac:dyDescent="0.2">
      <c r="A2" s="6" t="s">
        <v>736</v>
      </c>
      <c r="B2" s="7"/>
      <c r="C2" s="7"/>
      <c r="D2" s="7"/>
      <c r="E2" s="7"/>
    </row>
    <row r="3" spans="1:5" x14ac:dyDescent="0.2">
      <c r="A3" s="6" t="s">
        <v>486</v>
      </c>
      <c r="B3" s="7"/>
      <c r="C3" s="7"/>
      <c r="D3" s="7"/>
      <c r="E3" s="7"/>
    </row>
    <row r="4" spans="1:5" x14ac:dyDescent="0.2">
      <c r="A4" s="7"/>
      <c r="B4" s="7"/>
      <c r="C4" s="7"/>
      <c r="D4" s="7"/>
      <c r="E4" s="7"/>
    </row>
    <row r="5" spans="1:5" ht="13.5" x14ac:dyDescent="0.2">
      <c r="A5" s="1314" t="s">
        <v>1062</v>
      </c>
      <c r="B5" s="1056" t="s">
        <v>1063</v>
      </c>
      <c r="C5" s="1054" t="s">
        <v>1063</v>
      </c>
      <c r="D5" s="1315" t="s">
        <v>684</v>
      </c>
      <c r="E5" s="1049"/>
    </row>
    <row r="6" spans="1:5" ht="13.5" x14ac:dyDescent="0.2">
      <c r="A6" s="1314"/>
      <c r="B6" s="1057" t="s">
        <v>1064</v>
      </c>
      <c r="C6" s="1055" t="s">
        <v>1065</v>
      </c>
      <c r="D6" s="1315"/>
      <c r="E6" s="1049"/>
    </row>
    <row r="7" spans="1:5" ht="13.5" x14ac:dyDescent="0.2">
      <c r="A7" s="1050">
        <v>1</v>
      </c>
      <c r="B7" s="1053" t="s">
        <v>1130</v>
      </c>
      <c r="C7" s="1053" t="s">
        <v>1131</v>
      </c>
      <c r="D7" s="1051" t="s">
        <v>1132</v>
      </c>
      <c r="E7" s="1049"/>
    </row>
    <row r="8" spans="1:5" ht="25.5" x14ac:dyDescent="0.2">
      <c r="A8" s="1050">
        <v>2</v>
      </c>
      <c r="B8" s="1050" t="s">
        <v>1133</v>
      </c>
      <c r="C8" s="1050" t="s">
        <v>1134</v>
      </c>
      <c r="D8" s="1051" t="s">
        <v>1135</v>
      </c>
      <c r="E8" s="1049"/>
    </row>
    <row r="9" spans="1:5" ht="13.5" x14ac:dyDescent="0.2">
      <c r="A9" s="1050">
        <v>3</v>
      </c>
      <c r="B9" s="1050" t="s">
        <v>1136</v>
      </c>
      <c r="C9" s="1050" t="s">
        <v>1137</v>
      </c>
      <c r="D9" s="1051" t="s">
        <v>1138</v>
      </c>
      <c r="E9" s="1049"/>
    </row>
    <row r="10" spans="1:5" ht="51" x14ac:dyDescent="0.2">
      <c r="A10" s="1050">
        <v>4</v>
      </c>
      <c r="B10" s="1050" t="s">
        <v>1139</v>
      </c>
      <c r="C10" s="1050" t="s">
        <v>1140</v>
      </c>
      <c r="D10" s="1051" t="s">
        <v>1141</v>
      </c>
      <c r="E10" s="1049"/>
    </row>
    <row r="11" spans="1:5" ht="25.5" x14ac:dyDescent="0.2">
      <c r="A11" s="1050">
        <v>6</v>
      </c>
      <c r="B11" s="1050" t="s">
        <v>1142</v>
      </c>
      <c r="C11" s="1050" t="s">
        <v>1143</v>
      </c>
      <c r="D11" s="1051" t="s">
        <v>1144</v>
      </c>
      <c r="E11" s="1049"/>
    </row>
    <row r="12" spans="1:5" ht="25.5" x14ac:dyDescent="0.2">
      <c r="A12" s="1050">
        <v>8</v>
      </c>
      <c r="B12" s="1050" t="s">
        <v>1069</v>
      </c>
      <c r="C12" s="1050" t="s">
        <v>1145</v>
      </c>
      <c r="D12" s="1051" t="s">
        <v>1146</v>
      </c>
      <c r="E12" s="1049"/>
    </row>
    <row r="13" spans="1:5" ht="25.5" x14ac:dyDescent="0.2">
      <c r="A13" s="1050">
        <v>13</v>
      </c>
      <c r="B13" s="1050" t="s">
        <v>1147</v>
      </c>
      <c r="C13" s="1050" t="s">
        <v>1148</v>
      </c>
      <c r="D13" s="1051" t="s">
        <v>1149</v>
      </c>
      <c r="E13" s="1049"/>
    </row>
    <row r="14" spans="1:5" ht="25.5" x14ac:dyDescent="0.2">
      <c r="A14" s="1050">
        <v>16</v>
      </c>
      <c r="B14" s="1050" t="s">
        <v>1150</v>
      </c>
      <c r="C14" s="1050" t="s">
        <v>1151</v>
      </c>
      <c r="D14" s="1051" t="s">
        <v>1152</v>
      </c>
      <c r="E14" s="1049"/>
    </row>
    <row r="15" spans="1:5" ht="25.5" x14ac:dyDescent="0.2">
      <c r="A15" s="1050">
        <v>17</v>
      </c>
      <c r="B15" s="1050" t="s">
        <v>1153</v>
      </c>
      <c r="C15" s="1050" t="s">
        <v>1154</v>
      </c>
      <c r="D15" s="1051" t="s">
        <v>1155</v>
      </c>
      <c r="E15" s="1049"/>
    </row>
    <row r="16" spans="1:5" ht="25.5" x14ac:dyDescent="0.2">
      <c r="A16" s="1050">
        <v>18</v>
      </c>
      <c r="B16" s="1050" t="s">
        <v>1069</v>
      </c>
      <c r="C16" s="1050" t="s">
        <v>1156</v>
      </c>
      <c r="D16" s="1051" t="s">
        <v>1146</v>
      </c>
      <c r="E16" s="1049"/>
    </row>
    <row r="17" spans="1:5" ht="13.5" x14ac:dyDescent="0.2">
      <c r="A17" s="1050">
        <v>20</v>
      </c>
      <c r="B17" s="1050" t="s">
        <v>1157</v>
      </c>
      <c r="C17" s="1050" t="s">
        <v>1158</v>
      </c>
      <c r="D17" s="1051" t="s">
        <v>1159</v>
      </c>
      <c r="E17" s="1049"/>
    </row>
    <row r="18" spans="1:5" ht="13.5" x14ac:dyDescent="0.2">
      <c r="A18" s="1050">
        <v>21</v>
      </c>
      <c r="B18" s="1050" t="s">
        <v>1130</v>
      </c>
      <c r="C18" s="1050" t="s">
        <v>1160</v>
      </c>
      <c r="D18" s="1051" t="s">
        <v>1132</v>
      </c>
      <c r="E18" s="1049"/>
    </row>
    <row r="19" spans="1:5" ht="25.5" x14ac:dyDescent="0.2">
      <c r="A19" s="1050">
        <v>22</v>
      </c>
      <c r="B19" s="1050" t="s">
        <v>1161</v>
      </c>
      <c r="C19" s="1050" t="s">
        <v>1162</v>
      </c>
      <c r="D19" s="1051" t="s">
        <v>1163</v>
      </c>
      <c r="E19" s="1049"/>
    </row>
    <row r="20" spans="1:5" ht="13.5" x14ac:dyDescent="0.2">
      <c r="A20" s="1050">
        <v>23</v>
      </c>
      <c r="B20" s="1050" t="s">
        <v>1164</v>
      </c>
      <c r="C20" s="1050" t="s">
        <v>1165</v>
      </c>
      <c r="D20" s="1051" t="s">
        <v>1166</v>
      </c>
      <c r="E20" s="1049"/>
    </row>
    <row r="21" spans="1:5" ht="51" x14ac:dyDescent="0.2">
      <c r="A21" s="1050">
        <v>24</v>
      </c>
      <c r="B21" s="1050" t="s">
        <v>1139</v>
      </c>
      <c r="C21" s="1050" t="s">
        <v>1167</v>
      </c>
      <c r="D21" s="1051" t="s">
        <v>1141</v>
      </c>
      <c r="E21" s="1049"/>
    </row>
    <row r="22" spans="1:5" ht="25.5" x14ac:dyDescent="0.2">
      <c r="A22" s="1050">
        <v>25</v>
      </c>
      <c r="B22" s="1050" t="s">
        <v>1168</v>
      </c>
      <c r="C22" s="1050" t="s">
        <v>1169</v>
      </c>
      <c r="D22" s="1051" t="s">
        <v>1170</v>
      </c>
      <c r="E22" s="1049"/>
    </row>
    <row r="23" spans="1:5" ht="25.5" x14ac:dyDescent="0.2">
      <c r="A23" s="1050">
        <v>26</v>
      </c>
      <c r="B23" s="1050" t="s">
        <v>1171</v>
      </c>
      <c r="C23" s="1050" t="s">
        <v>1172</v>
      </c>
      <c r="D23" s="1051" t="s">
        <v>1173</v>
      </c>
      <c r="E23" s="1049"/>
    </row>
    <row r="24" spans="1:5" ht="25.5" x14ac:dyDescent="0.2">
      <c r="A24" s="1050">
        <v>28</v>
      </c>
      <c r="B24" s="1050" t="s">
        <v>1069</v>
      </c>
      <c r="C24" s="1050" t="s">
        <v>1174</v>
      </c>
      <c r="D24" s="1051" t="s">
        <v>1146</v>
      </c>
      <c r="E24" s="1049"/>
    </row>
    <row r="25" spans="1:5" ht="25.5" x14ac:dyDescent="0.2">
      <c r="A25" s="1050">
        <v>28</v>
      </c>
      <c r="B25" s="1050" t="s">
        <v>1069</v>
      </c>
      <c r="C25" s="1050" t="s">
        <v>1174</v>
      </c>
      <c r="D25" s="1051" t="s">
        <v>1146</v>
      </c>
      <c r="E25" s="1049"/>
    </row>
    <row r="26" spans="1:5" ht="38.25" x14ac:dyDescent="0.2">
      <c r="A26" s="1050">
        <v>29</v>
      </c>
      <c r="B26" s="1050" t="s">
        <v>1175</v>
      </c>
      <c r="C26" s="1050" t="s">
        <v>1176</v>
      </c>
      <c r="D26" s="1051" t="s">
        <v>1177</v>
      </c>
      <c r="E26" s="1049"/>
    </row>
    <row r="27" spans="1:5" ht="51" x14ac:dyDescent="0.2">
      <c r="A27" s="1050">
        <v>30</v>
      </c>
      <c r="B27" s="1050" t="s">
        <v>1139</v>
      </c>
      <c r="C27" s="1050" t="s">
        <v>1178</v>
      </c>
      <c r="D27" s="1051" t="s">
        <v>1141</v>
      </c>
      <c r="E27" s="1049"/>
    </row>
    <row r="28" spans="1:5" ht="38.25" x14ac:dyDescent="0.2">
      <c r="A28" s="1050">
        <v>31</v>
      </c>
      <c r="B28" s="1050" t="s">
        <v>1179</v>
      </c>
      <c r="C28" s="1050" t="s">
        <v>1180</v>
      </c>
      <c r="D28" s="1051" t="s">
        <v>1181</v>
      </c>
      <c r="E28" s="1049"/>
    </row>
    <row r="29" spans="1:5" ht="25.5" x14ac:dyDescent="0.2">
      <c r="A29" s="1050">
        <v>32</v>
      </c>
      <c r="B29" s="1050" t="s">
        <v>1182</v>
      </c>
      <c r="C29" s="1050" t="s">
        <v>1183</v>
      </c>
      <c r="D29" s="1051" t="s">
        <v>1184</v>
      </c>
      <c r="E29" s="1049"/>
    </row>
    <row r="30" spans="1:5" ht="25.5" x14ac:dyDescent="0.2">
      <c r="A30" s="1050">
        <v>33</v>
      </c>
      <c r="B30" s="1050" t="s">
        <v>1069</v>
      </c>
      <c r="C30" s="1050" t="s">
        <v>1185</v>
      </c>
      <c r="D30" s="1051" t="s">
        <v>1071</v>
      </c>
      <c r="E30" s="1049"/>
    </row>
    <row r="31" spans="1:5" ht="51" x14ac:dyDescent="0.2">
      <c r="A31" s="1050">
        <v>35</v>
      </c>
      <c r="B31" s="1050" t="s">
        <v>1139</v>
      </c>
      <c r="C31" s="1050" t="s">
        <v>1186</v>
      </c>
      <c r="D31" s="1051" t="s">
        <v>1141</v>
      </c>
      <c r="E31" s="1049"/>
    </row>
    <row r="32" spans="1:5" ht="13.5" x14ac:dyDescent="0.2">
      <c r="A32" s="1050">
        <v>38</v>
      </c>
      <c r="B32" s="1050" t="s">
        <v>1187</v>
      </c>
      <c r="C32" s="1050" t="s">
        <v>1188</v>
      </c>
      <c r="D32" s="1051" t="s">
        <v>1189</v>
      </c>
      <c r="E32" s="1049"/>
    </row>
    <row r="33" spans="1:5" ht="51" x14ac:dyDescent="0.2">
      <c r="A33" s="1050">
        <v>39</v>
      </c>
      <c r="B33" s="1050" t="s">
        <v>1139</v>
      </c>
      <c r="C33" s="1050" t="s">
        <v>1190</v>
      </c>
      <c r="D33" s="1051" t="s">
        <v>1191</v>
      </c>
      <c r="E33" s="1049"/>
    </row>
    <row r="34" spans="1:5" ht="13.5" x14ac:dyDescent="0.2">
      <c r="A34" s="1050">
        <v>40</v>
      </c>
      <c r="B34" s="1050" t="s">
        <v>1130</v>
      </c>
      <c r="C34" s="1050" t="s">
        <v>1192</v>
      </c>
      <c r="D34" s="1051" t="s">
        <v>1193</v>
      </c>
      <c r="E34" s="1049"/>
    </row>
    <row r="35" spans="1:5" ht="25.5" x14ac:dyDescent="0.2">
      <c r="A35" s="1050">
        <v>45</v>
      </c>
      <c r="B35" s="1050" t="s">
        <v>1194</v>
      </c>
      <c r="C35" s="1050" t="s">
        <v>1195</v>
      </c>
      <c r="D35" s="1051" t="s">
        <v>1196</v>
      </c>
      <c r="E35" s="1049"/>
    </row>
    <row r="36" spans="1:5" ht="13.5" x14ac:dyDescent="0.2">
      <c r="A36" s="1050">
        <v>48</v>
      </c>
      <c r="B36" s="1050" t="s">
        <v>1117</v>
      </c>
      <c r="C36" s="1050" t="s">
        <v>1197</v>
      </c>
      <c r="D36" s="1051" t="s">
        <v>1119</v>
      </c>
      <c r="E36" s="1049"/>
    </row>
    <row r="37" spans="1:5" ht="25.5" x14ac:dyDescent="0.2">
      <c r="A37" s="1050">
        <v>49</v>
      </c>
      <c r="B37" s="1050" t="s">
        <v>1198</v>
      </c>
      <c r="C37" s="1050" t="s">
        <v>1199</v>
      </c>
      <c r="D37" s="1051" t="s">
        <v>1200</v>
      </c>
      <c r="E37" s="1049"/>
    </row>
    <row r="38" spans="1:5" ht="13.5" x14ac:dyDescent="0.2">
      <c r="A38" s="1050">
        <v>50</v>
      </c>
      <c r="B38" s="1050" t="s">
        <v>1201</v>
      </c>
      <c r="C38" s="1050" t="s">
        <v>1202</v>
      </c>
      <c r="D38" s="1051" t="s">
        <v>1203</v>
      </c>
      <c r="E38" s="1049"/>
    </row>
    <row r="39" spans="1:5" ht="13.5" x14ac:dyDescent="0.2">
      <c r="A39" s="1050">
        <v>51</v>
      </c>
      <c r="B39" s="1050" t="s">
        <v>1204</v>
      </c>
      <c r="C39" s="1050" t="s">
        <v>1205</v>
      </c>
      <c r="D39" s="1051" t="s">
        <v>1206</v>
      </c>
      <c r="E39" s="1049"/>
    </row>
    <row r="40" spans="1:5" ht="25.5" x14ac:dyDescent="0.2">
      <c r="A40" s="1050">
        <v>52</v>
      </c>
      <c r="B40" s="1050" t="s">
        <v>1207</v>
      </c>
      <c r="C40" s="1050" t="s">
        <v>1208</v>
      </c>
      <c r="D40" s="1051" t="s">
        <v>1209</v>
      </c>
      <c r="E40" s="1049"/>
    </row>
    <row r="41" spans="1:5" ht="38.25" x14ac:dyDescent="0.2">
      <c r="A41" s="1050">
        <v>53</v>
      </c>
      <c r="B41" s="1050" t="s">
        <v>1210</v>
      </c>
      <c r="C41" s="1050" t="s">
        <v>1211</v>
      </c>
      <c r="D41" s="1051" t="s">
        <v>1212</v>
      </c>
      <c r="E41" s="1049"/>
    </row>
    <row r="42" spans="1:5" ht="25.5" x14ac:dyDescent="0.2">
      <c r="A42" s="1050">
        <v>55</v>
      </c>
      <c r="B42" s="1050" t="s">
        <v>1213</v>
      </c>
      <c r="C42" s="1050" t="s">
        <v>1214</v>
      </c>
      <c r="D42" s="1051" t="s">
        <v>1215</v>
      </c>
      <c r="E42" s="1049"/>
    </row>
    <row r="43" spans="1:5" ht="13.5" x14ac:dyDescent="0.2">
      <c r="A43" s="1050">
        <v>58</v>
      </c>
      <c r="B43" s="1050" t="s">
        <v>1201</v>
      </c>
      <c r="C43" s="1050" t="s">
        <v>1216</v>
      </c>
      <c r="D43" s="1051" t="s">
        <v>1217</v>
      </c>
      <c r="E43" s="1049"/>
    </row>
    <row r="44" spans="1:5" ht="25.5" x14ac:dyDescent="0.2">
      <c r="A44" s="1050">
        <v>60</v>
      </c>
      <c r="B44" s="1050" t="s">
        <v>1218</v>
      </c>
      <c r="C44" s="1050" t="s">
        <v>1219</v>
      </c>
      <c r="D44" s="1051" t="s">
        <v>1220</v>
      </c>
      <c r="E44" s="1049"/>
    </row>
    <row r="45" spans="1:5" ht="38.25" x14ac:dyDescent="0.2">
      <c r="A45" s="1050">
        <v>61</v>
      </c>
      <c r="B45" s="1050" t="s">
        <v>1221</v>
      </c>
      <c r="C45" s="1050" t="s">
        <v>1222</v>
      </c>
      <c r="D45" s="1051" t="s">
        <v>1223</v>
      </c>
      <c r="E45" s="1049"/>
    </row>
    <row r="46" spans="1:5" ht="25.5" x14ac:dyDescent="0.2">
      <c r="A46" s="1050">
        <v>62</v>
      </c>
      <c r="B46" s="1050" t="s">
        <v>1224</v>
      </c>
      <c r="C46" s="1050" t="s">
        <v>1225</v>
      </c>
      <c r="D46" s="1051" t="s">
        <v>1226</v>
      </c>
      <c r="E46" s="1049"/>
    </row>
    <row r="47" spans="1:5" ht="25.5" x14ac:dyDescent="0.2">
      <c r="A47" s="1050">
        <v>63</v>
      </c>
      <c r="B47" s="1050" t="s">
        <v>1227</v>
      </c>
      <c r="C47" s="1050" t="s">
        <v>1228</v>
      </c>
      <c r="D47" s="1051" t="s">
        <v>1229</v>
      </c>
      <c r="E47" s="1049"/>
    </row>
    <row r="48" spans="1:5" ht="25.5" x14ac:dyDescent="0.2">
      <c r="A48" s="1050">
        <v>65</v>
      </c>
      <c r="B48" s="1050" t="s">
        <v>1230</v>
      </c>
      <c r="C48" s="1050" t="s">
        <v>1231</v>
      </c>
      <c r="D48" s="1051" t="s">
        <v>1232</v>
      </c>
      <c r="E48" s="1049"/>
    </row>
    <row r="49" spans="1:5" ht="13.5" x14ac:dyDescent="0.2">
      <c r="A49" s="1050">
        <v>67</v>
      </c>
      <c r="B49" s="1050" t="s">
        <v>1233</v>
      </c>
      <c r="C49" s="1050" t="s">
        <v>1234</v>
      </c>
      <c r="D49" s="1051" t="s">
        <v>1235</v>
      </c>
      <c r="E49" s="1049"/>
    </row>
    <row r="50" spans="1:5" ht="13.5" x14ac:dyDescent="0.2">
      <c r="A50" s="1050">
        <v>68</v>
      </c>
      <c r="B50" s="1052"/>
      <c r="C50" s="1050" t="s">
        <v>1236</v>
      </c>
      <c r="D50" s="1051" t="s">
        <v>1237</v>
      </c>
      <c r="E50" s="1049"/>
    </row>
    <row r="51" spans="1:5" ht="25.5" x14ac:dyDescent="0.2">
      <c r="A51" s="1050">
        <v>69</v>
      </c>
      <c r="B51" s="1050" t="s">
        <v>1238</v>
      </c>
      <c r="C51" s="1050" t="s">
        <v>1239</v>
      </c>
      <c r="D51" s="1051" t="s">
        <v>1240</v>
      </c>
      <c r="E51" s="1049"/>
    </row>
    <row r="52" spans="1:5" ht="51" x14ac:dyDescent="0.2">
      <c r="A52" s="1050">
        <v>70</v>
      </c>
      <c r="B52" s="1050" t="s">
        <v>1139</v>
      </c>
      <c r="C52" s="1050" t="s">
        <v>1241</v>
      </c>
      <c r="D52" s="1051" t="s">
        <v>1141</v>
      </c>
      <c r="E52" s="1049"/>
    </row>
    <row r="53" spans="1:5" ht="25.5" x14ac:dyDescent="0.2">
      <c r="A53" s="1050">
        <v>72</v>
      </c>
      <c r="B53" s="1050" t="s">
        <v>1242</v>
      </c>
      <c r="C53" s="1050" t="s">
        <v>1243</v>
      </c>
      <c r="D53" s="1051" t="s">
        <v>1244</v>
      </c>
      <c r="E53" s="1049"/>
    </row>
    <row r="54" spans="1:5" ht="13.5" x14ac:dyDescent="0.2">
      <c r="A54" s="1050">
        <v>73</v>
      </c>
      <c r="B54" s="1050" t="s">
        <v>1245</v>
      </c>
      <c r="C54" s="1050" t="s">
        <v>1246</v>
      </c>
      <c r="D54" s="1051" t="s">
        <v>1247</v>
      </c>
      <c r="E54" s="1049"/>
    </row>
    <row r="55" spans="1:5" ht="25.5" x14ac:dyDescent="0.2">
      <c r="A55" s="1050">
        <v>74</v>
      </c>
      <c r="B55" s="1050" t="s">
        <v>1093</v>
      </c>
      <c r="C55" s="1050" t="s">
        <v>1248</v>
      </c>
      <c r="D55" s="1051" t="s">
        <v>1249</v>
      </c>
      <c r="E55" s="1049"/>
    </row>
    <row r="56" spans="1:5" ht="13.5" x14ac:dyDescent="0.2">
      <c r="A56" s="1050">
        <v>75</v>
      </c>
      <c r="B56" s="1050" t="s">
        <v>1233</v>
      </c>
      <c r="C56" s="1050" t="s">
        <v>1250</v>
      </c>
      <c r="D56" s="1051" t="s">
        <v>1235</v>
      </c>
      <c r="E56" s="1049"/>
    </row>
    <row r="57" spans="1:5" ht="13.5" x14ac:dyDescent="0.2">
      <c r="A57" s="1050">
        <v>77</v>
      </c>
      <c r="B57" s="1050" t="s">
        <v>1105</v>
      </c>
      <c r="C57" s="1050" t="s">
        <v>1251</v>
      </c>
      <c r="D57" s="1051" t="s">
        <v>1107</v>
      </c>
      <c r="E57" s="1049"/>
    </row>
    <row r="58" spans="1:5" ht="13.5" x14ac:dyDescent="0.2">
      <c r="A58" s="1050">
        <v>78</v>
      </c>
      <c r="B58" s="1050" t="s">
        <v>1081</v>
      </c>
      <c r="C58" s="1050" t="s">
        <v>1252</v>
      </c>
      <c r="D58" s="1051" t="s">
        <v>1083</v>
      </c>
      <c r="E58" s="1049"/>
    </row>
    <row r="59" spans="1:5" ht="25.5" x14ac:dyDescent="0.2">
      <c r="A59" s="1050">
        <v>79</v>
      </c>
      <c r="B59" s="1050" t="s">
        <v>1198</v>
      </c>
      <c r="C59" s="1050" t="s">
        <v>1253</v>
      </c>
      <c r="D59" s="1051" t="s">
        <v>1254</v>
      </c>
      <c r="E59" s="1049"/>
    </row>
    <row r="60" spans="1:5" ht="25.5" x14ac:dyDescent="0.2">
      <c r="A60" s="1050">
        <v>83</v>
      </c>
      <c r="B60" s="1050" t="s">
        <v>1255</v>
      </c>
      <c r="C60" s="1050" t="s">
        <v>1256</v>
      </c>
      <c r="D60" s="1051" t="s">
        <v>1257</v>
      </c>
      <c r="E60" s="1049"/>
    </row>
    <row r="61" spans="1:5" ht="13.5" x14ac:dyDescent="0.2">
      <c r="A61" s="1050">
        <v>84</v>
      </c>
      <c r="B61" s="1050" t="s">
        <v>1187</v>
      </c>
      <c r="C61" s="1050" t="s">
        <v>1258</v>
      </c>
      <c r="D61" s="1051" t="s">
        <v>1259</v>
      </c>
      <c r="E61" s="1049"/>
    </row>
    <row r="62" spans="1:5" ht="51" x14ac:dyDescent="0.2">
      <c r="A62" s="1050">
        <v>85</v>
      </c>
      <c r="B62" s="1050" t="s">
        <v>1139</v>
      </c>
      <c r="C62" s="1050" t="s">
        <v>1260</v>
      </c>
      <c r="D62" s="1051" t="s">
        <v>1261</v>
      </c>
      <c r="E62" s="1049"/>
    </row>
    <row r="63" spans="1:5" ht="25.5" x14ac:dyDescent="0.2">
      <c r="A63" s="1050">
        <v>89</v>
      </c>
      <c r="B63" s="1050" t="s">
        <v>1198</v>
      </c>
      <c r="C63" s="1050" t="s">
        <v>1262</v>
      </c>
      <c r="D63" s="1051" t="s">
        <v>1263</v>
      </c>
      <c r="E63" s="1049"/>
    </row>
    <row r="64" spans="1:5" ht="51" x14ac:dyDescent="0.2">
      <c r="A64" s="1050">
        <v>91</v>
      </c>
      <c r="B64" s="1050" t="s">
        <v>1139</v>
      </c>
      <c r="C64" s="1050" t="s">
        <v>1264</v>
      </c>
      <c r="D64" s="1051" t="s">
        <v>1141</v>
      </c>
      <c r="E64" s="1049"/>
    </row>
    <row r="65" spans="1:5" ht="51" x14ac:dyDescent="0.2">
      <c r="A65" s="1050">
        <v>93</v>
      </c>
      <c r="B65" s="1052"/>
      <c r="C65" s="1050" t="s">
        <v>1265</v>
      </c>
      <c r="D65" s="1051" t="s">
        <v>1266</v>
      </c>
      <c r="E65" s="1049"/>
    </row>
    <row r="66" spans="1:5" ht="25.5" x14ac:dyDescent="0.2">
      <c r="A66" s="1050">
        <v>95</v>
      </c>
      <c r="B66" s="1050" t="s">
        <v>1255</v>
      </c>
      <c r="C66" s="1050" t="s">
        <v>1267</v>
      </c>
      <c r="D66" s="1051" t="s">
        <v>1268</v>
      </c>
      <c r="E66" s="1049"/>
    </row>
    <row r="67" spans="1:5" ht="38.25" x14ac:dyDescent="0.2">
      <c r="A67" s="1050">
        <v>98</v>
      </c>
      <c r="B67" s="1052"/>
      <c r="C67" s="1050" t="s">
        <v>1269</v>
      </c>
      <c r="D67" s="1051" t="s">
        <v>1270</v>
      </c>
      <c r="E67" s="1049"/>
    </row>
    <row r="68" spans="1:5" ht="25.5" x14ac:dyDescent="0.2">
      <c r="A68" s="1050">
        <v>99</v>
      </c>
      <c r="B68" s="1052"/>
      <c r="C68" s="1050" t="s">
        <v>1271</v>
      </c>
      <c r="D68" s="1051" t="s">
        <v>1272</v>
      </c>
      <c r="E68" s="1049"/>
    </row>
    <row r="69" spans="1:5" ht="51" x14ac:dyDescent="0.2">
      <c r="A69" s="1050">
        <v>101</v>
      </c>
      <c r="B69" s="1050" t="s">
        <v>1139</v>
      </c>
      <c r="C69" s="1050" t="s">
        <v>1273</v>
      </c>
      <c r="D69" s="1051" t="s">
        <v>1141</v>
      </c>
      <c r="E69" s="1049"/>
    </row>
    <row r="70" spans="1:5" ht="25.5" x14ac:dyDescent="0.2">
      <c r="A70" s="1050">
        <v>102</v>
      </c>
      <c r="B70" s="1052"/>
      <c r="C70" s="1052"/>
      <c r="D70" s="1051" t="s">
        <v>1274</v>
      </c>
      <c r="E70" s="1049"/>
    </row>
    <row r="71" spans="1:5" ht="25.5" x14ac:dyDescent="0.2">
      <c r="A71" s="1050">
        <v>103</v>
      </c>
      <c r="B71" s="1050" t="s">
        <v>1182</v>
      </c>
      <c r="C71" s="1050" t="s">
        <v>1275</v>
      </c>
      <c r="D71" s="1051" t="s">
        <v>1276</v>
      </c>
      <c r="E71" s="1049"/>
    </row>
    <row r="72" spans="1:5" ht="13.5" x14ac:dyDescent="0.2">
      <c r="A72" s="1050">
        <v>107</v>
      </c>
      <c r="B72" s="1050" t="s">
        <v>1187</v>
      </c>
      <c r="C72" s="1050" t="s">
        <v>1277</v>
      </c>
      <c r="D72" s="1051" t="s">
        <v>1278</v>
      </c>
      <c r="E72" s="1049"/>
    </row>
    <row r="73" spans="1:5" x14ac:dyDescent="0.2">
      <c r="A73" s="4" t="s">
        <v>18</v>
      </c>
    </row>
  </sheetData>
  <mergeCells count="2">
    <mergeCell ref="A5:A6"/>
    <mergeCell ref="D5:D6"/>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38D-5A54-4D0F-B12F-AA970DD695F3}">
  <dimension ref="A1:C9"/>
  <sheetViews>
    <sheetView workbookViewId="0"/>
  </sheetViews>
  <sheetFormatPr baseColWidth="10" defaultRowHeight="12.75" x14ac:dyDescent="0.2"/>
  <cols>
    <col min="1" max="1" width="37.7109375" style="7" customWidth="1"/>
    <col min="2" max="16384" width="11.42578125" style="7"/>
  </cols>
  <sheetData>
    <row r="1" spans="1:3" x14ac:dyDescent="0.2">
      <c r="A1" s="6" t="s">
        <v>1298</v>
      </c>
    </row>
    <row r="2" spans="1:3" x14ac:dyDescent="0.2">
      <c r="A2" s="6" t="s">
        <v>1299</v>
      </c>
    </row>
    <row r="3" spans="1:3" x14ac:dyDescent="0.2">
      <c r="A3" s="7" t="s">
        <v>1300</v>
      </c>
    </row>
    <row r="5" spans="1:3" x14ac:dyDescent="0.2">
      <c r="A5" s="1083" t="s">
        <v>1301</v>
      </c>
      <c r="B5" s="9" t="s">
        <v>238</v>
      </c>
      <c r="C5" s="1084" t="s">
        <v>121</v>
      </c>
    </row>
    <row r="6" spans="1:3" x14ac:dyDescent="0.2">
      <c r="A6" s="327" t="s">
        <v>1302</v>
      </c>
      <c r="B6" s="524">
        <v>640000</v>
      </c>
      <c r="C6" s="1085">
        <v>0.21</v>
      </c>
    </row>
    <row r="7" spans="1:3" x14ac:dyDescent="0.2">
      <c r="A7" s="327" t="s">
        <v>1303</v>
      </c>
      <c r="B7" s="524">
        <v>160000</v>
      </c>
      <c r="C7" s="1085" t="s">
        <v>824</v>
      </c>
    </row>
    <row r="8" spans="1:3" x14ac:dyDescent="0.2">
      <c r="A8" s="11" t="s">
        <v>585</v>
      </c>
      <c r="B8" s="997">
        <v>800000</v>
      </c>
      <c r="C8" s="1086"/>
    </row>
    <row r="9" spans="1:3" x14ac:dyDescent="0.2">
      <c r="A9" s="7" t="s">
        <v>18</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8975-7A70-4077-8863-B9624DFEE495}">
  <dimension ref="A1:G10"/>
  <sheetViews>
    <sheetView workbookViewId="0"/>
  </sheetViews>
  <sheetFormatPr baseColWidth="10" defaultRowHeight="12.75" x14ac:dyDescent="0.2"/>
  <cols>
    <col min="1" max="1" width="4.7109375" style="7" customWidth="1"/>
    <col min="2" max="7" width="11.5703125" style="7" customWidth="1"/>
    <col min="8" max="10" width="11.42578125" style="7" bestFit="1" customWidth="1"/>
    <col min="11" max="16384" width="11.42578125" style="7"/>
  </cols>
  <sheetData>
    <row r="1" spans="1:7" s="6" customFormat="1" x14ac:dyDescent="0.2">
      <c r="A1" s="6" t="s">
        <v>1061</v>
      </c>
    </row>
    <row r="2" spans="1:7" x14ac:dyDescent="0.2">
      <c r="A2" s="6" t="s">
        <v>1049</v>
      </c>
    </row>
    <row r="3" spans="1:7" x14ac:dyDescent="0.2">
      <c r="A3" s="7" t="s">
        <v>1050</v>
      </c>
    </row>
    <row r="5" spans="1:7" x14ac:dyDescent="0.2">
      <c r="A5" s="8"/>
      <c r="B5" s="1317" t="s">
        <v>1051</v>
      </c>
      <c r="C5" s="1318"/>
      <c r="D5" s="1319"/>
      <c r="E5" s="1317" t="s">
        <v>1052</v>
      </c>
      <c r="F5" s="1318"/>
      <c r="G5" s="1320"/>
    </row>
    <row r="6" spans="1:7" ht="25.5" x14ac:dyDescent="0.2">
      <c r="A6" s="11"/>
      <c r="B6" s="1032" t="s">
        <v>1053</v>
      </c>
      <c r="C6" s="1030" t="s">
        <v>1054</v>
      </c>
      <c r="D6" s="1031" t="s">
        <v>1055</v>
      </c>
      <c r="E6" s="1030" t="s">
        <v>1053</v>
      </c>
      <c r="F6" s="1030" t="s">
        <v>1054</v>
      </c>
      <c r="G6" s="1031" t="s">
        <v>1055</v>
      </c>
    </row>
    <row r="7" spans="1:7" x14ac:dyDescent="0.2">
      <c r="A7" s="327" t="s">
        <v>676</v>
      </c>
      <c r="B7" s="1033">
        <v>0.74201286431930513</v>
      </c>
      <c r="C7" s="1026">
        <v>0.58863072292394913</v>
      </c>
      <c r="D7" s="1027">
        <v>0.22984644236359142</v>
      </c>
      <c r="E7" s="1026">
        <v>2.9567591057989659</v>
      </c>
      <c r="F7" s="1026">
        <v>1.9037117010661233</v>
      </c>
      <c r="G7" s="1027">
        <v>0.50999872647631217</v>
      </c>
    </row>
    <row r="8" spans="1:7" x14ac:dyDescent="0.2">
      <c r="A8" s="327" t="s">
        <v>1056</v>
      </c>
      <c r="B8" s="1033">
        <v>0.69659109163356203</v>
      </c>
      <c r="C8" s="1026">
        <v>0.71508553465017943</v>
      </c>
      <c r="D8" s="1027">
        <v>0.60604206930016025</v>
      </c>
      <c r="E8" s="1026">
        <v>3.0788454960155902</v>
      </c>
      <c r="F8" s="1026">
        <v>1.8437792953791274</v>
      </c>
      <c r="G8" s="1027">
        <v>0.82956333231664836</v>
      </c>
    </row>
    <row r="9" spans="1:7" x14ac:dyDescent="0.2">
      <c r="A9" s="11" t="s">
        <v>1057</v>
      </c>
      <c r="B9" s="1034">
        <v>0.6296532838130896</v>
      </c>
      <c r="C9" s="1028">
        <v>0.58912166760688789</v>
      </c>
      <c r="D9" s="1029">
        <v>0.52970237552196742</v>
      </c>
      <c r="E9" s="1028">
        <v>3.0423831757120836</v>
      </c>
      <c r="F9" s="1028">
        <v>1.952054803348567</v>
      </c>
      <c r="G9" s="1029">
        <v>0.79221901502097147</v>
      </c>
    </row>
    <row r="10" spans="1:7" ht="12.75" customHeight="1" x14ac:dyDescent="0.2">
      <c r="A10" s="1316" t="s">
        <v>1058</v>
      </c>
      <c r="B10" s="1316"/>
      <c r="C10" s="1316"/>
      <c r="D10" s="1316"/>
      <c r="E10" s="1316"/>
      <c r="F10" s="1316"/>
      <c r="G10" s="1316"/>
    </row>
  </sheetData>
  <mergeCells count="3">
    <mergeCell ref="A10:G10"/>
    <mergeCell ref="B5:D5"/>
    <mergeCell ref="E5:G5"/>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36BC-2EC4-407D-B327-8D676362F4AD}">
  <dimension ref="A1:G10"/>
  <sheetViews>
    <sheetView workbookViewId="0">
      <selection activeCell="K26" sqref="K26"/>
    </sheetView>
  </sheetViews>
  <sheetFormatPr baseColWidth="10" defaultRowHeight="12.75" x14ac:dyDescent="0.2"/>
  <cols>
    <col min="1" max="7" width="6.28515625" style="1025" customWidth="1"/>
    <col min="8" max="16384" width="11.42578125" style="1025"/>
  </cols>
  <sheetData>
    <row r="1" spans="1:7" x14ac:dyDescent="0.2">
      <c r="A1" s="1024" t="s">
        <v>1060</v>
      </c>
    </row>
    <row r="2" spans="1:7" x14ac:dyDescent="0.2">
      <c r="A2" s="1024" t="s">
        <v>1059</v>
      </c>
    </row>
    <row r="3" spans="1:7" x14ac:dyDescent="0.2">
      <c r="A3" s="1025" t="s">
        <v>1050</v>
      </c>
    </row>
    <row r="5" spans="1:7" x14ac:dyDescent="0.2">
      <c r="A5" s="1090"/>
      <c r="B5" s="1325" t="s">
        <v>1053</v>
      </c>
      <c r="C5" s="1326"/>
      <c r="D5" s="1327"/>
      <c r="E5" s="1326" t="s">
        <v>1054</v>
      </c>
      <c r="F5" s="1326"/>
      <c r="G5" s="1327"/>
    </row>
    <row r="6" spans="1:7" x14ac:dyDescent="0.2">
      <c r="A6" s="1088" t="s">
        <v>676</v>
      </c>
      <c r="B6" s="1328">
        <v>0.80055680690032727</v>
      </c>
      <c r="C6" s="1329"/>
      <c r="D6" s="1330"/>
      <c r="E6" s="1331">
        <v>0.811547731712708</v>
      </c>
      <c r="F6" s="1329"/>
      <c r="G6" s="1330"/>
    </row>
    <row r="7" spans="1:7" x14ac:dyDescent="0.2">
      <c r="A7" s="1088" t="s">
        <v>1056</v>
      </c>
      <c r="B7" s="1328">
        <v>0.55930680690032719</v>
      </c>
      <c r="C7" s="1329"/>
      <c r="D7" s="1330"/>
      <c r="E7" s="1331">
        <v>0.53265884282381915</v>
      </c>
      <c r="F7" s="1329"/>
      <c r="G7" s="1330"/>
    </row>
    <row r="8" spans="1:7" x14ac:dyDescent="0.2">
      <c r="A8" s="1089" t="s">
        <v>1057</v>
      </c>
      <c r="B8" s="1321">
        <v>0.55555680690032716</v>
      </c>
      <c r="C8" s="1322"/>
      <c r="D8" s="1323"/>
      <c r="E8" s="1324">
        <v>0.56710328726826353</v>
      </c>
      <c r="F8" s="1322"/>
      <c r="G8" s="1323"/>
    </row>
    <row r="9" spans="1:7" x14ac:dyDescent="0.2">
      <c r="A9" s="1332" t="s">
        <v>1058</v>
      </c>
      <c r="B9" s="1332"/>
      <c r="C9" s="1332"/>
      <c r="D9" s="1332"/>
      <c r="E9" s="1332"/>
      <c r="F9" s="1332"/>
      <c r="G9" s="1332"/>
    </row>
    <row r="10" spans="1:7" x14ac:dyDescent="0.2">
      <c r="A10" s="1333"/>
      <c r="B10" s="1333"/>
      <c r="C10" s="1333"/>
      <c r="D10" s="1333"/>
      <c r="E10" s="1333"/>
      <c r="F10" s="1333"/>
      <c r="G10" s="1333"/>
    </row>
  </sheetData>
  <mergeCells count="9">
    <mergeCell ref="A9:G10"/>
    <mergeCell ref="B8:D8"/>
    <mergeCell ref="E8:G8"/>
    <mergeCell ref="B5:D5"/>
    <mergeCell ref="E5:G5"/>
    <mergeCell ref="B6:D6"/>
    <mergeCell ref="E6:G6"/>
    <mergeCell ref="B7:D7"/>
    <mergeCell ref="E7:G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FC53-A5CD-49B9-92BB-9D81F37D4501}">
  <dimension ref="A1:G48"/>
  <sheetViews>
    <sheetView showGridLines="0" workbookViewId="0">
      <selection activeCell="K27" sqref="K27"/>
    </sheetView>
  </sheetViews>
  <sheetFormatPr baseColWidth="10" defaultColWidth="10.42578125" defaultRowHeight="12.75" x14ac:dyDescent="0.2"/>
  <cols>
    <col min="1" max="1" width="33.42578125" style="4" customWidth="1"/>
    <col min="2" max="4" width="11.85546875" style="4" customWidth="1"/>
    <col min="5" max="5" width="13" style="4" customWidth="1"/>
    <col min="6" max="6" width="16.42578125" style="4" customWidth="1"/>
    <col min="7" max="16384" width="10.42578125" style="4"/>
  </cols>
  <sheetData>
    <row r="1" spans="1:7" x14ac:dyDescent="0.2">
      <c r="A1" s="153" t="s">
        <v>46</v>
      </c>
      <c r="D1" s="376"/>
    </row>
    <row r="2" spans="1:7" x14ac:dyDescent="0.2">
      <c r="A2" s="153" t="s">
        <v>779</v>
      </c>
    </row>
    <row r="3" spans="1:7" x14ac:dyDescent="0.2">
      <c r="A3" s="4" t="s">
        <v>595</v>
      </c>
    </row>
    <row r="5" spans="1:7" ht="25.5" x14ac:dyDescent="0.2">
      <c r="A5" s="166"/>
      <c r="B5" s="159" t="s">
        <v>590</v>
      </c>
      <c r="C5" s="159" t="s">
        <v>739</v>
      </c>
      <c r="D5" s="159" t="s">
        <v>740</v>
      </c>
      <c r="E5" s="159" t="s">
        <v>777</v>
      </c>
      <c r="F5" s="160" t="s">
        <v>743</v>
      </c>
      <c r="G5" s="167"/>
    </row>
    <row r="6" spans="1:7" x14ac:dyDescent="0.2">
      <c r="A6" s="1" t="s">
        <v>47</v>
      </c>
      <c r="B6" s="237">
        <v>72058335.515475377</v>
      </c>
      <c r="C6" s="237">
        <v>65492641.306381501</v>
      </c>
      <c r="D6" s="237">
        <v>63838980.045247883</v>
      </c>
      <c r="E6" s="840">
        <v>-11.406529739314186</v>
      </c>
      <c r="F6" s="237">
        <v>-1653661.2611336187</v>
      </c>
      <c r="G6" s="588"/>
    </row>
    <row r="7" spans="1:7" x14ac:dyDescent="0.2">
      <c r="A7" s="250" t="s">
        <v>48</v>
      </c>
      <c r="B7" s="238">
        <v>59000851.024109066</v>
      </c>
      <c r="C7" s="238">
        <v>55063104.998868868</v>
      </c>
      <c r="D7" s="238">
        <v>49024403.276399799</v>
      </c>
      <c r="E7" s="354">
        <v>-16.908989573104073</v>
      </c>
      <c r="F7" s="238">
        <v>-6038701.7224690691</v>
      </c>
      <c r="G7" s="588"/>
    </row>
    <row r="8" spans="1:7" x14ac:dyDescent="0.2">
      <c r="A8" s="356" t="s">
        <v>49</v>
      </c>
      <c r="B8" s="352">
        <v>2196692.2199883792</v>
      </c>
      <c r="C8" s="352">
        <v>2290799.8544328599</v>
      </c>
      <c r="D8" s="352">
        <v>1367490.8613065588</v>
      </c>
      <c r="E8" s="357">
        <v>-37.747725927950292</v>
      </c>
      <c r="F8" s="352">
        <v>-923308.99312630109</v>
      </c>
      <c r="G8" s="588"/>
    </row>
    <row r="9" spans="1:7" x14ac:dyDescent="0.2">
      <c r="A9" s="356" t="s">
        <v>50</v>
      </c>
      <c r="B9" s="352">
        <v>56804158.804120682</v>
      </c>
      <c r="C9" s="352">
        <v>52772305.144436009</v>
      </c>
      <c r="D9" s="352">
        <v>47656912.415093243</v>
      </c>
      <c r="E9" s="357">
        <v>-16.103127977953402</v>
      </c>
      <c r="F9" s="352">
        <v>-5115392.7293427661</v>
      </c>
      <c r="G9" s="588"/>
    </row>
    <row r="10" spans="1:7" x14ac:dyDescent="0.2">
      <c r="A10" s="157" t="s">
        <v>51</v>
      </c>
      <c r="B10" s="238">
        <v>871919.43313388398</v>
      </c>
      <c r="C10" s="238">
        <v>1538749.5665225983</v>
      </c>
      <c r="D10" s="238">
        <v>1035012.8098905378</v>
      </c>
      <c r="E10" s="354">
        <v>18.705097117798797</v>
      </c>
      <c r="F10" s="238">
        <v>-503736.75663206051</v>
      </c>
      <c r="G10" s="588"/>
    </row>
    <row r="11" spans="1:7" x14ac:dyDescent="0.2">
      <c r="A11" s="157" t="s">
        <v>52</v>
      </c>
      <c r="B11" s="238">
        <v>2242397.321007228</v>
      </c>
      <c r="C11" s="238">
        <v>2033973.5929554808</v>
      </c>
      <c r="D11" s="238">
        <v>2672795.509952541</v>
      </c>
      <c r="E11" s="354">
        <v>19.193663179725394</v>
      </c>
      <c r="F11" s="238">
        <v>638821.91699706018</v>
      </c>
      <c r="G11" s="588"/>
    </row>
    <row r="12" spans="1:7" ht="15" x14ac:dyDescent="0.2">
      <c r="A12" s="168" t="s">
        <v>890</v>
      </c>
      <c r="B12" s="241">
        <v>9943167.7372251991</v>
      </c>
      <c r="C12" s="241">
        <v>6856813.1480345596</v>
      </c>
      <c r="D12" s="241">
        <v>11106768.449005002</v>
      </c>
      <c r="E12" s="355">
        <v>11.702515159464921</v>
      </c>
      <c r="F12" s="241">
        <v>4249955.3009704426</v>
      </c>
      <c r="G12" s="588"/>
    </row>
    <row r="13" spans="1:7" x14ac:dyDescent="0.2">
      <c r="A13" s="1113" t="s">
        <v>840</v>
      </c>
      <c r="B13" s="1113"/>
      <c r="C13" s="1113"/>
      <c r="D13" s="1113"/>
      <c r="E13" s="1113"/>
      <c r="F13" s="1113"/>
    </row>
    <row r="14" spans="1:7" x14ac:dyDescent="0.2">
      <c r="A14" s="1111"/>
      <c r="B14" s="1111"/>
      <c r="C14" s="1111"/>
      <c r="D14" s="1111"/>
      <c r="E14" s="1111"/>
      <c r="F14" s="1111"/>
    </row>
    <row r="15" spans="1:7" ht="17.100000000000001" customHeight="1" x14ac:dyDescent="0.2">
      <c r="A15" s="1111" t="s">
        <v>53</v>
      </c>
      <c r="B15" s="1111"/>
      <c r="C15" s="1111"/>
      <c r="D15" s="1111"/>
      <c r="E15" s="1111"/>
      <c r="F15" s="1111"/>
    </row>
    <row r="16" spans="1:7" x14ac:dyDescent="0.2">
      <c r="A16" s="1111"/>
      <c r="B16" s="1111"/>
      <c r="C16" s="1111"/>
      <c r="D16" s="1111"/>
      <c r="E16" s="1111"/>
      <c r="F16" s="1111"/>
    </row>
    <row r="17" spans="1:7" x14ac:dyDescent="0.2">
      <c r="A17" s="1111"/>
      <c r="B17" s="1111"/>
      <c r="C17" s="1111"/>
      <c r="D17" s="1111"/>
      <c r="E17" s="1111"/>
      <c r="F17" s="1111"/>
    </row>
    <row r="18" spans="1:7" x14ac:dyDescent="0.2">
      <c r="A18" s="186" t="s">
        <v>18</v>
      </c>
      <c r="B18" s="773"/>
      <c r="C18" s="773"/>
      <c r="D18" s="773"/>
      <c r="E18" s="773"/>
      <c r="F18" s="773"/>
    </row>
    <row r="20" spans="1:7" x14ac:dyDescent="0.2">
      <c r="B20" s="153"/>
      <c r="C20" s="7"/>
      <c r="D20" s="6"/>
      <c r="G20" s="7"/>
    </row>
    <row r="21" spans="1:7" x14ac:dyDescent="0.2">
      <c r="B21" s="27"/>
      <c r="C21" s="349"/>
      <c r="D21" s="350"/>
      <c r="E21" s="7"/>
      <c r="F21" s="349"/>
      <c r="G21" s="349"/>
    </row>
    <row r="22" spans="1:7" x14ac:dyDescent="0.2">
      <c r="B22" s="27"/>
      <c r="C22" s="349"/>
      <c r="D22" s="350"/>
      <c r="E22" s="7"/>
      <c r="F22" s="349"/>
      <c r="G22" s="349"/>
    </row>
    <row r="23" spans="1:7" x14ac:dyDescent="0.2">
      <c r="B23" s="27"/>
      <c r="C23" s="349"/>
      <c r="D23" s="350"/>
      <c r="E23" s="7"/>
      <c r="F23" s="349"/>
      <c r="G23" s="349"/>
    </row>
    <row r="24" spans="1:7" x14ac:dyDescent="0.2">
      <c r="B24" s="27"/>
      <c r="C24" s="349"/>
      <c r="D24" s="350"/>
      <c r="E24" s="7"/>
      <c r="F24" s="349"/>
      <c r="G24" s="349"/>
    </row>
    <row r="25" spans="1:7" x14ac:dyDescent="0.2">
      <c r="B25" s="27"/>
      <c r="C25" s="349"/>
      <c r="D25" s="350"/>
      <c r="E25" s="7"/>
      <c r="F25" s="349"/>
      <c r="G25" s="349"/>
    </row>
    <row r="26" spans="1:7" x14ac:dyDescent="0.2">
      <c r="B26" s="27"/>
      <c r="C26" s="349"/>
      <c r="D26" s="350"/>
      <c r="E26" s="7"/>
      <c r="F26" s="349"/>
      <c r="G26" s="349"/>
    </row>
    <row r="27" spans="1:7" x14ac:dyDescent="0.2">
      <c r="B27" s="27"/>
      <c r="C27" s="349"/>
      <c r="D27" s="350"/>
      <c r="E27" s="7"/>
      <c r="F27" s="349"/>
      <c r="G27" s="349"/>
    </row>
    <row r="28" spans="1:7" x14ac:dyDescent="0.2">
      <c r="C28" s="7"/>
      <c r="D28" s="7"/>
      <c r="E28" s="7"/>
      <c r="F28" s="7"/>
      <c r="G28" s="7"/>
    </row>
    <row r="29" spans="1:7" x14ac:dyDescent="0.2">
      <c r="C29" s="7"/>
      <c r="D29" s="7"/>
      <c r="E29" s="7"/>
      <c r="F29" s="7"/>
      <c r="G29" s="7"/>
    </row>
    <row r="30" spans="1:7" x14ac:dyDescent="0.2">
      <c r="C30" s="7"/>
      <c r="D30" s="7"/>
      <c r="E30" s="7"/>
      <c r="F30" s="7"/>
      <c r="G30" s="7"/>
    </row>
    <row r="31" spans="1:7" x14ac:dyDescent="0.2">
      <c r="C31" s="7"/>
      <c r="D31" s="7"/>
      <c r="E31" s="7"/>
      <c r="F31" s="7"/>
      <c r="G31" s="7"/>
    </row>
    <row r="32" spans="1:7" x14ac:dyDescent="0.2">
      <c r="C32" s="7"/>
      <c r="D32" s="7"/>
      <c r="E32" s="7"/>
      <c r="F32" s="7"/>
      <c r="G32" s="7"/>
    </row>
    <row r="33" spans="2:7" x14ac:dyDescent="0.2">
      <c r="C33" s="7"/>
      <c r="D33" s="7"/>
      <c r="E33" s="7"/>
      <c r="F33" s="7"/>
      <c r="G33" s="7"/>
    </row>
    <row r="34" spans="2:7" x14ac:dyDescent="0.2">
      <c r="B34" s="43"/>
      <c r="C34" s="43"/>
      <c r="D34" s="43"/>
      <c r="F34" s="43"/>
    </row>
    <row r="35" spans="2:7" x14ac:dyDescent="0.2">
      <c r="B35" s="43"/>
      <c r="C35" s="43"/>
      <c r="D35" s="43"/>
      <c r="F35" s="43"/>
    </row>
    <row r="36" spans="2:7" x14ac:dyDescent="0.2">
      <c r="B36" s="43"/>
      <c r="C36" s="43"/>
      <c r="D36" s="43"/>
      <c r="F36" s="43"/>
    </row>
    <row r="37" spans="2:7" x14ac:dyDescent="0.2">
      <c r="B37" s="43"/>
      <c r="C37" s="43"/>
      <c r="D37" s="43"/>
      <c r="F37" s="43"/>
    </row>
    <row r="38" spans="2:7" x14ac:dyDescent="0.2">
      <c r="B38" s="43"/>
      <c r="C38" s="43"/>
      <c r="D38" s="43"/>
      <c r="F38" s="43"/>
    </row>
    <row r="39" spans="2:7" x14ac:dyDescent="0.2">
      <c r="B39" s="43"/>
      <c r="C39" s="43"/>
      <c r="D39" s="43"/>
      <c r="F39" s="43"/>
    </row>
    <row r="40" spans="2:7" x14ac:dyDescent="0.2">
      <c r="B40" s="43"/>
      <c r="C40" s="43"/>
      <c r="D40" s="43"/>
      <c r="F40" s="43"/>
    </row>
    <row r="42" spans="2:7" x14ac:dyDescent="0.2">
      <c r="B42" s="43"/>
      <c r="C42" s="43"/>
      <c r="D42" s="43"/>
      <c r="E42" s="43"/>
      <c r="F42" s="43"/>
    </row>
    <row r="43" spans="2:7" x14ac:dyDescent="0.2">
      <c r="B43" s="43"/>
      <c r="C43" s="43"/>
      <c r="D43" s="43"/>
      <c r="E43" s="43"/>
      <c r="F43" s="43"/>
    </row>
    <row r="44" spans="2:7" x14ac:dyDescent="0.2">
      <c r="B44" s="43"/>
      <c r="C44" s="43"/>
      <c r="D44" s="43"/>
      <c r="E44" s="43"/>
      <c r="F44" s="43"/>
    </row>
    <row r="45" spans="2:7" x14ac:dyDescent="0.2">
      <c r="B45" s="43"/>
      <c r="C45" s="43"/>
      <c r="D45" s="43"/>
      <c r="E45" s="43"/>
      <c r="F45" s="43"/>
    </row>
    <row r="46" spans="2:7" x14ac:dyDescent="0.2">
      <c r="B46" s="43"/>
      <c r="C46" s="43"/>
      <c r="D46" s="43"/>
      <c r="E46" s="43"/>
      <c r="F46" s="43"/>
    </row>
    <row r="47" spans="2:7" x14ac:dyDescent="0.2">
      <c r="B47" s="43"/>
      <c r="C47" s="43"/>
      <c r="D47" s="43"/>
      <c r="E47" s="43"/>
      <c r="F47" s="43"/>
    </row>
    <row r="48" spans="2:7" x14ac:dyDescent="0.2">
      <c r="B48" s="43"/>
      <c r="C48" s="43"/>
      <c r="D48" s="43"/>
      <c r="E48" s="43"/>
      <c r="F48" s="43"/>
    </row>
  </sheetData>
  <mergeCells count="2">
    <mergeCell ref="A13:F14"/>
    <mergeCell ref="A15:F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4687FA-D892-4A90-AAB9-E69F98D39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9FC7F-D5DA-434F-BF93-1CCA7DD44260}">
  <ds:schemaRefs>
    <ds:schemaRef ds:uri="http://purl.org/dc/dcmitype/"/>
    <ds:schemaRef ds:uri="http://schemas.microsoft.com/office/2006/metadata/properties"/>
    <ds:schemaRef ds:uri="http://www.w3.org/XML/1998/namespace"/>
    <ds:schemaRef ds:uri="http://purl.org/dc/elements/1.1/"/>
    <ds:schemaRef ds:uri="9406bea5-fcf1-424a-9f5e-6e7d0d8d5db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29962c2-db64-44b6-bb40-607f45c46189"/>
  </ds:schemaRefs>
</ds:datastoreItem>
</file>

<file path=customXml/itemProps3.xml><?xml version="1.0" encoding="utf-8"?>
<ds:datastoreItem xmlns:ds="http://schemas.openxmlformats.org/officeDocument/2006/customXml" ds:itemID="{49699DD4-D703-48A9-A159-02A11159A3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87</vt:i4>
      </vt:variant>
      <vt:variant>
        <vt:lpstr>Rangos con nombre</vt:lpstr>
      </vt:variant>
      <vt:variant>
        <vt:i4>1</vt:i4>
      </vt:variant>
    </vt:vector>
  </HeadingPairs>
  <TitlesOfParts>
    <vt:vector size="88" baseType="lpstr">
      <vt:lpstr>Índice</vt:lpstr>
      <vt:lpstr>C I.1.1</vt:lpstr>
      <vt:lpstr>C I.1.2</vt:lpstr>
      <vt:lpstr>C I.2.1</vt:lpstr>
      <vt:lpstr>C I.2.2</vt:lpstr>
      <vt:lpstr>C I.2.3</vt:lpstr>
      <vt:lpstr>C I.2.4</vt:lpstr>
      <vt:lpstr>C I.4.1</vt:lpstr>
      <vt:lpstr>C I.4.2</vt:lpstr>
      <vt:lpstr>C I.5.1</vt:lpstr>
      <vt:lpstr>C I.5.2</vt:lpstr>
      <vt:lpstr>C I.5.3</vt:lpstr>
      <vt:lpstr>C I.5.4</vt:lpstr>
      <vt:lpstr>C I.5.5</vt:lpstr>
      <vt:lpstr>C I.6.1</vt:lpstr>
      <vt:lpstr>C I.7.1</vt:lpstr>
      <vt:lpstr>C I.7.2</vt:lpstr>
      <vt:lpstr>C I.8.1</vt:lpstr>
      <vt:lpstr>C I.8.2</vt:lpstr>
      <vt:lpstr>C. I.9.1</vt:lpstr>
      <vt:lpstr>C I.9.2</vt:lpstr>
      <vt:lpstr>C I.9.3</vt:lpstr>
      <vt:lpstr>C I.9.4</vt:lpstr>
      <vt:lpstr>C I.9.5</vt:lpstr>
      <vt:lpstr>C I.9.6</vt:lpstr>
      <vt:lpstr>C I.10.1</vt:lpstr>
      <vt:lpstr>C I.11.1</vt:lpstr>
      <vt:lpstr>C I.11.2</vt:lpstr>
      <vt:lpstr>C I.11.3</vt:lpstr>
      <vt:lpstr>C I.11.4</vt:lpstr>
      <vt:lpstr>C I.11.5</vt:lpstr>
      <vt:lpstr>C I.11.6</vt:lpstr>
      <vt:lpstr>C II.1.1</vt:lpstr>
      <vt:lpstr>C II.1.2</vt:lpstr>
      <vt:lpstr>C II.2.1</vt:lpstr>
      <vt:lpstr>C II.2.2</vt:lpstr>
      <vt:lpstr>C II.3.1</vt:lpstr>
      <vt:lpstr>C II.3.2</vt:lpstr>
      <vt:lpstr>C II.4.1</vt:lpstr>
      <vt:lpstr>C II.4.2</vt:lpstr>
      <vt:lpstr>C II.5.1</vt:lpstr>
      <vt:lpstr>C II.6.1</vt:lpstr>
      <vt:lpstr>C II.7.1</vt:lpstr>
      <vt:lpstr>C III.3.1</vt:lpstr>
      <vt:lpstr>C III.3.2</vt:lpstr>
      <vt:lpstr>C III.4.1</vt:lpstr>
      <vt:lpstr>C III.4.2</vt:lpstr>
      <vt:lpstr>C III.4.3</vt:lpstr>
      <vt:lpstr>C III.4.4</vt:lpstr>
      <vt:lpstr>C III.5.1</vt:lpstr>
      <vt:lpstr>C III.5.2</vt:lpstr>
      <vt:lpstr>C III.6.1</vt:lpstr>
      <vt:lpstr>C III.6.2</vt:lpstr>
      <vt:lpstr>C III.7.1</vt:lpstr>
      <vt:lpstr>C III.8.1</vt:lpstr>
      <vt:lpstr>C III.9.1</vt:lpstr>
      <vt:lpstr>C III.9.2</vt:lpstr>
      <vt:lpstr>C III.9.3</vt:lpstr>
      <vt:lpstr>C III.9.4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C.A.II.8</vt:lpstr>
      <vt:lpstr>C A.II.9</vt:lpstr>
      <vt:lpstr>C.A.II.10</vt:lpstr>
      <vt:lpstr>C.A.II.11</vt:lpstr>
      <vt:lpstr>C A.II.12</vt:lpstr>
      <vt:lpstr>C A.II.13</vt:lpstr>
      <vt:lpstr>C A.II.14</vt:lpstr>
      <vt:lpstr>C A.III.1</vt:lpstr>
      <vt:lpstr>C A.III.2</vt:lpstr>
      <vt:lpstr>C A.III.3</vt:lpstr>
      <vt:lpstr>C R.1.1</vt:lpstr>
      <vt:lpstr>C R.3.1</vt:lpstr>
      <vt:lpstr>C R.3.2</vt:lpstr>
      <vt:lpstr>'C I.2.1'!OLE_LINK1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Javiera Valdivieso S</cp:lastModifiedBy>
  <cp:revision/>
  <dcterms:created xsi:type="dcterms:W3CDTF">2021-03-12T13:14:57Z</dcterms:created>
  <dcterms:modified xsi:type="dcterms:W3CDTF">2024-05-14T15:40:57Z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