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Balance Estructural/Indicador BCA/2023/BCA 2023 R/"/>
    </mc:Choice>
  </mc:AlternateContent>
  <xr:revisionPtr revIDLastSave="158" documentId="14_{32C42C74-A746-4037-B309-E409E8DCBB32}" xr6:coauthVersionLast="47" xr6:coauthVersionMax="47" xr10:uidLastSave="{3C536A67-4D42-4F8E-B079-174500DD1C10}"/>
  <bookViews>
    <workbookView xWindow="14400" yWindow="0" windowWidth="14400" windowHeight="15600" firstSheet="12" activeTab="14" xr2:uid="{8E6EBC43-63A2-4345-9315-227BEF27CB42}"/>
  </bookViews>
  <sheets>
    <sheet name="C II.1" sheetId="9" r:id="rId1"/>
    <sheet name="C II.2" sheetId="10" r:id="rId2"/>
    <sheet name="C II.3" sheetId="11" r:id="rId3"/>
    <sheet name="C II.4" sheetId="18" r:id="rId4"/>
    <sheet name="C II.5" sheetId="1" r:id="rId5"/>
    <sheet name="C II.6" sheetId="12" r:id="rId6"/>
    <sheet name="C II.7" sheetId="2" r:id="rId7"/>
    <sheet name="C II.8" sheetId="3" r:id="rId8"/>
    <sheet name="C II.9" sheetId="4" r:id="rId9"/>
    <sheet name="C II.10" sheetId="5" r:id="rId10"/>
    <sheet name="C II.11" sheetId="6" r:id="rId11"/>
    <sheet name="C II.12" sheetId="7" r:id="rId12"/>
    <sheet name="C II.13" sheetId="8" r:id="rId13"/>
    <sheet name="C A.1" sheetId="13" r:id="rId14"/>
    <sheet name="C A.2" sheetId="14" r:id="rId15"/>
    <sheet name="C A.3" sheetId="15" r:id="rId16"/>
    <sheet name="C A.4.1" sheetId="16" r:id="rId17"/>
    <sheet name="C A.4.2" sheetId="17" r:id="rId18"/>
  </sheets>
  <definedNames>
    <definedName name="_ftn1" localSheetId="15">'C A.3'!$A$34</definedName>
    <definedName name="_ftnref1" localSheetId="15">'C A.3'!$A$3</definedName>
    <definedName name="_ftnref1" localSheetId="0">'C II.1'!$C$5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5" l="1"/>
  <c r="E24" i="15" l="1"/>
  <c r="B10" i="7" l="1"/>
  <c r="B7" i="8" s="1"/>
  <c r="B8" i="8" s="1"/>
  <c r="D10" i="3"/>
  <c r="D7" i="3"/>
  <c r="D8" i="3"/>
  <c r="D9" i="3"/>
  <c r="D6" i="3"/>
  <c r="B10" i="3"/>
  <c r="D11" i="6" l="1"/>
  <c r="D8" i="6"/>
  <c r="D9" i="6"/>
  <c r="D10" i="6"/>
  <c r="D7" i="6"/>
  <c r="B11" i="6"/>
  <c r="D8" i="5"/>
  <c r="D9" i="5"/>
  <c r="D10" i="5"/>
  <c r="D7" i="5"/>
  <c r="C8" i="8"/>
</calcChain>
</file>

<file path=xl/sharedStrings.xml><?xml version="1.0" encoding="utf-8"?>
<sst xmlns="http://schemas.openxmlformats.org/spreadsheetml/2006/main" count="372" uniqueCount="276">
  <si>
    <t>Cuadro II.4</t>
  </si>
  <si>
    <t>Componente</t>
  </si>
  <si>
    <t>ITNM efectivo</t>
  </si>
  <si>
    <t>Componente cíclico</t>
  </si>
  <si>
    <t>ITNM cíclicamente ajustados</t>
  </si>
  <si>
    <t>Impuesto Declaración Anual (abril)</t>
  </si>
  <si>
    <t>Impuesto de Declaración Mensual (Adicional, 2° Categoría, etc.)</t>
  </si>
  <si>
    <t>PPM</t>
  </si>
  <si>
    <t>Impuestos Indirectos</t>
  </si>
  <si>
    <t>Otros</t>
  </si>
  <si>
    <t>Total</t>
  </si>
  <si>
    <t>Cuadro II.5</t>
  </si>
  <si>
    <t>Ingresos efectivos</t>
  </si>
  <si>
    <t>Ingresos cíclicamente ajustados</t>
  </si>
  <si>
    <t xml:space="preserve">Fuente: Dipres. </t>
  </si>
  <si>
    <t>Cuadro II.6</t>
  </si>
  <si>
    <t>Período</t>
  </si>
  <si>
    <t>Ingresos Cíclicamente Ajustados</t>
  </si>
  <si>
    <t>Primer Trimestre</t>
  </si>
  <si>
    <t>Segundo Trimestre</t>
  </si>
  <si>
    <t>Tercer Trimestre</t>
  </si>
  <si>
    <t>Cuarto Trimestre</t>
  </si>
  <si>
    <t>Nota: Basado en la metodología de cálculo detallada en I.3 para ajuste trimestral.</t>
  </si>
  <si>
    <t>Fuente: Dipres.</t>
  </si>
  <si>
    <t>Cuadro II.7</t>
  </si>
  <si>
    <t>Ingresos Efectivos</t>
  </si>
  <si>
    <t>Componente Cíclico</t>
  </si>
  <si>
    <t>Cuadro II.8</t>
  </si>
  <si>
    <t>PPM Primer Trimestre</t>
  </si>
  <si>
    <t xml:space="preserve">PPM Segundo Trimestre </t>
  </si>
  <si>
    <t>PPM Tercer Trimestre</t>
  </si>
  <si>
    <t>PPM Cuarto Trimestre</t>
  </si>
  <si>
    <t>Nota: Basado en la metodología de cálculo detallada en I.4.2 para ajuste trimestral.</t>
  </si>
  <si>
    <t>Cuadro II.9</t>
  </si>
  <si>
    <t>Cuadro II.10</t>
  </si>
  <si>
    <t>Efectos cíclicos</t>
  </si>
  <si>
    <t>Ingresos tributarios no mineros</t>
  </si>
  <si>
    <t>Ingresos cotizaciones previsionales de salud</t>
  </si>
  <si>
    <t>Ingresos de Codelco</t>
  </si>
  <si>
    <t>Ingresos tributarios GMP10</t>
  </si>
  <si>
    <t>Efecto cíclico total</t>
  </si>
  <si>
    <t>Cuadro II.11</t>
  </si>
  <si>
    <t>Balance Gobierno Central</t>
  </si>
  <si>
    <t xml:space="preserve">Balance efectivo </t>
  </si>
  <si>
    <t xml:space="preserve">Efecto cíclico </t>
  </si>
  <si>
    <t xml:space="preserve">Balance cíclicamente ajustado </t>
  </si>
  <si>
    <t>Cuadro II.2</t>
  </si>
  <si>
    <t>Variable</t>
  </si>
  <si>
    <t xml:space="preserve">Período </t>
  </si>
  <si>
    <t>Valor</t>
  </si>
  <si>
    <t xml:space="preserve">Tipo de Cambio Nominal </t>
  </si>
  <si>
    <t>(pesos por dólar)</t>
  </si>
  <si>
    <t xml:space="preserve">Precio del cobre BML </t>
  </si>
  <si>
    <t xml:space="preserve">Ventas de cobre Codelco </t>
  </si>
  <si>
    <t>(miles de toneladas)</t>
  </si>
  <si>
    <t>Producción cobre GMP10</t>
  </si>
  <si>
    <t xml:space="preserve">Costos de operación totales de GMP10 (millones de dólares) </t>
  </si>
  <si>
    <t>Cuadro II.3</t>
  </si>
  <si>
    <t>Elasticidades recaudación/PIB efectivo por categoría de impuesto</t>
  </si>
  <si>
    <t>Categoría de impuesto</t>
  </si>
  <si>
    <t>Renta anual</t>
  </si>
  <si>
    <t>Renta mensual</t>
  </si>
  <si>
    <t>Indirectos</t>
  </si>
  <si>
    <t>Elasticidad PIB efectivo</t>
  </si>
  <si>
    <t>Cuadro II.1</t>
  </si>
  <si>
    <t>Fuente</t>
  </si>
  <si>
    <t xml:space="preserve">Tasa de Impuesto Específico a la minería asociada al precio de referencia del año t-1. </t>
  </si>
  <si>
    <t>Estimación Dipres con información del SII.</t>
  </si>
  <si>
    <t xml:space="preserve">Tasa de Impuesto a la Renta de Primera Categoría asociada al precio de referencia del período t-1. </t>
  </si>
  <si>
    <t xml:space="preserve">Tasa del Impuesto Adicional asociada al precio de referencia del año t. </t>
  </si>
  <si>
    <t>Anexo 1</t>
  </si>
  <si>
    <t>Publicaciones anuales de Dipres relacionadas al Presupuesto del Sector Público</t>
  </si>
  <si>
    <t>Publicación asociada al Presupuesto del Sector Público</t>
  </si>
  <si>
    <t>Principales contenidos</t>
  </si>
  <si>
    <t>Fecha de publicación</t>
  </si>
  <si>
    <t>Articulado de la Ley de Presupuestos de cada año</t>
  </si>
  <si>
    <t>Posterior a fecha de publicación en el Diario Oficial</t>
  </si>
  <si>
    <t>Instrucciones de la Ley de Presupuestos de cada año</t>
  </si>
  <si>
    <t>Durante los primeros meses de cada año</t>
  </si>
  <si>
    <t>Prioridades presupuestarias</t>
  </si>
  <si>
    <t>Prioridades presupuestarias que contempla el proyecto de Ley de Presupuestos</t>
  </si>
  <si>
    <t>Primera semana de octubre de cada año</t>
  </si>
  <si>
    <t>Informe de Finanzas Públicas</t>
  </si>
  <si>
    <t>- Evaluación de la Gestión Financiera del Sector Público año anterior</t>
  </si>
  <si>
    <t>Trimestralmente</t>
  </si>
  <si>
    <t xml:space="preserve"> -Actualización de proyecciones macroeconómicas y Fiscales para el año en curso</t>
  </si>
  <si>
    <t>- Proyecto de Ley de Presupuestos</t>
  </si>
  <si>
    <t>- Proyección Financiera del Sector Público</t>
  </si>
  <si>
    <t>- Activos y pasivos del Gobierno Central</t>
  </si>
  <si>
    <t>- Gastos tributarios</t>
  </si>
  <si>
    <t>Informe de Pasivos Contingentes</t>
  </si>
  <si>
    <t>- Situación actual y proyección</t>
  </si>
  <si>
    <t>Diciembre de cada año</t>
  </si>
  <si>
    <t>- Gestión de pasivos contingentes</t>
  </si>
  <si>
    <t>- Análisis de la posición fiscal</t>
  </si>
  <si>
    <t>Cálculo de Ingresos Generales de la Nación</t>
  </si>
  <si>
    <t>Sistematiza y conceptualiza las fuentes de ingresos del Tesoro Público para la elaboración de la Ley de Presupuestos de cada año</t>
  </si>
  <si>
    <t>Enero de cada año</t>
  </si>
  <si>
    <t>Indicador del Balance Cíclicamente Ajustado</t>
  </si>
  <si>
    <t>- Aspectos Metodológicos</t>
  </si>
  <si>
    <t>- Resultados del Cálculo del Balance Estructural (último año)</t>
  </si>
  <si>
    <t>- Conclusiones y Desafíos</t>
  </si>
  <si>
    <t>Anexo 2</t>
  </si>
  <si>
    <t>(millones de pesos de cada año)</t>
  </si>
  <si>
    <t xml:space="preserve">Año </t>
  </si>
  <si>
    <t>CCNN 2003</t>
  </si>
  <si>
    <t>CCNN 2008</t>
  </si>
  <si>
    <t>CCNN 2013</t>
  </si>
  <si>
    <t>Nota: CCNN se refiere a año de referencia de las Cuentas Nacionales del Banco Central.</t>
  </si>
  <si>
    <t>Fuente: Banco Central.</t>
  </si>
  <si>
    <t>Anexo 3</t>
  </si>
  <si>
    <t>TRANSACCIONES QUE AFECTAN EL PATRIMONIO NETO</t>
  </si>
  <si>
    <t>INGRESOS</t>
  </si>
  <si>
    <t>Ingresos tributarios netos</t>
  </si>
  <si>
    <t>Tributación minería privada 4/</t>
  </si>
  <si>
    <t>Tributación resto contribuyentes</t>
  </si>
  <si>
    <t>Cobre bruto</t>
  </si>
  <si>
    <t>Imposiciones previsionales</t>
  </si>
  <si>
    <t>Donaciones</t>
  </si>
  <si>
    <t>Rentas de la propiedad</t>
  </si>
  <si>
    <t>Ingresos de operación</t>
  </si>
  <si>
    <t>GASTOS</t>
  </si>
  <si>
    <t>Personal</t>
  </si>
  <si>
    <t>Bienes y servicios de consumo y producción</t>
  </si>
  <si>
    <t xml:space="preserve">Intereses </t>
  </si>
  <si>
    <t>Subsidios y donaciones</t>
  </si>
  <si>
    <t>RESULTADO OPERATIVO BRUTO</t>
  </si>
  <si>
    <t>TRANSACCIONES EN ACTIVOS NO FINANCIEROS</t>
  </si>
  <si>
    <t>ADQUISICION NETA DE ACTIVOS NO FINANCIEROS</t>
  </si>
  <si>
    <t>Venta de activos físicos</t>
  </si>
  <si>
    <t>Inversión</t>
  </si>
  <si>
    <t>Transferencias de capital</t>
  </si>
  <si>
    <t>TOTAL INGRESOS 2/</t>
  </si>
  <si>
    <t>TOTAL GASTOS 3/</t>
  </si>
  <si>
    <t>PRESTAMO NETO/ENDEUDAMIENTO NETO</t>
  </si>
  <si>
    <t>TRANSACCIONES EN ACTIVOS FINANCIEROS (FINANCIAMIENTO)</t>
  </si>
  <si>
    <t>ADQUISICION NETA DE ACTIVOS FINANCIEROS</t>
  </si>
  <si>
    <t>Préstamos</t>
  </si>
  <si>
    <t xml:space="preserve">   Otorgamiento de préstamos</t>
  </si>
  <si>
    <t xml:space="preserve">   Recuperación de préstamos</t>
  </si>
  <si>
    <t xml:space="preserve">Títulos y valores </t>
  </si>
  <si>
    <t xml:space="preserve">   Inversión financiera</t>
  </si>
  <si>
    <t xml:space="preserve">   Venta de activos financieros</t>
  </si>
  <si>
    <t>PASIVOS NETOS INCURRIDOS</t>
  </si>
  <si>
    <t>Endeudamiento externo neto</t>
  </si>
  <si>
    <t xml:space="preserve">   Endeudamiento</t>
  </si>
  <si>
    <t xml:space="preserve">   Amortizaciones</t>
  </si>
  <si>
    <t>Endeudamiento interno neto</t>
  </si>
  <si>
    <t>Bono de reconocimiento</t>
  </si>
  <si>
    <t>FINANCIAMIENTO</t>
  </si>
  <si>
    <t>1/</t>
  </si>
  <si>
    <t>Excluye el pago de bonos de reconocimiento, que se clasifica entre las partidas de financiamiento.</t>
  </si>
  <si>
    <t>2/</t>
  </si>
  <si>
    <t>Ingresos de Transacciones que afectan el Patrimonio Neto más Venta de activos físicos clasificada en Transacciones en Activos no Financieros.</t>
  </si>
  <si>
    <t>3/</t>
  </si>
  <si>
    <t>Gastos de Transacciones que afectan el Patrimonio Neto más Inversión y Transferencias de capital clasificadas en Transacciones en Activos No Financieros.</t>
  </si>
  <si>
    <t>4/</t>
  </si>
  <si>
    <t>Comprende los impuestos a la renta pagados por las diez mayores empresas.</t>
  </si>
  <si>
    <t>Total Año</t>
  </si>
  <si>
    <t>1. Impuestos a la Renta</t>
  </si>
  <si>
    <t xml:space="preserve">    Declaración Anual</t>
  </si>
  <si>
    <t xml:space="preserve">       Impuestos</t>
  </si>
  <si>
    <t xml:space="preserve">       Sistemas de Pago</t>
  </si>
  <si>
    <t xml:space="preserve">    Declaración y Pago Mensual</t>
  </si>
  <si>
    <t xml:space="preserve">    Pagos Provisionales Mensuales</t>
  </si>
  <si>
    <t>2. Impuesto al Valor Agregado</t>
  </si>
  <si>
    <t xml:space="preserve">    I.V.A. Declarado</t>
  </si>
  <si>
    <t xml:space="preserve">    Crédito Especial Empresas Constructoras</t>
  </si>
  <si>
    <t xml:space="preserve">    Devoluciones</t>
  </si>
  <si>
    <t>3. Impuestos a Productos Específicos</t>
  </si>
  <si>
    <t xml:space="preserve">    Tabacos, Cigarros y Cigarrillos</t>
  </si>
  <si>
    <t xml:space="preserve">    Combustibles</t>
  </si>
  <si>
    <t xml:space="preserve">    Derechos de Extracción Ley de Pesca</t>
  </si>
  <si>
    <t>4. Impuestos a los Actos Jurídicos</t>
  </si>
  <si>
    <t>5. Impuestos al Comercio Exterior</t>
  </si>
  <si>
    <t>6. Otros</t>
  </si>
  <si>
    <t xml:space="preserve">    Fluctuación Deudores más Diferencias Pendientes</t>
  </si>
  <si>
    <t xml:space="preserve">    Otros</t>
  </si>
  <si>
    <t>INGRESOS NETOS POR IMPUESTOS</t>
  </si>
  <si>
    <t>Imposiciones Previsionales de Salud</t>
  </si>
  <si>
    <t>Impuesto a la Renta</t>
  </si>
  <si>
    <t>PPM del Año</t>
  </si>
  <si>
    <t>PPM del Año Anterior</t>
  </si>
  <si>
    <t>Impuesto Declarado</t>
  </si>
  <si>
    <t>Impuesto Específico a la Actividad Minera</t>
  </si>
  <si>
    <t>Impuesto Adicional Retenido</t>
  </si>
  <si>
    <t>Cuadro II.12</t>
  </si>
  <si>
    <t>Medidas Tributarias Transitorias de Reversión Automática</t>
  </si>
  <si>
    <t>Operaciones de cambio</t>
  </si>
  <si>
    <t>Caja</t>
  </si>
  <si>
    <t>Anticipo de gastos</t>
  </si>
  <si>
    <t>Ajustes por Rezagos Fondos Especiales</t>
  </si>
  <si>
    <t>Fondos Especiales</t>
  </si>
  <si>
    <t>Cuadro A.4.2</t>
  </si>
  <si>
    <t>Impuesto al Valor Agregado</t>
  </si>
  <si>
    <t>Postergación IVA</t>
  </si>
  <si>
    <t>Moneda Nacional + Moneda Extranjera</t>
  </si>
  <si>
    <t xml:space="preserve">Fuente: Ministerio de Hacienda, Banco Central, Cochilco y Dipres. </t>
  </si>
  <si>
    <t>CCNN 2018</t>
  </si>
  <si>
    <t>Cuadro A.4.1</t>
  </si>
  <si>
    <t>Devolución de remanentes de crédito fiscal IVA a Pymes</t>
  </si>
  <si>
    <t>Tributación Minería Privada 1/</t>
  </si>
  <si>
    <t>1/ Comprende los impuestos a la renta pagados por las diez mayores empresas.</t>
  </si>
  <si>
    <t>Proporción de distribución de las utilidades de las GMP10 al exterior (remesas) (Zt)</t>
  </si>
  <si>
    <t>% del PIB</t>
  </si>
  <si>
    <t>Brecha PIB tendencial / PIB efectivo 2022</t>
  </si>
  <si>
    <t>Total 2022</t>
  </si>
  <si>
    <t>Impuesto a la renta anual (abril de 2022)</t>
  </si>
  <si>
    <t>MM$</t>
  </si>
  <si>
    <t>Efecto total en los Ingresos 2022</t>
  </si>
  <si>
    <t>Fuente: Dipres. </t>
  </si>
  <si>
    <t>Sistemas de Pago (créditos, efecto en abril de 2022)</t>
  </si>
  <si>
    <t>- Sistema de Monitoreo y Evaluación de programas.</t>
  </si>
  <si>
    <t>Junto con la publicación del Informe de Finanzas Públicas del primer trimestre posterior al cierre del año.</t>
  </si>
  <si>
    <t>Medida</t>
  </si>
  <si>
    <t>Ingresos Tributarios No Mineros</t>
  </si>
  <si>
    <t>Nota: Los montos corresponden a beneficios otorgados por el Plan de Emergencia Económico (PEE), correspondiente al Decreto N°420 del Ministerio de Hacienda, junto con el Acuerdo Covid (Leyes N°21.256 y N°21.353) y el Decreto N°611, de 2021, del Ministerio de Hacienda.</t>
  </si>
  <si>
    <t>Devolución de remanentes de crédito fiscal IVA a Pymes (Acuerdo Covid y otras)</t>
  </si>
  <si>
    <t>5/</t>
  </si>
  <si>
    <t>Incluye Bono Electrónico Fonasa.</t>
  </si>
  <si>
    <t>Prestaciones previsionales 1/ 5/</t>
  </si>
  <si>
    <t>Otros ingresos 5/</t>
  </si>
  <si>
    <t>1 Este cuadro se encuentra disponible en: https://www.dipres.gob.cl/598/w3-propertyvalue-15492.html#pa_ejecucion_trimestre_docs_group_pvid_34905 (Cuadro 8.a).</t>
  </si>
  <si>
    <t>PIB
(tasa de variación real)</t>
  </si>
  <si>
    <t>IPC
(tasa de variación promedio/promedio)</t>
  </si>
  <si>
    <t>Sistemas de pago</t>
  </si>
  <si>
    <t>Tasas efectivas de los impuestos a la minería privada (GMP10)</t>
  </si>
  <si>
    <t>Tasa de impuesto específico a la minería asociada al precio observado de la Bolsa de Metales de Londres en el año t-1</t>
  </si>
  <si>
    <t>Tasa de impuesto adicional correspondiente al año t menos el crédito que se genera con una tasa de impuesto específico asociada al precio observado en la Bolsa de Metales de Londres</t>
  </si>
  <si>
    <t>Estimación Dipres con infornmación del SII</t>
  </si>
  <si>
    <t>Fuente: Dipres y SII.</t>
  </si>
  <si>
    <t>Tasa del impuesto a la renta de primera categoría correspondiente al año t-1 menos el crédito que se genera con una tasa de impuesto específico asociada al precio observado de la Bolsa de Metales de Londres</t>
  </si>
  <si>
    <t>Cuadro II.13</t>
  </si>
  <si>
    <t>Variables estructurales para 2023</t>
  </si>
  <si>
    <t>Brecha PIB tendencial / PIB efectivo 2023</t>
  </si>
  <si>
    <t>Ministerio de Hacienda/ Comité de expertos, reunido en agosto de 2022.</t>
  </si>
  <si>
    <t>Comité de expertos, reunido en agosto de 2022.</t>
  </si>
  <si>
    <t>Comité de expertos, reunido en julio de 2021.</t>
  </si>
  <si>
    <t>Promedio 2023</t>
  </si>
  <si>
    <t>Promedio Primer Trimestre 2023</t>
  </si>
  <si>
    <t>Promedio Segundo Trimestre 2023</t>
  </si>
  <si>
    <t>Promedio Tercer Trimestre 2023</t>
  </si>
  <si>
    <t>Promedio Cuarto Trimestre 2023</t>
  </si>
  <si>
    <t>Primer Trimestre 2023</t>
  </si>
  <si>
    <t>Segundo Trimestre 2023</t>
  </si>
  <si>
    <t>Tercer Trimestre 2023</t>
  </si>
  <si>
    <t>Cuarto Trimestre 2023</t>
  </si>
  <si>
    <t>Total 2023</t>
  </si>
  <si>
    <t>Promedio utilizado para 2023</t>
  </si>
  <si>
    <t>Promedio 2022 ($2023)</t>
  </si>
  <si>
    <t>Variables económicas efectivas 2023</t>
  </si>
  <si>
    <t>Componente cíclico de los ingresos tributarios no mineros (ITNM) 2023</t>
  </si>
  <si>
    <t>Estado de Operaciones del Gobierno Central 2023</t>
  </si>
  <si>
    <t>(millones de pesos 2023)</t>
  </si>
  <si>
    <t>Producto Interno Bruto 2000-2023</t>
  </si>
  <si>
    <r>
      <t>Ejecución Ingresos Tributarios 2023</t>
    </r>
    <r>
      <rPr>
        <b/>
        <vertAlign val="superscript"/>
        <sz val="10"/>
        <rFont val="Calibri"/>
        <family val="2"/>
        <scheme val="minor"/>
      </rPr>
      <t>1</t>
    </r>
  </si>
  <si>
    <t>Información Adicional de Ingresos 2023</t>
  </si>
  <si>
    <t>Precio Efectivo Codelco</t>
  </si>
  <si>
    <t xml:space="preserve">Precio de referencia del cobre 2023 (dólares por libra) </t>
  </si>
  <si>
    <t xml:space="preserve">Precio de referencia del cobre 2022 (dólares por libra) </t>
  </si>
  <si>
    <t>(dólares por libra)</t>
  </si>
  <si>
    <t>(dólares por libra) </t>
  </si>
  <si>
    <t>Promedio 2022</t>
  </si>
  <si>
    <t>Impuesto Específico (abril de 2023)</t>
  </si>
  <si>
    <t>PPM 2023</t>
  </si>
  <si>
    <t>Sistemas de Pago (créditos, efecto en abril de 2023)</t>
  </si>
  <si>
    <t>Componente cíclico del Impuesto Específico a la actividad minera GMP10 2023</t>
  </si>
  <si>
    <t>Componente cíclico total de los ingresos 2023</t>
  </si>
  <si>
    <t>(millones de pesos 2023 y % del PIB)</t>
  </si>
  <si>
    <t>MM$2023</t>
  </si>
  <si>
    <t>Balance Cíclicamente Ajustado Gobierno Central Total 2023</t>
  </si>
  <si>
    <t>Componente cíclico de los traspasos de Codelco 2023</t>
  </si>
  <si>
    <r>
      <t>Medidas Tributarias Transitorias de Reversión Automática con efecto en los ingresos efectivos 2023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</si>
  <si>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Componente cíclico de las cotizaciones previsionales de salud 2023</t>
  </si>
  <si>
    <t>Componente cíclico del Impuesto de Primera Categoría GMP10 2023</t>
  </si>
  <si>
    <t>Componente cíclico del Impuesto Adicional GMP10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</si>
</sst>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64" formatCode="_ * #,##0.0_ ;_ * \-#,##0.0_ ;_ * &quot;-&quot;_ ;_ @_ "/>
    <numFmt numFmtId="165" formatCode="0.0%"/>
    <numFmt numFmtId="166" formatCode="_-* #,##0.00_-;\-* #,##0.00_-;_-* &quot;-&quot;??_-;_-@_-"/>
    <numFmt numFmtId="167" formatCode="0.0"/>
    <numFmt numFmtId="168" formatCode="#,##0_ ;\-#,##0\ "/>
    <numFmt numFmtId="169" formatCode="#,##0.0"/>
    <numFmt numFmtId="170" formatCode="#,##0.0000;\-#,##0.0000"/>
    <numFmt numFmtId="171" formatCode="_ * #,##0.00000_ ;_ * \-#,##0.00000_ ;_ * &quot;-&quot;_ ;_ @_ "/>
    <numFmt numFmtId="172" formatCode="_ * #,##0.0000000_ ;_ * \-#,##0.0000000_ ;_ * &quot;-&quot;_ ;_ @_ "/>
    <numFmt numFmtId="173" formatCode="#,##0.0000000"/>
    <numFmt numFmtId="174" formatCode="#,##0.00000000"/>
    <numFmt numFmtId="175" formatCode="_ * #,##0.000_ ;_ * \-#,##0.000_ ;_ * &quot;-&quot;_ ;_ @_ "/>
    <numFmt numFmtId="176" formatCode="_ * #,##0.0000_ ;_ * \-#,##0.0000_ ;_ * &quot;-&quot;_ ;_ @_ "/>
    <numFmt numFmtId="177" formatCode="#,##0.0000000000"/>
    <numFmt numFmtId="178" formatCode="#,##0.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12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/>
    <xf numFmtId="0" fontId="8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horizontal="center" vertical="center"/>
    </xf>
    <xf numFmtId="3" fontId="9" fillId="3" borderId="0" xfId="0" applyNumberFormat="1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7" fillId="3" borderId="0" xfId="0" applyFont="1" applyFill="1"/>
    <xf numFmtId="0" fontId="9" fillId="3" borderId="0" xfId="0" applyFont="1" applyFill="1" applyAlignment="1">
      <alignment horizontal="left" vertical="top"/>
    </xf>
    <xf numFmtId="3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41" fontId="9" fillId="3" borderId="0" xfId="3" applyFont="1" applyFill="1" applyBorder="1" applyAlignment="1">
      <alignment horizontal="right" vertical="center"/>
    </xf>
    <xf numFmtId="41" fontId="10" fillId="3" borderId="0" xfId="3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  <xf numFmtId="41" fontId="8" fillId="3" borderId="0" xfId="3" applyFont="1" applyFill="1" applyBorder="1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41" fontId="3" fillId="0" borderId="0" xfId="0" applyNumberFormat="1" applyFont="1"/>
    <xf numFmtId="41" fontId="3" fillId="0" borderId="0" xfId="1" applyFont="1"/>
    <xf numFmtId="164" fontId="3" fillId="0" borderId="0" xfId="0" applyNumberFormat="1" applyFont="1"/>
    <xf numFmtId="164" fontId="3" fillId="0" borderId="0" xfId="1" applyNumberFormat="1" applyFont="1"/>
    <xf numFmtId="0" fontId="9" fillId="3" borderId="2" xfId="0" applyFont="1" applyFill="1" applyBorder="1" applyAlignment="1">
      <alignment horizontal="left" vertical="center"/>
    </xf>
    <xf numFmtId="3" fontId="8" fillId="3" borderId="8" xfId="0" applyNumberFormat="1" applyFont="1" applyFill="1" applyBorder="1" applyAlignment="1">
      <alignment horizontal="right" vertical="center" wrapText="1"/>
    </xf>
    <xf numFmtId="3" fontId="9" fillId="3" borderId="9" xfId="0" applyNumberFormat="1" applyFont="1" applyFill="1" applyBorder="1" applyAlignment="1">
      <alignment horizontal="right" vertical="center" wrapText="1"/>
    </xf>
    <xf numFmtId="3" fontId="8" fillId="3" borderId="9" xfId="0" applyNumberFormat="1" applyFont="1" applyFill="1" applyBorder="1" applyAlignment="1">
      <alignment horizontal="right" vertical="center" wrapText="1"/>
    </xf>
    <xf numFmtId="3" fontId="8" fillId="3" borderId="10" xfId="0" applyNumberFormat="1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right" vertical="center" wrapText="1"/>
    </xf>
    <xf numFmtId="3" fontId="8" fillId="3" borderId="9" xfId="0" applyNumberFormat="1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41" fontId="8" fillId="3" borderId="9" xfId="3" applyFont="1" applyFill="1" applyBorder="1" applyAlignment="1">
      <alignment horizontal="right" vertical="center"/>
    </xf>
    <xf numFmtId="41" fontId="9" fillId="3" borderId="9" xfId="3" applyFont="1" applyFill="1" applyBorder="1" applyAlignment="1">
      <alignment horizontal="right" vertical="center"/>
    </xf>
    <xf numFmtId="41" fontId="10" fillId="3" borderId="9" xfId="3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horizontal="left" vertical="center"/>
    </xf>
    <xf numFmtId="3" fontId="10" fillId="3" borderId="9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1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41" fontId="4" fillId="3" borderId="5" xfId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3" fontId="8" fillId="3" borderId="8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3" fontId="9" fillId="3" borderId="10" xfId="0" applyNumberFormat="1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right" vertical="center"/>
    </xf>
    <xf numFmtId="167" fontId="3" fillId="0" borderId="0" xfId="0" applyNumberFormat="1" applyFont="1"/>
    <xf numFmtId="0" fontId="7" fillId="0" borderId="0" xfId="0" applyFont="1"/>
    <xf numFmtId="3" fontId="3" fillId="3" borderId="9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41" fontId="3" fillId="3" borderId="0" xfId="1" applyFont="1" applyFill="1"/>
    <xf numFmtId="167" fontId="3" fillId="3" borderId="0" xfId="0" applyNumberFormat="1" applyFont="1" applyFill="1" applyAlignment="1">
      <alignment horizontal="center"/>
    </xf>
    <xf numFmtId="0" fontId="9" fillId="3" borderId="2" xfId="0" applyFont="1" applyFill="1" applyBorder="1" applyAlignment="1">
      <alignment horizontal="justify" vertical="center" wrapText="1"/>
    </xf>
    <xf numFmtId="3" fontId="3" fillId="3" borderId="0" xfId="0" applyNumberFormat="1" applyFont="1" applyFill="1"/>
    <xf numFmtId="0" fontId="3" fillId="3" borderId="0" xfId="0" applyFont="1" applyFill="1" applyAlignment="1">
      <alignment horizontal="justify"/>
    </xf>
    <xf numFmtId="41" fontId="9" fillId="3" borderId="0" xfId="1" applyFont="1" applyFill="1"/>
    <xf numFmtId="165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left" vertical="center" wrapText="1"/>
    </xf>
    <xf numFmtId="37" fontId="3" fillId="0" borderId="0" xfId="0" applyNumberFormat="1" applyFont="1"/>
    <xf numFmtId="170" fontId="3" fillId="0" borderId="0" xfId="0" applyNumberFormat="1" applyFont="1"/>
    <xf numFmtId="168" fontId="3" fillId="0" borderId="0" xfId="0" applyNumberFormat="1" applyFont="1"/>
    <xf numFmtId="171" fontId="3" fillId="0" borderId="0" xfId="0" applyNumberFormat="1" applyFont="1"/>
    <xf numFmtId="3" fontId="3" fillId="0" borderId="0" xfId="0" applyNumberFormat="1" applyFont="1"/>
    <xf numFmtId="172" fontId="3" fillId="0" borderId="0" xfId="0" applyNumberFormat="1" applyFont="1"/>
    <xf numFmtId="173" fontId="3" fillId="0" borderId="0" xfId="0" applyNumberFormat="1" applyFont="1"/>
    <xf numFmtId="41" fontId="9" fillId="3" borderId="0" xfId="0" applyNumberFormat="1" applyFont="1" applyFill="1"/>
    <xf numFmtId="0" fontId="4" fillId="3" borderId="5" xfId="0" applyFont="1" applyFill="1" applyBorder="1" applyAlignment="1">
      <alignment horizontal="justify" vertical="center" wrapText="1"/>
    </xf>
    <xf numFmtId="3" fontId="4" fillId="3" borderId="1" xfId="0" applyNumberFormat="1" applyFont="1" applyFill="1" applyBorder="1" applyAlignment="1">
      <alignment horizontal="left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4" fillId="3" borderId="0" xfId="0" applyFont="1" applyFill="1"/>
    <xf numFmtId="0" fontId="3" fillId="3" borderId="0" xfId="0" applyFont="1" applyFill="1" applyAlignment="1">
      <alignment wrapText="1"/>
    </xf>
    <xf numFmtId="0" fontId="3" fillId="3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0" fontId="3" fillId="3" borderId="10" xfId="6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0" fontId="3" fillId="3" borderId="1" xfId="6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/>
    <xf numFmtId="0" fontId="4" fillId="2" borderId="11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 wrapText="1"/>
    </xf>
    <xf numFmtId="167" fontId="3" fillId="0" borderId="13" xfId="1" applyNumberFormat="1" applyFont="1" applyBorder="1" applyAlignment="1">
      <alignment horizontal="center" vertical="center" wrapText="1"/>
    </xf>
    <xf numFmtId="167" fontId="3" fillId="0" borderId="11" xfId="1" applyNumberFormat="1" applyFont="1" applyBorder="1" applyAlignment="1">
      <alignment horizontal="center" vertical="center" wrapText="1"/>
    </xf>
    <xf numFmtId="167" fontId="3" fillId="0" borderId="12" xfId="1" applyNumberFormat="1" applyFont="1" applyBorder="1" applyAlignment="1">
      <alignment horizontal="center" vertical="center" wrapText="1"/>
    </xf>
    <xf numFmtId="167" fontId="3" fillId="3" borderId="12" xfId="1" applyNumberFormat="1" applyFont="1" applyFill="1" applyBorder="1" applyAlignment="1">
      <alignment horizontal="center" vertical="center" wrapText="1"/>
    </xf>
    <xf numFmtId="169" fontId="3" fillId="0" borderId="11" xfId="1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3" borderId="11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168" fontId="3" fillId="3" borderId="0" xfId="1" applyNumberFormat="1" applyFont="1" applyFill="1" applyBorder="1" applyAlignment="1">
      <alignment horizontal="right" vertical="center" wrapText="1"/>
    </xf>
    <xf numFmtId="168" fontId="3" fillId="3" borderId="9" xfId="1" applyNumberFormat="1" applyFont="1" applyFill="1" applyBorder="1" applyAlignment="1">
      <alignment horizontal="right" vertical="center" wrapText="1"/>
    </xf>
    <xf numFmtId="168" fontId="3" fillId="3" borderId="11" xfId="1" applyNumberFormat="1" applyFont="1" applyFill="1" applyBorder="1" applyAlignment="1">
      <alignment horizontal="right" vertical="center" wrapText="1"/>
    </xf>
    <xf numFmtId="168" fontId="4" fillId="3" borderId="6" xfId="1" applyNumberFormat="1" applyFont="1" applyFill="1" applyBorder="1" applyAlignment="1">
      <alignment horizontal="right" vertical="center" wrapText="1"/>
    </xf>
    <xf numFmtId="168" fontId="4" fillId="3" borderId="1" xfId="1" applyNumberFormat="1" applyFont="1" applyFill="1" applyBorder="1" applyAlignment="1">
      <alignment horizontal="right" vertical="center" wrapText="1"/>
    </xf>
    <xf numFmtId="168" fontId="4" fillId="3" borderId="7" xfId="1" applyNumberFormat="1" applyFont="1" applyFill="1" applyBorder="1" applyAlignment="1">
      <alignment horizontal="right" vertical="center" wrapText="1"/>
    </xf>
    <xf numFmtId="168" fontId="3" fillId="3" borderId="1" xfId="1" applyNumberFormat="1" applyFont="1" applyFill="1" applyBorder="1" applyAlignment="1">
      <alignment horizontal="right" vertical="center" wrapText="1"/>
    </xf>
    <xf numFmtId="41" fontId="3" fillId="3" borderId="1" xfId="1" applyFont="1" applyFill="1" applyBorder="1" applyAlignment="1">
      <alignment horizontal="center" vertical="center" wrapText="1"/>
    </xf>
    <xf numFmtId="41" fontId="3" fillId="3" borderId="9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3" fillId="3" borderId="6" xfId="1" applyFont="1" applyFill="1" applyBorder="1" applyAlignment="1">
      <alignment horizontal="center" vertical="center" wrapText="1"/>
    </xf>
    <xf numFmtId="41" fontId="3" fillId="3" borderId="0" xfId="1" applyFont="1" applyFill="1" applyBorder="1" applyAlignment="1">
      <alignment horizontal="center" vertical="center" wrapText="1"/>
    </xf>
    <xf numFmtId="41" fontId="4" fillId="3" borderId="6" xfId="1" applyFont="1" applyFill="1" applyBorder="1" applyAlignment="1">
      <alignment horizontal="center" vertical="center" wrapText="1"/>
    </xf>
    <xf numFmtId="3" fontId="3" fillId="3" borderId="9" xfId="1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169" fontId="3" fillId="3" borderId="11" xfId="1" applyNumberFormat="1" applyFont="1" applyFill="1" applyBorder="1" applyAlignment="1">
      <alignment horizontal="center" vertical="center" wrapText="1"/>
    </xf>
    <xf numFmtId="169" fontId="4" fillId="3" borderId="7" xfId="1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quotePrefix="1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174" fontId="9" fillId="3" borderId="0" xfId="0" applyNumberFormat="1" applyFont="1" applyFill="1"/>
    <xf numFmtId="175" fontId="9" fillId="3" borderId="0" xfId="1" applyNumberFormat="1" applyFont="1" applyFill="1"/>
    <xf numFmtId="176" fontId="9" fillId="3" borderId="0" xfId="1" applyNumberFormat="1" applyFont="1" applyFill="1"/>
    <xf numFmtId="177" fontId="9" fillId="3" borderId="0" xfId="0" applyNumberFormat="1" applyFont="1" applyFill="1"/>
    <xf numFmtId="178" fontId="9" fillId="3" borderId="0" xfId="0" applyNumberFormat="1" applyFont="1" applyFill="1"/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justify" vertical="center" wrapText="1"/>
    </xf>
    <xf numFmtId="0" fontId="9" fillId="3" borderId="11" xfId="0" applyFont="1" applyFill="1" applyBorder="1" applyAlignment="1">
      <alignment horizontal="justify" vertical="center" wrapText="1"/>
    </xf>
    <xf numFmtId="0" fontId="9" fillId="3" borderId="12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</cellXfs>
  <cellStyles count="7">
    <cellStyle name="Comma" xfId="5" xr:uid="{A253768F-7D99-431A-B9D4-3E3E580118BD}"/>
    <cellStyle name="Millares [0]" xfId="1" builtinId="6"/>
    <cellStyle name="Millares [0] 2" xfId="3" xr:uid="{BD1B0621-2586-4977-9C17-0EB2CD60E735}"/>
    <cellStyle name="Normal" xfId="0" builtinId="0"/>
    <cellStyle name="Normal 2 2" xfId="2" xr:uid="{6E47D6D4-9FFB-4D1E-A22C-FBECD8158E95}"/>
    <cellStyle name="Percent" xfId="4" xr:uid="{0229079D-A8DC-4E83-855E-4AFB8BC4CF87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9781-B45F-4B59-99E7-DAFA262B42CA}">
  <dimension ref="A1:C12"/>
  <sheetViews>
    <sheetView showGridLines="0" zoomScaleNormal="100" workbookViewId="0">
      <selection activeCell="D36" sqref="D36"/>
    </sheetView>
  </sheetViews>
  <sheetFormatPr baseColWidth="10" defaultColWidth="10.85546875" defaultRowHeight="12.75" x14ac:dyDescent="0.2"/>
  <cols>
    <col min="1" max="1" width="38.7109375" style="13" customWidth="1"/>
    <col min="2" max="2" width="13.140625" style="13" customWidth="1"/>
    <col min="3" max="3" width="37.85546875" style="13" customWidth="1"/>
    <col min="4" max="16384" width="10.85546875" style="13"/>
  </cols>
  <sheetData>
    <row r="1" spans="1:3" x14ac:dyDescent="0.2">
      <c r="A1" s="12" t="s">
        <v>64</v>
      </c>
    </row>
    <row r="2" spans="1:3" x14ac:dyDescent="0.2">
      <c r="A2" s="12" t="s">
        <v>233</v>
      </c>
    </row>
    <row r="4" spans="1:3" x14ac:dyDescent="0.2">
      <c r="A4" s="101" t="s">
        <v>47</v>
      </c>
      <c r="B4" s="102" t="s">
        <v>49</v>
      </c>
      <c r="C4" s="103" t="s">
        <v>65</v>
      </c>
    </row>
    <row r="5" spans="1:3" ht="25.5" x14ac:dyDescent="0.2">
      <c r="A5" s="91" t="s">
        <v>234</v>
      </c>
      <c r="B5" s="94">
        <v>2.9999999999996696E-4</v>
      </c>
      <c r="C5" s="89" t="s">
        <v>235</v>
      </c>
    </row>
    <row r="6" spans="1:3" ht="25.5" x14ac:dyDescent="0.2">
      <c r="A6" s="92" t="s">
        <v>205</v>
      </c>
      <c r="B6" s="95">
        <v>-1.5599999999999947E-2</v>
      </c>
      <c r="C6" s="90" t="s">
        <v>235</v>
      </c>
    </row>
    <row r="7" spans="1:3" ht="25.5" x14ac:dyDescent="0.2">
      <c r="A7" s="91" t="s">
        <v>258</v>
      </c>
      <c r="B7" s="96">
        <v>3.74</v>
      </c>
      <c r="C7" s="89" t="s">
        <v>236</v>
      </c>
    </row>
    <row r="8" spans="1:3" ht="25.5" x14ac:dyDescent="0.2">
      <c r="A8" s="92" t="s">
        <v>259</v>
      </c>
      <c r="B8" s="97">
        <v>3.31</v>
      </c>
      <c r="C8" s="90" t="s">
        <v>237</v>
      </c>
    </row>
    <row r="9" spans="1:3" ht="25.5" x14ac:dyDescent="0.2">
      <c r="A9" s="91" t="s">
        <v>66</v>
      </c>
      <c r="B9" s="98">
        <v>0.05</v>
      </c>
      <c r="C9" s="89" t="s">
        <v>67</v>
      </c>
    </row>
    <row r="10" spans="1:3" ht="38.25" x14ac:dyDescent="0.2">
      <c r="A10" s="92" t="s">
        <v>68</v>
      </c>
      <c r="B10" s="99">
        <v>0.25650000000000001</v>
      </c>
      <c r="C10" s="90" t="s">
        <v>67</v>
      </c>
    </row>
    <row r="11" spans="1:3" ht="25.5" x14ac:dyDescent="0.2">
      <c r="A11" s="93" t="s">
        <v>69</v>
      </c>
      <c r="B11" s="100">
        <v>0.33249999999999996</v>
      </c>
      <c r="C11" s="88" t="s">
        <v>67</v>
      </c>
    </row>
    <row r="12" spans="1:3" x14ac:dyDescent="0.2">
      <c r="A12" s="13" t="s">
        <v>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97ED-12A8-483A-BBC1-7316B66215C9}">
  <dimension ref="A1:H29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1" width="43.140625" style="13" customWidth="1"/>
    <col min="2" max="2" width="14.85546875" style="13" customWidth="1"/>
    <col min="3" max="4" width="14.140625" style="13" customWidth="1"/>
    <col min="5" max="16384" width="10.85546875" style="13"/>
  </cols>
  <sheetData>
    <row r="1" spans="1:8" x14ac:dyDescent="0.2">
      <c r="A1" s="12" t="s">
        <v>34</v>
      </c>
    </row>
    <row r="2" spans="1:8" x14ac:dyDescent="0.2">
      <c r="A2" s="12" t="s">
        <v>274</v>
      </c>
    </row>
    <row r="3" spans="1:8" x14ac:dyDescent="0.2">
      <c r="A3" s="13" t="s">
        <v>253</v>
      </c>
    </row>
    <row r="5" spans="1:8" x14ac:dyDescent="0.2">
      <c r="A5" s="231" t="s">
        <v>1</v>
      </c>
      <c r="B5" s="223" t="s">
        <v>25</v>
      </c>
      <c r="C5" s="225" t="s">
        <v>26</v>
      </c>
      <c r="D5" s="223" t="s">
        <v>17</v>
      </c>
    </row>
    <row r="6" spans="1:8" ht="24.95" customHeight="1" x14ac:dyDescent="0.2">
      <c r="A6" s="232"/>
      <c r="B6" s="224"/>
      <c r="C6" s="226"/>
      <c r="D6" s="224"/>
    </row>
    <row r="7" spans="1:8" x14ac:dyDescent="0.2">
      <c r="A7" s="116" t="s">
        <v>28</v>
      </c>
      <c r="B7" s="200">
        <v>482619.06542541977</v>
      </c>
      <c r="C7" s="203">
        <v>36849.924760588903</v>
      </c>
      <c r="D7" s="200">
        <f>B7-C7</f>
        <v>445769.14066483086</v>
      </c>
    </row>
    <row r="8" spans="1:8" x14ac:dyDescent="0.2">
      <c r="A8" s="116" t="s">
        <v>29</v>
      </c>
      <c r="B8" s="200">
        <v>469512.51726820151</v>
      </c>
      <c r="C8" s="203">
        <v>12127.46962394721</v>
      </c>
      <c r="D8" s="200">
        <f t="shared" ref="D8:D10" si="0">B8-C8</f>
        <v>457385.04764425429</v>
      </c>
    </row>
    <row r="9" spans="1:8" x14ac:dyDescent="0.2">
      <c r="A9" s="116" t="s">
        <v>30</v>
      </c>
      <c r="B9" s="200">
        <v>416425.7192871155</v>
      </c>
      <c r="C9" s="203">
        <v>5512.4843541445007</v>
      </c>
      <c r="D9" s="200">
        <f t="shared" si="0"/>
        <v>410913.23493297101</v>
      </c>
    </row>
    <row r="10" spans="1:8" x14ac:dyDescent="0.2">
      <c r="A10" s="116" t="s">
        <v>31</v>
      </c>
      <c r="B10" s="200">
        <v>435323.026664573</v>
      </c>
      <c r="C10" s="203">
        <v>-4629.0482507414081</v>
      </c>
      <c r="D10" s="200">
        <f t="shared" si="0"/>
        <v>439952.07491531438</v>
      </c>
    </row>
    <row r="11" spans="1:8" x14ac:dyDescent="0.2">
      <c r="A11" s="119" t="s">
        <v>207</v>
      </c>
      <c r="B11" s="199">
        <v>1755743.4092077322</v>
      </c>
      <c r="C11" s="202">
        <v>927387.10980036668</v>
      </c>
      <c r="D11" s="199">
        <v>828356.2994073655</v>
      </c>
    </row>
    <row r="12" spans="1:8" x14ac:dyDescent="0.2">
      <c r="A12" s="152" t="s">
        <v>211</v>
      </c>
      <c r="B12" s="200">
        <v>-2094251.5827158303</v>
      </c>
      <c r="C12" s="203">
        <v>-357028.05174328649</v>
      </c>
      <c r="D12" s="200">
        <v>-1737223.5309725439</v>
      </c>
    </row>
    <row r="13" spans="1:8" x14ac:dyDescent="0.2">
      <c r="A13" s="121" t="s">
        <v>10</v>
      </c>
      <c r="B13" s="201">
        <v>1465372.1551372116</v>
      </c>
      <c r="C13" s="204">
        <v>620219.88854501932</v>
      </c>
      <c r="D13" s="201">
        <v>845152.26659219223</v>
      </c>
      <c r="F13" s="29"/>
    </row>
    <row r="14" spans="1:8" x14ac:dyDescent="0.2">
      <c r="A14" s="16" t="s">
        <v>32</v>
      </c>
    </row>
    <row r="15" spans="1:8" x14ac:dyDescent="0.2">
      <c r="A15" s="15" t="s">
        <v>23</v>
      </c>
    </row>
    <row r="16" spans="1:8" x14ac:dyDescent="0.2">
      <c r="D16" s="29"/>
      <c r="G16" s="30"/>
      <c r="H16" s="30"/>
    </row>
    <row r="17" spans="3:8" x14ac:dyDescent="0.2">
      <c r="G17" s="30"/>
      <c r="H17" s="30"/>
    </row>
    <row r="18" spans="3:8" x14ac:dyDescent="0.2">
      <c r="D18" s="158"/>
      <c r="G18" s="30"/>
      <c r="H18" s="30"/>
    </row>
    <row r="19" spans="3:8" x14ac:dyDescent="0.2">
      <c r="G19" s="30"/>
      <c r="H19" s="30"/>
    </row>
    <row r="23" spans="3:8" x14ac:dyDescent="0.2">
      <c r="D23" s="160"/>
    </row>
    <row r="29" spans="3:8" x14ac:dyDescent="0.2">
      <c r="C29" s="160"/>
    </row>
  </sheetData>
  <mergeCells count="4">
    <mergeCell ref="A5:A6"/>
    <mergeCell ref="D5:D6"/>
    <mergeCell ref="B5:B6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C4E4-4AA3-45A7-8AC6-F5DDF090E542}">
  <dimension ref="A1:H14"/>
  <sheetViews>
    <sheetView showGridLines="0" zoomScaleNormal="100" workbookViewId="0">
      <selection activeCell="D36" sqref="D36"/>
    </sheetView>
  </sheetViews>
  <sheetFormatPr baseColWidth="10" defaultColWidth="10.85546875" defaultRowHeight="12.75" x14ac:dyDescent="0.2"/>
  <cols>
    <col min="1" max="1" width="23.42578125" style="13" customWidth="1"/>
    <col min="2" max="4" width="19.85546875" style="13" customWidth="1"/>
    <col min="5" max="16384" width="10.85546875" style="13"/>
  </cols>
  <sheetData>
    <row r="1" spans="1:8" x14ac:dyDescent="0.2">
      <c r="A1" s="12" t="s">
        <v>41</v>
      </c>
    </row>
    <row r="2" spans="1:8" x14ac:dyDescent="0.2">
      <c r="A2" s="12" t="s">
        <v>275</v>
      </c>
    </row>
    <row r="3" spans="1:8" x14ac:dyDescent="0.2">
      <c r="A3" s="13" t="s">
        <v>253</v>
      </c>
    </row>
    <row r="5" spans="1:8" x14ac:dyDescent="0.2">
      <c r="A5" s="231" t="s">
        <v>1</v>
      </c>
      <c r="B5" s="223" t="s">
        <v>25</v>
      </c>
      <c r="C5" s="225" t="s">
        <v>26</v>
      </c>
      <c r="D5" s="223" t="s">
        <v>17</v>
      </c>
    </row>
    <row r="6" spans="1:8" x14ac:dyDescent="0.2">
      <c r="A6" s="232"/>
      <c r="B6" s="224"/>
      <c r="C6" s="226"/>
      <c r="D6" s="224"/>
    </row>
    <row r="7" spans="1:8" x14ac:dyDescent="0.2">
      <c r="A7" s="120" t="s">
        <v>18</v>
      </c>
      <c r="B7" s="200">
        <v>49218.016174291435</v>
      </c>
      <c r="C7" s="203">
        <v>29024.498353892253</v>
      </c>
      <c r="D7" s="200">
        <f>B7-C7</f>
        <v>20193.517820399182</v>
      </c>
      <c r="G7" s="30"/>
      <c r="H7" s="30"/>
    </row>
    <row r="8" spans="1:8" x14ac:dyDescent="0.2">
      <c r="A8" s="120" t="s">
        <v>19</v>
      </c>
      <c r="B8" s="200">
        <v>52336.033629735866</v>
      </c>
      <c r="C8" s="203">
        <v>13076.086521976524</v>
      </c>
      <c r="D8" s="200">
        <f t="shared" ref="D8:D10" si="0">B8-C8</f>
        <v>39259.947107759341</v>
      </c>
      <c r="G8" s="30"/>
      <c r="H8" s="30"/>
    </row>
    <row r="9" spans="1:8" x14ac:dyDescent="0.2">
      <c r="A9" s="120" t="s">
        <v>20</v>
      </c>
      <c r="B9" s="200">
        <v>59871.905560258892</v>
      </c>
      <c r="C9" s="203">
        <v>9083.7661138494113</v>
      </c>
      <c r="D9" s="200">
        <f t="shared" si="0"/>
        <v>50788.139446409477</v>
      </c>
      <c r="G9" s="30"/>
      <c r="H9" s="30"/>
    </row>
    <row r="10" spans="1:8" x14ac:dyDescent="0.2">
      <c r="A10" s="120" t="s">
        <v>21</v>
      </c>
      <c r="B10" s="200">
        <v>72973.107849002059</v>
      </c>
      <c r="C10" s="203">
        <v>852.95900228091671</v>
      </c>
      <c r="D10" s="200">
        <f t="shared" si="0"/>
        <v>72120.148846721146</v>
      </c>
      <c r="G10" s="30"/>
      <c r="H10" s="30"/>
    </row>
    <row r="11" spans="1:8" x14ac:dyDescent="0.2">
      <c r="A11" s="124" t="s">
        <v>10</v>
      </c>
      <c r="B11" s="201">
        <f>SUM(B7:B10)</f>
        <v>234399.06321328826</v>
      </c>
      <c r="C11" s="204">
        <v>52037.309991999107</v>
      </c>
      <c r="D11" s="201">
        <f>SUM(D7:D10)</f>
        <v>182361.75322128914</v>
      </c>
    </row>
    <row r="12" spans="1:8" x14ac:dyDescent="0.2">
      <c r="A12" s="2" t="s">
        <v>14</v>
      </c>
    </row>
    <row r="14" spans="1:8" x14ac:dyDescent="0.2">
      <c r="D14" s="29"/>
    </row>
  </sheetData>
  <mergeCells count="4">
    <mergeCell ref="A5:A6"/>
    <mergeCell ref="D5:D6"/>
    <mergeCell ref="B5:B6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A097-2D53-4142-813F-F44783090EF5}">
  <dimension ref="A1:C17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1" width="37.42578125" style="13" customWidth="1"/>
    <col min="2" max="3" width="22" style="13" customWidth="1"/>
    <col min="4" max="16384" width="10.85546875" style="13"/>
  </cols>
  <sheetData>
    <row r="1" spans="1:3" x14ac:dyDescent="0.2">
      <c r="A1" s="12" t="s">
        <v>186</v>
      </c>
    </row>
    <row r="2" spans="1:3" x14ac:dyDescent="0.2">
      <c r="A2" s="12" t="s">
        <v>267</v>
      </c>
    </row>
    <row r="3" spans="1:3" x14ac:dyDescent="0.2">
      <c r="A3" s="13" t="s">
        <v>268</v>
      </c>
    </row>
    <row r="5" spans="1:3" x14ac:dyDescent="0.2">
      <c r="A5" s="115" t="s">
        <v>35</v>
      </c>
      <c r="B5" s="102" t="s">
        <v>269</v>
      </c>
      <c r="C5" s="103" t="s">
        <v>204</v>
      </c>
    </row>
    <row r="6" spans="1:3" x14ac:dyDescent="0.2">
      <c r="A6" s="120" t="s">
        <v>36</v>
      </c>
      <c r="B6" s="205">
        <v>-260247.87709324062</v>
      </c>
      <c r="C6" s="207">
        <v>-9.2328939248846081E-2</v>
      </c>
    </row>
    <row r="7" spans="1:3" x14ac:dyDescent="0.2">
      <c r="A7" s="120" t="s">
        <v>37</v>
      </c>
      <c r="B7" s="205">
        <v>-937.84595254110172</v>
      </c>
      <c r="C7" s="207">
        <v>-3.3272249112687412E-4</v>
      </c>
    </row>
    <row r="8" spans="1:3" x14ac:dyDescent="0.2">
      <c r="A8" s="120" t="s">
        <v>38</v>
      </c>
      <c r="B8" s="205">
        <v>145379.47348946234</v>
      </c>
      <c r="C8" s="207">
        <v>5.1576722645190899E-2</v>
      </c>
    </row>
    <row r="9" spans="1:3" x14ac:dyDescent="0.2">
      <c r="A9" s="120" t="s">
        <v>39</v>
      </c>
      <c r="B9" s="205">
        <v>976650.50437065016</v>
      </c>
      <c r="C9" s="207">
        <v>0.34648930124830862</v>
      </c>
    </row>
    <row r="10" spans="1:3" x14ac:dyDescent="0.2">
      <c r="A10" s="121" t="s">
        <v>40</v>
      </c>
      <c r="B10" s="206">
        <f>SUM(B6:B9)</f>
        <v>860844.25481433072</v>
      </c>
      <c r="C10" s="208">
        <v>0.30554783576340194</v>
      </c>
    </row>
    <row r="11" spans="1:3" x14ac:dyDescent="0.2">
      <c r="A11" s="13" t="s">
        <v>23</v>
      </c>
    </row>
    <row r="15" spans="1:3" x14ac:dyDescent="0.2">
      <c r="C15" s="137"/>
    </row>
    <row r="17" spans="3:3" x14ac:dyDescent="0.2">
      <c r="C17" s="16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83F5-887B-4B89-80E1-36088DF0EA29}">
  <dimension ref="A1:C10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1" width="34.85546875" style="13" customWidth="1"/>
    <col min="2" max="2" width="16.5703125" style="13" customWidth="1"/>
    <col min="3" max="3" width="16.85546875" style="13" customWidth="1"/>
    <col min="4" max="16384" width="10.85546875" style="13"/>
  </cols>
  <sheetData>
    <row r="1" spans="1:3" x14ac:dyDescent="0.2">
      <c r="A1" s="12" t="s">
        <v>232</v>
      </c>
    </row>
    <row r="2" spans="1:3" x14ac:dyDescent="0.2">
      <c r="A2" s="12" t="s">
        <v>270</v>
      </c>
    </row>
    <row r="3" spans="1:3" x14ac:dyDescent="0.2">
      <c r="A3" s="13" t="s">
        <v>268</v>
      </c>
    </row>
    <row r="5" spans="1:3" x14ac:dyDescent="0.2">
      <c r="A5" s="115" t="s">
        <v>42</v>
      </c>
      <c r="B5" s="102" t="s">
        <v>269</v>
      </c>
      <c r="C5" s="103" t="s">
        <v>204</v>
      </c>
    </row>
    <row r="6" spans="1:3" x14ac:dyDescent="0.2">
      <c r="A6" s="125" t="s">
        <v>43</v>
      </c>
      <c r="B6" s="205">
        <v>-6718708.5906657651</v>
      </c>
      <c r="C6" s="207">
        <v>-2.3836168971938725</v>
      </c>
    </row>
    <row r="7" spans="1:3" x14ac:dyDescent="0.2">
      <c r="A7" s="125" t="s">
        <v>44</v>
      </c>
      <c r="B7" s="205">
        <f>'C II.12'!B10</f>
        <v>860844.25481433072</v>
      </c>
      <c r="C7" s="207">
        <v>0.30540436215352657</v>
      </c>
    </row>
    <row r="8" spans="1:3" x14ac:dyDescent="0.2">
      <c r="A8" s="121" t="s">
        <v>45</v>
      </c>
      <c r="B8" s="206">
        <f>B6-B7</f>
        <v>-7579552.8454800956</v>
      </c>
      <c r="C8" s="208">
        <f>C6-C7</f>
        <v>-2.689021259347399</v>
      </c>
    </row>
    <row r="9" spans="1:3" x14ac:dyDescent="0.2">
      <c r="A9" s="17" t="s">
        <v>23</v>
      </c>
    </row>
    <row r="10" spans="1:3" x14ac:dyDescent="0.2">
      <c r="B10" s="15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199B-8E8A-4D62-95EC-9428950DBE89}">
  <dimension ref="A1:E22"/>
  <sheetViews>
    <sheetView workbookViewId="0">
      <selection activeCell="D36" sqref="D36"/>
    </sheetView>
  </sheetViews>
  <sheetFormatPr baseColWidth="10" defaultColWidth="11.42578125" defaultRowHeight="12.75" x14ac:dyDescent="0.2"/>
  <cols>
    <col min="1" max="1" width="27" style="4" customWidth="1"/>
    <col min="2" max="2" width="67.140625" style="4" customWidth="1"/>
    <col min="3" max="3" width="34.42578125" style="4" customWidth="1"/>
    <col min="4" max="16384" width="11.42578125" style="4"/>
  </cols>
  <sheetData>
    <row r="1" spans="1:5" x14ac:dyDescent="0.2">
      <c r="A1" s="3" t="s">
        <v>70</v>
      </c>
    </row>
    <row r="2" spans="1:5" x14ac:dyDescent="0.2">
      <c r="A2" s="3" t="s">
        <v>71</v>
      </c>
    </row>
    <row r="3" spans="1:5" x14ac:dyDescent="0.2">
      <c r="A3" s="5"/>
    </row>
    <row r="4" spans="1:5" ht="25.5" x14ac:dyDescent="0.2">
      <c r="A4" s="101" t="s">
        <v>72</v>
      </c>
      <c r="B4" s="111" t="s">
        <v>73</v>
      </c>
      <c r="C4" s="122" t="s">
        <v>74</v>
      </c>
      <c r="E4" s="18"/>
    </row>
    <row r="5" spans="1:5" ht="25.5" x14ac:dyDescent="0.2">
      <c r="A5" s="120" t="s">
        <v>75</v>
      </c>
      <c r="B5" s="209" t="s">
        <v>75</v>
      </c>
      <c r="C5" s="210" t="s">
        <v>76</v>
      </c>
    </row>
    <row r="6" spans="1:5" ht="25.5" x14ac:dyDescent="0.2">
      <c r="A6" s="119" t="s">
        <v>77</v>
      </c>
      <c r="B6" s="211" t="s">
        <v>77</v>
      </c>
      <c r="C6" s="212" t="s">
        <v>78</v>
      </c>
    </row>
    <row r="7" spans="1:5" x14ac:dyDescent="0.2">
      <c r="A7" s="120" t="s">
        <v>79</v>
      </c>
      <c r="B7" s="209" t="s">
        <v>80</v>
      </c>
      <c r="C7" s="210" t="s">
        <v>81</v>
      </c>
    </row>
    <row r="8" spans="1:5" x14ac:dyDescent="0.2">
      <c r="A8" s="233" t="s">
        <v>82</v>
      </c>
      <c r="B8" s="213" t="s">
        <v>83</v>
      </c>
      <c r="C8" s="236" t="s">
        <v>84</v>
      </c>
    </row>
    <row r="9" spans="1:5" x14ac:dyDescent="0.2">
      <c r="A9" s="234"/>
      <c r="B9" s="209" t="s">
        <v>85</v>
      </c>
      <c r="C9" s="237"/>
    </row>
    <row r="10" spans="1:5" x14ac:dyDescent="0.2">
      <c r="A10" s="234"/>
      <c r="B10" s="209" t="s">
        <v>86</v>
      </c>
      <c r="C10" s="237"/>
    </row>
    <row r="11" spans="1:5" x14ac:dyDescent="0.2">
      <c r="A11" s="234"/>
      <c r="B11" s="209" t="s">
        <v>87</v>
      </c>
      <c r="C11" s="237"/>
    </row>
    <row r="12" spans="1:5" x14ac:dyDescent="0.2">
      <c r="A12" s="234"/>
      <c r="B12" s="209" t="s">
        <v>88</v>
      </c>
      <c r="C12" s="237"/>
    </row>
    <row r="13" spans="1:5" x14ac:dyDescent="0.2">
      <c r="A13" s="234"/>
      <c r="B13" s="214" t="s">
        <v>212</v>
      </c>
      <c r="C13" s="237"/>
    </row>
    <row r="14" spans="1:5" x14ac:dyDescent="0.2">
      <c r="A14" s="235"/>
      <c r="B14" s="215" t="s">
        <v>89</v>
      </c>
      <c r="C14" s="238"/>
    </row>
    <row r="15" spans="1:5" x14ac:dyDescent="0.2">
      <c r="A15" s="234" t="s">
        <v>90</v>
      </c>
      <c r="B15" s="209" t="s">
        <v>91</v>
      </c>
      <c r="C15" s="239" t="s">
        <v>92</v>
      </c>
    </row>
    <row r="16" spans="1:5" x14ac:dyDescent="0.2">
      <c r="A16" s="234"/>
      <c r="B16" s="209" t="s">
        <v>93</v>
      </c>
      <c r="C16" s="239"/>
    </row>
    <row r="17" spans="1:3" x14ac:dyDescent="0.2">
      <c r="A17" s="234"/>
      <c r="B17" s="209" t="s">
        <v>94</v>
      </c>
      <c r="C17" s="239"/>
    </row>
    <row r="18" spans="1:3" ht="25.5" x14ac:dyDescent="0.2">
      <c r="A18" s="119" t="s">
        <v>95</v>
      </c>
      <c r="B18" s="211" t="s">
        <v>96</v>
      </c>
      <c r="C18" s="212" t="s">
        <v>97</v>
      </c>
    </row>
    <row r="19" spans="1:3" x14ac:dyDescent="0.2">
      <c r="A19" s="234" t="s">
        <v>98</v>
      </c>
      <c r="B19" s="209" t="s">
        <v>99</v>
      </c>
      <c r="C19" s="240" t="s">
        <v>213</v>
      </c>
    </row>
    <row r="20" spans="1:3" x14ac:dyDescent="0.2">
      <c r="A20" s="234"/>
      <c r="B20" s="209" t="s">
        <v>100</v>
      </c>
      <c r="C20" s="241"/>
    </row>
    <row r="21" spans="1:3" x14ac:dyDescent="0.2">
      <c r="A21" s="235"/>
      <c r="B21" s="123" t="s">
        <v>101</v>
      </c>
      <c r="C21" s="242"/>
    </row>
    <row r="22" spans="1:3" x14ac:dyDescent="0.2">
      <c r="A22" s="4" t="s">
        <v>23</v>
      </c>
    </row>
  </sheetData>
  <mergeCells count="6">
    <mergeCell ref="A8:A14"/>
    <mergeCell ref="C8:C14"/>
    <mergeCell ref="A15:A17"/>
    <mergeCell ref="C15:C17"/>
    <mergeCell ref="A19:A21"/>
    <mergeCell ref="C19:C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EFC1-C268-41BE-A757-BC7868A6794F}">
  <dimension ref="A1:E31"/>
  <sheetViews>
    <sheetView tabSelected="1" workbookViewId="0">
      <selection activeCell="F34" sqref="F34"/>
    </sheetView>
  </sheetViews>
  <sheetFormatPr baseColWidth="10" defaultColWidth="11.42578125" defaultRowHeight="12.75" x14ac:dyDescent="0.2"/>
  <cols>
    <col min="1" max="1" width="22.140625" style="4" customWidth="1"/>
    <col min="2" max="5" width="11.85546875" style="4" bestFit="1" customWidth="1"/>
    <col min="6" max="16384" width="11.42578125" style="4"/>
  </cols>
  <sheetData>
    <row r="1" spans="1:5" x14ac:dyDescent="0.2">
      <c r="A1" s="3" t="s">
        <v>102</v>
      </c>
    </row>
    <row r="2" spans="1:5" x14ac:dyDescent="0.2">
      <c r="A2" s="3" t="s">
        <v>254</v>
      </c>
    </row>
    <row r="3" spans="1:5" x14ac:dyDescent="0.2">
      <c r="A3" s="6" t="s">
        <v>103</v>
      </c>
    </row>
    <row r="4" spans="1:5" x14ac:dyDescent="0.2">
      <c r="A4" s="3"/>
    </row>
    <row r="5" spans="1:5" x14ac:dyDescent="0.2">
      <c r="A5" s="47" t="s">
        <v>104</v>
      </c>
      <c r="B5" s="50" t="s">
        <v>105</v>
      </c>
      <c r="C5" s="53" t="s">
        <v>106</v>
      </c>
      <c r="D5" s="50" t="s">
        <v>107</v>
      </c>
      <c r="E5" s="56" t="s">
        <v>198</v>
      </c>
    </row>
    <row r="6" spans="1:5" x14ac:dyDescent="0.2">
      <c r="A6" s="48">
        <v>2000</v>
      </c>
      <c r="B6" s="51">
        <v>40679938</v>
      </c>
      <c r="C6" s="54">
        <v>42094988.810000002</v>
      </c>
      <c r="D6" s="51">
        <v>42005194.286644801</v>
      </c>
      <c r="E6" s="57">
        <v>42215029.916778803</v>
      </c>
    </row>
    <row r="7" spans="1:5" x14ac:dyDescent="0.2">
      <c r="A7" s="48">
        <v>2001</v>
      </c>
      <c r="B7" s="51">
        <v>43657603</v>
      </c>
      <c r="C7" s="54">
        <v>45287944.57</v>
      </c>
      <c r="D7" s="51">
        <v>45067992.919379696</v>
      </c>
      <c r="E7" s="57">
        <v>45409054.801007397</v>
      </c>
    </row>
    <row r="8" spans="1:5" x14ac:dyDescent="0.2">
      <c r="A8" s="48">
        <v>2002</v>
      </c>
      <c r="B8" s="51">
        <v>46484933</v>
      </c>
      <c r="C8" s="54">
        <v>48328914.979999997</v>
      </c>
      <c r="D8" s="51">
        <v>48044478.870119795</v>
      </c>
      <c r="E8" s="57">
        <v>48428963.170132004</v>
      </c>
    </row>
    <row r="9" spans="1:5" x14ac:dyDescent="0.2">
      <c r="A9" s="48">
        <v>2003</v>
      </c>
      <c r="B9" s="51">
        <v>51156414.920000002</v>
      </c>
      <c r="C9" s="54">
        <v>52643473.740000002</v>
      </c>
      <c r="D9" s="51">
        <v>52299888.133072101</v>
      </c>
      <c r="E9" s="57">
        <v>52897338.900012299</v>
      </c>
    </row>
    <row r="10" spans="1:5" x14ac:dyDescent="0.2">
      <c r="A10" s="48">
        <v>2004</v>
      </c>
      <c r="B10" s="51">
        <v>58303211.240000002</v>
      </c>
      <c r="C10" s="54">
        <v>60546524.560000002</v>
      </c>
      <c r="D10" s="51">
        <v>60471710.758510202</v>
      </c>
      <c r="E10" s="57">
        <v>60391763.165277995</v>
      </c>
    </row>
    <row r="11" spans="1:5" x14ac:dyDescent="0.2">
      <c r="A11" s="48">
        <v>2005</v>
      </c>
      <c r="B11" s="51">
        <v>66192595.530000001</v>
      </c>
      <c r="C11" s="54">
        <v>68882767.620000005</v>
      </c>
      <c r="D11" s="51">
        <v>68831705.427037209</v>
      </c>
      <c r="E11" s="57">
        <v>68467939.844195798</v>
      </c>
    </row>
    <row r="12" spans="1:5" x14ac:dyDescent="0.2">
      <c r="A12" s="48">
        <v>2006</v>
      </c>
      <c r="B12" s="51">
        <v>77830576.609999999</v>
      </c>
      <c r="C12" s="54">
        <v>82018170.640000001</v>
      </c>
      <c r="D12" s="51">
        <v>82080219.853929892</v>
      </c>
      <c r="E12" s="57">
        <v>81577533.475732505</v>
      </c>
    </row>
    <row r="13" spans="1:5" x14ac:dyDescent="0.2">
      <c r="A13" s="48">
        <v>2007</v>
      </c>
      <c r="B13" s="51">
        <v>85849774</v>
      </c>
      <c r="C13" s="54">
        <v>90428771.040000007</v>
      </c>
      <c r="D13" s="51">
        <v>90702903.280006096</v>
      </c>
      <c r="E13" s="57">
        <v>90159479.205960199</v>
      </c>
    </row>
    <row r="14" spans="1:5" x14ac:dyDescent="0.2">
      <c r="A14" s="48">
        <v>2008</v>
      </c>
      <c r="B14" s="51">
        <v>89205487</v>
      </c>
      <c r="C14" s="54">
        <v>93847932.008135393</v>
      </c>
      <c r="D14" s="51">
        <v>93854108.404159889</v>
      </c>
      <c r="E14" s="57">
        <v>93867121.297655493</v>
      </c>
    </row>
    <row r="15" spans="1:5" x14ac:dyDescent="0.2">
      <c r="A15" s="48">
        <v>2009</v>
      </c>
      <c r="B15" s="51">
        <v>90219527</v>
      </c>
      <c r="C15" s="54">
        <v>96443760.9840395</v>
      </c>
      <c r="D15" s="51">
        <v>96686356.858733103</v>
      </c>
      <c r="E15" s="57">
        <v>96138477.277419999</v>
      </c>
    </row>
    <row r="16" spans="1:5" x14ac:dyDescent="0.2">
      <c r="A16" s="48">
        <v>2010</v>
      </c>
      <c r="B16" s="51">
        <v>103806380</v>
      </c>
      <c r="C16" s="54">
        <v>110998728.917933</v>
      </c>
      <c r="D16" s="51">
        <v>111508610.68002701</v>
      </c>
      <c r="E16" s="57">
        <v>110777866.879136</v>
      </c>
    </row>
    <row r="17" spans="1:5" x14ac:dyDescent="0.2">
      <c r="A17" s="48">
        <v>2011</v>
      </c>
      <c r="B17" s="51"/>
      <c r="C17" s="54">
        <v>121319461.77366801</v>
      </c>
      <c r="D17" s="51">
        <v>122006090.354937</v>
      </c>
      <c r="E17" s="57">
        <v>121509298.514008</v>
      </c>
    </row>
    <row r="18" spans="1:5" x14ac:dyDescent="0.2">
      <c r="A18" s="48">
        <v>2012</v>
      </c>
      <c r="B18" s="51"/>
      <c r="C18" s="54">
        <v>129027552.556674</v>
      </c>
      <c r="D18" s="51">
        <v>129947342.29703401</v>
      </c>
      <c r="E18" s="57">
        <v>129973394.04323401</v>
      </c>
    </row>
    <row r="19" spans="1:5" x14ac:dyDescent="0.2">
      <c r="A19" s="48">
        <v>2013</v>
      </c>
      <c r="B19" s="51"/>
      <c r="C19" s="54">
        <v>137229575.80147901</v>
      </c>
      <c r="D19" s="51">
        <v>137876215.768071</v>
      </c>
      <c r="E19" s="57">
        <v>137309192.01245901</v>
      </c>
    </row>
    <row r="20" spans="1:5" x14ac:dyDescent="0.2">
      <c r="A20" s="48">
        <v>2014</v>
      </c>
      <c r="B20" s="51"/>
      <c r="C20" s="54">
        <v>147568108.33006099</v>
      </c>
      <c r="D20" s="51">
        <v>148599453.87499499</v>
      </c>
      <c r="E20" s="57">
        <v>147951290.03592399</v>
      </c>
    </row>
    <row r="21" spans="1:5" x14ac:dyDescent="0.2">
      <c r="A21" s="48">
        <v>2015</v>
      </c>
      <c r="B21" s="51"/>
      <c r="C21" s="54">
        <v>157510720.86424899</v>
      </c>
      <c r="D21" s="51">
        <v>159553348.30983201</v>
      </c>
      <c r="E21" s="57">
        <v>158622902.85196802</v>
      </c>
    </row>
    <row r="22" spans="1:5" x14ac:dyDescent="0.2">
      <c r="A22" s="48">
        <v>2016</v>
      </c>
      <c r="B22" s="51"/>
      <c r="C22" s="54"/>
      <c r="D22" s="51">
        <v>169537387.72237101</v>
      </c>
      <c r="E22" s="57">
        <v>168764687.91664401</v>
      </c>
    </row>
    <row r="23" spans="1:5" x14ac:dyDescent="0.2">
      <c r="A23" s="48">
        <v>2017</v>
      </c>
      <c r="B23" s="51"/>
      <c r="C23" s="54"/>
      <c r="D23" s="51">
        <v>179749461.24660799</v>
      </c>
      <c r="E23" s="57">
        <v>179314910.10605499</v>
      </c>
    </row>
    <row r="24" spans="1:5" x14ac:dyDescent="0.2">
      <c r="A24" s="48">
        <v>2018</v>
      </c>
      <c r="B24" s="51"/>
      <c r="C24" s="54"/>
      <c r="D24" s="51">
        <v>190825823.09878802</v>
      </c>
      <c r="E24" s="57">
        <v>189434867.40996602</v>
      </c>
    </row>
    <row r="25" spans="1:5" x14ac:dyDescent="0.2">
      <c r="A25" s="48">
        <v>2019</v>
      </c>
      <c r="B25" s="51"/>
      <c r="C25" s="54"/>
      <c r="D25" s="60">
        <v>196379332.65217599</v>
      </c>
      <c r="E25" s="58">
        <v>195531722.450804</v>
      </c>
    </row>
    <row r="26" spans="1:5" x14ac:dyDescent="0.2">
      <c r="A26" s="48">
        <v>2020</v>
      </c>
      <c r="B26" s="51"/>
      <c r="C26" s="54"/>
      <c r="D26" s="60">
        <v>200512436.23719698</v>
      </c>
      <c r="E26" s="58">
        <v>201257745.10728601</v>
      </c>
    </row>
    <row r="27" spans="1:5" x14ac:dyDescent="0.2">
      <c r="A27" s="48">
        <v>2021</v>
      </c>
      <c r="B27" s="51"/>
      <c r="C27" s="54"/>
      <c r="D27" s="139"/>
      <c r="E27" s="58">
        <v>239561981.37910998</v>
      </c>
    </row>
    <row r="28" spans="1:5" x14ac:dyDescent="0.2">
      <c r="A28" s="178">
        <v>2022</v>
      </c>
      <c r="B28" s="51"/>
      <c r="C28" s="179"/>
      <c r="D28" s="139"/>
      <c r="E28" s="60">
        <v>263842660.89958802</v>
      </c>
    </row>
    <row r="29" spans="1:5" x14ac:dyDescent="0.2">
      <c r="A29" s="49">
        <v>2023</v>
      </c>
      <c r="B29" s="52"/>
      <c r="C29" s="55"/>
      <c r="D29" s="61"/>
      <c r="E29" s="59">
        <v>281870320.62809402</v>
      </c>
    </row>
    <row r="30" spans="1:5" x14ac:dyDescent="0.2">
      <c r="A30" s="243" t="s">
        <v>108</v>
      </c>
      <c r="B30" s="243"/>
      <c r="C30" s="243"/>
      <c r="D30" s="243"/>
      <c r="E30" s="243"/>
    </row>
    <row r="31" spans="1:5" x14ac:dyDescent="0.2">
      <c r="A31" s="7" t="s">
        <v>109</v>
      </c>
    </row>
  </sheetData>
  <mergeCells count="1">
    <mergeCell ref="A30:E3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72F1-69DA-4214-BFDD-0FEDB398798D}">
  <dimension ref="A1:H61"/>
  <sheetViews>
    <sheetView workbookViewId="0">
      <selection activeCell="D36" sqref="D36"/>
    </sheetView>
  </sheetViews>
  <sheetFormatPr baseColWidth="10" defaultColWidth="11.42578125" defaultRowHeight="12.75" x14ac:dyDescent="0.2"/>
  <cols>
    <col min="1" max="1" width="3.140625" style="4" customWidth="1"/>
    <col min="2" max="2" width="6.140625" style="4" customWidth="1"/>
    <col min="3" max="3" width="11.42578125" style="4"/>
    <col min="4" max="4" width="21" style="4" customWidth="1"/>
    <col min="5" max="5" width="11.42578125" style="4"/>
    <col min="6" max="6" width="17" style="4" customWidth="1"/>
    <col min="7" max="7" width="12.42578125" style="4" bestFit="1" customWidth="1"/>
    <col min="8" max="8" width="15.42578125" style="4" bestFit="1" customWidth="1"/>
    <col min="9" max="16384" width="11.42578125" style="4"/>
  </cols>
  <sheetData>
    <row r="1" spans="1:8" x14ac:dyDescent="0.2">
      <c r="A1" s="3" t="s">
        <v>110</v>
      </c>
    </row>
    <row r="2" spans="1:8" x14ac:dyDescent="0.2">
      <c r="A2" s="3" t="s">
        <v>252</v>
      </c>
      <c r="F2" s="46"/>
      <c r="G2" s="11"/>
      <c r="H2" s="11"/>
    </row>
    <row r="3" spans="1:8" x14ac:dyDescent="0.2">
      <c r="A3" s="3" t="s">
        <v>196</v>
      </c>
    </row>
    <row r="4" spans="1:8" x14ac:dyDescent="0.2">
      <c r="A4" s="6" t="s">
        <v>253</v>
      </c>
    </row>
    <row r="5" spans="1:8" x14ac:dyDescent="0.2">
      <c r="A5" s="8"/>
    </row>
    <row r="6" spans="1:8" x14ac:dyDescent="0.2">
      <c r="A6" s="246" t="s">
        <v>111</v>
      </c>
      <c r="B6" s="247"/>
      <c r="C6" s="247"/>
      <c r="D6" s="247"/>
      <c r="E6" s="248"/>
      <c r="F6" s="18"/>
    </row>
    <row r="7" spans="1:8" x14ac:dyDescent="0.2">
      <c r="A7" s="244" t="s">
        <v>112</v>
      </c>
      <c r="B7" s="245"/>
      <c r="D7" s="3"/>
      <c r="E7" s="34">
        <f>SUM(E8,E11:E16)</f>
        <v>64687380.218062222</v>
      </c>
      <c r="F7" s="218"/>
      <c r="G7" s="216"/>
    </row>
    <row r="8" spans="1:8" x14ac:dyDescent="0.2">
      <c r="A8" s="33"/>
      <c r="B8" s="249" t="s">
        <v>113</v>
      </c>
      <c r="C8" s="249"/>
      <c r="D8" s="249"/>
      <c r="E8" s="35">
        <v>49740805.903677218</v>
      </c>
      <c r="F8" s="217"/>
      <c r="G8" s="216"/>
    </row>
    <row r="9" spans="1:8" x14ac:dyDescent="0.2">
      <c r="A9" s="84"/>
      <c r="B9" s="85"/>
      <c r="C9" s="252" t="s">
        <v>114</v>
      </c>
      <c r="D9" s="252"/>
      <c r="E9" s="87">
        <v>2344141.3656772091</v>
      </c>
      <c r="F9" s="147"/>
      <c r="G9" s="9"/>
    </row>
    <row r="10" spans="1:8" x14ac:dyDescent="0.2">
      <c r="A10" s="84"/>
      <c r="B10" s="85"/>
      <c r="C10" s="252" t="s">
        <v>115</v>
      </c>
      <c r="D10" s="252"/>
      <c r="E10" s="87">
        <v>47396664.53800001</v>
      </c>
      <c r="F10" s="147"/>
      <c r="G10" s="9"/>
    </row>
    <row r="11" spans="1:8" x14ac:dyDescent="0.2">
      <c r="A11" s="33"/>
      <c r="B11" s="249" t="s">
        <v>116</v>
      </c>
      <c r="C11" s="249"/>
      <c r="D11" s="6"/>
      <c r="E11" s="35">
        <v>1180392.2833800002</v>
      </c>
      <c r="F11" s="147"/>
      <c r="G11" s="9"/>
    </row>
    <row r="12" spans="1:8" x14ac:dyDescent="0.2">
      <c r="A12" s="33"/>
      <c r="B12" s="249" t="s">
        <v>117</v>
      </c>
      <c r="C12" s="249"/>
      <c r="D12" s="249"/>
      <c r="E12" s="35">
        <v>3281978.5039999997</v>
      </c>
      <c r="F12" s="147"/>
      <c r="G12" s="9"/>
    </row>
    <row r="13" spans="1:8" x14ac:dyDescent="0.2">
      <c r="A13" s="33"/>
      <c r="B13" s="249" t="s">
        <v>118</v>
      </c>
      <c r="C13" s="249"/>
      <c r="D13" s="6"/>
      <c r="E13" s="35">
        <v>89844.932399999991</v>
      </c>
      <c r="F13" s="147"/>
      <c r="G13" s="9"/>
    </row>
    <row r="14" spans="1:8" x14ac:dyDescent="0.2">
      <c r="A14" s="33"/>
      <c r="B14" s="249" t="s">
        <v>119</v>
      </c>
      <c r="C14" s="249"/>
      <c r="D14" s="249"/>
      <c r="E14" s="35">
        <v>4790749.6259300001</v>
      </c>
      <c r="F14" s="147"/>
      <c r="G14" s="9"/>
    </row>
    <row r="15" spans="1:8" x14ac:dyDescent="0.2">
      <c r="A15" s="33"/>
      <c r="B15" s="249" t="s">
        <v>120</v>
      </c>
      <c r="C15" s="249"/>
      <c r="D15" s="249"/>
      <c r="E15" s="35">
        <v>1322211.8463900001</v>
      </c>
      <c r="F15" s="147"/>
      <c r="G15" s="9"/>
    </row>
    <row r="16" spans="1:8" x14ac:dyDescent="0.2">
      <c r="A16" s="33"/>
      <c r="B16" s="249" t="s">
        <v>221</v>
      </c>
      <c r="C16" s="249"/>
      <c r="D16" s="6"/>
      <c r="E16" s="35">
        <v>4281397.122285</v>
      </c>
      <c r="F16" s="147"/>
      <c r="G16" s="9"/>
    </row>
    <row r="17" spans="1:8" x14ac:dyDescent="0.2">
      <c r="A17" s="244" t="s">
        <v>121</v>
      </c>
      <c r="B17" s="245"/>
      <c r="D17" s="3"/>
      <c r="E17" s="36">
        <v>61623111.776991993</v>
      </c>
      <c r="F17" s="9"/>
      <c r="G17" s="9"/>
    </row>
    <row r="18" spans="1:8" x14ac:dyDescent="0.2">
      <c r="A18" s="33"/>
      <c r="B18" s="249" t="s">
        <v>122</v>
      </c>
      <c r="C18" s="249"/>
      <c r="D18" s="6"/>
      <c r="E18" s="35">
        <v>13801178.64615</v>
      </c>
      <c r="F18" s="9"/>
      <c r="G18" s="9"/>
    </row>
    <row r="19" spans="1:8" x14ac:dyDescent="0.2">
      <c r="A19" s="33"/>
      <c r="B19" s="249" t="s">
        <v>123</v>
      </c>
      <c r="C19" s="249"/>
      <c r="D19" s="249"/>
      <c r="E19" s="35">
        <v>5461479.7472700002</v>
      </c>
      <c r="F19" s="9"/>
      <c r="G19" s="9"/>
    </row>
    <row r="20" spans="1:8" x14ac:dyDescent="0.2">
      <c r="A20" s="33"/>
      <c r="B20" s="249" t="s">
        <v>124</v>
      </c>
      <c r="C20" s="249"/>
      <c r="D20" s="6"/>
      <c r="E20" s="35">
        <v>2947290.2524069999</v>
      </c>
      <c r="F20" s="9"/>
      <c r="G20" s="9"/>
    </row>
    <row r="21" spans="1:8" x14ac:dyDescent="0.2">
      <c r="A21" s="33"/>
      <c r="B21" s="249" t="s">
        <v>125</v>
      </c>
      <c r="C21" s="249"/>
      <c r="D21" s="249"/>
      <c r="E21" s="35">
        <v>25026491.902279999</v>
      </c>
      <c r="F21" s="9"/>
      <c r="G21" s="9"/>
    </row>
    <row r="22" spans="1:8" x14ac:dyDescent="0.2">
      <c r="A22" s="33"/>
      <c r="B22" s="249" t="s">
        <v>220</v>
      </c>
      <c r="C22" s="249"/>
      <c r="D22" s="249"/>
      <c r="E22" s="35">
        <v>14167675.812805001</v>
      </c>
      <c r="F22" s="9"/>
      <c r="G22" s="9"/>
    </row>
    <row r="23" spans="1:8" x14ac:dyDescent="0.2">
      <c r="A23" s="33"/>
      <c r="B23" s="249" t="s">
        <v>9</v>
      </c>
      <c r="C23" s="249"/>
      <c r="D23" s="6"/>
      <c r="E23" s="35">
        <v>218995.41608</v>
      </c>
      <c r="F23" s="9"/>
      <c r="G23" s="9"/>
    </row>
    <row r="24" spans="1:8" x14ac:dyDescent="0.2">
      <c r="A24" s="244" t="s">
        <v>126</v>
      </c>
      <c r="B24" s="245"/>
      <c r="C24" s="245"/>
      <c r="D24" s="245"/>
      <c r="E24" s="37">
        <f>E7-E17</f>
        <v>3064268.4410702288</v>
      </c>
      <c r="F24" s="9"/>
      <c r="G24" s="9"/>
    </row>
    <row r="25" spans="1:8" x14ac:dyDescent="0.2">
      <c r="A25" s="246" t="s">
        <v>127</v>
      </c>
      <c r="B25" s="247"/>
      <c r="C25" s="247"/>
      <c r="D25" s="247"/>
      <c r="E25" s="248"/>
      <c r="F25" s="9"/>
      <c r="G25" s="9"/>
    </row>
    <row r="26" spans="1:8" x14ac:dyDescent="0.2">
      <c r="A26" s="244" t="s">
        <v>128</v>
      </c>
      <c r="B26" s="245"/>
      <c r="C26" s="245"/>
      <c r="D26" s="245"/>
      <c r="E26" s="34">
        <v>9757666.8762899991</v>
      </c>
      <c r="F26" s="9"/>
      <c r="G26" s="9"/>
    </row>
    <row r="27" spans="1:8" x14ac:dyDescent="0.2">
      <c r="A27" s="33"/>
      <c r="B27" s="249" t="s">
        <v>129</v>
      </c>
      <c r="C27" s="249"/>
      <c r="D27" s="249"/>
      <c r="E27" s="35">
        <v>12444.082</v>
      </c>
      <c r="F27" s="147"/>
      <c r="G27" s="9"/>
    </row>
    <row r="28" spans="1:8" x14ac:dyDescent="0.2">
      <c r="A28" s="33"/>
      <c r="B28" s="249" t="s">
        <v>130</v>
      </c>
      <c r="C28" s="249"/>
      <c r="D28" s="6"/>
      <c r="E28" s="35">
        <v>4209544.7897899998</v>
      </c>
      <c r="F28" s="9"/>
      <c r="G28" s="9"/>
    </row>
    <row r="29" spans="1:8" x14ac:dyDescent="0.2">
      <c r="A29" s="33"/>
      <c r="B29" s="249" t="s">
        <v>131</v>
      </c>
      <c r="C29" s="249"/>
      <c r="D29" s="249"/>
      <c r="E29" s="35">
        <v>5560566.1684999997</v>
      </c>
      <c r="F29" s="9"/>
      <c r="G29" s="9"/>
    </row>
    <row r="30" spans="1:8" x14ac:dyDescent="0.2">
      <c r="A30" s="244" t="s">
        <v>132</v>
      </c>
      <c r="B30" s="245"/>
      <c r="C30" s="245"/>
      <c r="D30" s="3"/>
      <c r="E30" s="36">
        <v>64699824.300062217</v>
      </c>
      <c r="F30" s="147"/>
      <c r="G30" s="9"/>
    </row>
    <row r="31" spans="1:8" x14ac:dyDescent="0.2">
      <c r="A31" s="244" t="s">
        <v>133</v>
      </c>
      <c r="B31" s="245"/>
      <c r="C31" s="245"/>
      <c r="D31" s="3"/>
      <c r="E31" s="36">
        <v>71418532.890727997</v>
      </c>
      <c r="F31" s="9"/>
      <c r="G31" s="9"/>
    </row>
    <row r="32" spans="1:8" x14ac:dyDescent="0.2">
      <c r="A32" s="250" t="s">
        <v>134</v>
      </c>
      <c r="B32" s="251"/>
      <c r="C32" s="251"/>
      <c r="D32" s="251"/>
      <c r="E32" s="37">
        <v>-6718708.59066578</v>
      </c>
      <c r="F32" s="9"/>
      <c r="G32" s="219"/>
      <c r="H32" s="220"/>
    </row>
    <row r="33" spans="1:7" x14ac:dyDescent="0.2">
      <c r="A33" s="7"/>
      <c r="G33" s="9"/>
    </row>
    <row r="34" spans="1:7" x14ac:dyDescent="0.2">
      <c r="A34" s="246" t="s">
        <v>135</v>
      </c>
      <c r="B34" s="247"/>
      <c r="C34" s="247"/>
      <c r="D34" s="247"/>
      <c r="E34" s="248"/>
      <c r="F34" s="18"/>
      <c r="G34" s="9"/>
    </row>
    <row r="35" spans="1:7" x14ac:dyDescent="0.2">
      <c r="A35" s="244" t="s">
        <v>136</v>
      </c>
      <c r="B35" s="245"/>
      <c r="C35" s="245"/>
      <c r="D35" s="245"/>
      <c r="E35" s="39">
        <v>-1893754.8397600006</v>
      </c>
      <c r="G35" s="9"/>
    </row>
    <row r="36" spans="1:7" x14ac:dyDescent="0.2">
      <c r="A36" s="42" t="s">
        <v>137</v>
      </c>
      <c r="B36" s="10"/>
      <c r="D36" s="6"/>
      <c r="E36" s="35">
        <v>-686001.58299999987</v>
      </c>
      <c r="G36" s="9"/>
    </row>
    <row r="37" spans="1:7" x14ac:dyDescent="0.2">
      <c r="A37" s="42"/>
      <c r="B37" s="19" t="s">
        <v>138</v>
      </c>
      <c r="C37" s="10"/>
      <c r="D37" s="10"/>
      <c r="E37" s="35">
        <v>1486501.1469699999</v>
      </c>
      <c r="G37" s="9"/>
    </row>
    <row r="38" spans="1:7" x14ac:dyDescent="0.2">
      <c r="A38" s="42"/>
      <c r="B38" s="19" t="s">
        <v>139</v>
      </c>
      <c r="C38" s="10"/>
      <c r="D38" s="10"/>
      <c r="E38" s="35">
        <v>2172502.7299699998</v>
      </c>
      <c r="G38" s="9"/>
    </row>
    <row r="39" spans="1:7" x14ac:dyDescent="0.2">
      <c r="A39" s="42" t="s">
        <v>140</v>
      </c>
      <c r="B39" s="10"/>
      <c r="C39" s="10"/>
      <c r="D39" s="6"/>
      <c r="E39" s="35">
        <v>-1295198.28835</v>
      </c>
      <c r="G39" s="9"/>
    </row>
    <row r="40" spans="1:7" x14ac:dyDescent="0.2">
      <c r="A40" s="42"/>
      <c r="B40" s="19" t="s">
        <v>141</v>
      </c>
      <c r="C40" s="10"/>
      <c r="D40" s="10"/>
      <c r="E40" s="35">
        <v>5870883.0812099995</v>
      </c>
      <c r="G40" s="9"/>
    </row>
    <row r="41" spans="1:7" x14ac:dyDescent="0.2">
      <c r="A41" s="42"/>
      <c r="B41" s="19" t="s">
        <v>142</v>
      </c>
      <c r="C41" s="10"/>
      <c r="D41" s="10"/>
      <c r="E41" s="35">
        <v>7166081.3695599996</v>
      </c>
      <c r="G41" s="9"/>
    </row>
    <row r="42" spans="1:7" x14ac:dyDescent="0.2">
      <c r="A42" s="42" t="s">
        <v>188</v>
      </c>
      <c r="B42" s="19"/>
      <c r="C42" s="10"/>
      <c r="D42" s="10"/>
      <c r="E42" s="35">
        <v>19496.361099999409</v>
      </c>
      <c r="G42" s="9"/>
    </row>
    <row r="43" spans="1:7" x14ac:dyDescent="0.2">
      <c r="A43" s="42" t="s">
        <v>189</v>
      </c>
      <c r="B43" s="19"/>
      <c r="C43" s="10"/>
      <c r="D43" s="10"/>
      <c r="E43" s="35">
        <v>67948.670489999931</v>
      </c>
      <c r="G43" s="9"/>
    </row>
    <row r="44" spans="1:7" x14ac:dyDescent="0.2">
      <c r="A44" s="42" t="s">
        <v>192</v>
      </c>
      <c r="B44" s="10"/>
      <c r="C44" s="10"/>
      <c r="D44" s="6"/>
      <c r="E44" s="38">
        <v>0</v>
      </c>
      <c r="G44" s="9"/>
    </row>
    <row r="45" spans="1:7" x14ac:dyDescent="0.2">
      <c r="A45" s="42" t="s">
        <v>191</v>
      </c>
      <c r="D45" s="6"/>
      <c r="E45" s="38">
        <v>0</v>
      </c>
      <c r="G45" s="9"/>
    </row>
    <row r="46" spans="1:7" x14ac:dyDescent="0.2">
      <c r="A46" s="42" t="s">
        <v>190</v>
      </c>
      <c r="B46" s="10"/>
      <c r="C46" s="10"/>
      <c r="D46" s="6"/>
      <c r="E46" s="35">
        <v>0</v>
      </c>
      <c r="G46" s="9"/>
    </row>
    <row r="47" spans="1:7" x14ac:dyDescent="0.2">
      <c r="A47" s="244" t="s">
        <v>143</v>
      </c>
      <c r="B47" s="245"/>
      <c r="C47" s="245"/>
      <c r="D47" s="245"/>
      <c r="E47" s="39">
        <v>4824953.6805829983</v>
      </c>
      <c r="G47" s="9"/>
    </row>
    <row r="48" spans="1:7" x14ac:dyDescent="0.2">
      <c r="A48" s="33" t="s">
        <v>144</v>
      </c>
      <c r="B48" s="10"/>
      <c r="C48" s="10"/>
      <c r="D48" s="10"/>
      <c r="E48" s="40">
        <v>2804954.09222</v>
      </c>
      <c r="G48" s="9"/>
    </row>
    <row r="49" spans="1:7" x14ac:dyDescent="0.2">
      <c r="A49" s="33" t="s">
        <v>145</v>
      </c>
      <c r="B49" s="10"/>
      <c r="C49" s="10"/>
      <c r="D49" s="6"/>
      <c r="E49" s="40">
        <v>3911838.30877</v>
      </c>
      <c r="G49" s="9"/>
    </row>
    <row r="50" spans="1:7" x14ac:dyDescent="0.2">
      <c r="A50" s="33" t="s">
        <v>146</v>
      </c>
      <c r="C50" s="6"/>
      <c r="D50" s="6"/>
      <c r="E50" s="40">
        <v>1106884.2165499998</v>
      </c>
      <c r="G50" s="9"/>
    </row>
    <row r="51" spans="1:7" x14ac:dyDescent="0.2">
      <c r="A51" s="33" t="s">
        <v>147</v>
      </c>
      <c r="C51" s="6"/>
      <c r="D51" s="6"/>
      <c r="E51" s="40">
        <v>2296265.7586399987</v>
      </c>
      <c r="G51" s="9"/>
    </row>
    <row r="52" spans="1:7" x14ac:dyDescent="0.2">
      <c r="A52" s="33" t="s">
        <v>145</v>
      </c>
      <c r="B52" s="10"/>
      <c r="C52" s="10"/>
      <c r="D52" s="6"/>
      <c r="E52" s="40">
        <v>14848575.138</v>
      </c>
      <c r="G52" s="9"/>
    </row>
    <row r="53" spans="1:7" x14ac:dyDescent="0.2">
      <c r="A53" s="33" t="s">
        <v>146</v>
      </c>
      <c r="B53" s="10"/>
      <c r="C53" s="10"/>
      <c r="D53" s="10"/>
      <c r="E53" s="40">
        <v>12552309.379360002</v>
      </c>
      <c r="G53" s="9"/>
    </row>
    <row r="54" spans="1:7" x14ac:dyDescent="0.2">
      <c r="A54" s="33" t="s">
        <v>148</v>
      </c>
      <c r="B54" s="10"/>
      <c r="C54" s="10"/>
      <c r="D54" s="6"/>
      <c r="E54" s="40">
        <v>-276266.170277</v>
      </c>
      <c r="G54" s="9"/>
    </row>
    <row r="55" spans="1:7" x14ac:dyDescent="0.2">
      <c r="A55" s="43" t="s">
        <v>149</v>
      </c>
      <c r="B55" s="44"/>
      <c r="C55" s="44"/>
      <c r="D55" s="45"/>
      <c r="E55" s="41">
        <v>-6718708.5203429991</v>
      </c>
      <c r="G55" s="9"/>
    </row>
    <row r="56" spans="1:7" x14ac:dyDescent="0.2">
      <c r="A56" s="6" t="s">
        <v>150</v>
      </c>
      <c r="B56" s="6" t="s">
        <v>151</v>
      </c>
    </row>
    <row r="57" spans="1:7" x14ac:dyDescent="0.2">
      <c r="A57" s="6" t="s">
        <v>152</v>
      </c>
      <c r="B57" s="6" t="s">
        <v>153</v>
      </c>
    </row>
    <row r="58" spans="1:7" x14ac:dyDescent="0.2">
      <c r="A58" s="6" t="s">
        <v>154</v>
      </c>
      <c r="B58" s="6" t="s">
        <v>155</v>
      </c>
    </row>
    <row r="59" spans="1:7" x14ac:dyDescent="0.2">
      <c r="A59" s="6" t="s">
        <v>156</v>
      </c>
      <c r="B59" s="6" t="s">
        <v>157</v>
      </c>
    </row>
    <row r="60" spans="1:7" x14ac:dyDescent="0.2">
      <c r="A60" s="6" t="s">
        <v>218</v>
      </c>
      <c r="B60" s="6" t="s">
        <v>219</v>
      </c>
    </row>
    <row r="61" spans="1:7" x14ac:dyDescent="0.2">
      <c r="A61" s="11" t="s">
        <v>23</v>
      </c>
    </row>
  </sheetData>
  <mergeCells count="30">
    <mergeCell ref="B11:C11"/>
    <mergeCell ref="A6:E6"/>
    <mergeCell ref="A7:B7"/>
    <mergeCell ref="B8:D8"/>
    <mergeCell ref="C9:D9"/>
    <mergeCell ref="C10:D10"/>
    <mergeCell ref="B23:C23"/>
    <mergeCell ref="B12:D12"/>
    <mergeCell ref="B13:C13"/>
    <mergeCell ref="B14:D14"/>
    <mergeCell ref="B15:D15"/>
    <mergeCell ref="B16:C16"/>
    <mergeCell ref="A17:B17"/>
    <mergeCell ref="B18:C18"/>
    <mergeCell ref="B19:D19"/>
    <mergeCell ref="B20:C20"/>
    <mergeCell ref="B21:D21"/>
    <mergeCell ref="B22:D22"/>
    <mergeCell ref="A47:D47"/>
    <mergeCell ref="A24:D24"/>
    <mergeCell ref="A25:E25"/>
    <mergeCell ref="A26:D26"/>
    <mergeCell ref="B27:D27"/>
    <mergeCell ref="B28:C28"/>
    <mergeCell ref="B29:D29"/>
    <mergeCell ref="A30:C30"/>
    <mergeCell ref="A31:C31"/>
    <mergeCell ref="A32:D32"/>
    <mergeCell ref="A34:E34"/>
    <mergeCell ref="A35:D3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8460-E6DC-47AF-A6B5-1EF597EF515B}">
  <dimension ref="A1:H33"/>
  <sheetViews>
    <sheetView topLeftCell="A3" zoomScaleNormal="100" workbookViewId="0">
      <selection activeCell="D36" sqref="D36"/>
    </sheetView>
  </sheetViews>
  <sheetFormatPr baseColWidth="10" defaultColWidth="11.42578125" defaultRowHeight="12.75" x14ac:dyDescent="0.2"/>
  <cols>
    <col min="1" max="1" width="44.85546875" style="4" customWidth="1"/>
    <col min="2" max="16384" width="11.42578125" style="4"/>
  </cols>
  <sheetData>
    <row r="1" spans="1:8" ht="12.75" customHeight="1" x14ac:dyDescent="0.2">
      <c r="A1" s="83" t="s">
        <v>199</v>
      </c>
    </row>
    <row r="2" spans="1:8" ht="15" x14ac:dyDescent="0.2">
      <c r="A2" s="3" t="s">
        <v>255</v>
      </c>
    </row>
    <row r="3" spans="1:8" x14ac:dyDescent="0.2">
      <c r="A3" s="6" t="s">
        <v>253</v>
      </c>
    </row>
    <row r="4" spans="1:8" x14ac:dyDescent="0.2">
      <c r="A4" s="8"/>
    </row>
    <row r="5" spans="1:8" ht="25.5" x14ac:dyDescent="0.2">
      <c r="A5" s="64"/>
      <c r="B5" s="66" t="s">
        <v>18</v>
      </c>
      <c r="C5" s="65" t="s">
        <v>19</v>
      </c>
      <c r="D5" s="66" t="s">
        <v>20</v>
      </c>
      <c r="E5" s="65" t="s">
        <v>21</v>
      </c>
      <c r="F5" s="66" t="s">
        <v>158</v>
      </c>
      <c r="G5" s="18"/>
      <c r="H5" s="8"/>
    </row>
    <row r="6" spans="1:8" x14ac:dyDescent="0.2">
      <c r="A6" s="62" t="s">
        <v>159</v>
      </c>
      <c r="B6" s="39">
        <v>6556729.8999999994</v>
      </c>
      <c r="C6" s="28">
        <v>4987381.159</v>
      </c>
      <c r="D6" s="39">
        <v>4420847.5480000004</v>
      </c>
      <c r="E6" s="28">
        <v>4341299.1710000001</v>
      </c>
      <c r="F6" s="39">
        <v>20306257.778000005</v>
      </c>
      <c r="H6" s="177"/>
    </row>
    <row r="7" spans="1:8" x14ac:dyDescent="0.2">
      <c r="A7" s="62" t="s">
        <v>160</v>
      </c>
      <c r="B7" s="39">
        <v>-249828.23299999995</v>
      </c>
      <c r="C7" s="28">
        <v>-1058732.8259999994</v>
      </c>
      <c r="D7" s="39">
        <v>-634729.88500000001</v>
      </c>
      <c r="E7" s="28">
        <v>-705769.3600000001</v>
      </c>
      <c r="F7" s="39">
        <v>-2649060.3039999977</v>
      </c>
      <c r="H7" s="177"/>
    </row>
    <row r="8" spans="1:8" x14ac:dyDescent="0.2">
      <c r="A8" s="33" t="s">
        <v>161</v>
      </c>
      <c r="B8" s="40">
        <v>29330.639999999999</v>
      </c>
      <c r="C8" s="20">
        <v>15616946.499</v>
      </c>
      <c r="D8" s="40">
        <v>357265.93400000001</v>
      </c>
      <c r="E8" s="20">
        <v>655605.10400000005</v>
      </c>
      <c r="F8" s="40">
        <v>16659148.177000001</v>
      </c>
      <c r="H8" s="9"/>
    </row>
    <row r="9" spans="1:8" x14ac:dyDescent="0.2">
      <c r="A9" s="33" t="s">
        <v>162</v>
      </c>
      <c r="B9" s="40">
        <v>-279158.87299999996</v>
      </c>
      <c r="C9" s="20">
        <v>-16675679.324999999</v>
      </c>
      <c r="D9" s="40">
        <v>-991995.81900000002</v>
      </c>
      <c r="E9" s="20">
        <v>-1361374.4640000002</v>
      </c>
      <c r="F9" s="40">
        <v>-19308208.480999999</v>
      </c>
      <c r="H9" s="9"/>
    </row>
    <row r="10" spans="1:8" x14ac:dyDescent="0.2">
      <c r="A10" s="62" t="s">
        <v>163</v>
      </c>
      <c r="B10" s="39">
        <v>2258786.1919999998</v>
      </c>
      <c r="C10" s="28">
        <v>2241100.7929999996</v>
      </c>
      <c r="D10" s="39">
        <v>1548121.8229999999</v>
      </c>
      <c r="E10" s="28">
        <v>1641771.426</v>
      </c>
      <c r="F10" s="39">
        <v>7689780.2339999992</v>
      </c>
      <c r="H10" s="177"/>
    </row>
    <row r="11" spans="1:8" x14ac:dyDescent="0.2">
      <c r="A11" s="62" t="s">
        <v>164</v>
      </c>
      <c r="B11" s="39">
        <v>4547771.9409999996</v>
      </c>
      <c r="C11" s="28">
        <v>3805013.1920000003</v>
      </c>
      <c r="D11" s="39">
        <v>3507455.6100000003</v>
      </c>
      <c r="E11" s="28">
        <v>3405297.1050000004</v>
      </c>
      <c r="F11" s="39">
        <v>15265537.848000001</v>
      </c>
      <c r="H11" s="177"/>
    </row>
    <row r="12" spans="1:8" x14ac:dyDescent="0.2">
      <c r="A12" s="62"/>
      <c r="B12" s="67"/>
      <c r="C12" s="6"/>
      <c r="D12" s="67"/>
      <c r="E12" s="6"/>
      <c r="F12" s="67"/>
      <c r="H12" s="177"/>
    </row>
    <row r="13" spans="1:8" x14ac:dyDescent="0.2">
      <c r="A13" s="62" t="s">
        <v>165</v>
      </c>
      <c r="B13" s="39">
        <v>5853620.29</v>
      </c>
      <c r="C13" s="28">
        <v>5831726.9160000011</v>
      </c>
      <c r="D13" s="39">
        <v>6271908.879999999</v>
      </c>
      <c r="E13" s="28">
        <v>6222234.4379999992</v>
      </c>
      <c r="F13" s="39">
        <v>24179490.524000004</v>
      </c>
      <c r="H13" s="177"/>
    </row>
    <row r="14" spans="1:8" x14ac:dyDescent="0.2">
      <c r="A14" s="33" t="s">
        <v>166</v>
      </c>
      <c r="B14" s="40">
        <v>9267856.0069999993</v>
      </c>
      <c r="C14" s="20">
        <v>9200473.3170000017</v>
      </c>
      <c r="D14" s="40">
        <v>9217697.0079999994</v>
      </c>
      <c r="E14" s="20">
        <v>9372016.7510000002</v>
      </c>
      <c r="F14" s="40">
        <v>37058043.083000004</v>
      </c>
      <c r="H14" s="9"/>
    </row>
    <row r="15" spans="1:8" x14ac:dyDescent="0.2">
      <c r="A15" s="33" t="s">
        <v>167</v>
      </c>
      <c r="B15" s="40">
        <v>-116108.155</v>
      </c>
      <c r="C15" s="20">
        <v>-105014.99100000001</v>
      </c>
      <c r="D15" s="40">
        <v>-106985.659</v>
      </c>
      <c r="E15" s="20">
        <v>-119574.25400000002</v>
      </c>
      <c r="F15" s="40">
        <v>-447683.05900000001</v>
      </c>
      <c r="H15" s="9"/>
    </row>
    <row r="16" spans="1:8" x14ac:dyDescent="0.2">
      <c r="A16" s="33" t="s">
        <v>168</v>
      </c>
      <c r="B16" s="40">
        <v>-3298127.5619999999</v>
      </c>
      <c r="C16" s="20">
        <v>-3263731.41</v>
      </c>
      <c r="D16" s="40">
        <v>-2838802.469</v>
      </c>
      <c r="E16" s="20">
        <v>-3030208.0589999999</v>
      </c>
      <c r="F16" s="40">
        <v>-12430869.5</v>
      </c>
      <c r="H16" s="9"/>
    </row>
    <row r="17" spans="1:8" x14ac:dyDescent="0.2">
      <c r="A17" s="62"/>
      <c r="B17" s="67"/>
      <c r="C17" s="6"/>
      <c r="D17" s="67"/>
      <c r="E17" s="6"/>
      <c r="F17" s="67"/>
      <c r="H17" s="177"/>
    </row>
    <row r="18" spans="1:8" x14ac:dyDescent="0.2">
      <c r="A18" s="62" t="s">
        <v>169</v>
      </c>
      <c r="B18" s="39">
        <v>1193855.5179999999</v>
      </c>
      <c r="C18" s="28">
        <v>1059063.821</v>
      </c>
      <c r="D18" s="39">
        <v>723301.1719999999</v>
      </c>
      <c r="E18" s="28">
        <v>741720.42600000009</v>
      </c>
      <c r="F18" s="39">
        <v>3717940.9369999999</v>
      </c>
      <c r="H18" s="177"/>
    </row>
    <row r="19" spans="1:8" x14ac:dyDescent="0.2">
      <c r="A19" s="33" t="s">
        <v>170</v>
      </c>
      <c r="B19" s="40">
        <v>333117.44300000003</v>
      </c>
      <c r="C19" s="20">
        <v>246818.13199999998</v>
      </c>
      <c r="D19" s="40">
        <v>326833.32299999997</v>
      </c>
      <c r="E19" s="20">
        <v>185611.86799999999</v>
      </c>
      <c r="F19" s="40">
        <v>1092380.7659999998</v>
      </c>
      <c r="H19" s="9"/>
    </row>
    <row r="20" spans="1:8" x14ac:dyDescent="0.2">
      <c r="A20" s="33" t="s">
        <v>171</v>
      </c>
      <c r="B20" s="40">
        <v>860715.18200000003</v>
      </c>
      <c r="C20" s="20">
        <v>812245.68900000001</v>
      </c>
      <c r="D20" s="40">
        <v>375488.16499999998</v>
      </c>
      <c r="E20" s="20">
        <v>556115.96500000008</v>
      </c>
      <c r="F20" s="40">
        <v>2604565.0010000002</v>
      </c>
      <c r="H20" s="9"/>
    </row>
    <row r="21" spans="1:8" x14ac:dyDescent="0.2">
      <c r="A21" s="33" t="s">
        <v>172</v>
      </c>
      <c r="B21" s="153">
        <v>22.893000000000001</v>
      </c>
      <c r="C21" s="21">
        <v>0</v>
      </c>
      <c r="D21" s="40">
        <v>20979.684000000001</v>
      </c>
      <c r="E21" s="21">
        <v>-7.407</v>
      </c>
      <c r="F21" s="40">
        <v>20995.170000000002</v>
      </c>
      <c r="H21" s="9"/>
    </row>
    <row r="22" spans="1:8" x14ac:dyDescent="0.2">
      <c r="A22" s="62"/>
      <c r="B22" s="69"/>
      <c r="C22" s="3"/>
      <c r="D22" s="69"/>
      <c r="E22" s="3"/>
      <c r="F22" s="69"/>
      <c r="H22" s="177"/>
    </row>
    <row r="23" spans="1:8" x14ac:dyDescent="0.2">
      <c r="A23" s="62" t="s">
        <v>173</v>
      </c>
      <c r="B23" s="39">
        <v>191485.14899999998</v>
      </c>
      <c r="C23" s="28">
        <v>169232.97699999998</v>
      </c>
      <c r="D23" s="39">
        <v>187860.75599999999</v>
      </c>
      <c r="E23" s="28">
        <v>197610.29199999999</v>
      </c>
      <c r="F23" s="39">
        <v>746189.17399999988</v>
      </c>
      <c r="H23" s="177"/>
    </row>
    <row r="24" spans="1:8" x14ac:dyDescent="0.2">
      <c r="A24" s="62"/>
      <c r="B24" s="69"/>
      <c r="C24" s="3"/>
      <c r="D24" s="69"/>
      <c r="E24" s="3"/>
      <c r="F24" s="69"/>
      <c r="H24" s="177"/>
    </row>
    <row r="25" spans="1:8" x14ac:dyDescent="0.2">
      <c r="A25" s="62" t="s">
        <v>174</v>
      </c>
      <c r="B25" s="39">
        <v>112318.015</v>
      </c>
      <c r="C25" s="28">
        <v>118961.386</v>
      </c>
      <c r="D25" s="39">
        <v>123890.40099999998</v>
      </c>
      <c r="E25" s="28">
        <v>126225.989</v>
      </c>
      <c r="F25" s="39">
        <v>481395.79099999997</v>
      </c>
      <c r="H25" s="177"/>
    </row>
    <row r="26" spans="1:8" x14ac:dyDescent="0.2">
      <c r="A26" s="62"/>
      <c r="B26" s="69"/>
      <c r="C26" s="3"/>
      <c r="D26" s="69"/>
      <c r="E26" s="3"/>
      <c r="F26" s="69"/>
      <c r="H26" s="177"/>
    </row>
    <row r="27" spans="1:8" x14ac:dyDescent="0.2">
      <c r="A27" s="63" t="s">
        <v>175</v>
      </c>
      <c r="B27" s="39">
        <v>-294106.71999999997</v>
      </c>
      <c r="C27" s="28">
        <v>409159.641</v>
      </c>
      <c r="D27" s="39">
        <v>-296188.842</v>
      </c>
      <c r="E27" s="28">
        <v>490667.61899999995</v>
      </c>
      <c r="F27" s="39">
        <v>309531.69799999986</v>
      </c>
      <c r="H27" s="177"/>
    </row>
    <row r="28" spans="1:8" x14ac:dyDescent="0.2">
      <c r="A28" s="33" t="s">
        <v>176</v>
      </c>
      <c r="B28" s="40">
        <v>-595369.88299999991</v>
      </c>
      <c r="C28" s="20">
        <v>-197286.66800000001</v>
      </c>
      <c r="D28" s="40">
        <v>-648336.02399999998</v>
      </c>
      <c r="E28" s="20">
        <v>80652.809000000008</v>
      </c>
      <c r="F28" s="40">
        <v>-1360339.7659999998</v>
      </c>
      <c r="H28" s="9"/>
    </row>
    <row r="29" spans="1:8" x14ac:dyDescent="0.2">
      <c r="A29" s="33" t="s">
        <v>177</v>
      </c>
      <c r="B29" s="40">
        <v>301263.16299999994</v>
      </c>
      <c r="C29" s="20">
        <v>606446.30900000001</v>
      </c>
      <c r="D29" s="40">
        <v>352147.18199999997</v>
      </c>
      <c r="E29" s="20">
        <v>410014.80999999994</v>
      </c>
      <c r="F29" s="40">
        <v>1669871.4639999997</v>
      </c>
      <c r="H29" s="9"/>
    </row>
    <row r="30" spans="1:8" x14ac:dyDescent="0.2">
      <c r="A30" s="62"/>
      <c r="B30" s="69"/>
      <c r="C30" s="3"/>
      <c r="D30" s="69"/>
      <c r="E30" s="3"/>
      <c r="F30" s="69"/>
      <c r="H30" s="177"/>
    </row>
    <row r="31" spans="1:8" x14ac:dyDescent="0.2">
      <c r="A31" s="134" t="s">
        <v>178</v>
      </c>
      <c r="B31" s="135">
        <v>13613902.151999999</v>
      </c>
      <c r="C31" s="136">
        <v>12575525.900000002</v>
      </c>
      <c r="D31" s="135">
        <v>11431619.914999999</v>
      </c>
      <c r="E31" s="136">
        <v>12119757.934999999</v>
      </c>
      <c r="F31" s="135">
        <v>49740805.90200001</v>
      </c>
      <c r="H31" s="177"/>
    </row>
    <row r="32" spans="1:8" x14ac:dyDescent="0.2">
      <c r="A32" s="150" t="s">
        <v>222</v>
      </c>
    </row>
    <row r="33" spans="1:1" x14ac:dyDescent="0.2">
      <c r="A33" s="4" t="s">
        <v>23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62DE-7962-48EA-995A-0825C26C1B88}">
  <dimension ref="A1:I44"/>
  <sheetViews>
    <sheetView zoomScaleNormal="100" workbookViewId="0">
      <selection activeCell="D36" sqref="D36"/>
    </sheetView>
  </sheetViews>
  <sheetFormatPr baseColWidth="10" defaultColWidth="11.42578125" defaultRowHeight="12.75" x14ac:dyDescent="0.2"/>
  <cols>
    <col min="1" max="1" width="2.7109375" style="4" customWidth="1"/>
    <col min="2" max="2" width="4" style="4" customWidth="1"/>
    <col min="3" max="3" width="44.28515625" style="4" bestFit="1" customWidth="1"/>
    <col min="4" max="16384" width="11.42578125" style="4"/>
  </cols>
  <sheetData>
    <row r="1" spans="1:9" x14ac:dyDescent="0.2">
      <c r="A1" s="3" t="s">
        <v>193</v>
      </c>
    </row>
    <row r="2" spans="1:9" ht="11.25" customHeight="1" x14ac:dyDescent="0.2">
      <c r="A2" s="3" t="s">
        <v>256</v>
      </c>
    </row>
    <row r="3" spans="1:9" x14ac:dyDescent="0.2">
      <c r="A3" s="6" t="s">
        <v>196</v>
      </c>
    </row>
    <row r="4" spans="1:9" x14ac:dyDescent="0.2">
      <c r="A4" s="6" t="s">
        <v>253</v>
      </c>
    </row>
    <row r="5" spans="1:9" x14ac:dyDescent="0.2">
      <c r="A5" s="7"/>
    </row>
    <row r="6" spans="1:9" ht="25.5" x14ac:dyDescent="0.2">
      <c r="A6" s="74"/>
      <c r="B6" s="75"/>
      <c r="C6" s="75"/>
      <c r="D6" s="66" t="s">
        <v>18</v>
      </c>
      <c r="E6" s="65" t="s">
        <v>19</v>
      </c>
      <c r="F6" s="66" t="s">
        <v>20</v>
      </c>
      <c r="G6" s="65" t="s">
        <v>21</v>
      </c>
      <c r="H6" s="66" t="s">
        <v>158</v>
      </c>
      <c r="I6" s="18"/>
    </row>
    <row r="7" spans="1:9" x14ac:dyDescent="0.2">
      <c r="A7" s="33"/>
      <c r="C7" s="6"/>
      <c r="D7" s="76"/>
      <c r="E7" s="73"/>
      <c r="F7" s="76"/>
      <c r="G7" s="73"/>
      <c r="H7" s="76"/>
    </row>
    <row r="8" spans="1:9" x14ac:dyDescent="0.2">
      <c r="A8" s="244" t="s">
        <v>179</v>
      </c>
      <c r="B8" s="245"/>
      <c r="C8" s="245"/>
      <c r="D8" s="39">
        <v>687143.39500000002</v>
      </c>
      <c r="E8" s="28">
        <v>611505.07999999996</v>
      </c>
      <c r="F8" s="39">
        <v>627926.34199999995</v>
      </c>
      <c r="G8" s="28">
        <v>745282.84699999995</v>
      </c>
      <c r="H8" s="39">
        <v>2671857.6639999999</v>
      </c>
    </row>
    <row r="9" spans="1:9" x14ac:dyDescent="0.2">
      <c r="A9" s="33"/>
      <c r="C9" s="6"/>
      <c r="D9" s="68"/>
      <c r="E9" s="21"/>
      <c r="F9" s="68"/>
      <c r="G9" s="21"/>
      <c r="H9" s="68"/>
    </row>
    <row r="10" spans="1:9" x14ac:dyDescent="0.2">
      <c r="A10" s="132"/>
      <c r="B10" s="133"/>
      <c r="C10" s="133"/>
      <c r="D10" s="126"/>
      <c r="E10" s="127"/>
      <c r="F10" s="126"/>
      <c r="G10" s="127"/>
      <c r="H10" s="126"/>
    </row>
    <row r="11" spans="1:9" x14ac:dyDescent="0.2">
      <c r="A11" s="244" t="s">
        <v>201</v>
      </c>
      <c r="B11" s="245"/>
      <c r="C11" s="245"/>
      <c r="D11" s="39">
        <v>714055.22545434651</v>
      </c>
      <c r="E11" s="28">
        <v>667610.84700290719</v>
      </c>
      <c r="F11" s="39">
        <v>506555.46351247357</v>
      </c>
      <c r="G11" s="28">
        <v>455919.8297074819</v>
      </c>
      <c r="H11" s="39">
        <v>2344141.3656772091</v>
      </c>
    </row>
    <row r="12" spans="1:9" x14ac:dyDescent="0.2">
      <c r="A12" s="33"/>
      <c r="B12" s="249" t="s">
        <v>180</v>
      </c>
      <c r="C12" s="249"/>
      <c r="D12" s="40">
        <v>482575.74478918395</v>
      </c>
      <c r="E12" s="20">
        <v>384260.62690353161</v>
      </c>
      <c r="F12" s="40">
        <v>332249.65030189749</v>
      </c>
      <c r="G12" s="20">
        <v>266286.13314259867</v>
      </c>
      <c r="H12" s="40">
        <v>1465372.1551372118</v>
      </c>
    </row>
    <row r="13" spans="1:9" x14ac:dyDescent="0.2">
      <c r="A13" s="33"/>
      <c r="C13" s="86" t="s">
        <v>181</v>
      </c>
      <c r="D13" s="77">
        <v>482619.06542541977</v>
      </c>
      <c r="E13" s="22">
        <v>469512.51726820151</v>
      </c>
      <c r="F13" s="77">
        <v>416425.7192871155</v>
      </c>
      <c r="G13" s="22">
        <v>435323.026664573</v>
      </c>
      <c r="H13" s="77">
        <v>1803880.3286453099</v>
      </c>
    </row>
    <row r="14" spans="1:9" x14ac:dyDescent="0.2">
      <c r="A14" s="33"/>
      <c r="C14" s="86" t="s">
        <v>182</v>
      </c>
      <c r="D14" s="77">
        <v>-43.320636235799995</v>
      </c>
      <c r="E14" s="22">
        <v>-1840995.2995724024</v>
      </c>
      <c r="F14" s="77">
        <v>-84176.068985218008</v>
      </c>
      <c r="G14" s="22">
        <v>-169036.8935219743</v>
      </c>
      <c r="H14" s="77">
        <v>-2094251.5827158305</v>
      </c>
    </row>
    <row r="15" spans="1:9" x14ac:dyDescent="0.2">
      <c r="A15" s="33"/>
      <c r="C15" s="86" t="s">
        <v>183</v>
      </c>
      <c r="D15" s="78">
        <v>0</v>
      </c>
      <c r="E15" s="22">
        <v>1755743.4092077324</v>
      </c>
      <c r="F15" s="78">
        <v>0</v>
      </c>
      <c r="G15" s="25">
        <v>0</v>
      </c>
      <c r="H15" s="77">
        <v>1755743.4092077324</v>
      </c>
    </row>
    <row r="16" spans="1:9" x14ac:dyDescent="0.2">
      <c r="A16" s="33"/>
      <c r="C16" s="86"/>
      <c r="D16" s="78"/>
      <c r="E16" s="22"/>
      <c r="F16" s="78"/>
      <c r="G16" s="25"/>
      <c r="H16" s="77"/>
    </row>
    <row r="17" spans="1:9" x14ac:dyDescent="0.2">
      <c r="A17" s="33"/>
      <c r="B17" s="249" t="s">
        <v>184</v>
      </c>
      <c r="C17" s="249"/>
      <c r="D17" s="40">
        <v>182261.46449087109</v>
      </c>
      <c r="E17" s="20">
        <v>231014.18646963974</v>
      </c>
      <c r="F17" s="40">
        <v>114433.90765031718</v>
      </c>
      <c r="G17" s="20">
        <v>116660.58871588117</v>
      </c>
      <c r="H17" s="40">
        <v>644370.14732670924</v>
      </c>
    </row>
    <row r="18" spans="1:9" x14ac:dyDescent="0.2">
      <c r="A18" s="33"/>
      <c r="C18" s="86" t="s">
        <v>181</v>
      </c>
      <c r="D18" s="77">
        <v>182261.46449087109</v>
      </c>
      <c r="E18" s="22">
        <v>139130.89325765087</v>
      </c>
      <c r="F18" s="77">
        <v>114433.90765031718</v>
      </c>
      <c r="G18" s="22">
        <v>116660.58871588117</v>
      </c>
      <c r="H18" s="77">
        <v>552486.85411472037</v>
      </c>
    </row>
    <row r="19" spans="1:9" x14ac:dyDescent="0.2">
      <c r="A19" s="33"/>
      <c r="C19" s="86" t="s">
        <v>182</v>
      </c>
      <c r="D19" s="78">
        <v>0</v>
      </c>
      <c r="E19" s="22">
        <v>-330378.21795870719</v>
      </c>
      <c r="F19" s="78">
        <v>0</v>
      </c>
      <c r="G19" s="25">
        <v>0</v>
      </c>
      <c r="H19" s="77">
        <v>-330378.21795870719</v>
      </c>
    </row>
    <row r="20" spans="1:9" x14ac:dyDescent="0.2">
      <c r="A20" s="33"/>
      <c r="C20" s="86" t="s">
        <v>183</v>
      </c>
      <c r="D20" s="78">
        <v>0</v>
      </c>
      <c r="E20" s="22">
        <v>422261.51117069606</v>
      </c>
      <c r="F20" s="78">
        <v>0</v>
      </c>
      <c r="G20" s="25">
        <v>0</v>
      </c>
      <c r="H20" s="77">
        <v>422261.51117069606</v>
      </c>
    </row>
    <row r="21" spans="1:9" x14ac:dyDescent="0.2">
      <c r="A21" s="33"/>
      <c r="B21" s="249" t="s">
        <v>185</v>
      </c>
      <c r="C21" s="249"/>
      <c r="D21" s="40">
        <v>49218.016174291435</v>
      </c>
      <c r="E21" s="20">
        <v>52336.033629735866</v>
      </c>
      <c r="F21" s="40">
        <v>59871.905560258892</v>
      </c>
      <c r="G21" s="20">
        <v>72973.107849002059</v>
      </c>
      <c r="H21" s="40">
        <v>234399.06321328826</v>
      </c>
    </row>
    <row r="22" spans="1:9" x14ac:dyDescent="0.2">
      <c r="A22" s="128"/>
      <c r="B22" s="131"/>
      <c r="C22" s="131"/>
      <c r="D22" s="129"/>
      <c r="E22" s="130"/>
      <c r="F22" s="129"/>
      <c r="G22" s="130"/>
      <c r="H22" s="129"/>
    </row>
    <row r="23" spans="1:9" x14ac:dyDescent="0.2">
      <c r="A23" s="33"/>
      <c r="B23" s="6"/>
      <c r="C23" s="6"/>
      <c r="D23" s="40"/>
      <c r="E23" s="20"/>
      <c r="F23" s="40"/>
      <c r="G23" s="20"/>
      <c r="H23" s="40"/>
    </row>
    <row r="24" spans="1:9" x14ac:dyDescent="0.2">
      <c r="A24" s="253" t="s">
        <v>187</v>
      </c>
      <c r="B24" s="254"/>
      <c r="C24" s="254"/>
      <c r="D24" s="79"/>
      <c r="E24" s="27"/>
      <c r="F24" s="79"/>
      <c r="G24" s="27"/>
      <c r="H24" s="79"/>
    </row>
    <row r="25" spans="1:9" x14ac:dyDescent="0.2">
      <c r="A25" s="70"/>
      <c r="C25" s="26"/>
      <c r="D25" s="81"/>
      <c r="E25" s="24"/>
      <c r="F25" s="81"/>
      <c r="G25" s="24"/>
      <c r="H25" s="81"/>
    </row>
    <row r="26" spans="1:9" x14ac:dyDescent="0.2">
      <c r="A26" s="70"/>
      <c r="B26" s="255" t="s">
        <v>194</v>
      </c>
      <c r="C26" s="255"/>
      <c r="D26" s="80">
        <v>5983.7637180000002</v>
      </c>
      <c r="E26" s="23">
        <v>4847.2595079999992</v>
      </c>
      <c r="F26" s="80">
        <v>4125.1162430000004</v>
      </c>
      <c r="G26" s="23">
        <v>3561.8431990000004</v>
      </c>
      <c r="H26" s="80">
        <v>18517.982668000004</v>
      </c>
      <c r="I26" s="162"/>
    </row>
    <row r="27" spans="1:9" x14ac:dyDescent="0.2">
      <c r="A27" s="70"/>
      <c r="C27" s="26" t="s">
        <v>195</v>
      </c>
      <c r="D27" s="81"/>
      <c r="E27" s="24"/>
      <c r="F27" s="81"/>
      <c r="G27" s="25"/>
      <c r="H27" s="81"/>
    </row>
    <row r="28" spans="1:9" x14ac:dyDescent="0.2">
      <c r="A28" s="70"/>
      <c r="C28" s="26" t="s">
        <v>200</v>
      </c>
      <c r="D28" s="81">
        <v>5983.7637180000002</v>
      </c>
      <c r="E28" s="24">
        <v>4847.2595079999992</v>
      </c>
      <c r="F28" s="81">
        <v>4125.1162430000004</v>
      </c>
      <c r="G28" s="24">
        <v>3561.8431990000004</v>
      </c>
      <c r="H28" s="81">
        <v>18517.982668000004</v>
      </c>
    </row>
    <row r="29" spans="1:9" x14ac:dyDescent="0.2">
      <c r="A29" s="71"/>
      <c r="B29" s="72"/>
      <c r="C29" s="72"/>
      <c r="D29" s="82"/>
      <c r="E29" s="72"/>
      <c r="F29" s="82"/>
      <c r="G29" s="72"/>
      <c r="H29" s="82"/>
    </row>
    <row r="30" spans="1:9" x14ac:dyDescent="0.2">
      <c r="A30" s="10" t="s">
        <v>202</v>
      </c>
    </row>
    <row r="31" spans="1:9" x14ac:dyDescent="0.2">
      <c r="A31" s="10" t="s">
        <v>23</v>
      </c>
    </row>
    <row r="34" spans="4:9" x14ac:dyDescent="0.2">
      <c r="D34" s="9"/>
      <c r="E34" s="9"/>
      <c r="F34" s="9"/>
      <c r="G34" s="9"/>
      <c r="H34" s="9"/>
      <c r="I34" s="162"/>
    </row>
    <row r="35" spans="4:9" x14ac:dyDescent="0.2">
      <c r="D35" s="9"/>
      <c r="E35" s="9"/>
      <c r="F35" s="9"/>
      <c r="G35" s="9"/>
      <c r="H35" s="9"/>
    </row>
    <row r="36" spans="4:9" x14ac:dyDescent="0.2">
      <c r="D36" s="9"/>
      <c r="E36" s="9"/>
      <c r="F36" s="9"/>
      <c r="G36" s="9"/>
      <c r="H36" s="9"/>
    </row>
    <row r="37" spans="4:9" x14ac:dyDescent="0.2">
      <c r="D37" s="9"/>
      <c r="E37" s="9"/>
      <c r="F37" s="9"/>
      <c r="G37" s="9"/>
      <c r="H37" s="9"/>
    </row>
    <row r="38" spans="4:9" x14ac:dyDescent="0.2">
      <c r="D38" s="23"/>
      <c r="E38" s="23"/>
      <c r="F38" s="23"/>
      <c r="G38" s="23"/>
      <c r="H38" s="9"/>
    </row>
    <row r="39" spans="4:9" x14ac:dyDescent="0.2">
      <c r="D39" s="9"/>
      <c r="E39" s="9"/>
      <c r="F39" s="9"/>
      <c r="G39" s="9"/>
      <c r="H39" s="9"/>
    </row>
    <row r="40" spans="4:9" x14ac:dyDescent="0.2">
      <c r="D40" s="9"/>
      <c r="E40" s="9"/>
      <c r="F40" s="9"/>
      <c r="G40" s="9"/>
      <c r="H40" s="9"/>
    </row>
    <row r="41" spans="4:9" x14ac:dyDescent="0.2">
      <c r="D41" s="9"/>
      <c r="E41" s="9"/>
      <c r="F41" s="9"/>
      <c r="G41" s="9"/>
      <c r="H41" s="9"/>
    </row>
    <row r="42" spans="4:9" x14ac:dyDescent="0.2">
      <c r="D42" s="9"/>
      <c r="E42" s="9"/>
      <c r="F42" s="9"/>
      <c r="G42" s="9"/>
      <c r="H42" s="9"/>
    </row>
    <row r="43" spans="4:9" x14ac:dyDescent="0.2">
      <c r="D43" s="9"/>
      <c r="E43" s="9"/>
      <c r="F43" s="9"/>
      <c r="G43" s="9"/>
      <c r="H43" s="9"/>
    </row>
    <row r="44" spans="4:9" x14ac:dyDescent="0.2">
      <c r="D44" s="9"/>
      <c r="E44" s="9"/>
      <c r="F44" s="9"/>
      <c r="G44" s="9"/>
      <c r="H44" s="9"/>
    </row>
  </sheetData>
  <mergeCells count="7">
    <mergeCell ref="A24:C24"/>
    <mergeCell ref="B26:C26"/>
    <mergeCell ref="A8:C8"/>
    <mergeCell ref="A11:C11"/>
    <mergeCell ref="B12:C12"/>
    <mergeCell ref="B17:C17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8ACE-AED6-4032-8646-61806460AA2B}">
  <dimension ref="A1:H38"/>
  <sheetViews>
    <sheetView showGridLines="0" topLeftCell="A4" zoomScaleNormal="100" workbookViewId="0">
      <selection activeCell="D36" sqref="D36"/>
    </sheetView>
  </sheetViews>
  <sheetFormatPr baseColWidth="10" defaultColWidth="10.85546875" defaultRowHeight="12.75" x14ac:dyDescent="0.2"/>
  <cols>
    <col min="1" max="1" width="56.85546875" style="13" customWidth="1"/>
    <col min="2" max="2" width="31.42578125" style="13" customWidth="1"/>
    <col min="3" max="3" width="14.85546875" style="13" customWidth="1"/>
    <col min="4" max="16384" width="10.85546875" style="13"/>
  </cols>
  <sheetData>
    <row r="1" spans="1:8" x14ac:dyDescent="0.2">
      <c r="A1" s="12" t="s">
        <v>46</v>
      </c>
    </row>
    <row r="2" spans="1:8" x14ac:dyDescent="0.2">
      <c r="A2" s="12" t="s">
        <v>250</v>
      </c>
    </row>
    <row r="4" spans="1:8" x14ac:dyDescent="0.2">
      <c r="A4" s="101" t="s">
        <v>47</v>
      </c>
      <c r="B4" s="102" t="s">
        <v>48</v>
      </c>
      <c r="C4" s="103" t="s">
        <v>49</v>
      </c>
    </row>
    <row r="5" spans="1:8" ht="25.5" x14ac:dyDescent="0.2">
      <c r="A5" s="91" t="s">
        <v>223</v>
      </c>
      <c r="B5" s="166" t="s">
        <v>238</v>
      </c>
      <c r="C5" s="165">
        <v>2.18780666883345E-3</v>
      </c>
    </row>
    <row r="6" spans="1:8" ht="25.5" x14ac:dyDescent="0.2">
      <c r="A6" s="106" t="s">
        <v>224</v>
      </c>
      <c r="B6" s="107" t="s">
        <v>238</v>
      </c>
      <c r="C6" s="165">
        <v>7.5816825140796906E-2</v>
      </c>
    </row>
    <row r="7" spans="1:8" x14ac:dyDescent="0.2">
      <c r="A7" s="106" t="s">
        <v>50</v>
      </c>
      <c r="B7" s="107" t="s">
        <v>239</v>
      </c>
      <c r="C7" s="180">
        <v>811.51234375000013</v>
      </c>
    </row>
    <row r="8" spans="1:8" x14ac:dyDescent="0.2">
      <c r="A8" s="91" t="s">
        <v>51</v>
      </c>
      <c r="B8" s="108" t="s">
        <v>240</v>
      </c>
      <c r="C8" s="181">
        <v>800.66114754098351</v>
      </c>
    </row>
    <row r="9" spans="1:8" x14ac:dyDescent="0.2">
      <c r="A9" s="91"/>
      <c r="B9" s="108" t="s">
        <v>241</v>
      </c>
      <c r="C9" s="181">
        <v>850.15354838709641</v>
      </c>
    </row>
    <row r="10" spans="1:8" x14ac:dyDescent="0.2">
      <c r="A10" s="91"/>
      <c r="B10" s="109" t="s">
        <v>242</v>
      </c>
      <c r="C10" s="182">
        <v>896.074833333333</v>
      </c>
    </row>
    <row r="11" spans="1:8" x14ac:dyDescent="0.2">
      <c r="A11" s="91"/>
      <c r="B11" s="108" t="s">
        <v>238</v>
      </c>
      <c r="C11" s="181">
        <v>839.07340080971642</v>
      </c>
    </row>
    <row r="12" spans="1:8" x14ac:dyDescent="0.2">
      <c r="A12" s="93"/>
      <c r="B12" s="109" t="s">
        <v>249</v>
      </c>
      <c r="C12" s="183">
        <v>938.46892631664593</v>
      </c>
      <c r="D12" s="138"/>
      <c r="H12" s="30"/>
    </row>
    <row r="13" spans="1:8" x14ac:dyDescent="0.2">
      <c r="A13" s="91" t="s">
        <v>52</v>
      </c>
      <c r="B13" s="108" t="s">
        <v>239</v>
      </c>
      <c r="C13" s="185">
        <v>4.0491706132888794</v>
      </c>
      <c r="H13" s="30"/>
    </row>
    <row r="14" spans="1:8" x14ac:dyDescent="0.2">
      <c r="A14" s="91" t="s">
        <v>260</v>
      </c>
      <c r="B14" s="108" t="s">
        <v>240</v>
      </c>
      <c r="C14" s="185">
        <v>3.8391653238932291</v>
      </c>
      <c r="H14" s="30"/>
    </row>
    <row r="15" spans="1:8" x14ac:dyDescent="0.2">
      <c r="A15" s="91"/>
      <c r="B15" s="108" t="s">
        <v>241</v>
      </c>
      <c r="C15" s="185">
        <v>3.7901728582382201</v>
      </c>
      <c r="F15" s="31"/>
      <c r="H15" s="30"/>
    </row>
    <row r="16" spans="1:8" x14ac:dyDescent="0.2">
      <c r="A16" s="91"/>
      <c r="B16" s="108" t="s">
        <v>242</v>
      </c>
      <c r="C16" s="185">
        <v>3.7006488037109375</v>
      </c>
    </row>
    <row r="17" spans="1:7" x14ac:dyDescent="0.2">
      <c r="A17" s="91"/>
      <c r="B17" s="107" t="s">
        <v>238</v>
      </c>
      <c r="C17" s="186">
        <v>3.8454532918132158</v>
      </c>
    </row>
    <row r="18" spans="1:7" x14ac:dyDescent="0.2">
      <c r="A18" s="91"/>
      <c r="B18" s="108" t="s">
        <v>262</v>
      </c>
      <c r="C18" s="187">
        <v>3.99025952342972</v>
      </c>
    </row>
    <row r="19" spans="1:7" x14ac:dyDescent="0.2">
      <c r="A19" s="106" t="s">
        <v>257</v>
      </c>
      <c r="B19" s="107" t="s">
        <v>239</v>
      </c>
      <c r="C19" s="188">
        <v>4.3069028227773858</v>
      </c>
    </row>
    <row r="20" spans="1:7" x14ac:dyDescent="0.2">
      <c r="A20" s="91" t="s">
        <v>261</v>
      </c>
      <c r="B20" s="108" t="s">
        <v>240</v>
      </c>
      <c r="C20" s="185">
        <v>3.4891047860957642</v>
      </c>
    </row>
    <row r="21" spans="1:7" x14ac:dyDescent="0.2">
      <c r="B21" s="108" t="s">
        <v>241</v>
      </c>
      <c r="C21" s="185">
        <v>3.7129221348327999</v>
      </c>
    </row>
    <row r="22" spans="1:7" x14ac:dyDescent="0.2">
      <c r="A22" s="93"/>
      <c r="B22" s="108" t="s">
        <v>242</v>
      </c>
      <c r="C22" s="189">
        <v>3.7175452768967663</v>
      </c>
    </row>
    <row r="23" spans="1:7" x14ac:dyDescent="0.2">
      <c r="A23" s="106" t="s">
        <v>53</v>
      </c>
      <c r="B23" s="107" t="s">
        <v>243</v>
      </c>
      <c r="C23" s="180">
        <v>304.21699999999998</v>
      </c>
    </row>
    <row r="24" spans="1:7" x14ac:dyDescent="0.2">
      <c r="A24" s="91" t="s">
        <v>54</v>
      </c>
      <c r="B24" s="108" t="s">
        <v>244</v>
      </c>
      <c r="C24" s="181">
        <v>298.41500000000002</v>
      </c>
    </row>
    <row r="25" spans="1:7" x14ac:dyDescent="0.2">
      <c r="A25" s="91"/>
      <c r="B25" s="108" t="s">
        <v>245</v>
      </c>
      <c r="C25" s="181">
        <v>310.21800000000002</v>
      </c>
      <c r="G25" s="32"/>
    </row>
    <row r="26" spans="1:7" x14ac:dyDescent="0.2">
      <c r="A26" s="93"/>
      <c r="B26" s="109" t="s">
        <v>246</v>
      </c>
      <c r="C26" s="182">
        <v>344.11500000000001</v>
      </c>
      <c r="G26" s="32"/>
    </row>
    <row r="27" spans="1:7" x14ac:dyDescent="0.2">
      <c r="A27" s="91" t="s">
        <v>55</v>
      </c>
      <c r="B27" s="108" t="s">
        <v>243</v>
      </c>
      <c r="C27" s="180">
        <v>627.97500365972496</v>
      </c>
    </row>
    <row r="28" spans="1:7" x14ac:dyDescent="0.2">
      <c r="A28" s="91" t="s">
        <v>54</v>
      </c>
      <c r="B28" s="108" t="s">
        <v>244</v>
      </c>
      <c r="C28" s="181">
        <v>689.907884269953</v>
      </c>
    </row>
    <row r="29" spans="1:7" x14ac:dyDescent="0.2">
      <c r="A29" s="91"/>
      <c r="B29" s="108" t="s">
        <v>245</v>
      </c>
      <c r="C29" s="181">
        <v>692.50138330459595</v>
      </c>
    </row>
    <row r="30" spans="1:7" x14ac:dyDescent="0.2">
      <c r="A30" s="91"/>
      <c r="B30" s="109" t="s">
        <v>246</v>
      </c>
      <c r="C30" s="182">
        <v>725.19375103712105</v>
      </c>
    </row>
    <row r="31" spans="1:7" x14ac:dyDescent="0.2">
      <c r="A31" s="91"/>
      <c r="B31" s="108" t="s">
        <v>247</v>
      </c>
      <c r="C31" s="184">
        <v>2735.5780222713902</v>
      </c>
    </row>
    <row r="32" spans="1:7" x14ac:dyDescent="0.2">
      <c r="A32" s="91"/>
      <c r="B32" s="108" t="s">
        <v>206</v>
      </c>
      <c r="C32" s="184">
        <v>2685.9735352397001</v>
      </c>
    </row>
    <row r="33" spans="1:3" ht="25.5" x14ac:dyDescent="0.2">
      <c r="A33" s="92" t="s">
        <v>203</v>
      </c>
      <c r="B33" s="110" t="s">
        <v>248</v>
      </c>
      <c r="C33" s="148">
        <v>0.96499999999999997</v>
      </c>
    </row>
    <row r="34" spans="1:3" x14ac:dyDescent="0.2">
      <c r="A34" s="221" t="s">
        <v>56</v>
      </c>
      <c r="B34" s="108" t="s">
        <v>247</v>
      </c>
      <c r="C34" s="104">
        <v>17862.6429730374</v>
      </c>
    </row>
    <row r="35" spans="1:3" x14ac:dyDescent="0.2">
      <c r="A35" s="222"/>
      <c r="B35" s="109" t="s">
        <v>206</v>
      </c>
      <c r="C35" s="105">
        <v>14309.3640847325</v>
      </c>
    </row>
    <row r="36" spans="1:3" x14ac:dyDescent="0.2">
      <c r="A36" s="13" t="s">
        <v>197</v>
      </c>
    </row>
    <row r="38" spans="1:3" x14ac:dyDescent="0.2">
      <c r="C38" s="137"/>
    </row>
  </sheetData>
  <mergeCells count="1">
    <mergeCell ref="A34:A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12720-BB8A-4FA3-8929-E8E823845920}">
  <dimension ref="A1:G6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1" width="19.7109375" style="13" customWidth="1"/>
    <col min="2" max="16384" width="10.85546875" style="13"/>
  </cols>
  <sheetData>
    <row r="1" spans="1:7" x14ac:dyDescent="0.2">
      <c r="A1" s="12" t="s">
        <v>57</v>
      </c>
    </row>
    <row r="2" spans="1:7" x14ac:dyDescent="0.2">
      <c r="A2" s="12" t="s">
        <v>58</v>
      </c>
    </row>
    <row r="4" spans="1:7" ht="25.5" x14ac:dyDescent="0.2">
      <c r="A4" s="111" t="s">
        <v>59</v>
      </c>
      <c r="B4" s="102" t="s">
        <v>60</v>
      </c>
      <c r="C4" s="102" t="s">
        <v>61</v>
      </c>
      <c r="D4" s="102" t="s">
        <v>7</v>
      </c>
      <c r="E4" s="102" t="s">
        <v>225</v>
      </c>
      <c r="F4" s="102" t="s">
        <v>62</v>
      </c>
      <c r="G4" s="102" t="s">
        <v>9</v>
      </c>
    </row>
    <row r="5" spans="1:7" x14ac:dyDescent="0.2">
      <c r="A5" s="113" t="s">
        <v>63</v>
      </c>
      <c r="B5" s="112">
        <v>1.63</v>
      </c>
      <c r="C5" s="112">
        <v>1.82</v>
      </c>
      <c r="D5" s="112">
        <v>2.39</v>
      </c>
      <c r="E5" s="112">
        <v>2.39</v>
      </c>
      <c r="F5" s="112">
        <v>1.04</v>
      </c>
      <c r="G5" s="112">
        <v>1</v>
      </c>
    </row>
    <row r="6" spans="1:7" x14ac:dyDescent="0.2">
      <c r="A6" s="13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9520-0D82-476F-9757-EB80EFAD2484}">
  <dimension ref="A1:C8"/>
  <sheetViews>
    <sheetView workbookViewId="0">
      <selection activeCell="D36" sqref="D36"/>
    </sheetView>
  </sheetViews>
  <sheetFormatPr baseColWidth="10" defaultRowHeight="12.75" x14ac:dyDescent="0.2"/>
  <cols>
    <col min="1" max="1" width="51.5703125" style="140" customWidth="1"/>
    <col min="2" max="2" width="11.42578125" style="140"/>
    <col min="3" max="3" width="31.7109375" style="140" customWidth="1"/>
    <col min="4" max="16384" width="11.42578125" style="140"/>
  </cols>
  <sheetData>
    <row r="1" spans="1:3" x14ac:dyDescent="0.2">
      <c r="A1" s="167" t="s">
        <v>0</v>
      </c>
    </row>
    <row r="2" spans="1:3" x14ac:dyDescent="0.2">
      <c r="A2" s="167" t="s">
        <v>226</v>
      </c>
    </row>
    <row r="4" spans="1:3" x14ac:dyDescent="0.2">
      <c r="A4" s="170" t="s">
        <v>47</v>
      </c>
      <c r="B4" s="171" t="s">
        <v>49</v>
      </c>
      <c r="C4" s="172" t="s">
        <v>65</v>
      </c>
    </row>
    <row r="5" spans="1:3" s="168" customFormat="1" ht="50.1" customHeight="1" x14ac:dyDescent="0.2">
      <c r="A5" s="174" t="s">
        <v>227</v>
      </c>
      <c r="B5" s="176">
        <v>6.7900000000000016E-2</v>
      </c>
      <c r="C5" s="175" t="s">
        <v>229</v>
      </c>
    </row>
    <row r="6" spans="1:3" s="168" customFormat="1" ht="50.1" customHeight="1" x14ac:dyDescent="0.2">
      <c r="A6" s="174" t="s">
        <v>231</v>
      </c>
      <c r="B6" s="176">
        <v>0.25166699999999997</v>
      </c>
      <c r="C6" s="175" t="s">
        <v>229</v>
      </c>
    </row>
    <row r="7" spans="1:3" s="168" customFormat="1" ht="50.1" customHeight="1" x14ac:dyDescent="0.2">
      <c r="A7" s="169" t="s">
        <v>228</v>
      </c>
      <c r="B7" s="173">
        <v>0.33164250000000001</v>
      </c>
      <c r="C7" s="123" t="s">
        <v>229</v>
      </c>
    </row>
    <row r="8" spans="1:3" x14ac:dyDescent="0.2">
      <c r="A8" s="140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CB9D-CAFA-4B62-9F3B-6E9B13F6D45D}">
  <dimension ref="A1:H14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1" width="53.85546875" style="13" customWidth="1"/>
    <col min="2" max="4" width="16" style="13" customWidth="1"/>
    <col min="5" max="16384" width="10.85546875" style="13"/>
  </cols>
  <sheetData>
    <row r="1" spans="1:8" x14ac:dyDescent="0.2">
      <c r="A1" s="12" t="s">
        <v>11</v>
      </c>
    </row>
    <row r="2" spans="1:8" x14ac:dyDescent="0.2">
      <c r="A2" s="12" t="s">
        <v>251</v>
      </c>
    </row>
    <row r="3" spans="1:8" x14ac:dyDescent="0.2">
      <c r="A3" s="13" t="s">
        <v>253</v>
      </c>
    </row>
    <row r="5" spans="1:8" ht="26.45" customHeight="1" x14ac:dyDescent="0.2">
      <c r="A5" s="223" t="s">
        <v>1</v>
      </c>
      <c r="B5" s="225" t="s">
        <v>2</v>
      </c>
      <c r="C5" s="223" t="s">
        <v>3</v>
      </c>
      <c r="D5" s="227" t="s">
        <v>4</v>
      </c>
      <c r="E5" s="14"/>
    </row>
    <row r="6" spans="1:8" x14ac:dyDescent="0.2">
      <c r="A6" s="224"/>
      <c r="B6" s="226"/>
      <c r="C6" s="224"/>
      <c r="D6" s="228"/>
      <c r="E6" s="14"/>
    </row>
    <row r="7" spans="1:8" x14ac:dyDescent="0.2">
      <c r="A7" s="149" t="s">
        <v>5</v>
      </c>
      <c r="B7" s="192">
        <v>14481143.257000001</v>
      </c>
      <c r="C7" s="193">
        <v>366413.545514483</v>
      </c>
      <c r="D7" s="194">
        <v>14114729.711485518</v>
      </c>
      <c r="E7" s="14"/>
      <c r="F7" s="30"/>
      <c r="G7" s="30"/>
      <c r="H7" s="30"/>
    </row>
    <row r="8" spans="1:8" x14ac:dyDescent="0.2">
      <c r="A8" s="151" t="s">
        <v>211</v>
      </c>
      <c r="B8" s="192">
        <v>-16883578.679999996</v>
      </c>
      <c r="C8" s="193">
        <v>-622676.31967839599</v>
      </c>
      <c r="D8" s="194">
        <v>-16260902.3603216</v>
      </c>
      <c r="E8" s="14"/>
      <c r="F8" s="30"/>
      <c r="G8" s="30"/>
      <c r="H8" s="30"/>
    </row>
    <row r="9" spans="1:8" x14ac:dyDescent="0.2">
      <c r="A9" s="149" t="s">
        <v>6</v>
      </c>
      <c r="B9" s="192">
        <v>7455381.1720000003</v>
      </c>
      <c r="C9" s="193">
        <v>-4071.1387993888929</v>
      </c>
      <c r="D9" s="194">
        <v>7459452.3107993891</v>
      </c>
      <c r="E9" s="14"/>
      <c r="F9" s="30"/>
      <c r="G9" s="30"/>
      <c r="H9" s="30"/>
    </row>
    <row r="10" spans="1:8" x14ac:dyDescent="0.2">
      <c r="A10" s="149" t="s">
        <v>7</v>
      </c>
      <c r="B10" s="192">
        <v>12909170.664999999</v>
      </c>
      <c r="C10" s="193">
        <v>-9257.8052920792252</v>
      </c>
      <c r="D10" s="194">
        <v>12918428.470292078</v>
      </c>
      <c r="E10" s="14"/>
      <c r="F10" s="30"/>
      <c r="G10" s="30"/>
      <c r="H10" s="30"/>
    </row>
    <row r="11" spans="1:8" x14ac:dyDescent="0.2">
      <c r="A11" s="149" t="s">
        <v>8</v>
      </c>
      <c r="B11" s="192">
        <v>29125016.426000003</v>
      </c>
      <c r="C11" s="193">
        <v>9436.7006715461612</v>
      </c>
      <c r="D11" s="194">
        <v>29115579.725328457</v>
      </c>
      <c r="E11" s="14"/>
      <c r="F11" s="30"/>
      <c r="G11" s="30"/>
      <c r="H11" s="30"/>
    </row>
    <row r="12" spans="1:8" x14ac:dyDescent="0.2">
      <c r="A12" s="149" t="s">
        <v>9</v>
      </c>
      <c r="B12" s="192">
        <v>309531.69799999986</v>
      </c>
      <c r="C12" s="193">
        <v>-92.85950939997565</v>
      </c>
      <c r="D12" s="194">
        <v>309624.55750939983</v>
      </c>
      <c r="E12" s="14"/>
      <c r="F12" s="30"/>
      <c r="G12" s="30"/>
      <c r="H12" s="30"/>
    </row>
    <row r="13" spans="1:8" ht="16.350000000000001" customHeight="1" x14ac:dyDescent="0.2">
      <c r="A13" s="114" t="s">
        <v>10</v>
      </c>
      <c r="B13" s="195">
        <v>47396664.538000003</v>
      </c>
      <c r="C13" s="196">
        <v>-260247.87709324062</v>
      </c>
      <c r="D13" s="197">
        <v>47656912.415093243</v>
      </c>
      <c r="E13" s="14"/>
      <c r="F13" s="30"/>
      <c r="G13" s="30"/>
      <c r="H13" s="30"/>
    </row>
    <row r="14" spans="1:8" x14ac:dyDescent="0.2">
      <c r="A14" s="1" t="s">
        <v>14</v>
      </c>
      <c r="C14" s="156"/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D968-2A67-4E9B-9558-6CEDDE235693}">
  <dimension ref="A1:F14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1" width="69.28515625" style="13" customWidth="1"/>
    <col min="2" max="2" width="26.140625" style="13" bestFit="1" customWidth="1"/>
    <col min="3" max="3" width="14.5703125" style="13" customWidth="1"/>
    <col min="4" max="16384" width="10.85546875" style="13"/>
  </cols>
  <sheetData>
    <row r="1" spans="1:6" x14ac:dyDescent="0.2">
      <c r="A1" s="12" t="s">
        <v>15</v>
      </c>
    </row>
    <row r="2" spans="1:6" ht="15" x14ac:dyDescent="0.2">
      <c r="A2" s="12" t="s">
        <v>272</v>
      </c>
    </row>
    <row r="3" spans="1:6" x14ac:dyDescent="0.2">
      <c r="A3" s="13" t="s">
        <v>253</v>
      </c>
    </row>
    <row r="5" spans="1:6" s="140" customFormat="1" ht="14.45" customHeight="1" x14ac:dyDescent="0.2">
      <c r="A5" s="101" t="s">
        <v>214</v>
      </c>
      <c r="B5" s="111" t="s">
        <v>1</v>
      </c>
      <c r="C5" s="111" t="s">
        <v>208</v>
      </c>
      <c r="D5" s="141"/>
      <c r="F5" s="141"/>
    </row>
    <row r="6" spans="1:6" s="140" customFormat="1" ht="14.45" customHeight="1" x14ac:dyDescent="0.2">
      <c r="A6" s="144" t="s">
        <v>217</v>
      </c>
      <c r="B6" s="154" t="s">
        <v>8</v>
      </c>
      <c r="C6" s="191">
        <v>18517.982668000004</v>
      </c>
      <c r="D6" s="145"/>
      <c r="E6" s="142"/>
      <c r="F6" s="143"/>
    </row>
    <row r="7" spans="1:6" s="140" customFormat="1" ht="14.45" customHeight="1" x14ac:dyDescent="0.2">
      <c r="A7" s="163" t="s">
        <v>209</v>
      </c>
      <c r="B7" s="164" t="s">
        <v>215</v>
      </c>
      <c r="C7" s="190">
        <v>18517.982668000004</v>
      </c>
      <c r="D7" s="145"/>
      <c r="E7" s="142"/>
      <c r="F7" s="143"/>
    </row>
    <row r="8" spans="1:6" s="140" customFormat="1" ht="12.75" customHeight="1" x14ac:dyDescent="0.2">
      <c r="A8" s="229" t="s">
        <v>216</v>
      </c>
      <c r="B8" s="229"/>
      <c r="C8" s="229"/>
    </row>
    <row r="9" spans="1:6" s="140" customFormat="1" x14ac:dyDescent="0.2">
      <c r="A9" s="230"/>
      <c r="B9" s="230"/>
      <c r="C9" s="230"/>
    </row>
    <row r="10" spans="1:6" x14ac:dyDescent="0.2">
      <c r="A10" s="146" t="s">
        <v>210</v>
      </c>
      <c r="B10" s="147"/>
    </row>
    <row r="12" spans="1:6" x14ac:dyDescent="0.2">
      <c r="B12" s="140"/>
    </row>
    <row r="13" spans="1:6" x14ac:dyDescent="0.2">
      <c r="B13" s="140"/>
    </row>
    <row r="14" spans="1:6" x14ac:dyDescent="0.2">
      <c r="C14" s="159"/>
    </row>
  </sheetData>
  <mergeCells count="1">
    <mergeCell ref="A8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1119-0BB9-4EB2-9E1D-1B038ACBFD40}">
  <dimension ref="A1:C10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3" width="18.42578125" style="13" customWidth="1"/>
    <col min="4" max="16384" width="10.85546875" style="13"/>
  </cols>
  <sheetData>
    <row r="1" spans="1:3" x14ac:dyDescent="0.2">
      <c r="A1" s="12" t="s">
        <v>24</v>
      </c>
    </row>
    <row r="2" spans="1:3" x14ac:dyDescent="0.2">
      <c r="A2" s="12" t="s">
        <v>273</v>
      </c>
    </row>
    <row r="3" spans="1:3" x14ac:dyDescent="0.2">
      <c r="A3" s="13" t="s">
        <v>253</v>
      </c>
    </row>
    <row r="5" spans="1:3" ht="25.5" x14ac:dyDescent="0.2">
      <c r="A5" s="102" t="s">
        <v>12</v>
      </c>
      <c r="B5" s="102" t="s">
        <v>3</v>
      </c>
      <c r="C5" s="102" t="s">
        <v>13</v>
      </c>
    </row>
    <row r="6" spans="1:3" x14ac:dyDescent="0.2">
      <c r="A6" s="198">
        <v>2671857.6639999999</v>
      </c>
      <c r="B6" s="198">
        <v>-937.84595254110172</v>
      </c>
      <c r="C6" s="198">
        <v>2672795.509952541</v>
      </c>
    </row>
    <row r="7" spans="1:3" x14ac:dyDescent="0.2">
      <c r="A7" s="1" t="s">
        <v>14</v>
      </c>
    </row>
    <row r="10" spans="1:3" x14ac:dyDescent="0.2">
      <c r="B10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6FA9-678D-469E-A4D0-8FF1C14675EE}">
  <dimension ref="A1:G15"/>
  <sheetViews>
    <sheetView showGridLines="0" workbookViewId="0">
      <selection activeCell="D36" sqref="D36"/>
    </sheetView>
  </sheetViews>
  <sheetFormatPr baseColWidth="10" defaultColWidth="10.85546875" defaultRowHeight="12.75" x14ac:dyDescent="0.2"/>
  <cols>
    <col min="1" max="4" width="21.140625" style="13" customWidth="1"/>
    <col min="5" max="16384" width="10.85546875" style="13"/>
  </cols>
  <sheetData>
    <row r="1" spans="1:7" x14ac:dyDescent="0.2">
      <c r="A1" s="12" t="s">
        <v>27</v>
      </c>
    </row>
    <row r="2" spans="1:7" x14ac:dyDescent="0.2">
      <c r="A2" s="12" t="s">
        <v>271</v>
      </c>
    </row>
    <row r="3" spans="1:7" x14ac:dyDescent="0.2">
      <c r="A3" s="13" t="s">
        <v>253</v>
      </c>
    </row>
    <row r="5" spans="1:7" ht="25.5" x14ac:dyDescent="0.2">
      <c r="A5" s="115" t="s">
        <v>16</v>
      </c>
      <c r="B5" s="102" t="s">
        <v>12</v>
      </c>
      <c r="C5" s="118" t="s">
        <v>3</v>
      </c>
      <c r="D5" s="102" t="s">
        <v>17</v>
      </c>
    </row>
    <row r="6" spans="1:7" x14ac:dyDescent="0.2">
      <c r="A6" s="116" t="s">
        <v>18</v>
      </c>
      <c r="B6" s="193">
        <v>323063.36632000003</v>
      </c>
      <c r="C6" s="192">
        <v>308546.74690438795</v>
      </c>
      <c r="D6" s="193">
        <f>B6-C6</f>
        <v>14516.619415612076</v>
      </c>
      <c r="G6" s="30"/>
    </row>
    <row r="7" spans="1:7" x14ac:dyDescent="0.2">
      <c r="A7" s="116" t="s">
        <v>19</v>
      </c>
      <c r="B7" s="193">
        <v>271181.91496999998</v>
      </c>
      <c r="C7" s="192">
        <v>-132158.62873311137</v>
      </c>
      <c r="D7" s="193">
        <f t="shared" ref="D7:D9" si="0">B7-C7</f>
        <v>403340.54370311135</v>
      </c>
      <c r="G7" s="30"/>
    </row>
    <row r="8" spans="1:7" x14ac:dyDescent="0.2">
      <c r="A8" s="116" t="s">
        <v>20</v>
      </c>
      <c r="B8" s="193">
        <v>284735.01806000003</v>
      </c>
      <c r="C8" s="192">
        <v>-15743.907508678198</v>
      </c>
      <c r="D8" s="193">
        <f t="shared" si="0"/>
        <v>300478.92556867824</v>
      </c>
      <c r="G8" s="30"/>
    </row>
    <row r="9" spans="1:7" x14ac:dyDescent="0.2">
      <c r="A9" s="116" t="s">
        <v>21</v>
      </c>
      <c r="B9" s="193">
        <v>301411.98403000005</v>
      </c>
      <c r="C9" s="192">
        <v>-15264.737173136045</v>
      </c>
      <c r="D9" s="193">
        <f t="shared" si="0"/>
        <v>316676.72120313608</v>
      </c>
      <c r="G9" s="30"/>
    </row>
    <row r="10" spans="1:7" x14ac:dyDescent="0.2">
      <c r="A10" s="117" t="s">
        <v>10</v>
      </c>
      <c r="B10" s="196">
        <f>SUM(B6:B9)</f>
        <v>1180392.2833800002</v>
      </c>
      <c r="C10" s="195">
        <v>145379.47348946234</v>
      </c>
      <c r="D10" s="196">
        <f>SUM(D6:D9)</f>
        <v>1035012.8098905378</v>
      </c>
      <c r="G10" s="30"/>
    </row>
    <row r="11" spans="1:7" x14ac:dyDescent="0.2">
      <c r="A11" s="15" t="s">
        <v>22</v>
      </c>
    </row>
    <row r="12" spans="1:7" x14ac:dyDescent="0.2">
      <c r="A12" s="15" t="s">
        <v>23</v>
      </c>
    </row>
    <row r="13" spans="1:7" x14ac:dyDescent="0.2">
      <c r="B13" s="157"/>
    </row>
    <row r="15" spans="1:7" x14ac:dyDescent="0.2">
      <c r="D15" s="15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020E-E0C4-4542-AEB3-1D57FE49095B}">
  <dimension ref="A1:D10"/>
  <sheetViews>
    <sheetView showGridLines="0" zoomScaleNormal="100" workbookViewId="0">
      <selection activeCell="D36" sqref="D36"/>
    </sheetView>
  </sheetViews>
  <sheetFormatPr baseColWidth="10" defaultColWidth="10.85546875" defaultRowHeight="12.75" x14ac:dyDescent="0.2"/>
  <cols>
    <col min="1" max="1" width="44.5703125" style="13" customWidth="1"/>
    <col min="2" max="4" width="20.85546875" style="13" customWidth="1"/>
    <col min="5" max="16384" width="10.85546875" style="13"/>
  </cols>
  <sheetData>
    <row r="1" spans="1:4" x14ac:dyDescent="0.2">
      <c r="A1" s="12" t="s">
        <v>33</v>
      </c>
    </row>
    <row r="2" spans="1:4" x14ac:dyDescent="0.2">
      <c r="A2" s="12" t="s">
        <v>266</v>
      </c>
    </row>
    <row r="3" spans="1:4" x14ac:dyDescent="0.2">
      <c r="A3" s="13" t="s">
        <v>253</v>
      </c>
    </row>
    <row r="5" spans="1:4" ht="25.5" x14ac:dyDescent="0.2">
      <c r="A5" s="115" t="s">
        <v>1</v>
      </c>
      <c r="B5" s="102" t="s">
        <v>25</v>
      </c>
      <c r="C5" s="118" t="s">
        <v>26</v>
      </c>
      <c r="D5" s="102" t="s">
        <v>17</v>
      </c>
    </row>
    <row r="6" spans="1:4" x14ac:dyDescent="0.2">
      <c r="A6" s="120" t="s">
        <v>263</v>
      </c>
      <c r="B6" s="193">
        <v>422261.51117069606</v>
      </c>
      <c r="C6" s="192">
        <v>345565.42648482305</v>
      </c>
      <c r="D6" s="193">
        <v>76696.084685873007</v>
      </c>
    </row>
    <row r="7" spans="1:4" x14ac:dyDescent="0.2">
      <c r="A7" s="120" t="s">
        <v>264</v>
      </c>
      <c r="B7" s="193">
        <v>552486.85411472025</v>
      </c>
      <c r="C7" s="192">
        <v>15150.764559788342</v>
      </c>
      <c r="D7" s="193">
        <v>537336.08955493185</v>
      </c>
    </row>
    <row r="8" spans="1:4" x14ac:dyDescent="0.2">
      <c r="A8" s="152" t="s">
        <v>265</v>
      </c>
      <c r="B8" s="193">
        <v>-330378.21795870719</v>
      </c>
      <c r="C8" s="192">
        <v>-56322.885210979613</v>
      </c>
      <c r="D8" s="193">
        <v>-274055.33274772757</v>
      </c>
    </row>
    <row r="9" spans="1:4" x14ac:dyDescent="0.2">
      <c r="A9" s="121" t="s">
        <v>10</v>
      </c>
      <c r="B9" s="196">
        <v>644370.14732670924</v>
      </c>
      <c r="C9" s="195">
        <v>304393.30583363178</v>
      </c>
      <c r="D9" s="196">
        <v>339976.84149307729</v>
      </c>
    </row>
    <row r="10" spans="1:4" x14ac:dyDescent="0.2">
      <c r="A10" s="1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1E337-624E-4D4A-BCEE-39B0AA29847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a29962c2-db64-44b6-bb40-607f45c4618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9406bea5-fcf1-424a-9f5e-6e7d0d8d5dbe"/>
  </ds:schemaRefs>
</ds:datastoreItem>
</file>

<file path=customXml/itemProps2.xml><?xml version="1.0" encoding="utf-8"?>
<ds:datastoreItem xmlns:ds="http://schemas.openxmlformats.org/officeDocument/2006/customXml" ds:itemID="{A77867C5-0E34-4070-AADE-421C564C0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E3EC30-60B2-47BC-BFC3-1E86BF50D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C II.1</vt:lpstr>
      <vt:lpstr>C II.2</vt:lpstr>
      <vt:lpstr>C II.3</vt:lpstr>
      <vt:lpstr>C II.4</vt:lpstr>
      <vt:lpstr>C II.5</vt:lpstr>
      <vt:lpstr>C II.6</vt:lpstr>
      <vt:lpstr>C II.7</vt:lpstr>
      <vt:lpstr>C II.8</vt:lpstr>
      <vt:lpstr>C II.9</vt:lpstr>
      <vt:lpstr>C II.10</vt:lpstr>
      <vt:lpstr>C II.11</vt:lpstr>
      <vt:lpstr>C II.12</vt:lpstr>
      <vt:lpstr>C II.13</vt:lpstr>
      <vt:lpstr>C A.1</vt:lpstr>
      <vt:lpstr>C A.2</vt:lpstr>
      <vt:lpstr>C A.3</vt:lpstr>
      <vt:lpstr>C A.4.1</vt:lpstr>
      <vt:lpstr>C A.4.2</vt:lpstr>
      <vt:lpstr>'C A.3'!_ftn1</vt:lpstr>
      <vt:lpstr>'C A.3'!_ftnref1</vt:lpstr>
      <vt:lpstr>'C II.1'!_ftnref1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Juan Ignacio Merlo Ávila</cp:lastModifiedBy>
  <dcterms:created xsi:type="dcterms:W3CDTF">2021-05-11T18:57:11Z</dcterms:created>
  <dcterms:modified xsi:type="dcterms:W3CDTF">2024-05-14T15:53:31Z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