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DÓLARES\"/>
    </mc:Choice>
  </mc:AlternateContent>
  <xr:revisionPtr revIDLastSave="0" documentId="13_ncr:1_{3C12F762-C79D-4797-9C7F-112E9CD33DB6}" xr6:coauthVersionLast="47" xr6:coauthVersionMax="47" xr10:uidLastSave="{00000000-0000-0000-0000-000000000000}"/>
  <bookViews>
    <workbookView xWindow="-28920" yWindow="-1620" windowWidth="29040" windowHeight="15840" tabRatio="747" activeTab="11" xr2:uid="{00000000-000D-0000-FFFF-FFFF00000000}"/>
  </bookViews>
  <sheets>
    <sheet name="Enero" sheetId="23" r:id="rId1"/>
    <sheet name="Febrero" sheetId="25" r:id="rId2"/>
    <sheet name="Marzo" sheetId="26" r:id="rId3"/>
    <sheet name="Abril" sheetId="29" r:id="rId4"/>
    <sheet name="Mayo" sheetId="31" r:id="rId5"/>
    <sheet name="Junio" sheetId="32" r:id="rId6"/>
    <sheet name="Julio" sheetId="33" r:id="rId7"/>
    <sheet name="Agosto" sheetId="34" r:id="rId8"/>
    <sheet name="Septiembre" sheetId="35" r:id="rId9"/>
    <sheet name="Octubre" sheetId="36" r:id="rId10"/>
    <sheet name="Noviembre" sheetId="37" r:id="rId11"/>
    <sheet name="Diciembre" sheetId="39" r:id="rId12"/>
  </sheets>
  <definedNames>
    <definedName name="_xlnm.Print_Area" localSheetId="3">Abril!$A$1:$F$68</definedName>
    <definedName name="_xlnm.Print_Area" localSheetId="7">Agosto!$A$1:$F$68</definedName>
    <definedName name="_xlnm.Print_Area" localSheetId="11">Diciembre!$A$1:$F$68</definedName>
    <definedName name="_xlnm.Print_Area" localSheetId="0">Enero!$A$1:$F$69</definedName>
    <definedName name="_xlnm.Print_Area" localSheetId="1">Febrero!$A$1:$F$67</definedName>
    <definedName name="_xlnm.Print_Area" localSheetId="6">Julio!$A$1:$F$69</definedName>
    <definedName name="_xlnm.Print_Area" localSheetId="5">Junio!$A$1:$F$57</definedName>
    <definedName name="_xlnm.Print_Area" localSheetId="2">Marzo!$A$1:$F$66</definedName>
    <definedName name="_xlnm.Print_Area" localSheetId="4">Mayo!$A$1:$F$69</definedName>
    <definedName name="_xlnm.Print_Area" localSheetId="10">Noviembre!$A$1:$F$67</definedName>
    <definedName name="_xlnm.Print_Area" localSheetId="9">Octubre!$A$1:$F$69</definedName>
    <definedName name="_xlnm.Print_Area" localSheetId="8">Septiembre!$A$1:$F$67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39" l="1"/>
  <c r="E67" i="39"/>
  <c r="D67" i="39"/>
  <c r="B45" i="39"/>
  <c r="E56" i="39"/>
  <c r="D56" i="39"/>
  <c r="B31" i="39"/>
  <c r="D42" i="39"/>
  <c r="E42" i="39" s="1"/>
  <c r="B17" i="39"/>
  <c r="E28" i="39"/>
  <c r="D28" i="39"/>
  <c r="B3" i="39"/>
  <c r="D14" i="39"/>
  <c r="E14" i="39" s="1"/>
  <c r="B55" i="37"/>
  <c r="E66" i="37"/>
  <c r="D66" i="37"/>
  <c r="B41" i="37"/>
  <c r="E52" i="37"/>
  <c r="D52" i="37"/>
  <c r="B27" i="37"/>
  <c r="E38" i="37"/>
  <c r="D38" i="37"/>
  <c r="B13" i="37"/>
  <c r="E24" i="37"/>
  <c r="D24" i="37"/>
  <c r="B3" i="37"/>
  <c r="D10" i="37"/>
  <c r="E10" i="37" s="1"/>
  <c r="B58" i="36"/>
  <c r="D68" i="36"/>
  <c r="E68" i="36" s="1"/>
  <c r="B44" i="36"/>
  <c r="E55" i="36"/>
  <c r="D55" i="36"/>
  <c r="B30" i="36"/>
  <c r="D41" i="36"/>
  <c r="E41" i="36" s="1"/>
  <c r="D27" i="36"/>
  <c r="E27" i="36" s="1"/>
  <c r="B16" i="36"/>
  <c r="B3" i="36"/>
  <c r="D13" i="36"/>
  <c r="E13" i="36" s="1"/>
  <c r="B59" i="35"/>
  <c r="D66" i="35"/>
  <c r="E66" i="35" s="1"/>
  <c r="B45" i="35"/>
  <c r="D56" i="35"/>
  <c r="E56" i="35" s="1"/>
  <c r="B31" i="35"/>
  <c r="D42" i="35"/>
  <c r="E42" i="35" s="1"/>
  <c r="B17" i="35"/>
  <c r="D28" i="35"/>
  <c r="E28" i="35" s="1"/>
  <c r="B3" i="35"/>
  <c r="D14" i="35"/>
  <c r="E14" i="35" s="1"/>
  <c r="B56" i="34"/>
  <c r="E67" i="34"/>
  <c r="D67" i="34"/>
  <c r="B42" i="34"/>
  <c r="E53" i="34"/>
  <c r="D53" i="34"/>
  <c r="B28" i="34"/>
  <c r="E39" i="34"/>
  <c r="D39" i="34"/>
  <c r="B14" i="34"/>
  <c r="E25" i="34"/>
  <c r="D25" i="34"/>
  <c r="B3" i="34"/>
  <c r="E11" i="34"/>
  <c r="D11" i="34"/>
  <c r="B59" i="33"/>
  <c r="D68" i="33"/>
  <c r="E68" i="33" s="1"/>
  <c r="B45" i="33"/>
  <c r="D56" i="33"/>
  <c r="E56" i="33" s="1"/>
  <c r="B31" i="33"/>
  <c r="E42" i="33"/>
  <c r="D42" i="33"/>
  <c r="B17" i="33"/>
  <c r="E28" i="33"/>
  <c r="D28" i="33"/>
  <c r="D14" i="33"/>
  <c r="E14" i="33" s="1"/>
  <c r="B3" i="33"/>
  <c r="B45" i="32"/>
  <c r="E56" i="32"/>
  <c r="D56" i="32"/>
  <c r="B31" i="32"/>
  <c r="E42" i="32"/>
  <c r="D42" i="32"/>
  <c r="B17" i="32"/>
  <c r="E28" i="32"/>
  <c r="D28" i="32"/>
  <c r="B3" i="32"/>
  <c r="D14" i="32"/>
  <c r="E14" i="32" s="1"/>
  <c r="B57" i="31"/>
  <c r="D68" i="31"/>
  <c r="E68" i="31" s="1"/>
  <c r="B43" i="31"/>
  <c r="D54" i="31"/>
  <c r="E54" i="31" s="1"/>
  <c r="C50" i="31"/>
  <c r="C51" i="31" s="1"/>
  <c r="C52" i="31" s="1"/>
  <c r="C53" i="31" s="1"/>
  <c r="B29" i="31"/>
  <c r="E40" i="31"/>
  <c r="D40" i="31"/>
  <c r="C36" i="31"/>
  <c r="C37" i="31" s="1"/>
  <c r="C38" i="31" s="1"/>
  <c r="C39" i="31" s="1"/>
  <c r="B15" i="31"/>
  <c r="D26" i="31"/>
  <c r="E26" i="31" s="1"/>
  <c r="C22" i="31"/>
  <c r="C23" i="31" s="1"/>
  <c r="C24" i="31" s="1"/>
  <c r="C25" i="31" s="1"/>
  <c r="E12" i="31"/>
  <c r="D12" i="31"/>
  <c r="B3" i="31"/>
  <c r="C10" i="31"/>
  <c r="C11" i="31" s="1"/>
  <c r="E67" i="29"/>
  <c r="D67" i="29"/>
  <c r="E56" i="29"/>
  <c r="D56" i="29"/>
  <c r="B59" i="29"/>
  <c r="C66" i="29"/>
  <c r="B45" i="29"/>
  <c r="C52" i="29"/>
  <c r="C53" i="29" s="1"/>
  <c r="C54" i="29" s="1"/>
  <c r="C55" i="29" s="1"/>
  <c r="B31" i="29"/>
  <c r="E42" i="29"/>
  <c r="D42" i="29"/>
  <c r="C38" i="29"/>
  <c r="C39" i="29" s="1"/>
  <c r="C40" i="29" s="1"/>
  <c r="C41" i="29" s="1"/>
  <c r="E28" i="29"/>
  <c r="D28" i="29"/>
  <c r="C24" i="29"/>
  <c r="C25" i="29" s="1"/>
  <c r="C26" i="29" s="1"/>
  <c r="C27" i="29" s="1"/>
  <c r="B17" i="29" s="1"/>
  <c r="E14" i="29"/>
  <c r="B3" i="29"/>
  <c r="D14" i="29"/>
  <c r="C10" i="29"/>
  <c r="C11" i="29" s="1"/>
  <c r="C12" i="29" s="1"/>
  <c r="C13" i="29" s="1"/>
  <c r="B55" i="26"/>
  <c r="E65" i="26"/>
  <c r="D65" i="26"/>
  <c r="C62" i="26"/>
  <c r="C63" i="26" s="1"/>
  <c r="C64" i="26" s="1"/>
  <c r="E52" i="26"/>
  <c r="D52" i="26"/>
  <c r="C48" i="26"/>
  <c r="C49" i="26" s="1"/>
  <c r="C50" i="26" s="1"/>
  <c r="C51" i="26" s="1"/>
  <c r="B41" i="26" s="1"/>
  <c r="B27" i="26"/>
  <c r="D38" i="26"/>
  <c r="E38" i="26" s="1"/>
  <c r="C34" i="26"/>
  <c r="C35" i="26" s="1"/>
  <c r="C36" i="26" s="1"/>
  <c r="C37" i="26" s="1"/>
  <c r="B3" i="26"/>
  <c r="D24" i="26"/>
  <c r="E24" i="26" s="1"/>
  <c r="C20" i="26"/>
  <c r="C21" i="26" s="1"/>
  <c r="C22" i="26" s="1"/>
  <c r="C23" i="26" s="1"/>
  <c r="B13" i="26" s="1"/>
  <c r="B56" i="25"/>
  <c r="D66" i="25"/>
  <c r="E66" i="25" s="1"/>
  <c r="C63" i="25"/>
  <c r="C64" i="25" s="1"/>
  <c r="C65" i="25" s="1"/>
  <c r="E53" i="25"/>
  <c r="D53" i="25"/>
  <c r="C49" i="25"/>
  <c r="C50" i="25" s="1"/>
  <c r="C51" i="25" s="1"/>
  <c r="C52" i="25" s="1"/>
  <c r="B42" i="25" s="1"/>
  <c r="E39" i="25"/>
  <c r="D39" i="25"/>
  <c r="C35" i="25"/>
  <c r="C36" i="25" s="1"/>
  <c r="C37" i="25" s="1"/>
  <c r="C38" i="25" s="1"/>
  <c r="B28" i="25" s="1"/>
  <c r="D25" i="25"/>
  <c r="E25" i="25" s="1"/>
  <c r="C21" i="25"/>
  <c r="C22" i="25" s="1"/>
  <c r="C23" i="25" s="1"/>
  <c r="C24" i="25" s="1"/>
  <c r="B14" i="25" s="1"/>
  <c r="B3" i="25"/>
  <c r="C10" i="25"/>
  <c r="B59" i="23" l="1"/>
  <c r="D68" i="23"/>
  <c r="E68" i="23" s="1"/>
  <c r="C66" i="23"/>
  <c r="C67" i="23" s="1"/>
  <c r="D56" i="23" l="1"/>
  <c r="E56" i="23" s="1"/>
  <c r="C52" i="23"/>
  <c r="C53" i="23" s="1"/>
  <c r="C54" i="23" s="1"/>
  <c r="C55" i="23" s="1"/>
  <c r="B45" i="23" s="1"/>
  <c r="B31" i="23"/>
  <c r="C24" i="23"/>
  <c r="C25" i="23" s="1"/>
  <c r="C26" i="23" s="1"/>
  <c r="C27" i="23" s="1"/>
  <c r="B17" i="23" s="1"/>
  <c r="C10" i="23"/>
  <c r="C11" i="23" s="1"/>
  <c r="C12" i="23" s="1"/>
  <c r="C13" i="23" s="1"/>
  <c r="B3" i="23" s="1"/>
</calcChain>
</file>

<file path=xl/sharedStrings.xml><?xml version="1.0" encoding="utf-8"?>
<sst xmlns="http://schemas.openxmlformats.org/spreadsheetml/2006/main" count="368" uniqueCount="9">
  <si>
    <t xml:space="preserve">Resultado Subastas Histórico </t>
  </si>
  <si>
    <t>Fecha</t>
  </si>
  <si>
    <t>Tesoro Público</t>
  </si>
  <si>
    <t>Total</t>
  </si>
  <si>
    <t>Venta de USD</t>
  </si>
  <si>
    <t>miles de USD</t>
  </si>
  <si>
    <t>precio promedio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</si>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</sst>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d\ dd/mm/yyyy"/>
  </numFmts>
  <fonts count="15" x14ac:knownFonts="1">
    <font>
      <sz val="11"/>
      <color theme="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8"/>
      <color rgb="FF595959"/>
      <name val="Calibri"/>
      <family val="2"/>
    </font>
    <font>
      <sz val="11"/>
      <color rgb="FF595959"/>
      <name val="Calibri"/>
      <family val="2"/>
    </font>
    <font>
      <sz val="9"/>
      <color rgb="FF595959"/>
      <name val="Tahoma"/>
      <family val="2"/>
    </font>
    <font>
      <sz val="9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b/>
      <sz val="18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/>
      <top/>
      <bottom style="thin">
        <color rgb="FFA6A6A6"/>
      </bottom>
      <diagonal/>
    </border>
    <border>
      <left/>
      <right style="medium">
        <color rgb="FFA6A6A6"/>
      </right>
      <top/>
      <bottom style="thin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thin">
        <color rgb="FFA6A6A6"/>
      </top>
      <bottom style="medium">
        <color rgb="FFA6A6A6"/>
      </bottom>
      <diagonal/>
    </border>
    <border>
      <left/>
      <right style="medium">
        <color rgb="FFA6A6A6"/>
      </right>
      <top style="thin">
        <color rgb="FFA6A6A6"/>
      </top>
      <bottom style="medium">
        <color rgb="FFA6A6A6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8">
    <xf numFmtId="0" fontId="0" fillId="0" borderId="0"/>
    <xf numFmtId="0" fontId="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7" fillId="0" borderId="0" xfId="0" applyFont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 applyProtection="1">
      <alignment horizontal="center"/>
      <protection hidden="1"/>
    </xf>
    <xf numFmtId="164" fontId="9" fillId="3" borderId="10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 applyProtection="1">
      <alignment horizontal="center"/>
      <protection hidden="1"/>
    </xf>
    <xf numFmtId="0" fontId="10" fillId="0" borderId="12" xfId="0" applyFont="1" applyBorder="1"/>
    <xf numFmtId="3" fontId="5" fillId="0" borderId="12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11" fillId="0" borderId="0" xfId="0" applyFont="1"/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3" fontId="4" fillId="0" borderId="11" xfId="0" applyNumberFormat="1" applyFont="1" applyBorder="1" applyAlignment="1" applyProtection="1">
      <alignment horizontal="center"/>
      <protection hidden="1"/>
    </xf>
    <xf numFmtId="3" fontId="4" fillId="3" borderId="11" xfId="0" applyNumberFormat="1" applyFont="1" applyFill="1" applyBorder="1" applyAlignment="1" applyProtection="1">
      <alignment horizontal="center"/>
      <protection hidden="1"/>
    </xf>
    <xf numFmtId="3" fontId="5" fillId="0" borderId="13" xfId="0" applyNumberFormat="1" applyFont="1" applyBorder="1" applyAlignment="1" applyProtection="1">
      <alignment horizontal="center"/>
      <protection hidden="1"/>
    </xf>
    <xf numFmtId="0" fontId="12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" fontId="5" fillId="0" borderId="13" xfId="0" applyNumberFormat="1" applyFont="1" applyBorder="1" applyAlignment="1" applyProtection="1">
      <alignment horizontal="center"/>
      <protection hidden="1"/>
    </xf>
    <xf numFmtId="4" fontId="4" fillId="0" borderId="11" xfId="0" applyNumberFormat="1" applyFont="1" applyBorder="1" applyAlignment="1" applyProtection="1">
      <alignment horizontal="center"/>
      <protection hidden="1"/>
    </xf>
    <xf numFmtId="4" fontId="14" fillId="0" borderId="11" xfId="0" applyNumberFormat="1" applyFont="1" applyBorder="1" applyAlignment="1">
      <alignment horizontal="center"/>
    </xf>
    <xf numFmtId="4" fontId="4" fillId="3" borderId="11" xfId="0" applyNumberFormat="1" applyFont="1" applyFill="1" applyBorder="1" applyAlignment="1" applyProtection="1">
      <alignment horizontal="center"/>
      <protection hidden="1"/>
    </xf>
    <xf numFmtId="3" fontId="14" fillId="0" borderId="11" xfId="0" applyNumberFormat="1" applyFont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8">
    <cellStyle name="Millares 2" xfId="2" xr:uid="{F89B8F1D-EC67-4522-A169-10AAD88F9026}"/>
    <cellStyle name="Millares 2 2" xfId="3" xr:uid="{DA207460-3279-493B-AB54-B78F80984648}"/>
    <cellStyle name="Millares 3" xfId="4" xr:uid="{1B26667E-6C6E-4550-83E9-6C092DFEB0C3}"/>
    <cellStyle name="Millares 4" xfId="5" xr:uid="{AD208FFD-F296-4BF8-9CD2-C57F4713EA2E}"/>
    <cellStyle name="Millares 5" xfId="6" xr:uid="{8F566A74-E90B-499B-8F5C-ABADB1A12195}"/>
    <cellStyle name="Millares 6" xfId="7" xr:uid="{2B7B3ED2-869C-4BED-8C3A-812749F89879}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E0A77-8894-4EED-AC68-0EF039B555F0}">
  <sheetPr codeName="Hoja1"/>
  <dimension ref="B1:F68"/>
  <sheetViews>
    <sheetView showGridLines="0" zoomScale="90" zoomScaleNormal="90" workbookViewId="0">
      <selection activeCell="D9" sqref="D9:E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"&amp;TEXT(C13,"dd-mm-yyyy")</f>
        <v>Semana 1:   del 01-01-2024 al 05-01-2024</v>
      </c>
      <c r="C3" s="35"/>
      <c r="D3" s="35"/>
      <c r="E3" s="35"/>
      <c r="F3" s="35"/>
    </row>
    <row r="5" spans="2:6" ht="24" thickBot="1" x14ac:dyDescent="0.4">
      <c r="C5" s="1" t="s">
        <v>4</v>
      </c>
      <c r="D5" s="2"/>
      <c r="E5" s="2"/>
    </row>
    <row r="6" spans="2:6" x14ac:dyDescent="0.25">
      <c r="C6" s="39" t="s">
        <v>1</v>
      </c>
      <c r="D6" s="42" t="s">
        <v>2</v>
      </c>
      <c r="E6" s="43"/>
    </row>
    <row r="7" spans="2:6" x14ac:dyDescent="0.25">
      <c r="C7" s="40"/>
      <c r="D7" s="44"/>
      <c r="E7" s="45"/>
    </row>
    <row r="8" spans="2:6" ht="15.75" thickBot="1" x14ac:dyDescent="0.3">
      <c r="C8" s="41"/>
      <c r="D8" s="3" t="s">
        <v>5</v>
      </c>
      <c r="E8" s="4" t="s">
        <v>6</v>
      </c>
    </row>
    <row r="9" spans="2:6" x14ac:dyDescent="0.25">
      <c r="C9" s="5">
        <v>45292</v>
      </c>
      <c r="D9" s="6">
        <v>0</v>
      </c>
      <c r="E9" s="15">
        <v>0</v>
      </c>
    </row>
    <row r="10" spans="2:6" x14ac:dyDescent="0.25">
      <c r="C10" s="7">
        <f>C9+1</f>
        <v>45293</v>
      </c>
      <c r="D10" s="8">
        <v>0</v>
      </c>
      <c r="E10" s="16">
        <v>0</v>
      </c>
    </row>
    <row r="11" spans="2:6" x14ac:dyDescent="0.25">
      <c r="C11" s="5">
        <f t="shared" ref="C11:C13" si="0">C10+1</f>
        <v>45294</v>
      </c>
      <c r="D11" s="6">
        <v>0</v>
      </c>
      <c r="E11" s="15">
        <v>0</v>
      </c>
    </row>
    <row r="12" spans="2:6" x14ac:dyDescent="0.25">
      <c r="C12" s="7">
        <f t="shared" si="0"/>
        <v>45295</v>
      </c>
      <c r="D12" s="8">
        <v>0</v>
      </c>
      <c r="E12" s="16">
        <v>0</v>
      </c>
    </row>
    <row r="13" spans="2:6" ht="15.75" thickBot="1" x14ac:dyDescent="0.3">
      <c r="C13" s="5">
        <f t="shared" si="0"/>
        <v>45296</v>
      </c>
      <c r="D13" s="6">
        <v>0</v>
      </c>
      <c r="E13" s="15">
        <v>0</v>
      </c>
    </row>
    <row r="14" spans="2:6" ht="15.75" thickBot="1" x14ac:dyDescent="0.3">
      <c r="C14" s="9" t="s">
        <v>3</v>
      </c>
      <c r="D14" s="10">
        <v>0</v>
      </c>
      <c r="E14" s="17">
        <v>0</v>
      </c>
    </row>
    <row r="15" spans="2:6" ht="15" customHeight="1" x14ac:dyDescent="0.35">
      <c r="C15" s="12"/>
      <c r="D15" s="18"/>
      <c r="E15" s="18"/>
    </row>
    <row r="16" spans="2:6" x14ac:dyDescent="0.25">
      <c r="C16" s="20"/>
      <c r="D16" s="21"/>
      <c r="E16" s="21"/>
    </row>
    <row r="17" spans="2:6" ht="21" x14ac:dyDescent="0.35">
      <c r="B17" s="35" t="str">
        <f>"Semana 2:   "&amp;"del "&amp;TEXT(C23,"dd-mm-yyyy")&amp;" al "&amp;TEXT(C27,"dd-mm-yyyy")</f>
        <v>Semana 2:   del 08-01-2024 al 12-01-2024</v>
      </c>
      <c r="C17" s="35"/>
      <c r="D17" s="35"/>
      <c r="E17" s="35"/>
      <c r="F17" s="35"/>
    </row>
    <row r="18" spans="2:6" x14ac:dyDescent="0.25">
      <c r="C18" s="20"/>
      <c r="D18" s="22"/>
      <c r="E18" s="22"/>
    </row>
    <row r="19" spans="2:6" ht="24" thickBot="1" x14ac:dyDescent="0.4">
      <c r="C19" s="12" t="s">
        <v>4</v>
      </c>
      <c r="D19" s="18"/>
      <c r="E19" s="18"/>
    </row>
    <row r="20" spans="2:6" x14ac:dyDescent="0.25">
      <c r="C20" s="28" t="s">
        <v>7</v>
      </c>
      <c r="D20" s="31" t="s">
        <v>2</v>
      </c>
      <c r="E20" s="32"/>
    </row>
    <row r="21" spans="2:6" x14ac:dyDescent="0.25">
      <c r="C21" s="29"/>
      <c r="D21" s="33"/>
      <c r="E21" s="34"/>
    </row>
    <row r="22" spans="2:6" ht="15.75" thickBot="1" x14ac:dyDescent="0.3">
      <c r="C22" s="30"/>
      <c r="D22" s="13" t="s">
        <v>5</v>
      </c>
      <c r="E22" s="14" t="s">
        <v>6</v>
      </c>
    </row>
    <row r="23" spans="2:6" x14ac:dyDescent="0.25">
      <c r="C23" s="5">
        <v>45299</v>
      </c>
      <c r="D23" s="6">
        <v>0</v>
      </c>
      <c r="E23" s="15">
        <v>0</v>
      </c>
    </row>
    <row r="24" spans="2:6" x14ac:dyDescent="0.25">
      <c r="C24" s="7">
        <f t="shared" ref="C24:C27" si="1">C23+1</f>
        <v>45300</v>
      </c>
      <c r="D24" s="8">
        <v>0</v>
      </c>
      <c r="E24" s="16">
        <v>0</v>
      </c>
    </row>
    <row r="25" spans="2:6" x14ac:dyDescent="0.25">
      <c r="C25" s="5">
        <f t="shared" si="1"/>
        <v>45301</v>
      </c>
      <c r="D25" s="6">
        <v>0</v>
      </c>
      <c r="E25" s="15">
        <v>0</v>
      </c>
    </row>
    <row r="26" spans="2:6" x14ac:dyDescent="0.25">
      <c r="C26" s="7">
        <f t="shared" si="1"/>
        <v>45302</v>
      </c>
      <c r="D26" s="8">
        <v>0</v>
      </c>
      <c r="E26" s="16">
        <v>0</v>
      </c>
    </row>
    <row r="27" spans="2:6" ht="15" customHeight="1" thickBot="1" x14ac:dyDescent="0.4">
      <c r="B27" s="19"/>
      <c r="C27" s="5">
        <f t="shared" si="1"/>
        <v>45303</v>
      </c>
      <c r="D27" s="6">
        <v>0</v>
      </c>
      <c r="E27" s="15">
        <v>0</v>
      </c>
      <c r="F27" s="19"/>
    </row>
    <row r="28" spans="2:6" ht="15.75" thickBot="1" x14ac:dyDescent="0.3">
      <c r="C28" s="9" t="s">
        <v>3</v>
      </c>
      <c r="D28" s="10">
        <v>0</v>
      </c>
      <c r="E28" s="17">
        <v>0</v>
      </c>
    </row>
    <row r="29" spans="2:6" ht="15" customHeight="1" x14ac:dyDescent="0.35">
      <c r="C29" s="12"/>
      <c r="D29" s="18"/>
      <c r="E29" s="18"/>
    </row>
    <row r="30" spans="2:6" x14ac:dyDescent="0.25">
      <c r="C30" s="20"/>
      <c r="D30" s="21"/>
      <c r="E30" s="21"/>
    </row>
    <row r="31" spans="2:6" ht="21" x14ac:dyDescent="0.35">
      <c r="B31" s="35" t="str">
        <f>"Semana 3:   "&amp;"del "&amp;TEXT(C37,"dd-mm-yyyy")&amp;" al "&amp;TEXT(C41,"dd-mm-yyyy")</f>
        <v>Semana 3:   del 15-01-2024 al 19-01-2024</v>
      </c>
      <c r="C31" s="35"/>
      <c r="D31" s="35"/>
      <c r="E31" s="35"/>
      <c r="F31" s="35"/>
    </row>
    <row r="33" spans="2:6" ht="24" thickBot="1" x14ac:dyDescent="0.4">
      <c r="C33" s="12" t="s">
        <v>4</v>
      </c>
      <c r="D33" s="18"/>
      <c r="E33" s="18"/>
    </row>
    <row r="34" spans="2:6" x14ac:dyDescent="0.25">
      <c r="C34" s="28" t="s">
        <v>7</v>
      </c>
      <c r="D34" s="31" t="s">
        <v>2</v>
      </c>
      <c r="E34" s="32"/>
    </row>
    <row r="35" spans="2:6" x14ac:dyDescent="0.25">
      <c r="C35" s="29"/>
      <c r="D35" s="36"/>
      <c r="E35" s="37"/>
    </row>
    <row r="36" spans="2:6" ht="15.75" thickBot="1" x14ac:dyDescent="0.3">
      <c r="C36" s="30"/>
      <c r="D36" s="13" t="s">
        <v>5</v>
      </c>
      <c r="E36" s="14" t="s">
        <v>6</v>
      </c>
    </row>
    <row r="37" spans="2:6" x14ac:dyDescent="0.25">
      <c r="C37" s="5">
        <v>45306</v>
      </c>
      <c r="D37" s="6" t="s">
        <v>8</v>
      </c>
      <c r="E37" s="24" t="s">
        <v>8</v>
      </c>
    </row>
    <row r="38" spans="2:6" x14ac:dyDescent="0.25">
      <c r="C38" s="7">
        <v>45307</v>
      </c>
      <c r="D38" s="8">
        <v>0</v>
      </c>
      <c r="E38" s="16">
        <v>0</v>
      </c>
    </row>
    <row r="39" spans="2:6" x14ac:dyDescent="0.25">
      <c r="C39" s="5">
        <v>45308</v>
      </c>
      <c r="D39" s="6">
        <v>0</v>
      </c>
      <c r="E39" s="15">
        <v>0</v>
      </c>
    </row>
    <row r="40" spans="2:6" x14ac:dyDescent="0.25">
      <c r="C40" s="7">
        <v>45309</v>
      </c>
      <c r="D40" s="8">
        <v>0</v>
      </c>
      <c r="E40" s="16">
        <v>0</v>
      </c>
    </row>
    <row r="41" spans="2:6" ht="15.75" thickBot="1" x14ac:dyDescent="0.3">
      <c r="C41" s="5">
        <v>45310</v>
      </c>
      <c r="D41" s="6">
        <v>300000</v>
      </c>
      <c r="E41" s="25">
        <v>910.52486666666664</v>
      </c>
    </row>
    <row r="42" spans="2:6" ht="15.75" thickBot="1" x14ac:dyDescent="0.3">
      <c r="C42" s="9" t="s">
        <v>3</v>
      </c>
      <c r="D42" s="10">
        <v>300000</v>
      </c>
      <c r="E42" s="23">
        <v>910.52486666666664</v>
      </c>
    </row>
    <row r="45" spans="2:6" ht="21" x14ac:dyDescent="0.35">
      <c r="B45" s="35" t="str">
        <f>"Semana 4:   "&amp;"del "&amp;TEXT(C51,"dd-mm-yyyy")&amp;" al "&amp;TEXT(C55,"dd-mm-yyyy")</f>
        <v>Semana 4:   del 22-01-2024 al 26-01-2024</v>
      </c>
      <c r="C45" s="35"/>
      <c r="D45" s="35"/>
      <c r="E45" s="35"/>
      <c r="F45" s="35"/>
    </row>
    <row r="47" spans="2:6" ht="24" thickBot="1" x14ac:dyDescent="0.4">
      <c r="C47" s="12" t="s">
        <v>4</v>
      </c>
      <c r="D47" s="18"/>
      <c r="E47" s="18"/>
    </row>
    <row r="48" spans="2:6" x14ac:dyDescent="0.25">
      <c r="C48" s="28" t="s">
        <v>7</v>
      </c>
      <c r="D48" s="31" t="s">
        <v>2</v>
      </c>
      <c r="E48" s="32"/>
    </row>
    <row r="49" spans="2:6" x14ac:dyDescent="0.25">
      <c r="C49" s="29"/>
      <c r="D49" s="36"/>
      <c r="E49" s="37"/>
    </row>
    <row r="50" spans="2:6" ht="15.75" thickBot="1" x14ac:dyDescent="0.3">
      <c r="C50" s="30"/>
      <c r="D50" s="13" t="s">
        <v>5</v>
      </c>
      <c r="E50" s="14" t="s">
        <v>6</v>
      </c>
    </row>
    <row r="51" spans="2:6" x14ac:dyDescent="0.25">
      <c r="C51" s="5">
        <v>45313</v>
      </c>
      <c r="D51" s="6">
        <v>300000</v>
      </c>
      <c r="E51" s="24">
        <v>904.30426666666665</v>
      </c>
    </row>
    <row r="52" spans="2:6" x14ac:dyDescent="0.25">
      <c r="C52" s="7">
        <f>1+C51</f>
        <v>45314</v>
      </c>
      <c r="D52" s="8">
        <v>300000</v>
      </c>
      <c r="E52" s="26">
        <v>908.08746666666661</v>
      </c>
    </row>
    <row r="53" spans="2:6" x14ac:dyDescent="0.25">
      <c r="C53" s="5">
        <f t="shared" ref="C53:C55" si="2">1+C52</f>
        <v>45315</v>
      </c>
      <c r="D53" s="6">
        <v>150000</v>
      </c>
      <c r="E53" s="24">
        <v>908.36080000000004</v>
      </c>
    </row>
    <row r="54" spans="2:6" x14ac:dyDescent="0.25">
      <c r="C54" s="7">
        <f t="shared" si="2"/>
        <v>45316</v>
      </c>
      <c r="D54" s="8">
        <v>150000</v>
      </c>
      <c r="E54" s="26">
        <v>911.59040000000005</v>
      </c>
    </row>
    <row r="55" spans="2:6" ht="15.75" thickBot="1" x14ac:dyDescent="0.3">
      <c r="C55" s="5">
        <f t="shared" si="2"/>
        <v>45317</v>
      </c>
      <c r="D55" s="6">
        <v>0</v>
      </c>
      <c r="E55" s="27">
        <v>0</v>
      </c>
    </row>
    <row r="56" spans="2:6" ht="15.75" thickBot="1" x14ac:dyDescent="0.3">
      <c r="C56" s="9" t="s">
        <v>3</v>
      </c>
      <c r="D56" s="10">
        <f>+SUM(D51:D55)</f>
        <v>900000</v>
      </c>
      <c r="E56" s="23">
        <f>+IFERROR(SUMPRODUCT(D51:D55,E51:E55)/D56,0)</f>
        <v>907.45577777777783</v>
      </c>
    </row>
    <row r="59" spans="2:6" ht="21" x14ac:dyDescent="0.35">
      <c r="B59" s="35" t="str">
        <f>"Semana 5:   "&amp;"del "&amp;TEXT(C65,"dd-mm-yyyy")&amp;" al "&amp;TEXT(C67,"dd-mm-yyyy")</f>
        <v>Semana 5:   del 29-01-2024 al 31-01-2024</v>
      </c>
      <c r="C59" s="35"/>
      <c r="D59" s="35"/>
      <c r="E59" s="35"/>
      <c r="F59" s="35"/>
    </row>
    <row r="61" spans="2:6" ht="24" thickBot="1" x14ac:dyDescent="0.4">
      <c r="C61" s="12" t="s">
        <v>4</v>
      </c>
      <c r="D61" s="18"/>
      <c r="E61" s="18"/>
    </row>
    <row r="62" spans="2:6" x14ac:dyDescent="0.25">
      <c r="C62" s="28" t="s">
        <v>7</v>
      </c>
      <c r="D62" s="31" t="s">
        <v>2</v>
      </c>
      <c r="E62" s="32"/>
    </row>
    <row r="63" spans="2:6" x14ac:dyDescent="0.25">
      <c r="C63" s="29"/>
      <c r="D63" s="36"/>
      <c r="E63" s="37"/>
    </row>
    <row r="64" spans="2:6" ht="15.75" thickBot="1" x14ac:dyDescent="0.3">
      <c r="C64" s="30"/>
      <c r="D64" s="13" t="s">
        <v>5</v>
      </c>
      <c r="E64" s="14" t="s">
        <v>6</v>
      </c>
    </row>
    <row r="65" spans="3:5" x14ac:dyDescent="0.25">
      <c r="C65" s="5">
        <v>45320</v>
      </c>
      <c r="D65" s="6">
        <v>0</v>
      </c>
      <c r="E65" s="15">
        <v>0</v>
      </c>
    </row>
    <row r="66" spans="3:5" x14ac:dyDescent="0.25">
      <c r="C66" s="7">
        <f>1+C65</f>
        <v>45321</v>
      </c>
      <c r="D66" s="8">
        <v>0</v>
      </c>
      <c r="E66" s="16">
        <v>0</v>
      </c>
    </row>
    <row r="67" spans="3:5" ht="15.75" thickBot="1" x14ac:dyDescent="0.3">
      <c r="C67" s="5">
        <f t="shared" ref="C67" si="3">1+C66</f>
        <v>45322</v>
      </c>
      <c r="D67" s="6">
        <v>0</v>
      </c>
      <c r="E67" s="15">
        <v>0</v>
      </c>
    </row>
    <row r="68" spans="3:5" ht="15.75" thickBot="1" x14ac:dyDescent="0.3">
      <c r="C68" s="9" t="s">
        <v>3</v>
      </c>
      <c r="D68" s="10">
        <f>+SUM(D65:D67)</f>
        <v>0</v>
      </c>
      <c r="E68" s="17">
        <f>+IFERROR(SUMPRODUCT(D65:D67,E65:E67)/D68,0)</f>
        <v>0</v>
      </c>
    </row>
  </sheetData>
  <mergeCells count="16">
    <mergeCell ref="B59:F59"/>
    <mergeCell ref="C62:C64"/>
    <mergeCell ref="D62:E63"/>
    <mergeCell ref="B45:F45"/>
    <mergeCell ref="C48:C50"/>
    <mergeCell ref="D48:E49"/>
    <mergeCell ref="B17:F17"/>
    <mergeCell ref="B1:F1"/>
    <mergeCell ref="B3:F3"/>
    <mergeCell ref="C6:C8"/>
    <mergeCell ref="D6:E7"/>
    <mergeCell ref="C20:C22"/>
    <mergeCell ref="D20:E21"/>
    <mergeCell ref="B31:F31"/>
    <mergeCell ref="C34:C36"/>
    <mergeCell ref="D34:E35"/>
  </mergeCells>
  <pageMargins left="0.7" right="0.7" top="0.75" bottom="0.75" header="0.3" footer="0.3"/>
  <pageSetup scale="74" orientation="portrait" r:id="rId1"/>
  <rowBreaks count="1" manualBreakCount="1">
    <brk id="29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1D96-08BB-490C-A753-BB598D91E263}">
  <dimension ref="B1:F68"/>
  <sheetViews>
    <sheetView showGridLines="0" topLeftCell="A29" zoomScale="90" zoomScaleNormal="90" workbookViewId="0">
      <selection activeCell="C42" sqref="C42:C43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"&amp;TEXT(C12,"dd-mm-yyyy")</f>
        <v>Semana 1:   del 01-10-2024 al 04-10-2024</v>
      </c>
      <c r="C3" s="35"/>
      <c r="D3" s="35"/>
      <c r="E3" s="35"/>
      <c r="F3" s="35"/>
    </row>
    <row r="5" spans="2:6" ht="24" thickBot="1" x14ac:dyDescent="0.4">
      <c r="C5" s="12" t="s">
        <v>4</v>
      </c>
      <c r="D5" s="18"/>
      <c r="E5" s="18"/>
    </row>
    <row r="6" spans="2:6" x14ac:dyDescent="0.25">
      <c r="C6" s="28" t="s">
        <v>7</v>
      </c>
      <c r="D6" s="31" t="s">
        <v>2</v>
      </c>
      <c r="E6" s="32"/>
    </row>
    <row r="7" spans="2:6" x14ac:dyDescent="0.25">
      <c r="C7" s="29"/>
      <c r="D7" s="36"/>
      <c r="E7" s="37"/>
    </row>
    <row r="8" spans="2:6" ht="15.75" thickBot="1" x14ac:dyDescent="0.3">
      <c r="C8" s="30"/>
      <c r="D8" s="13" t="s">
        <v>5</v>
      </c>
      <c r="E8" s="14" t="s">
        <v>6</v>
      </c>
    </row>
    <row r="9" spans="2:6" x14ac:dyDescent="0.25">
      <c r="C9" s="5">
        <v>45566</v>
      </c>
      <c r="D9" s="6">
        <v>0</v>
      </c>
      <c r="E9" s="15">
        <v>0</v>
      </c>
    </row>
    <row r="10" spans="2:6" x14ac:dyDescent="0.25">
      <c r="C10" s="7">
        <v>45567</v>
      </c>
      <c r="D10" s="8">
        <v>50000</v>
      </c>
      <c r="E10" s="26">
        <v>908.73</v>
      </c>
    </row>
    <row r="11" spans="2:6" x14ac:dyDescent="0.25">
      <c r="C11" s="5">
        <v>45568</v>
      </c>
      <c r="D11" s="6">
        <v>0</v>
      </c>
      <c r="E11" s="15">
        <v>0</v>
      </c>
    </row>
    <row r="12" spans="2:6" ht="15.75" thickBot="1" x14ac:dyDescent="0.3">
      <c r="C12" s="7">
        <v>45569</v>
      </c>
      <c r="D12" s="8">
        <v>0</v>
      </c>
      <c r="E12" s="16">
        <v>0</v>
      </c>
    </row>
    <row r="13" spans="2:6" ht="15.75" thickBot="1" x14ac:dyDescent="0.3">
      <c r="C13" s="9" t="s">
        <v>3</v>
      </c>
      <c r="D13" s="10">
        <f>+SUM(D9:D12)</f>
        <v>50000</v>
      </c>
      <c r="E13" s="23">
        <f>+IFERROR(SUMPRODUCT(D9:D12,E9:E12)/D13,0)</f>
        <v>908.73</v>
      </c>
    </row>
    <row r="16" spans="2:6" ht="21" x14ac:dyDescent="0.35">
      <c r="B16" s="35" t="str">
        <f>"Semana 2:   "&amp;"del "&amp;TEXT(C22,"dd-mm-yyyy")&amp;" al "&amp;TEXT(C26,"dd-mm-yyyy")</f>
        <v>Semana 2:   del 07-10-2024 al 11-10-2024</v>
      </c>
      <c r="C16" s="35"/>
      <c r="D16" s="35"/>
      <c r="E16" s="35"/>
      <c r="F16" s="35"/>
    </row>
    <row r="18" spans="2:6" ht="24" thickBot="1" x14ac:dyDescent="0.4">
      <c r="C18" s="12" t="s">
        <v>4</v>
      </c>
      <c r="D18" s="18"/>
      <c r="E18" s="18"/>
    </row>
    <row r="19" spans="2:6" x14ac:dyDescent="0.25">
      <c r="C19" s="28" t="s">
        <v>7</v>
      </c>
      <c r="D19" s="31" t="s">
        <v>2</v>
      </c>
      <c r="E19" s="32"/>
    </row>
    <row r="20" spans="2:6" x14ac:dyDescent="0.25">
      <c r="C20" s="29"/>
      <c r="D20" s="36"/>
      <c r="E20" s="37"/>
    </row>
    <row r="21" spans="2:6" ht="15.75" thickBot="1" x14ac:dyDescent="0.3">
      <c r="C21" s="30"/>
      <c r="D21" s="13" t="s">
        <v>5</v>
      </c>
      <c r="E21" s="14" t="s">
        <v>6</v>
      </c>
    </row>
    <row r="22" spans="2:6" x14ac:dyDescent="0.25">
      <c r="C22" s="5">
        <v>45572</v>
      </c>
      <c r="D22" s="6">
        <v>0</v>
      </c>
      <c r="E22" s="15">
        <v>0</v>
      </c>
    </row>
    <row r="23" spans="2:6" x14ac:dyDescent="0.25">
      <c r="C23" s="7">
        <v>45573</v>
      </c>
      <c r="D23" s="8">
        <v>50000</v>
      </c>
      <c r="E23" s="26">
        <v>934.68</v>
      </c>
    </row>
    <row r="24" spans="2:6" x14ac:dyDescent="0.25">
      <c r="C24" s="5">
        <v>45574</v>
      </c>
      <c r="D24" s="6">
        <v>50000</v>
      </c>
      <c r="E24" s="24">
        <v>935.10559999999998</v>
      </c>
    </row>
    <row r="25" spans="2:6" x14ac:dyDescent="0.25">
      <c r="C25" s="7">
        <v>45575</v>
      </c>
      <c r="D25" s="8">
        <v>50000</v>
      </c>
      <c r="E25" s="26">
        <v>930.55399999999997</v>
      </c>
    </row>
    <row r="26" spans="2:6" ht="15.75" thickBot="1" x14ac:dyDescent="0.3">
      <c r="C26" s="5">
        <v>45576</v>
      </c>
      <c r="D26" s="6">
        <v>0</v>
      </c>
      <c r="E26" s="27">
        <v>0</v>
      </c>
    </row>
    <row r="27" spans="2:6" ht="15.75" thickBot="1" x14ac:dyDescent="0.3">
      <c r="C27" s="9" t="s">
        <v>3</v>
      </c>
      <c r="D27" s="10">
        <f>+SUM(D22:D26)</f>
        <v>150000</v>
      </c>
      <c r="E27" s="23">
        <f>+IFERROR(SUMPRODUCT(D22:D26,E22:E26)/D27,0)</f>
        <v>933.44653333333338</v>
      </c>
    </row>
    <row r="30" spans="2:6" ht="21" x14ac:dyDescent="0.35">
      <c r="B30" s="35" t="str">
        <f>"Semana 3:   "&amp;"del "&amp;TEXT(C36,"dd-mm-yyyy")&amp;" al "&amp;TEXT(C40,"dd-mm-yyyy")</f>
        <v>Semana 3:   del 14-10-2024 al 18-10-2024</v>
      </c>
      <c r="C30" s="35"/>
      <c r="D30" s="35"/>
      <c r="E30" s="35"/>
      <c r="F30" s="35"/>
    </row>
    <row r="32" spans="2:6" ht="24" thickBot="1" x14ac:dyDescent="0.4">
      <c r="C32" s="12" t="s">
        <v>4</v>
      </c>
      <c r="D32" s="18"/>
      <c r="E32" s="18"/>
    </row>
    <row r="33" spans="2:6" x14ac:dyDescent="0.25">
      <c r="C33" s="28" t="s">
        <v>7</v>
      </c>
      <c r="D33" s="31" t="s">
        <v>2</v>
      </c>
      <c r="E33" s="32"/>
    </row>
    <row r="34" spans="2:6" x14ac:dyDescent="0.25">
      <c r="C34" s="29"/>
      <c r="D34" s="36"/>
      <c r="E34" s="37"/>
    </row>
    <row r="35" spans="2:6" ht="15.75" thickBot="1" x14ac:dyDescent="0.3">
      <c r="C35" s="30"/>
      <c r="D35" s="13" t="s">
        <v>5</v>
      </c>
      <c r="E35" s="14" t="s">
        <v>6</v>
      </c>
    </row>
    <row r="36" spans="2:6" x14ac:dyDescent="0.25">
      <c r="C36" s="5">
        <v>45579</v>
      </c>
      <c r="D36" s="6">
        <v>0</v>
      </c>
      <c r="E36" s="15">
        <v>0</v>
      </c>
    </row>
    <row r="37" spans="2:6" x14ac:dyDescent="0.25">
      <c r="C37" s="7">
        <v>45580</v>
      </c>
      <c r="D37" s="8">
        <v>50000</v>
      </c>
      <c r="E37" s="26">
        <v>937.07560000000001</v>
      </c>
    </row>
    <row r="38" spans="2:6" x14ac:dyDescent="0.25">
      <c r="C38" s="5">
        <v>45581</v>
      </c>
      <c r="D38" s="6">
        <v>50000</v>
      </c>
      <c r="E38" s="24">
        <v>941.81799999999998</v>
      </c>
    </row>
    <row r="39" spans="2:6" x14ac:dyDescent="0.25">
      <c r="C39" s="7">
        <v>45582</v>
      </c>
      <c r="D39" s="8">
        <v>50000</v>
      </c>
      <c r="E39" s="26">
        <v>945.34320000000002</v>
      </c>
    </row>
    <row r="40" spans="2:6" ht="15.75" thickBot="1" x14ac:dyDescent="0.3">
      <c r="C40" s="5">
        <v>45583</v>
      </c>
      <c r="D40" s="6">
        <v>50000</v>
      </c>
      <c r="E40" s="25">
        <v>945.95799999999997</v>
      </c>
    </row>
    <row r="41" spans="2:6" ht="15.75" thickBot="1" x14ac:dyDescent="0.3">
      <c r="C41" s="9" t="s">
        <v>3</v>
      </c>
      <c r="D41" s="10">
        <f>+SUM(D36:D40)</f>
        <v>200000</v>
      </c>
      <c r="E41" s="23">
        <f>+IFERROR(SUMPRODUCT(D36:D40,E36:E40)/D41,0)</f>
        <v>942.54870000000005</v>
      </c>
    </row>
    <row r="44" spans="2:6" ht="21" x14ac:dyDescent="0.35">
      <c r="B44" s="35" t="str">
        <f>"Semana 4:   "&amp;"del "&amp;TEXT(C50,"dd-mm-yyyy")&amp;" al "&amp;TEXT(C54,"dd-mm-yyyy")</f>
        <v>Semana 4:   del 21-10-2024 al 25-10-2024</v>
      </c>
      <c r="C44" s="35"/>
      <c r="D44" s="35"/>
      <c r="E44" s="35"/>
      <c r="F44" s="35"/>
    </row>
    <row r="46" spans="2:6" ht="24" thickBot="1" x14ac:dyDescent="0.4">
      <c r="C46" s="12" t="s">
        <v>4</v>
      </c>
      <c r="D46" s="18"/>
      <c r="E46" s="18"/>
    </row>
    <row r="47" spans="2:6" x14ac:dyDescent="0.25">
      <c r="C47" s="28" t="s">
        <v>7</v>
      </c>
      <c r="D47" s="31" t="s">
        <v>2</v>
      </c>
      <c r="E47" s="32"/>
    </row>
    <row r="48" spans="2:6" x14ac:dyDescent="0.25">
      <c r="C48" s="29"/>
      <c r="D48" s="36"/>
      <c r="E48" s="37"/>
    </row>
    <row r="49" spans="2:6" ht="15.75" thickBot="1" x14ac:dyDescent="0.3">
      <c r="C49" s="30"/>
      <c r="D49" s="13" t="s">
        <v>5</v>
      </c>
      <c r="E49" s="14" t="s">
        <v>6</v>
      </c>
    </row>
    <row r="50" spans="2:6" x14ac:dyDescent="0.25">
      <c r="C50" s="5">
        <v>45586</v>
      </c>
      <c r="D50" s="6">
        <v>50000</v>
      </c>
      <c r="E50" s="24">
        <v>954.55079999999998</v>
      </c>
    </row>
    <row r="51" spans="2:6" x14ac:dyDescent="0.25">
      <c r="C51" s="7">
        <v>45587</v>
      </c>
      <c r="D51" s="8">
        <v>50000</v>
      </c>
      <c r="E51" s="26">
        <v>949.62080000000003</v>
      </c>
    </row>
    <row r="52" spans="2:6" x14ac:dyDescent="0.25">
      <c r="C52" s="5">
        <v>45588</v>
      </c>
      <c r="D52" s="6">
        <v>50000</v>
      </c>
      <c r="E52" s="24">
        <v>945.3252</v>
      </c>
    </row>
    <row r="53" spans="2:6" x14ac:dyDescent="0.25">
      <c r="C53" s="7">
        <v>45589</v>
      </c>
      <c r="D53" s="8">
        <v>50000</v>
      </c>
      <c r="E53" s="26">
        <v>945.77239999999995</v>
      </c>
    </row>
    <row r="54" spans="2:6" ht="15.75" thickBot="1" x14ac:dyDescent="0.3">
      <c r="C54" s="5">
        <v>45590</v>
      </c>
      <c r="D54" s="6">
        <v>0</v>
      </c>
      <c r="E54" s="27">
        <v>0</v>
      </c>
    </row>
    <row r="55" spans="2:6" ht="15.75" thickBot="1" x14ac:dyDescent="0.3">
      <c r="C55" s="9" t="s">
        <v>3</v>
      </c>
      <c r="D55" s="10">
        <f>+SUM(D50:D54)</f>
        <v>200000</v>
      </c>
      <c r="E55" s="23">
        <f>+IFERROR(SUMPRODUCT(D50:D54,E50:E54)/D55,0)</f>
        <v>948.81730000000005</v>
      </c>
    </row>
    <row r="58" spans="2:6" ht="21" x14ac:dyDescent="0.35">
      <c r="B58" s="35" t="str">
        <f>"Semana 5:   "&amp;"del "&amp;TEXT(C64,"dd-mm-yyyy")&amp;" al "&amp;TEXT(C67,"dd-mm-yyyy")</f>
        <v>Semana 5:   del 28-10-2024 al 31-10-2024</v>
      </c>
      <c r="C58" s="35"/>
      <c r="D58" s="35"/>
      <c r="E58" s="35"/>
      <c r="F58" s="35"/>
    </row>
    <row r="60" spans="2:6" ht="24" thickBot="1" x14ac:dyDescent="0.4">
      <c r="C60" s="12" t="s">
        <v>4</v>
      </c>
      <c r="D60" s="18"/>
      <c r="E60" s="18"/>
    </row>
    <row r="61" spans="2:6" x14ac:dyDescent="0.25">
      <c r="C61" s="28" t="s">
        <v>7</v>
      </c>
      <c r="D61" s="31" t="s">
        <v>2</v>
      </c>
      <c r="E61" s="32"/>
    </row>
    <row r="62" spans="2:6" x14ac:dyDescent="0.25">
      <c r="C62" s="29"/>
      <c r="D62" s="36"/>
      <c r="E62" s="37"/>
    </row>
    <row r="63" spans="2:6" ht="15.75" thickBot="1" x14ac:dyDescent="0.3">
      <c r="C63" s="30"/>
      <c r="D63" s="13" t="s">
        <v>5</v>
      </c>
      <c r="E63" s="14" t="s">
        <v>6</v>
      </c>
    </row>
    <row r="64" spans="2:6" x14ac:dyDescent="0.25">
      <c r="C64" s="5">
        <v>45593</v>
      </c>
      <c r="D64" s="6">
        <v>50000</v>
      </c>
      <c r="E64" s="24">
        <v>944.99800000000005</v>
      </c>
    </row>
    <row r="65" spans="3:5" x14ac:dyDescent="0.25">
      <c r="C65" s="7">
        <v>45594</v>
      </c>
      <c r="D65" s="8">
        <v>50000</v>
      </c>
      <c r="E65" s="26">
        <v>947.51400000000001</v>
      </c>
    </row>
    <row r="66" spans="3:5" x14ac:dyDescent="0.25">
      <c r="C66" s="5">
        <v>45595</v>
      </c>
      <c r="D66" s="6">
        <v>0</v>
      </c>
      <c r="E66" s="15">
        <v>0</v>
      </c>
    </row>
    <row r="67" spans="3:5" ht="15.75" thickBot="1" x14ac:dyDescent="0.3">
      <c r="C67" s="7">
        <v>45596</v>
      </c>
      <c r="D67" s="8"/>
      <c r="E67" s="26"/>
    </row>
    <row r="68" spans="3:5" ht="15.75" thickBot="1" x14ac:dyDescent="0.3">
      <c r="C68" s="9" t="s">
        <v>3</v>
      </c>
      <c r="D68" s="10">
        <f>+SUM(D64:D67)</f>
        <v>100000</v>
      </c>
      <c r="E68" s="23">
        <f>+IFERROR(SUMPRODUCT(D64:D67,E64:E67)/D68,0)</f>
        <v>946.25599999999997</v>
      </c>
    </row>
  </sheetData>
  <mergeCells count="16">
    <mergeCell ref="B58:F58"/>
    <mergeCell ref="C61:C63"/>
    <mergeCell ref="D61:E62"/>
    <mergeCell ref="B44:F44"/>
    <mergeCell ref="C47:C49"/>
    <mergeCell ref="D47:E48"/>
    <mergeCell ref="B1:F1"/>
    <mergeCell ref="B3:F3"/>
    <mergeCell ref="C6:C8"/>
    <mergeCell ref="D6:E7"/>
    <mergeCell ref="B16:F16"/>
    <mergeCell ref="B30:F30"/>
    <mergeCell ref="C33:C35"/>
    <mergeCell ref="D33:E34"/>
    <mergeCell ref="C19:C21"/>
    <mergeCell ref="D19:E20"/>
  </mergeCells>
  <pageMargins left="0.7" right="0.7" top="0.75" bottom="0.75" header="0.3" footer="0.3"/>
  <pageSetup scale="74" orientation="portrait" r:id="rId1"/>
  <rowBreaks count="1" manualBreakCount="1">
    <brk id="56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EC1A2-1A9B-400E-9465-0206858D9A67}">
  <dimension ref="B1:F66"/>
  <sheetViews>
    <sheetView showGridLines="0" topLeftCell="A48" zoomScale="90" zoomScaleNormal="90" workbookViewId="0">
      <selection activeCell="C53" sqref="C53:C54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"&amp;TEXT(C9,"dd-mm-yyyy")</f>
        <v>Semana 1:   del 01-11-2024 al 01-11-2024</v>
      </c>
      <c r="C3" s="35"/>
      <c r="D3" s="35"/>
      <c r="E3" s="35"/>
      <c r="F3" s="35"/>
    </row>
    <row r="5" spans="2:6" ht="24" thickBot="1" x14ac:dyDescent="0.4">
      <c r="C5" s="12" t="s">
        <v>4</v>
      </c>
      <c r="D5" s="18"/>
      <c r="E5" s="18"/>
    </row>
    <row r="6" spans="2:6" x14ac:dyDescent="0.25">
      <c r="C6" s="28" t="s">
        <v>7</v>
      </c>
      <c r="D6" s="31" t="s">
        <v>2</v>
      </c>
      <c r="E6" s="32"/>
    </row>
    <row r="7" spans="2:6" x14ac:dyDescent="0.25">
      <c r="C7" s="29"/>
      <c r="D7" s="36"/>
      <c r="E7" s="37"/>
    </row>
    <row r="8" spans="2:6" ht="15.75" thickBot="1" x14ac:dyDescent="0.3">
      <c r="C8" s="30"/>
      <c r="D8" s="13" t="s">
        <v>5</v>
      </c>
      <c r="E8" s="14" t="s">
        <v>6</v>
      </c>
    </row>
    <row r="9" spans="2:6" ht="15.75" thickBot="1" x14ac:dyDescent="0.3">
      <c r="C9" s="5">
        <v>45597</v>
      </c>
      <c r="D9" s="6"/>
      <c r="E9" s="15"/>
    </row>
    <row r="10" spans="2:6" ht="15.75" thickBot="1" x14ac:dyDescent="0.3">
      <c r="C10" s="9" t="s">
        <v>3</v>
      </c>
      <c r="D10" s="10">
        <f>+SUM(D9:D9)</f>
        <v>0</v>
      </c>
      <c r="E10" s="17">
        <f>+IFERROR(SUMPRODUCT(D9:D9,E9:E9)/D10,0)</f>
        <v>0</v>
      </c>
    </row>
    <row r="13" spans="2:6" ht="21" x14ac:dyDescent="0.35">
      <c r="B13" s="35" t="str">
        <f>"Semana 2:   "&amp;"del "&amp;TEXT(C19,"dd-mm-yyyy")&amp;" al "&amp;TEXT(C23,"dd-mm-yyyy")</f>
        <v>Semana 2:   del 04-11-2024 al 08-11-2024</v>
      </c>
      <c r="C13" s="35"/>
      <c r="D13" s="35"/>
      <c r="E13" s="35"/>
      <c r="F13" s="35"/>
    </row>
    <row r="15" spans="2:6" ht="24" thickBot="1" x14ac:dyDescent="0.4">
      <c r="C15" s="12" t="s">
        <v>4</v>
      </c>
      <c r="D15" s="18"/>
      <c r="E15" s="18"/>
    </row>
    <row r="16" spans="2:6" x14ac:dyDescent="0.25">
      <c r="C16" s="28" t="s">
        <v>7</v>
      </c>
      <c r="D16" s="31" t="s">
        <v>2</v>
      </c>
      <c r="E16" s="32"/>
    </row>
    <row r="17" spans="2:6" x14ac:dyDescent="0.25">
      <c r="C17" s="29"/>
      <c r="D17" s="36"/>
      <c r="E17" s="37"/>
    </row>
    <row r="18" spans="2:6" ht="15.75" thickBot="1" x14ac:dyDescent="0.3">
      <c r="C18" s="30"/>
      <c r="D18" s="13" t="s">
        <v>5</v>
      </c>
      <c r="E18" s="14" t="s">
        <v>6</v>
      </c>
    </row>
    <row r="19" spans="2:6" x14ac:dyDescent="0.25">
      <c r="C19" s="5">
        <v>45600</v>
      </c>
      <c r="D19" s="6">
        <v>50000</v>
      </c>
      <c r="E19" s="24">
        <v>958.7</v>
      </c>
    </row>
    <row r="20" spans="2:6" x14ac:dyDescent="0.25">
      <c r="C20" s="7">
        <v>45601</v>
      </c>
      <c r="D20" s="8">
        <v>50000</v>
      </c>
      <c r="E20" s="26">
        <v>953.51160000000004</v>
      </c>
    </row>
    <row r="21" spans="2:6" x14ac:dyDescent="0.25">
      <c r="C21" s="5">
        <v>45602</v>
      </c>
      <c r="D21" s="6">
        <v>50000</v>
      </c>
      <c r="E21" s="24">
        <v>970.69200000000012</v>
      </c>
    </row>
    <row r="22" spans="2:6" x14ac:dyDescent="0.25">
      <c r="C22" s="7">
        <v>45603</v>
      </c>
      <c r="D22" s="8">
        <v>50000</v>
      </c>
      <c r="E22" s="26">
        <v>951.89400000000001</v>
      </c>
    </row>
    <row r="23" spans="2:6" ht="15.75" thickBot="1" x14ac:dyDescent="0.3">
      <c r="C23" s="5">
        <v>45604</v>
      </c>
      <c r="D23" s="6">
        <v>0</v>
      </c>
      <c r="E23" s="27">
        <v>0</v>
      </c>
    </row>
    <row r="24" spans="2:6" ht="15.75" thickBot="1" x14ac:dyDescent="0.3">
      <c r="C24" s="9" t="s">
        <v>3</v>
      </c>
      <c r="D24" s="10">
        <f>+SUM(D19:D23)</f>
        <v>200000</v>
      </c>
      <c r="E24" s="23">
        <f>+IFERROR(SUMPRODUCT(D19:D23,E19:E23)/D24,0)</f>
        <v>958.69939999999997</v>
      </c>
    </row>
    <row r="27" spans="2:6" ht="21" x14ac:dyDescent="0.35">
      <c r="B27" s="35" t="str">
        <f>"Semana 3:   "&amp;"del "&amp;TEXT(C33,"dd-mm-yyyy")&amp;" al "&amp;TEXT(C37,"dd-mm-yyyy")</f>
        <v>Semana 3:   del 11-11-2024 al 15-11-2024</v>
      </c>
      <c r="C27" s="35"/>
      <c r="D27" s="35"/>
      <c r="E27" s="35"/>
      <c r="F27" s="35"/>
    </row>
    <row r="29" spans="2:6" ht="24" thickBot="1" x14ac:dyDescent="0.4">
      <c r="C29" s="12" t="s">
        <v>4</v>
      </c>
      <c r="D29" s="18"/>
      <c r="E29" s="18"/>
    </row>
    <row r="30" spans="2:6" x14ac:dyDescent="0.25">
      <c r="C30" s="28" t="s">
        <v>7</v>
      </c>
      <c r="D30" s="31" t="s">
        <v>2</v>
      </c>
      <c r="E30" s="32"/>
    </row>
    <row r="31" spans="2:6" x14ac:dyDescent="0.25">
      <c r="C31" s="29"/>
      <c r="D31" s="36"/>
      <c r="E31" s="37"/>
    </row>
    <row r="32" spans="2:6" ht="15.75" thickBot="1" x14ac:dyDescent="0.3">
      <c r="C32" s="30"/>
      <c r="D32" s="13" t="s">
        <v>5</v>
      </c>
      <c r="E32" s="14" t="s">
        <v>6</v>
      </c>
    </row>
    <row r="33" spans="2:6" x14ac:dyDescent="0.25">
      <c r="C33" s="5">
        <v>45607</v>
      </c>
      <c r="D33" s="6">
        <v>50000</v>
      </c>
      <c r="E33" s="24">
        <v>979.96160000000009</v>
      </c>
    </row>
    <row r="34" spans="2:6" x14ac:dyDescent="0.25">
      <c r="C34" s="7">
        <v>45608</v>
      </c>
      <c r="D34" s="8">
        <v>50000</v>
      </c>
      <c r="E34" s="26">
        <v>982.96600000000001</v>
      </c>
    </row>
    <row r="35" spans="2:6" x14ac:dyDescent="0.25">
      <c r="C35" s="5">
        <v>45609</v>
      </c>
      <c r="D35" s="6">
        <v>100000</v>
      </c>
      <c r="E35" s="24">
        <v>981.57839999999999</v>
      </c>
    </row>
    <row r="36" spans="2:6" x14ac:dyDescent="0.25">
      <c r="C36" s="7">
        <v>45610</v>
      </c>
      <c r="D36" s="8">
        <v>100000</v>
      </c>
      <c r="E36" s="26">
        <v>975.12940000000003</v>
      </c>
    </row>
    <row r="37" spans="2:6" ht="15.75" thickBot="1" x14ac:dyDescent="0.3">
      <c r="C37" s="5">
        <v>45611</v>
      </c>
      <c r="D37" s="6">
        <v>100000</v>
      </c>
      <c r="E37" s="25">
        <v>972.13220000000001</v>
      </c>
    </row>
    <row r="38" spans="2:6" ht="15.75" thickBot="1" x14ac:dyDescent="0.3">
      <c r="C38" s="9" t="s">
        <v>3</v>
      </c>
      <c r="D38" s="10">
        <f>+SUM(D33:D37)</f>
        <v>400000</v>
      </c>
      <c r="E38" s="23">
        <f>+IFERROR(SUMPRODUCT(D33:D37,E33:E37)/D38,0)</f>
        <v>977.57595000000003</v>
      </c>
    </row>
    <row r="41" spans="2:6" ht="21" x14ac:dyDescent="0.35">
      <c r="B41" s="35" t="str">
        <f>"Semana 4:   "&amp;"del "&amp;TEXT(C47,"dd-mm-yyyy")&amp;" al "&amp;TEXT(C51,"dd-mm-yyyy")</f>
        <v>Semana 4:   del 18-11-2024 al 22-11-2024</v>
      </c>
      <c r="C41" s="35"/>
      <c r="D41" s="35"/>
      <c r="E41" s="35"/>
      <c r="F41" s="35"/>
    </row>
    <row r="43" spans="2:6" ht="24" thickBot="1" x14ac:dyDescent="0.4">
      <c r="C43" s="12" t="s">
        <v>4</v>
      </c>
      <c r="D43" s="18"/>
      <c r="E43" s="18"/>
    </row>
    <row r="44" spans="2:6" x14ac:dyDescent="0.25">
      <c r="C44" s="28" t="s">
        <v>7</v>
      </c>
      <c r="D44" s="31" t="s">
        <v>2</v>
      </c>
      <c r="E44" s="32"/>
    </row>
    <row r="45" spans="2:6" x14ac:dyDescent="0.25">
      <c r="C45" s="29"/>
      <c r="D45" s="36"/>
      <c r="E45" s="37"/>
    </row>
    <row r="46" spans="2:6" ht="15.75" thickBot="1" x14ac:dyDescent="0.3">
      <c r="C46" s="30"/>
      <c r="D46" s="13" t="s">
        <v>5</v>
      </c>
      <c r="E46" s="14" t="s">
        <v>6</v>
      </c>
    </row>
    <row r="47" spans="2:6" x14ac:dyDescent="0.25">
      <c r="C47" s="5">
        <v>45614</v>
      </c>
      <c r="D47" s="6">
        <v>100000</v>
      </c>
      <c r="E47" s="24">
        <v>977.54280000000006</v>
      </c>
    </row>
    <row r="48" spans="2:6" x14ac:dyDescent="0.25">
      <c r="C48" s="7">
        <v>45615</v>
      </c>
      <c r="D48" s="8">
        <v>100000</v>
      </c>
      <c r="E48" s="26">
        <v>974.6422</v>
      </c>
    </row>
    <row r="49" spans="2:6" x14ac:dyDescent="0.25">
      <c r="C49" s="5">
        <v>45616</v>
      </c>
      <c r="D49" s="6">
        <v>100000</v>
      </c>
      <c r="E49" s="24">
        <v>973.04380000000003</v>
      </c>
    </row>
    <row r="50" spans="2:6" x14ac:dyDescent="0.25">
      <c r="C50" s="7">
        <v>45617</v>
      </c>
      <c r="D50" s="8">
        <v>100000</v>
      </c>
      <c r="E50" s="26">
        <v>970.69179999999994</v>
      </c>
    </row>
    <row r="51" spans="2:6" ht="15.75" thickBot="1" x14ac:dyDescent="0.3">
      <c r="C51" s="5">
        <v>45618</v>
      </c>
      <c r="D51" s="6">
        <v>0</v>
      </c>
      <c r="E51" s="27">
        <v>0</v>
      </c>
    </row>
    <row r="52" spans="2:6" ht="15.75" thickBot="1" x14ac:dyDescent="0.3">
      <c r="C52" s="9" t="s">
        <v>3</v>
      </c>
      <c r="D52" s="10">
        <f>+SUM(D47:D51)</f>
        <v>400000</v>
      </c>
      <c r="E52" s="23">
        <f>+IFERROR(SUMPRODUCT(D47:D51,E47:E51)/D52,0)</f>
        <v>973.98014999999998</v>
      </c>
    </row>
    <row r="55" spans="2:6" ht="21" x14ac:dyDescent="0.35">
      <c r="B55" s="35" t="str">
        <f>"Semana 5:   "&amp;"del "&amp;TEXT(C61,"dd-mm-yyyy")&amp;" al "&amp;TEXT(C65,"dd-mm-yyyy")</f>
        <v>Semana 5:   del 25-11-2024 al 29-11-2024</v>
      </c>
      <c r="C55" s="35"/>
      <c r="D55" s="35"/>
      <c r="E55" s="35"/>
      <c r="F55" s="35"/>
    </row>
    <row r="57" spans="2:6" ht="24" thickBot="1" x14ac:dyDescent="0.4">
      <c r="C57" s="12" t="s">
        <v>4</v>
      </c>
      <c r="D57" s="18"/>
      <c r="E57" s="18"/>
    </row>
    <row r="58" spans="2:6" x14ac:dyDescent="0.25">
      <c r="C58" s="28" t="s">
        <v>7</v>
      </c>
      <c r="D58" s="31" t="s">
        <v>2</v>
      </c>
      <c r="E58" s="32"/>
    </row>
    <row r="59" spans="2:6" x14ac:dyDescent="0.25">
      <c r="C59" s="29"/>
      <c r="D59" s="36"/>
      <c r="E59" s="37"/>
    </row>
    <row r="60" spans="2:6" ht="15.75" thickBot="1" x14ac:dyDescent="0.3">
      <c r="C60" s="30"/>
      <c r="D60" s="13" t="s">
        <v>5</v>
      </c>
      <c r="E60" s="14" t="s">
        <v>6</v>
      </c>
    </row>
    <row r="61" spans="2:6" x14ac:dyDescent="0.25">
      <c r="C61" s="5">
        <v>45621</v>
      </c>
      <c r="D61" s="6">
        <v>200000</v>
      </c>
      <c r="E61" s="24">
        <v>976.39949999999999</v>
      </c>
    </row>
    <row r="62" spans="2:6" x14ac:dyDescent="0.25">
      <c r="C62" s="7">
        <v>45622</v>
      </c>
      <c r="D62" s="8">
        <v>100000</v>
      </c>
      <c r="E62" s="26">
        <v>973.79399999999998</v>
      </c>
    </row>
    <row r="63" spans="2:6" x14ac:dyDescent="0.25">
      <c r="C63" s="5">
        <v>45623</v>
      </c>
      <c r="D63" s="6">
        <v>100000</v>
      </c>
      <c r="E63" s="24">
        <v>975.52480000000003</v>
      </c>
    </row>
    <row r="64" spans="2:6" x14ac:dyDescent="0.25">
      <c r="C64" s="7">
        <v>45624</v>
      </c>
      <c r="D64" s="8">
        <v>0</v>
      </c>
      <c r="E64" s="16">
        <v>0</v>
      </c>
    </row>
    <row r="65" spans="3:5" ht="15.75" thickBot="1" x14ac:dyDescent="0.3">
      <c r="C65" s="5">
        <v>45625</v>
      </c>
      <c r="D65" s="6">
        <v>0</v>
      </c>
      <c r="E65" s="27">
        <v>0</v>
      </c>
    </row>
    <row r="66" spans="3:5" ht="15.75" thickBot="1" x14ac:dyDescent="0.3">
      <c r="C66" s="9" t="s">
        <v>3</v>
      </c>
      <c r="D66" s="10">
        <f>+SUM(D61:D65)</f>
        <v>400000</v>
      </c>
      <c r="E66" s="23">
        <f>+IFERROR(SUMPRODUCT(D61:D65,E61:E65)/D66,0)</f>
        <v>975.52945</v>
      </c>
    </row>
  </sheetData>
  <mergeCells count="16">
    <mergeCell ref="B55:F55"/>
    <mergeCell ref="C58:C60"/>
    <mergeCell ref="D58:E59"/>
    <mergeCell ref="B41:F41"/>
    <mergeCell ref="C44:C46"/>
    <mergeCell ref="D44:E45"/>
    <mergeCell ref="B1:F1"/>
    <mergeCell ref="B3:F3"/>
    <mergeCell ref="C6:C8"/>
    <mergeCell ref="D6:E7"/>
    <mergeCell ref="B13:F13"/>
    <mergeCell ref="B27:F27"/>
    <mergeCell ref="C30:C32"/>
    <mergeCell ref="D30:E31"/>
    <mergeCell ref="C16:C18"/>
    <mergeCell ref="D16:E17"/>
  </mergeCells>
  <pageMargins left="0.7" right="0.7" top="0.75" bottom="0.75" header="0.3" footer="0.3"/>
  <pageSetup scale="74" orientation="portrait" r:id="rId1"/>
  <rowBreaks count="1" manualBreakCount="1">
    <brk id="53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A90B-18B6-4562-89BF-B22FAE8744F1}">
  <dimension ref="B1:F67"/>
  <sheetViews>
    <sheetView showGridLines="0" tabSelected="1" topLeftCell="A38" zoomScale="90" zoomScaleNormal="9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"&amp;TEXT(C13,"dd-mm-yyyy")</f>
        <v>Semana 1:   del 02-12-2024 al 06-12-2024</v>
      </c>
      <c r="C3" s="35"/>
      <c r="D3" s="35"/>
      <c r="E3" s="35"/>
      <c r="F3" s="35"/>
    </row>
    <row r="5" spans="2:6" ht="23.25" x14ac:dyDescent="0.35">
      <c r="C5" s="12" t="s">
        <v>4</v>
      </c>
      <c r="D5" s="18"/>
      <c r="E5" s="18"/>
    </row>
    <row r="6" spans="2:6" x14ac:dyDescent="0.25">
      <c r="C6" s="28" t="s">
        <v>7</v>
      </c>
      <c r="D6" s="31" t="s">
        <v>2</v>
      </c>
      <c r="E6" s="32"/>
    </row>
    <row r="7" spans="2:6" x14ac:dyDescent="0.25">
      <c r="C7" s="29"/>
      <c r="D7" s="36"/>
      <c r="E7" s="37"/>
    </row>
    <row r="8" spans="2:6" ht="15.75" thickBot="1" x14ac:dyDescent="0.3">
      <c r="C8" s="30"/>
      <c r="D8" s="13" t="s">
        <v>5</v>
      </c>
      <c r="E8" s="14" t="s">
        <v>6</v>
      </c>
    </row>
    <row r="9" spans="2:6" x14ac:dyDescent="0.25">
      <c r="C9" s="5">
        <v>45628</v>
      </c>
      <c r="D9" s="6">
        <v>0</v>
      </c>
      <c r="E9" s="15">
        <v>0</v>
      </c>
    </row>
    <row r="10" spans="2:6" x14ac:dyDescent="0.25">
      <c r="C10" s="7">
        <v>45629</v>
      </c>
      <c r="D10" s="8">
        <v>100000</v>
      </c>
      <c r="E10" s="26">
        <v>972.64359999999999</v>
      </c>
    </row>
    <row r="11" spans="2:6" x14ac:dyDescent="0.25">
      <c r="C11" s="5">
        <v>45630</v>
      </c>
      <c r="D11" s="6">
        <v>0</v>
      </c>
      <c r="E11" s="15">
        <v>0</v>
      </c>
    </row>
    <row r="12" spans="2:6" x14ac:dyDescent="0.25">
      <c r="C12" s="7">
        <v>45631</v>
      </c>
      <c r="D12" s="8">
        <v>0</v>
      </c>
      <c r="E12" s="16">
        <v>0</v>
      </c>
    </row>
    <row r="13" spans="2:6" ht="15.75" thickBot="1" x14ac:dyDescent="0.3">
      <c r="C13" s="5">
        <v>45632</v>
      </c>
      <c r="D13" s="6">
        <v>0</v>
      </c>
      <c r="E13" s="27">
        <v>0</v>
      </c>
    </row>
    <row r="14" spans="2:6" ht="15.75" thickBot="1" x14ac:dyDescent="0.3">
      <c r="C14" s="9" t="s">
        <v>3</v>
      </c>
      <c r="D14" s="10">
        <f>+SUM(D9:D13)</f>
        <v>100000</v>
      </c>
      <c r="E14" s="23">
        <f>+IFERROR(SUMPRODUCT(D9:D13,E9:E13)/D14,0)</f>
        <v>972.64359999999999</v>
      </c>
    </row>
    <row r="17" spans="2:6" ht="21" x14ac:dyDescent="0.35">
      <c r="B17" s="35" t="str">
        <f>"Semana 2:   "&amp;"del "&amp;TEXT(C23,"dd-mm-yyyy")&amp;" al "&amp;TEXT(C27,"dd-mm-yyyy")</f>
        <v>Semana 2:   del 09-12-2024 al 13-12-2024</v>
      </c>
      <c r="C17" s="35"/>
      <c r="D17" s="35"/>
      <c r="E17" s="35"/>
      <c r="F17" s="35"/>
    </row>
    <row r="19" spans="2:6" ht="24" thickBot="1" x14ac:dyDescent="0.4">
      <c r="C19" s="12" t="s">
        <v>4</v>
      </c>
      <c r="D19" s="18"/>
      <c r="E19" s="18"/>
    </row>
    <row r="20" spans="2:6" x14ac:dyDescent="0.25">
      <c r="C20" s="28" t="s">
        <v>7</v>
      </c>
      <c r="D20" s="31" t="s">
        <v>2</v>
      </c>
      <c r="E20" s="32"/>
    </row>
    <row r="21" spans="2:6" x14ac:dyDescent="0.25">
      <c r="C21" s="29"/>
      <c r="D21" s="36"/>
      <c r="E21" s="37"/>
    </row>
    <row r="22" spans="2:6" ht="15.75" thickBot="1" x14ac:dyDescent="0.3">
      <c r="C22" s="30"/>
      <c r="D22" s="13" t="s">
        <v>5</v>
      </c>
      <c r="E22" s="14" t="s">
        <v>6</v>
      </c>
    </row>
    <row r="23" spans="2:6" x14ac:dyDescent="0.25">
      <c r="C23" s="5">
        <v>45635</v>
      </c>
      <c r="D23" s="6">
        <v>0</v>
      </c>
      <c r="E23" s="15">
        <v>0</v>
      </c>
    </row>
    <row r="24" spans="2:6" x14ac:dyDescent="0.25">
      <c r="C24" s="7">
        <v>45636</v>
      </c>
      <c r="D24" s="8">
        <v>100000</v>
      </c>
      <c r="E24" s="26">
        <v>970.88760000000002</v>
      </c>
    </row>
    <row r="25" spans="2:6" x14ac:dyDescent="0.25">
      <c r="C25" s="5">
        <v>45637</v>
      </c>
      <c r="D25" s="6">
        <v>100000</v>
      </c>
      <c r="E25" s="24">
        <v>975.22439999999995</v>
      </c>
    </row>
    <row r="26" spans="2:6" x14ac:dyDescent="0.25">
      <c r="C26" s="7">
        <v>45638</v>
      </c>
      <c r="D26" s="8">
        <v>100000</v>
      </c>
      <c r="E26" s="26">
        <v>975.15800000000002</v>
      </c>
    </row>
    <row r="27" spans="2:6" ht="15.75" thickBot="1" x14ac:dyDescent="0.3">
      <c r="C27" s="5">
        <v>45639</v>
      </c>
      <c r="D27" s="6">
        <v>0</v>
      </c>
      <c r="E27" s="27">
        <v>0</v>
      </c>
    </row>
    <row r="28" spans="2:6" ht="15.75" thickBot="1" x14ac:dyDescent="0.3">
      <c r="C28" s="9" t="s">
        <v>3</v>
      </c>
      <c r="D28" s="10">
        <f>+SUM(D23:D27)</f>
        <v>300000</v>
      </c>
      <c r="E28" s="23">
        <f>+IFERROR(SUMPRODUCT(D23:D27,E23:E27)/D28,0)</f>
        <v>973.75666666666666</v>
      </c>
    </row>
    <row r="31" spans="2:6" ht="21" x14ac:dyDescent="0.35">
      <c r="B31" s="35" t="str">
        <f>"Semana 3:   "&amp;"del "&amp;TEXT(C37,"dd-mm-yyyy")&amp;" al "&amp;TEXT(C41,"dd-mm-yyyy")</f>
        <v>Semana 3:   del 16-12-2024 al 20-12-2024</v>
      </c>
      <c r="C31" s="35"/>
      <c r="D31" s="35"/>
      <c r="E31" s="35"/>
      <c r="F31" s="35"/>
    </row>
    <row r="33" spans="2:6" ht="24" thickBot="1" x14ac:dyDescent="0.4">
      <c r="C33" s="12" t="s">
        <v>4</v>
      </c>
      <c r="D33" s="18"/>
      <c r="E33" s="18"/>
    </row>
    <row r="34" spans="2:6" x14ac:dyDescent="0.25">
      <c r="C34" s="28" t="s">
        <v>7</v>
      </c>
      <c r="D34" s="31" t="s">
        <v>2</v>
      </c>
      <c r="E34" s="32"/>
    </row>
    <row r="35" spans="2:6" x14ac:dyDescent="0.25">
      <c r="C35" s="29"/>
      <c r="D35" s="36"/>
      <c r="E35" s="37"/>
    </row>
    <row r="36" spans="2:6" ht="15.75" thickBot="1" x14ac:dyDescent="0.3">
      <c r="C36" s="30"/>
      <c r="D36" s="13" t="s">
        <v>5</v>
      </c>
      <c r="E36" s="14" t="s">
        <v>6</v>
      </c>
    </row>
    <row r="37" spans="2:6" x14ac:dyDescent="0.25">
      <c r="C37" s="5">
        <v>45642</v>
      </c>
      <c r="D37" s="6">
        <v>0</v>
      </c>
      <c r="E37" s="15">
        <v>0</v>
      </c>
    </row>
    <row r="38" spans="2:6" x14ac:dyDescent="0.25">
      <c r="C38" s="7">
        <v>45643</v>
      </c>
      <c r="D38" s="8">
        <v>200000</v>
      </c>
      <c r="E38" s="26">
        <v>991.23320000000001</v>
      </c>
    </row>
    <row r="39" spans="2:6" x14ac:dyDescent="0.25">
      <c r="C39" s="5">
        <v>45644</v>
      </c>
      <c r="D39" s="6">
        <v>150000</v>
      </c>
      <c r="E39" s="24">
        <v>987.56253333333336</v>
      </c>
    </row>
    <row r="40" spans="2:6" x14ac:dyDescent="0.25">
      <c r="C40" s="7">
        <v>45645</v>
      </c>
      <c r="D40" s="8">
        <v>50000</v>
      </c>
      <c r="E40" s="26">
        <v>997.60599999999999</v>
      </c>
    </row>
    <row r="41" spans="2:6" ht="15.75" thickBot="1" x14ac:dyDescent="0.3">
      <c r="C41" s="5">
        <v>45646</v>
      </c>
      <c r="D41" s="6">
        <v>0</v>
      </c>
      <c r="E41" s="27">
        <v>0</v>
      </c>
    </row>
    <row r="42" spans="2:6" ht="15.75" thickBot="1" x14ac:dyDescent="0.3">
      <c r="C42" s="9" t="s">
        <v>3</v>
      </c>
      <c r="D42" s="10">
        <f>+SUM(D37:D41)</f>
        <v>400000</v>
      </c>
      <c r="E42" s="23">
        <f>+IFERROR(SUMPRODUCT(D37:D41,E37:E41)/D42,0)</f>
        <v>990.65329999999994</v>
      </c>
    </row>
    <row r="45" spans="2:6" ht="21" x14ac:dyDescent="0.35">
      <c r="B45" s="35" t="str">
        <f>"Semana 4:   "&amp;"del "&amp;TEXT(C51,"dd-mm-yyyy")&amp;" al "&amp;TEXT(C55,"dd-mm-yyyy")</f>
        <v>Semana 4:   del 23-12-2024 al 27-12-2024</v>
      </c>
      <c r="C45" s="35"/>
      <c r="D45" s="35"/>
      <c r="E45" s="35"/>
      <c r="F45" s="35"/>
    </row>
    <row r="47" spans="2:6" ht="24" thickBot="1" x14ac:dyDescent="0.4">
      <c r="C47" s="12" t="s">
        <v>4</v>
      </c>
      <c r="D47" s="18"/>
      <c r="E47" s="18"/>
    </row>
    <row r="48" spans="2:6" x14ac:dyDescent="0.25">
      <c r="C48" s="28" t="s">
        <v>7</v>
      </c>
      <c r="D48" s="31" t="s">
        <v>2</v>
      </c>
      <c r="E48" s="32"/>
    </row>
    <row r="49" spans="2:6" x14ac:dyDescent="0.25">
      <c r="C49" s="29"/>
      <c r="D49" s="36"/>
      <c r="E49" s="37"/>
    </row>
    <row r="50" spans="2:6" ht="15.75" thickBot="1" x14ac:dyDescent="0.3">
      <c r="C50" s="30"/>
      <c r="D50" s="13" t="s">
        <v>5</v>
      </c>
      <c r="E50" s="14" t="s">
        <v>6</v>
      </c>
    </row>
    <row r="51" spans="2:6" x14ac:dyDescent="0.25">
      <c r="C51" s="5">
        <v>45649</v>
      </c>
      <c r="D51" s="6">
        <v>0</v>
      </c>
      <c r="E51" s="15">
        <v>0</v>
      </c>
    </row>
    <row r="52" spans="2:6" x14ac:dyDescent="0.25">
      <c r="C52" s="7">
        <v>45650</v>
      </c>
      <c r="D52" s="8">
        <v>0</v>
      </c>
      <c r="E52" s="16">
        <v>0</v>
      </c>
    </row>
    <row r="53" spans="2:6" x14ac:dyDescent="0.25">
      <c r="C53" s="5">
        <v>45651</v>
      </c>
      <c r="D53" s="6"/>
      <c r="E53" s="15"/>
    </row>
    <row r="54" spans="2:6" x14ac:dyDescent="0.25">
      <c r="C54" s="7">
        <v>45652</v>
      </c>
      <c r="D54" s="8">
        <v>0</v>
      </c>
      <c r="E54" s="16">
        <v>0</v>
      </c>
    </row>
    <row r="55" spans="2:6" ht="15.75" thickBot="1" x14ac:dyDescent="0.3">
      <c r="C55" s="5">
        <v>45653</v>
      </c>
      <c r="D55" s="6">
        <v>150000</v>
      </c>
      <c r="E55" s="25">
        <v>992.49800000000005</v>
      </c>
    </row>
    <row r="56" spans="2:6" ht="15.75" thickBot="1" x14ac:dyDescent="0.3">
      <c r="C56" s="9" t="s">
        <v>3</v>
      </c>
      <c r="D56" s="10">
        <f>+SUM(D51:D55)</f>
        <v>150000</v>
      </c>
      <c r="E56" s="23">
        <f>+IFERROR(SUMPRODUCT(D51:D55,E51:E55)/D56,0)</f>
        <v>992.49800000000005</v>
      </c>
    </row>
    <row r="59" spans="2:6" ht="21" x14ac:dyDescent="0.35">
      <c r="B59" s="35" t="str">
        <f>"Semana 5:   "&amp;"del "&amp;TEXT(C65,"dd-mm-yyyy")&amp;" al "&amp;TEXT(C66,"dd-mm-yyyy")</f>
        <v>Semana 5:   del 30-12-2024 al 31-12-2024</v>
      </c>
      <c r="C59" s="35"/>
      <c r="D59" s="35"/>
      <c r="E59" s="35"/>
      <c r="F59" s="35"/>
    </row>
    <row r="61" spans="2:6" ht="24" thickBot="1" x14ac:dyDescent="0.4">
      <c r="C61" s="12" t="s">
        <v>4</v>
      </c>
      <c r="D61" s="18"/>
      <c r="E61" s="18"/>
    </row>
    <row r="62" spans="2:6" x14ac:dyDescent="0.25">
      <c r="C62" s="28" t="s">
        <v>7</v>
      </c>
      <c r="D62" s="31" t="s">
        <v>2</v>
      </c>
      <c r="E62" s="32"/>
    </row>
    <row r="63" spans="2:6" x14ac:dyDescent="0.25">
      <c r="C63" s="29"/>
      <c r="D63" s="36"/>
      <c r="E63" s="37"/>
    </row>
    <row r="64" spans="2:6" ht="15.75" thickBot="1" x14ac:dyDescent="0.3">
      <c r="C64" s="30"/>
      <c r="D64" s="13" t="s">
        <v>5</v>
      </c>
      <c r="E64" s="14" t="s">
        <v>6</v>
      </c>
    </row>
    <row r="65" spans="3:5" x14ac:dyDescent="0.25">
      <c r="C65" s="5">
        <v>45656</v>
      </c>
      <c r="D65" s="6">
        <v>0</v>
      </c>
      <c r="E65" s="15">
        <v>0</v>
      </c>
    </row>
    <row r="66" spans="3:5" ht="15.75" thickBot="1" x14ac:dyDescent="0.3">
      <c r="C66" s="7">
        <v>45657</v>
      </c>
      <c r="D66" s="8">
        <v>0</v>
      </c>
      <c r="E66" s="16">
        <v>0</v>
      </c>
    </row>
    <row r="67" spans="3:5" ht="15.75" thickBot="1" x14ac:dyDescent="0.3">
      <c r="C67" s="9" t="s">
        <v>3</v>
      </c>
      <c r="D67" s="10">
        <f>+SUM(D65:D66)</f>
        <v>0</v>
      </c>
      <c r="E67" s="17">
        <f>+IFERROR(SUMPRODUCT(D65:D66,E65:E66)/D67,0)</f>
        <v>0</v>
      </c>
    </row>
  </sheetData>
  <mergeCells count="16">
    <mergeCell ref="B59:F59"/>
    <mergeCell ref="C62:C64"/>
    <mergeCell ref="D62:E63"/>
    <mergeCell ref="B45:F45"/>
    <mergeCell ref="C48:C50"/>
    <mergeCell ref="D48:E49"/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FF12-C563-4F85-A097-E69EB6E9A35A}">
  <sheetPr codeName="Hoja2"/>
  <dimension ref="B1:F66"/>
  <sheetViews>
    <sheetView showGridLines="0" topLeftCell="A45" zoomScale="90" zoomScaleNormal="90" workbookViewId="0">
      <selection activeCell="C15" sqref="C15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"&amp;TEXT(C10,"dd-mm-yyyy")</f>
        <v>Semana 1:   del 01-02-2024 al 02-02-2024</v>
      </c>
      <c r="C3" s="35"/>
      <c r="D3" s="35"/>
      <c r="E3" s="35"/>
      <c r="F3" s="35"/>
    </row>
    <row r="5" spans="2:6" ht="24" thickBot="1" x14ac:dyDescent="0.4">
      <c r="C5" s="1" t="s">
        <v>4</v>
      </c>
      <c r="D5" s="2"/>
      <c r="E5" s="2"/>
    </row>
    <row r="6" spans="2:6" x14ac:dyDescent="0.25">
      <c r="C6" s="39" t="s">
        <v>1</v>
      </c>
      <c r="D6" s="42" t="s">
        <v>2</v>
      </c>
      <c r="E6" s="43"/>
    </row>
    <row r="7" spans="2:6" x14ac:dyDescent="0.25">
      <c r="C7" s="40"/>
      <c r="D7" s="44"/>
      <c r="E7" s="45"/>
    </row>
    <row r="8" spans="2:6" ht="15.75" thickBot="1" x14ac:dyDescent="0.3">
      <c r="C8" s="41"/>
      <c r="D8" s="3" t="s">
        <v>5</v>
      </c>
      <c r="E8" s="4" t="s">
        <v>6</v>
      </c>
    </row>
    <row r="9" spans="2:6" x14ac:dyDescent="0.25">
      <c r="C9" s="5">
        <v>45323</v>
      </c>
      <c r="D9" s="6">
        <v>0</v>
      </c>
      <c r="E9" s="15">
        <v>0</v>
      </c>
    </row>
    <row r="10" spans="2:6" ht="15.75" thickBot="1" x14ac:dyDescent="0.3">
      <c r="C10" s="7">
        <f>C9+1</f>
        <v>45324</v>
      </c>
      <c r="D10" s="8">
        <v>0</v>
      </c>
      <c r="E10" s="16">
        <v>0</v>
      </c>
    </row>
    <row r="11" spans="2:6" ht="15.75" thickBot="1" x14ac:dyDescent="0.3">
      <c r="C11" s="9" t="s">
        <v>3</v>
      </c>
      <c r="D11" s="10">
        <v>0</v>
      </c>
      <c r="E11" s="17">
        <v>0</v>
      </c>
    </row>
    <row r="12" spans="2:6" ht="15" customHeight="1" x14ac:dyDescent="0.35">
      <c r="C12" s="12"/>
      <c r="D12" s="18"/>
      <c r="E12" s="18"/>
    </row>
    <row r="13" spans="2:6" x14ac:dyDescent="0.25">
      <c r="C13" s="20"/>
      <c r="D13" s="21"/>
      <c r="E13" s="21"/>
    </row>
    <row r="14" spans="2:6" ht="21" x14ac:dyDescent="0.35">
      <c r="B14" s="35" t="str">
        <f>"Semana 2:   "&amp;"del "&amp;TEXT(C20,"dd-mm-yyyy")&amp;" al "&amp;TEXT(C24,"dd-mm-yyyy")</f>
        <v>Semana 2:   del 05-02-2024 al 09-02-2024</v>
      </c>
      <c r="C14" s="35"/>
      <c r="D14" s="35"/>
      <c r="E14" s="35"/>
      <c r="F14" s="35"/>
    </row>
    <row r="16" spans="2:6" ht="24" thickBot="1" x14ac:dyDescent="0.4">
      <c r="C16" s="12" t="s">
        <v>4</v>
      </c>
      <c r="D16" s="18"/>
      <c r="E16" s="18"/>
    </row>
    <row r="17" spans="2:6" x14ac:dyDescent="0.25">
      <c r="C17" s="28" t="s">
        <v>7</v>
      </c>
      <c r="D17" s="31" t="s">
        <v>2</v>
      </c>
      <c r="E17" s="32"/>
    </row>
    <row r="18" spans="2:6" x14ac:dyDescent="0.25">
      <c r="C18" s="29"/>
      <c r="D18" s="36"/>
      <c r="E18" s="37"/>
    </row>
    <row r="19" spans="2:6" ht="15.75" thickBot="1" x14ac:dyDescent="0.3">
      <c r="C19" s="30"/>
      <c r="D19" s="13" t="s">
        <v>5</v>
      </c>
      <c r="E19" s="14" t="s">
        <v>6</v>
      </c>
    </row>
    <row r="20" spans="2:6" x14ac:dyDescent="0.25">
      <c r="C20" s="5">
        <v>45327</v>
      </c>
      <c r="D20" s="6">
        <v>0</v>
      </c>
      <c r="E20" s="15">
        <v>0</v>
      </c>
    </row>
    <row r="21" spans="2:6" x14ac:dyDescent="0.25">
      <c r="C21" s="7">
        <f>1+C20</f>
        <v>45328</v>
      </c>
      <c r="D21" s="8">
        <v>0</v>
      </c>
      <c r="E21" s="16">
        <v>0</v>
      </c>
    </row>
    <row r="22" spans="2:6" x14ac:dyDescent="0.25">
      <c r="C22" s="5">
        <f t="shared" ref="C22:C24" si="0">1+C21</f>
        <v>45329</v>
      </c>
      <c r="D22" s="6">
        <v>0</v>
      </c>
      <c r="E22" s="15">
        <v>0</v>
      </c>
    </row>
    <row r="23" spans="2:6" x14ac:dyDescent="0.25">
      <c r="C23" s="7">
        <f t="shared" si="0"/>
        <v>45330</v>
      </c>
      <c r="D23" s="8">
        <v>0</v>
      </c>
      <c r="E23" s="16">
        <v>0</v>
      </c>
    </row>
    <row r="24" spans="2:6" ht="15.75" thickBot="1" x14ac:dyDescent="0.3">
      <c r="C24" s="5">
        <f t="shared" si="0"/>
        <v>45331</v>
      </c>
      <c r="D24" s="6">
        <v>0</v>
      </c>
      <c r="E24" s="27">
        <v>0</v>
      </c>
    </row>
    <row r="25" spans="2:6" ht="15.75" thickBot="1" x14ac:dyDescent="0.3">
      <c r="C25" s="9" t="s">
        <v>3</v>
      </c>
      <c r="D25" s="10">
        <f>+SUM(D20:D24)</f>
        <v>0</v>
      </c>
      <c r="E25" s="17">
        <f>+IFERROR(SUMPRODUCT(D20:D24,E20:E24)/D25,0)</f>
        <v>0</v>
      </c>
    </row>
    <row r="28" spans="2:6" ht="21" x14ac:dyDescent="0.35">
      <c r="B28" s="35" t="str">
        <f>"Semana 3:   "&amp;"del "&amp;TEXT(C34,"dd-mm-yyyy")&amp;" al "&amp;TEXT(C38,"dd-mm-yyyy")</f>
        <v>Semana 3:   del 12-02-2024 al 16-02-2024</v>
      </c>
      <c r="C28" s="35"/>
      <c r="D28" s="35"/>
      <c r="E28" s="35"/>
      <c r="F28" s="35"/>
    </row>
    <row r="30" spans="2:6" ht="24" thickBot="1" x14ac:dyDescent="0.4">
      <c r="C30" s="12" t="s">
        <v>4</v>
      </c>
      <c r="D30" s="18"/>
      <c r="E30" s="18"/>
    </row>
    <row r="31" spans="2:6" x14ac:dyDescent="0.25">
      <c r="C31" s="28" t="s">
        <v>7</v>
      </c>
      <c r="D31" s="31" t="s">
        <v>2</v>
      </c>
      <c r="E31" s="32"/>
    </row>
    <row r="32" spans="2:6" x14ac:dyDescent="0.25">
      <c r="C32" s="29"/>
      <c r="D32" s="36"/>
      <c r="E32" s="37"/>
    </row>
    <row r="33" spans="2:6" ht="15.75" thickBot="1" x14ac:dyDescent="0.3">
      <c r="C33" s="30"/>
      <c r="D33" s="13" t="s">
        <v>5</v>
      </c>
      <c r="E33" s="14" t="s">
        <v>6</v>
      </c>
    </row>
    <row r="34" spans="2:6" x14ac:dyDescent="0.25">
      <c r="C34" s="5">
        <v>45334</v>
      </c>
      <c r="D34" s="6">
        <v>0</v>
      </c>
      <c r="E34" s="15">
        <v>0</v>
      </c>
    </row>
    <row r="35" spans="2:6" x14ac:dyDescent="0.25">
      <c r="C35" s="7">
        <f>1+C34</f>
        <v>45335</v>
      </c>
      <c r="D35" s="8">
        <v>0</v>
      </c>
      <c r="E35" s="16">
        <v>0</v>
      </c>
    </row>
    <row r="36" spans="2:6" x14ac:dyDescent="0.25">
      <c r="C36" s="5">
        <f t="shared" ref="C36:C38" si="1">1+C35</f>
        <v>45336</v>
      </c>
      <c r="D36" s="6">
        <v>0</v>
      </c>
      <c r="E36" s="15">
        <v>0</v>
      </c>
    </row>
    <row r="37" spans="2:6" x14ac:dyDescent="0.25">
      <c r="C37" s="7">
        <f t="shared" si="1"/>
        <v>45337</v>
      </c>
      <c r="D37" s="8">
        <v>0</v>
      </c>
      <c r="E37" s="16">
        <v>0</v>
      </c>
    </row>
    <row r="38" spans="2:6" ht="15.75" thickBot="1" x14ac:dyDescent="0.3">
      <c r="C38" s="5">
        <f t="shared" si="1"/>
        <v>45338</v>
      </c>
      <c r="D38" s="6">
        <v>0</v>
      </c>
      <c r="E38" s="27">
        <v>0</v>
      </c>
    </row>
    <row r="39" spans="2:6" ht="15.75" thickBot="1" x14ac:dyDescent="0.3">
      <c r="C39" s="9" t="s">
        <v>3</v>
      </c>
      <c r="D39" s="10">
        <f>+SUM(D34:D38)</f>
        <v>0</v>
      </c>
      <c r="E39" s="17">
        <f>+IFERROR(SUMPRODUCT(D34:D38,E34:E38)/D39,0)</f>
        <v>0</v>
      </c>
    </row>
    <row r="42" spans="2:6" ht="21" x14ac:dyDescent="0.35">
      <c r="B42" s="35" t="str">
        <f>"Semana 4:   "&amp;"del "&amp;TEXT(C48,"dd-mm-yyyy")&amp;" al "&amp;TEXT(C52,"dd-mm-yyyy")</f>
        <v>Semana 4:   del 19-02-2024 al 23-02-2024</v>
      </c>
      <c r="C42" s="35"/>
      <c r="D42" s="35"/>
      <c r="E42" s="35"/>
      <c r="F42" s="35"/>
    </row>
    <row r="44" spans="2:6" ht="24" thickBot="1" x14ac:dyDescent="0.4">
      <c r="C44" s="12" t="s">
        <v>4</v>
      </c>
      <c r="D44" s="18"/>
      <c r="E44" s="18"/>
    </row>
    <row r="45" spans="2:6" x14ac:dyDescent="0.25">
      <c r="C45" s="28" t="s">
        <v>7</v>
      </c>
      <c r="D45" s="31" t="s">
        <v>2</v>
      </c>
      <c r="E45" s="32"/>
    </row>
    <row r="46" spans="2:6" x14ac:dyDescent="0.25">
      <c r="C46" s="29"/>
      <c r="D46" s="36"/>
      <c r="E46" s="37"/>
    </row>
    <row r="47" spans="2:6" ht="15.75" thickBot="1" x14ac:dyDescent="0.3">
      <c r="C47" s="30"/>
      <c r="D47" s="13" t="s">
        <v>5</v>
      </c>
      <c r="E47" s="14" t="s">
        <v>6</v>
      </c>
    </row>
    <row r="48" spans="2:6" x14ac:dyDescent="0.25">
      <c r="C48" s="5">
        <v>45341</v>
      </c>
      <c r="D48" s="6">
        <v>100000</v>
      </c>
      <c r="E48" s="24">
        <v>965.34140000000002</v>
      </c>
    </row>
    <row r="49" spans="2:6" x14ac:dyDescent="0.25">
      <c r="C49" s="7">
        <f>1+C48</f>
        <v>45342</v>
      </c>
      <c r="D49" s="8">
        <v>0</v>
      </c>
      <c r="E49" s="16">
        <v>0</v>
      </c>
    </row>
    <row r="50" spans="2:6" x14ac:dyDescent="0.25">
      <c r="C50" s="5">
        <f t="shared" ref="C50:C52" si="2">1+C49</f>
        <v>45343</v>
      </c>
      <c r="D50" s="6">
        <v>0</v>
      </c>
      <c r="E50" s="15">
        <v>0</v>
      </c>
    </row>
    <row r="51" spans="2:6" x14ac:dyDescent="0.25">
      <c r="C51" s="7">
        <f t="shared" si="2"/>
        <v>45344</v>
      </c>
      <c r="D51" s="8">
        <v>0</v>
      </c>
      <c r="E51" s="16">
        <v>0</v>
      </c>
    </row>
    <row r="52" spans="2:6" ht="15.75" thickBot="1" x14ac:dyDescent="0.3">
      <c r="C52" s="5">
        <f t="shared" si="2"/>
        <v>45345</v>
      </c>
      <c r="D52" s="6">
        <v>0</v>
      </c>
      <c r="E52" s="27">
        <v>0</v>
      </c>
    </row>
    <row r="53" spans="2:6" ht="15.75" thickBot="1" x14ac:dyDescent="0.3">
      <c r="C53" s="9" t="s">
        <v>3</v>
      </c>
      <c r="D53" s="10">
        <f>+SUM(D48:D52)</f>
        <v>100000</v>
      </c>
      <c r="E53" s="23">
        <f>+IFERROR(SUMPRODUCT(D48:D52,E48:E52)/D53,0)</f>
        <v>965.34140000000002</v>
      </c>
    </row>
    <row r="56" spans="2:6" ht="21" x14ac:dyDescent="0.35">
      <c r="B56" s="35" t="str">
        <f>"Semana 5:   "&amp;"del "&amp;TEXT(C62,"dd-mm-yyyy")&amp;" al "&amp;TEXT(C65,"dd-mm-yyyy")</f>
        <v>Semana 5:   del 26-02-2024 al 29-02-2024</v>
      </c>
      <c r="C56" s="35"/>
      <c r="D56" s="35"/>
      <c r="E56" s="35"/>
      <c r="F56" s="35"/>
    </row>
    <row r="58" spans="2:6" ht="24" thickBot="1" x14ac:dyDescent="0.4">
      <c r="C58" s="12" t="s">
        <v>4</v>
      </c>
      <c r="D58" s="18"/>
      <c r="E58" s="18"/>
    </row>
    <row r="59" spans="2:6" x14ac:dyDescent="0.25">
      <c r="C59" s="28" t="s">
        <v>7</v>
      </c>
      <c r="D59" s="31" t="s">
        <v>2</v>
      </c>
      <c r="E59" s="32"/>
    </row>
    <row r="60" spans="2:6" x14ac:dyDescent="0.25">
      <c r="C60" s="29"/>
      <c r="D60" s="36"/>
      <c r="E60" s="37"/>
    </row>
    <row r="61" spans="2:6" ht="15.75" thickBot="1" x14ac:dyDescent="0.3">
      <c r="C61" s="30"/>
      <c r="D61" s="13" t="s">
        <v>5</v>
      </c>
      <c r="E61" s="14" t="s">
        <v>6</v>
      </c>
    </row>
    <row r="62" spans="2:6" x14ac:dyDescent="0.25">
      <c r="C62" s="5">
        <v>45348</v>
      </c>
      <c r="D62" s="6">
        <v>0</v>
      </c>
      <c r="E62" s="15">
        <v>0</v>
      </c>
    </row>
    <row r="63" spans="2:6" x14ac:dyDescent="0.25">
      <c r="C63" s="7">
        <f>1+C62</f>
        <v>45349</v>
      </c>
      <c r="D63" s="8">
        <v>100000</v>
      </c>
      <c r="E63" s="26">
        <v>984.59760000000006</v>
      </c>
    </row>
    <row r="64" spans="2:6" x14ac:dyDescent="0.25">
      <c r="C64" s="5">
        <f t="shared" ref="C64:C65" si="3">1+C63</f>
        <v>45350</v>
      </c>
      <c r="D64" s="6">
        <v>100000</v>
      </c>
      <c r="E64" s="24">
        <v>980.54399999999998</v>
      </c>
    </row>
    <row r="65" spans="3:5" ht="15.75" thickBot="1" x14ac:dyDescent="0.3">
      <c r="C65" s="7">
        <f t="shared" si="3"/>
        <v>45351</v>
      </c>
      <c r="D65" s="8">
        <v>0</v>
      </c>
      <c r="E65" s="16">
        <v>0</v>
      </c>
    </row>
    <row r="66" spans="3:5" ht="15.75" thickBot="1" x14ac:dyDescent="0.3">
      <c r="C66" s="9" t="s">
        <v>3</v>
      </c>
      <c r="D66" s="10">
        <f>+SUM(D62:D65)</f>
        <v>200000</v>
      </c>
      <c r="E66" s="23">
        <f>+IFERROR(SUMPRODUCT(D62:D65,E62:E65)/D66,0)</f>
        <v>982.57079999999996</v>
      </c>
    </row>
  </sheetData>
  <mergeCells count="16">
    <mergeCell ref="B56:F56"/>
    <mergeCell ref="C59:C61"/>
    <mergeCell ref="D59:E60"/>
    <mergeCell ref="C17:C19"/>
    <mergeCell ref="D17:E18"/>
    <mergeCell ref="B42:F42"/>
    <mergeCell ref="C45:C47"/>
    <mergeCell ref="D45:E46"/>
    <mergeCell ref="B28:F28"/>
    <mergeCell ref="C31:C33"/>
    <mergeCell ref="D31:E32"/>
    <mergeCell ref="B1:F1"/>
    <mergeCell ref="B3:F3"/>
    <mergeCell ref="C6:C8"/>
    <mergeCell ref="D6:E7"/>
    <mergeCell ref="B14:F14"/>
  </mergeCells>
  <pageMargins left="0.7" right="0.7" top="0.75" bottom="0.75" header="0.3" footer="0.3"/>
  <pageSetup scale="74" orientation="portrait" r:id="rId1"/>
  <rowBreaks count="1" manualBreakCount="1">
    <brk id="2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8D7A-306B-405B-870D-FAE994469BC4}">
  <sheetPr codeName="Hoja3"/>
  <dimension ref="B1:F65"/>
  <sheetViews>
    <sheetView showGridLines="0" topLeftCell="A39" zoomScale="90" zoomScaleNormal="90" workbookViewId="0">
      <selection activeCell="F54" sqref="F54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"&amp;TEXT(C9,"dd-mm-yyyy")</f>
        <v>Semana 1:   del 01-03-2024 al 01-03-2024</v>
      </c>
      <c r="C3" s="35"/>
      <c r="D3" s="35"/>
      <c r="E3" s="35"/>
      <c r="F3" s="35"/>
    </row>
    <row r="5" spans="2:6" ht="24" thickBot="1" x14ac:dyDescent="0.4">
      <c r="C5" s="1" t="s">
        <v>4</v>
      </c>
      <c r="D5" s="2"/>
      <c r="E5" s="2"/>
    </row>
    <row r="6" spans="2:6" x14ac:dyDescent="0.25">
      <c r="C6" s="39" t="s">
        <v>1</v>
      </c>
      <c r="D6" s="42" t="s">
        <v>2</v>
      </c>
      <c r="E6" s="43"/>
    </row>
    <row r="7" spans="2:6" x14ac:dyDescent="0.25">
      <c r="C7" s="40"/>
      <c r="D7" s="44"/>
      <c r="E7" s="45"/>
    </row>
    <row r="8" spans="2:6" ht="15.75" thickBot="1" x14ac:dyDescent="0.3">
      <c r="C8" s="41"/>
      <c r="D8" s="3" t="s">
        <v>5</v>
      </c>
      <c r="E8" s="4" t="s">
        <v>6</v>
      </c>
    </row>
    <row r="9" spans="2:6" ht="15.75" thickBot="1" x14ac:dyDescent="0.3">
      <c r="C9" s="5">
        <v>45352</v>
      </c>
      <c r="D9" s="6">
        <v>0</v>
      </c>
      <c r="E9" s="15">
        <v>0</v>
      </c>
    </row>
    <row r="10" spans="2:6" ht="15.75" thickBot="1" x14ac:dyDescent="0.3">
      <c r="C10" s="9" t="s">
        <v>3</v>
      </c>
      <c r="D10" s="10">
        <v>0</v>
      </c>
      <c r="E10" s="17">
        <v>0</v>
      </c>
    </row>
    <row r="11" spans="2:6" ht="15" customHeight="1" x14ac:dyDescent="0.35">
      <c r="C11" s="12"/>
      <c r="D11" s="18"/>
      <c r="E11" s="18"/>
    </row>
    <row r="12" spans="2:6" x14ac:dyDescent="0.25">
      <c r="C12" s="20"/>
      <c r="D12" s="21"/>
      <c r="E12" s="21"/>
    </row>
    <row r="13" spans="2:6" ht="21" x14ac:dyDescent="0.35">
      <c r="B13" s="35" t="str">
        <f>"Semana 2:   "&amp;"del "&amp;TEXT(C19,"dd-mm-yyyy")&amp;" al "&amp;TEXT(C23,"dd-mm-yyyy")</f>
        <v>Semana 2:   del 04-03-2024 al 08-03-2024</v>
      </c>
      <c r="C13" s="35"/>
      <c r="D13" s="35"/>
      <c r="E13" s="35"/>
      <c r="F13" s="35"/>
    </row>
    <row r="15" spans="2:6" ht="24" thickBot="1" x14ac:dyDescent="0.4">
      <c r="C15" s="12" t="s">
        <v>4</v>
      </c>
      <c r="D15" s="18"/>
      <c r="E15" s="18"/>
    </row>
    <row r="16" spans="2:6" x14ac:dyDescent="0.25">
      <c r="C16" s="28" t="s">
        <v>7</v>
      </c>
      <c r="D16" s="31" t="s">
        <v>2</v>
      </c>
      <c r="E16" s="32"/>
    </row>
    <row r="17" spans="2:6" x14ac:dyDescent="0.25">
      <c r="C17" s="29"/>
      <c r="D17" s="36"/>
      <c r="E17" s="37"/>
    </row>
    <row r="18" spans="2:6" ht="15.75" thickBot="1" x14ac:dyDescent="0.3">
      <c r="C18" s="30"/>
      <c r="D18" s="13" t="s">
        <v>5</v>
      </c>
      <c r="E18" s="14" t="s">
        <v>6</v>
      </c>
    </row>
    <row r="19" spans="2:6" x14ac:dyDescent="0.25">
      <c r="C19" s="5">
        <v>45355</v>
      </c>
      <c r="D19" s="6">
        <v>0</v>
      </c>
      <c r="E19" s="15">
        <v>0</v>
      </c>
    </row>
    <row r="20" spans="2:6" x14ac:dyDescent="0.25">
      <c r="C20" s="7">
        <f>1+C19</f>
        <v>45356</v>
      </c>
      <c r="D20" s="8">
        <v>100000</v>
      </c>
      <c r="E20" s="26">
        <v>975.51819999999998</v>
      </c>
    </row>
    <row r="21" spans="2:6" x14ac:dyDescent="0.25">
      <c r="C21" s="5">
        <f t="shared" ref="C21:C23" si="0">1+C20</f>
        <v>45357</v>
      </c>
      <c r="D21" s="6">
        <v>0</v>
      </c>
      <c r="E21" s="15">
        <v>0</v>
      </c>
    </row>
    <row r="22" spans="2:6" x14ac:dyDescent="0.25">
      <c r="C22" s="7">
        <f t="shared" si="0"/>
        <v>45358</v>
      </c>
      <c r="D22" s="8">
        <v>0</v>
      </c>
      <c r="E22" s="16">
        <v>0</v>
      </c>
    </row>
    <row r="23" spans="2:6" ht="15.75" thickBot="1" x14ac:dyDescent="0.3">
      <c r="C23" s="5">
        <f t="shared" si="0"/>
        <v>45359</v>
      </c>
      <c r="D23" s="6">
        <v>0</v>
      </c>
      <c r="E23" s="27">
        <v>0</v>
      </c>
    </row>
    <row r="24" spans="2:6" ht="15.75" thickBot="1" x14ac:dyDescent="0.3">
      <c r="C24" s="9" t="s">
        <v>3</v>
      </c>
      <c r="D24" s="10">
        <f>+SUM(D19:D23)</f>
        <v>100000</v>
      </c>
      <c r="E24" s="23">
        <f>+IFERROR(SUMPRODUCT(D19:D23,E19:E23)/D24,0)</f>
        <v>975.51819999999998</v>
      </c>
    </row>
    <row r="27" spans="2:6" ht="21" x14ac:dyDescent="0.35">
      <c r="B27" s="35" t="str">
        <f>"Semana 3:   "&amp;"del "&amp;TEXT(C33,"dd-mm-yyyy")&amp;" al "&amp;TEXT(C37,"dd-mm-yyyy")</f>
        <v>Semana 3:   del 11-03-2024 al 15-03-2024</v>
      </c>
      <c r="C27" s="35"/>
      <c r="D27" s="35"/>
      <c r="E27" s="35"/>
      <c r="F27" s="35"/>
    </row>
    <row r="29" spans="2:6" ht="24" thickBot="1" x14ac:dyDescent="0.4">
      <c r="C29" s="12" t="s">
        <v>4</v>
      </c>
      <c r="D29" s="18"/>
      <c r="E29" s="18"/>
    </row>
    <row r="30" spans="2:6" x14ac:dyDescent="0.25">
      <c r="C30" s="28" t="s">
        <v>7</v>
      </c>
      <c r="D30" s="31" t="s">
        <v>2</v>
      </c>
      <c r="E30" s="32"/>
    </row>
    <row r="31" spans="2:6" x14ac:dyDescent="0.25">
      <c r="C31" s="29"/>
      <c r="D31" s="36"/>
      <c r="E31" s="37"/>
    </row>
    <row r="32" spans="2:6" ht="15.75" thickBot="1" x14ac:dyDescent="0.3">
      <c r="C32" s="30"/>
      <c r="D32" s="13" t="s">
        <v>5</v>
      </c>
      <c r="E32" s="14" t="s">
        <v>6</v>
      </c>
    </row>
    <row r="33" spans="2:6" x14ac:dyDescent="0.25">
      <c r="C33" s="5">
        <v>45362</v>
      </c>
      <c r="D33" s="6">
        <v>0</v>
      </c>
      <c r="E33" s="15">
        <v>0</v>
      </c>
    </row>
    <row r="34" spans="2:6" x14ac:dyDescent="0.25">
      <c r="C34" s="7">
        <f>1+C33</f>
        <v>45363</v>
      </c>
      <c r="D34" s="8">
        <v>0</v>
      </c>
      <c r="E34" s="16">
        <v>0</v>
      </c>
    </row>
    <row r="35" spans="2:6" x14ac:dyDescent="0.25">
      <c r="C35" s="5">
        <f t="shared" ref="C35:C37" si="1">1+C34</f>
        <v>45364</v>
      </c>
      <c r="D35" s="6">
        <v>100000</v>
      </c>
      <c r="E35" s="24">
        <v>947.44</v>
      </c>
    </row>
    <row r="36" spans="2:6" x14ac:dyDescent="0.25">
      <c r="C36" s="7">
        <f t="shared" si="1"/>
        <v>45365</v>
      </c>
      <c r="D36" s="8">
        <v>0</v>
      </c>
      <c r="E36" s="16">
        <v>0</v>
      </c>
    </row>
    <row r="37" spans="2:6" ht="15.75" thickBot="1" x14ac:dyDescent="0.3">
      <c r="C37" s="5">
        <f t="shared" si="1"/>
        <v>45366</v>
      </c>
      <c r="D37" s="6">
        <v>0</v>
      </c>
      <c r="E37" s="27">
        <v>0</v>
      </c>
    </row>
    <row r="38" spans="2:6" ht="15.75" thickBot="1" x14ac:dyDescent="0.3">
      <c r="C38" s="9" t="s">
        <v>3</v>
      </c>
      <c r="D38" s="10">
        <f>+SUM(D33:D37)</f>
        <v>100000</v>
      </c>
      <c r="E38" s="23">
        <f>+IFERROR(SUMPRODUCT(D33:D37,E33:E37)/D38,0)</f>
        <v>947.44</v>
      </c>
    </row>
    <row r="41" spans="2:6" ht="21" x14ac:dyDescent="0.35">
      <c r="B41" s="35" t="str">
        <f>"Semana 4:   "&amp;"del "&amp;TEXT(C47,"dd-mm-yyyy")&amp;" al "&amp;TEXT(C51,"dd-mm-yyyy")</f>
        <v>Semana 4:   del 18-03-2024 al 22-03-2024</v>
      </c>
      <c r="C41" s="35"/>
      <c r="D41" s="35"/>
      <c r="E41" s="35"/>
      <c r="F41" s="35"/>
    </row>
    <row r="43" spans="2:6" ht="24" thickBot="1" x14ac:dyDescent="0.4">
      <c r="C43" s="12" t="s">
        <v>4</v>
      </c>
      <c r="D43" s="18"/>
      <c r="E43" s="18"/>
    </row>
    <row r="44" spans="2:6" x14ac:dyDescent="0.25">
      <c r="C44" s="28" t="s">
        <v>7</v>
      </c>
      <c r="D44" s="31" t="s">
        <v>2</v>
      </c>
      <c r="E44" s="32"/>
    </row>
    <row r="45" spans="2:6" x14ac:dyDescent="0.25">
      <c r="C45" s="29"/>
      <c r="D45" s="36"/>
      <c r="E45" s="37"/>
    </row>
    <row r="46" spans="2:6" ht="15.75" thickBot="1" x14ac:dyDescent="0.3">
      <c r="C46" s="30"/>
      <c r="D46" s="13" t="s">
        <v>5</v>
      </c>
      <c r="E46" s="14" t="s">
        <v>6</v>
      </c>
    </row>
    <row r="47" spans="2:6" x14ac:dyDescent="0.25">
      <c r="C47" s="5">
        <v>45369</v>
      </c>
      <c r="D47" s="6">
        <v>100000</v>
      </c>
      <c r="E47" s="24">
        <v>944.40779999999995</v>
      </c>
    </row>
    <row r="48" spans="2:6" x14ac:dyDescent="0.25">
      <c r="C48" s="7">
        <f>1+C47</f>
        <v>45370</v>
      </c>
      <c r="D48" s="8">
        <v>100000</v>
      </c>
      <c r="E48" s="26">
        <v>960.923</v>
      </c>
    </row>
    <row r="49" spans="2:6" x14ac:dyDescent="0.25">
      <c r="C49" s="5">
        <f t="shared" ref="C49:C51" si="2">1+C48</f>
        <v>45371</v>
      </c>
      <c r="D49" s="6">
        <v>0</v>
      </c>
      <c r="E49" s="15">
        <v>0</v>
      </c>
    </row>
    <row r="50" spans="2:6" x14ac:dyDescent="0.25">
      <c r="C50" s="7">
        <f t="shared" si="2"/>
        <v>45372</v>
      </c>
      <c r="D50" s="8">
        <v>20000</v>
      </c>
      <c r="E50" s="26">
        <v>971.24300000000005</v>
      </c>
    </row>
    <row r="51" spans="2:6" ht="15.75" thickBot="1" x14ac:dyDescent="0.3">
      <c r="C51" s="5">
        <f t="shared" si="2"/>
        <v>45373</v>
      </c>
      <c r="D51" s="6">
        <v>0</v>
      </c>
      <c r="E51" s="27">
        <v>0</v>
      </c>
    </row>
    <row r="52" spans="2:6" ht="15.75" thickBot="1" x14ac:dyDescent="0.3">
      <c r="C52" s="9" t="s">
        <v>3</v>
      </c>
      <c r="D52" s="10">
        <f>+SUM(D47:D51)</f>
        <v>220000</v>
      </c>
      <c r="E52" s="23">
        <f>+IFERROR(SUMPRODUCT(D47:D51,E47:E51)/D52,0)</f>
        <v>954.3542727272727</v>
      </c>
    </row>
    <row r="55" spans="2:6" ht="21" x14ac:dyDescent="0.35">
      <c r="B55" s="35" t="str">
        <f>"Semana 5:   "&amp;"del "&amp;TEXT(C61,"dd-mm-yyyy")&amp;" al "&amp;TEXT(C64,"dd-mm-yyyy")</f>
        <v>Semana 5:   del 25-03-2024 al 28-03-2024</v>
      </c>
      <c r="C55" s="35"/>
      <c r="D55" s="35"/>
      <c r="E55" s="35"/>
      <c r="F55" s="35"/>
    </row>
    <row r="57" spans="2:6" ht="24" thickBot="1" x14ac:dyDescent="0.4">
      <c r="C57" s="12" t="s">
        <v>4</v>
      </c>
      <c r="D57" s="18"/>
      <c r="E57" s="18"/>
    </row>
    <row r="58" spans="2:6" x14ac:dyDescent="0.25">
      <c r="C58" s="28" t="s">
        <v>7</v>
      </c>
      <c r="D58" s="31" t="s">
        <v>2</v>
      </c>
      <c r="E58" s="32"/>
    </row>
    <row r="59" spans="2:6" x14ac:dyDescent="0.25">
      <c r="C59" s="29"/>
      <c r="D59" s="36"/>
      <c r="E59" s="37"/>
    </row>
    <row r="60" spans="2:6" ht="15.75" thickBot="1" x14ac:dyDescent="0.3">
      <c r="C60" s="30"/>
      <c r="D60" s="13" t="s">
        <v>5</v>
      </c>
      <c r="E60" s="14" t="s">
        <v>6</v>
      </c>
    </row>
    <row r="61" spans="2:6" x14ac:dyDescent="0.25">
      <c r="C61" s="5">
        <v>45376</v>
      </c>
      <c r="D61" s="6">
        <v>0</v>
      </c>
      <c r="E61" s="15">
        <v>0</v>
      </c>
    </row>
    <row r="62" spans="2:6" x14ac:dyDescent="0.25">
      <c r="C62" s="7">
        <f>1+C61</f>
        <v>45377</v>
      </c>
      <c r="D62" s="8">
        <v>0</v>
      </c>
      <c r="E62" s="16">
        <v>0</v>
      </c>
    </row>
    <row r="63" spans="2:6" x14ac:dyDescent="0.25">
      <c r="C63" s="5">
        <f t="shared" ref="C63:C64" si="3">1+C62</f>
        <v>45378</v>
      </c>
      <c r="D63" s="6">
        <v>0</v>
      </c>
      <c r="E63" s="15">
        <v>0</v>
      </c>
    </row>
    <row r="64" spans="2:6" ht="15.75" thickBot="1" x14ac:dyDescent="0.3">
      <c r="C64" s="7">
        <f t="shared" si="3"/>
        <v>45379</v>
      </c>
      <c r="D64" s="8">
        <v>0</v>
      </c>
      <c r="E64" s="16">
        <v>0</v>
      </c>
    </row>
    <row r="65" spans="3:5" ht="15.75" thickBot="1" x14ac:dyDescent="0.3">
      <c r="C65" s="9" t="s">
        <v>3</v>
      </c>
      <c r="D65" s="10">
        <f>+SUM(D61:D64)</f>
        <v>0</v>
      </c>
      <c r="E65" s="17">
        <f>+IFERROR(SUMPRODUCT(D61:D64,E61:E64)/D65,0)</f>
        <v>0</v>
      </c>
    </row>
  </sheetData>
  <mergeCells count="16">
    <mergeCell ref="B27:F27"/>
    <mergeCell ref="C30:C32"/>
    <mergeCell ref="D30:E31"/>
    <mergeCell ref="C16:C18"/>
    <mergeCell ref="D16:E17"/>
    <mergeCell ref="B1:F1"/>
    <mergeCell ref="B3:F3"/>
    <mergeCell ref="C6:C8"/>
    <mergeCell ref="D6:E7"/>
    <mergeCell ref="B13:F13"/>
    <mergeCell ref="B55:F55"/>
    <mergeCell ref="C58:C60"/>
    <mergeCell ref="D58:E59"/>
    <mergeCell ref="B41:F41"/>
    <mergeCell ref="C44:C46"/>
    <mergeCell ref="D44:E45"/>
  </mergeCells>
  <pageMargins left="0.7" right="0.7" top="0.75" bottom="0.75" header="0.3" footer="0.3"/>
  <pageSetup scale="74" orientation="portrait" r:id="rId1"/>
  <rowBreaks count="1" manualBreakCount="1">
    <brk id="5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721E0-0E66-484C-8FBB-6E3C02FF8DAF}">
  <sheetPr codeName="Hoja4"/>
  <dimension ref="B1:F67"/>
  <sheetViews>
    <sheetView showGridLines="0" topLeftCell="A43" zoomScale="90" zoomScaleNormal="9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"&amp;TEXT(C13,"dd-mm-yyyy")</f>
        <v>Semana 1:   del 01-04-2024 al 05-04-2024</v>
      </c>
      <c r="C3" s="35"/>
      <c r="D3" s="35"/>
      <c r="E3" s="35"/>
      <c r="F3" s="35"/>
    </row>
    <row r="5" spans="2:6" ht="23.25" x14ac:dyDescent="0.35">
      <c r="C5" s="12" t="s">
        <v>4</v>
      </c>
      <c r="D5" s="18"/>
      <c r="E5" s="18"/>
    </row>
    <row r="6" spans="2:6" x14ac:dyDescent="0.25">
      <c r="C6" s="28" t="s">
        <v>7</v>
      </c>
      <c r="D6" s="31" t="s">
        <v>2</v>
      </c>
      <c r="E6" s="32"/>
    </row>
    <row r="7" spans="2:6" x14ac:dyDescent="0.25">
      <c r="C7" s="29"/>
      <c r="D7" s="36"/>
      <c r="E7" s="37"/>
    </row>
    <row r="8" spans="2:6" ht="15.75" thickBot="1" x14ac:dyDescent="0.3">
      <c r="C8" s="30"/>
      <c r="D8" s="13" t="s">
        <v>5</v>
      </c>
      <c r="E8" s="14" t="s">
        <v>6</v>
      </c>
    </row>
    <row r="9" spans="2:6" x14ac:dyDescent="0.25">
      <c r="C9" s="5">
        <v>45383</v>
      </c>
      <c r="D9" s="6">
        <v>0</v>
      </c>
      <c r="E9" s="15">
        <v>0</v>
      </c>
    </row>
    <row r="10" spans="2:6" x14ac:dyDescent="0.25">
      <c r="C10" s="7">
        <f>1+C9</f>
        <v>45384</v>
      </c>
      <c r="D10" s="8">
        <v>0</v>
      </c>
      <c r="E10" s="16">
        <v>0</v>
      </c>
    </row>
    <row r="11" spans="2:6" x14ac:dyDescent="0.25">
      <c r="C11" s="5">
        <f t="shared" ref="C11:C13" si="0">1+C10</f>
        <v>45385</v>
      </c>
      <c r="D11" s="6">
        <v>0</v>
      </c>
      <c r="E11" s="15">
        <v>0</v>
      </c>
    </row>
    <row r="12" spans="2:6" x14ac:dyDescent="0.25">
      <c r="C12" s="7">
        <f t="shared" si="0"/>
        <v>45386</v>
      </c>
      <c r="D12" s="8">
        <v>0</v>
      </c>
      <c r="E12" s="16">
        <v>0</v>
      </c>
    </row>
    <row r="13" spans="2:6" ht="15.75" thickBot="1" x14ac:dyDescent="0.3">
      <c r="C13" s="5">
        <f t="shared" si="0"/>
        <v>45387</v>
      </c>
      <c r="D13" s="6">
        <v>0</v>
      </c>
      <c r="E13" s="27">
        <v>0</v>
      </c>
    </row>
    <row r="14" spans="2:6" ht="15.75" thickBot="1" x14ac:dyDescent="0.3">
      <c r="C14" s="9" t="s">
        <v>3</v>
      </c>
      <c r="D14" s="10">
        <f>+SUM(D9:D13)</f>
        <v>0</v>
      </c>
      <c r="E14" s="17">
        <f>+IFERROR(SUMPRODUCT(D9:D13,E9:E13)/D14,0)</f>
        <v>0</v>
      </c>
    </row>
    <row r="17" spans="2:6" ht="21" x14ac:dyDescent="0.35">
      <c r="B17" s="35" t="str">
        <f>"Semana 2:   "&amp;"del "&amp;TEXT(C23,"dd-mm-yyyy")&amp;" al "&amp;TEXT(C27,"dd-mm-yyyy")</f>
        <v>Semana 2:   del 08-04-2024 al 12-04-2024</v>
      </c>
      <c r="C17" s="35"/>
      <c r="D17" s="35"/>
      <c r="E17" s="35"/>
      <c r="F17" s="35"/>
    </row>
    <row r="19" spans="2:6" ht="24" thickBot="1" x14ac:dyDescent="0.4">
      <c r="C19" s="12" t="s">
        <v>4</v>
      </c>
      <c r="D19" s="18"/>
      <c r="E19" s="18"/>
    </row>
    <row r="20" spans="2:6" x14ac:dyDescent="0.25">
      <c r="C20" s="28" t="s">
        <v>7</v>
      </c>
      <c r="D20" s="31" t="s">
        <v>2</v>
      </c>
      <c r="E20" s="32"/>
    </row>
    <row r="21" spans="2:6" x14ac:dyDescent="0.25">
      <c r="C21" s="29"/>
      <c r="D21" s="36"/>
      <c r="E21" s="37"/>
    </row>
    <row r="22" spans="2:6" ht="15.75" thickBot="1" x14ac:dyDescent="0.3">
      <c r="C22" s="30"/>
      <c r="D22" s="13" t="s">
        <v>5</v>
      </c>
      <c r="E22" s="14" t="s">
        <v>6</v>
      </c>
    </row>
    <row r="23" spans="2:6" x14ac:dyDescent="0.25">
      <c r="C23" s="5">
        <v>45390</v>
      </c>
      <c r="D23" s="6">
        <v>0</v>
      </c>
      <c r="E23" s="15">
        <v>0</v>
      </c>
    </row>
    <row r="24" spans="2:6" x14ac:dyDescent="0.25">
      <c r="C24" s="7">
        <f>1+C23</f>
        <v>45391</v>
      </c>
      <c r="D24" s="8">
        <v>0</v>
      </c>
      <c r="E24" s="16">
        <v>0</v>
      </c>
    </row>
    <row r="25" spans="2:6" x14ac:dyDescent="0.25">
      <c r="C25" s="5">
        <f t="shared" ref="C25:C27" si="1">1+C24</f>
        <v>45392</v>
      </c>
      <c r="D25" s="6">
        <v>0</v>
      </c>
      <c r="E25" s="15">
        <v>0</v>
      </c>
    </row>
    <row r="26" spans="2:6" x14ac:dyDescent="0.25">
      <c r="C26" s="7">
        <f t="shared" si="1"/>
        <v>45393</v>
      </c>
      <c r="D26" s="8">
        <v>0</v>
      </c>
      <c r="E26" s="16">
        <v>0</v>
      </c>
    </row>
    <row r="27" spans="2:6" ht="15.75" thickBot="1" x14ac:dyDescent="0.3">
      <c r="C27" s="5">
        <f t="shared" si="1"/>
        <v>45394</v>
      </c>
      <c r="D27" s="6">
        <v>0</v>
      </c>
      <c r="E27" s="27">
        <v>0</v>
      </c>
    </row>
    <row r="28" spans="2:6" ht="15.75" thickBot="1" x14ac:dyDescent="0.3">
      <c r="C28" s="9" t="s">
        <v>3</v>
      </c>
      <c r="D28" s="10">
        <f>+SUM(D23:D27)</f>
        <v>0</v>
      </c>
      <c r="E28" s="17">
        <f>+IFERROR(SUMPRODUCT(D23:D27,E23:E27)/D28,0)</f>
        <v>0</v>
      </c>
    </row>
    <row r="31" spans="2:6" ht="21" x14ac:dyDescent="0.35">
      <c r="B31" s="35" t="str">
        <f>"Semana 3:   "&amp;"del "&amp;TEXT(C37,"dd-mm-yyyy")&amp;" al "&amp;TEXT(C41,"dd-mm-yyyy")</f>
        <v>Semana 3:   del 15-04-2024 al 19-04-2024</v>
      </c>
      <c r="C31" s="35"/>
      <c r="D31" s="35"/>
      <c r="E31" s="35"/>
      <c r="F31" s="35"/>
    </row>
    <row r="33" spans="2:6" ht="24" thickBot="1" x14ac:dyDescent="0.4">
      <c r="C33" s="12" t="s">
        <v>4</v>
      </c>
      <c r="D33" s="18"/>
      <c r="E33" s="18"/>
    </row>
    <row r="34" spans="2:6" x14ac:dyDescent="0.25">
      <c r="C34" s="28" t="s">
        <v>7</v>
      </c>
      <c r="D34" s="31" t="s">
        <v>2</v>
      </c>
      <c r="E34" s="32"/>
    </row>
    <row r="35" spans="2:6" x14ac:dyDescent="0.25">
      <c r="C35" s="29"/>
      <c r="D35" s="36"/>
      <c r="E35" s="37"/>
    </row>
    <row r="36" spans="2:6" ht="15.75" thickBot="1" x14ac:dyDescent="0.3">
      <c r="C36" s="30"/>
      <c r="D36" s="13" t="s">
        <v>5</v>
      </c>
      <c r="E36" s="14" t="s">
        <v>6</v>
      </c>
    </row>
    <row r="37" spans="2:6" x14ac:dyDescent="0.25">
      <c r="C37" s="5">
        <v>45397</v>
      </c>
      <c r="D37" s="6">
        <v>0</v>
      </c>
      <c r="E37" s="15">
        <v>0</v>
      </c>
    </row>
    <row r="38" spans="2:6" x14ac:dyDescent="0.25">
      <c r="C38" s="7">
        <f>1+C37</f>
        <v>45398</v>
      </c>
      <c r="D38" s="8">
        <v>0</v>
      </c>
      <c r="E38" s="16">
        <v>0</v>
      </c>
    </row>
    <row r="39" spans="2:6" x14ac:dyDescent="0.25">
      <c r="C39" s="5">
        <f t="shared" ref="C39:C41" si="2">1+C38</f>
        <v>45399</v>
      </c>
      <c r="D39" s="6">
        <v>0</v>
      </c>
      <c r="E39" s="15">
        <v>0</v>
      </c>
    </row>
    <row r="40" spans="2:6" x14ac:dyDescent="0.25">
      <c r="C40" s="7">
        <f t="shared" si="2"/>
        <v>45400</v>
      </c>
      <c r="D40" s="8">
        <v>0</v>
      </c>
      <c r="E40" s="16">
        <v>0</v>
      </c>
    </row>
    <row r="41" spans="2:6" ht="15.75" thickBot="1" x14ac:dyDescent="0.3">
      <c r="C41" s="5">
        <f t="shared" si="2"/>
        <v>45401</v>
      </c>
      <c r="D41" s="6">
        <v>0</v>
      </c>
      <c r="E41" s="27">
        <v>0</v>
      </c>
    </row>
    <row r="42" spans="2:6" ht="15.75" thickBot="1" x14ac:dyDescent="0.3">
      <c r="C42" s="9" t="s">
        <v>3</v>
      </c>
      <c r="D42" s="10">
        <f>+SUM(D37:D41)</f>
        <v>0</v>
      </c>
      <c r="E42" s="17">
        <f>+IFERROR(SUMPRODUCT(D37:D41,E37:E41)/D42,0)</f>
        <v>0</v>
      </c>
    </row>
    <row r="45" spans="2:6" ht="21" x14ac:dyDescent="0.35">
      <c r="B45" s="35" t="str">
        <f>"Semana 4:   "&amp;"del "&amp;TEXT(C51,"dd-mm-yyyy")&amp;" al "&amp;TEXT(C55,"dd-mm-yyyy")</f>
        <v>Semana 4:   del 22-04-2024 al 26-04-2024</v>
      </c>
      <c r="C45" s="35"/>
      <c r="D45" s="35"/>
      <c r="E45" s="35"/>
      <c r="F45" s="35"/>
    </row>
    <row r="47" spans="2:6" ht="24" thickBot="1" x14ac:dyDescent="0.4">
      <c r="C47" s="12" t="s">
        <v>4</v>
      </c>
      <c r="D47" s="18"/>
      <c r="E47" s="18"/>
    </row>
    <row r="48" spans="2:6" x14ac:dyDescent="0.25">
      <c r="C48" s="28" t="s">
        <v>7</v>
      </c>
      <c r="D48" s="31" t="s">
        <v>2</v>
      </c>
      <c r="E48" s="32"/>
    </row>
    <row r="49" spans="2:6" x14ac:dyDescent="0.25">
      <c r="C49" s="29"/>
      <c r="D49" s="36"/>
      <c r="E49" s="37"/>
    </row>
    <row r="50" spans="2:6" ht="15.75" thickBot="1" x14ac:dyDescent="0.3">
      <c r="C50" s="30"/>
      <c r="D50" s="13" t="s">
        <v>5</v>
      </c>
      <c r="E50" s="14" t="s">
        <v>6</v>
      </c>
    </row>
    <row r="51" spans="2:6" x14ac:dyDescent="0.25">
      <c r="C51" s="5">
        <v>45404</v>
      </c>
      <c r="D51" s="6">
        <v>0</v>
      </c>
      <c r="E51" s="15">
        <v>0</v>
      </c>
    </row>
    <row r="52" spans="2:6" x14ac:dyDescent="0.25">
      <c r="C52" s="7">
        <f>1+C51</f>
        <v>45405</v>
      </c>
      <c r="D52" s="8">
        <v>0</v>
      </c>
      <c r="E52" s="16">
        <v>0</v>
      </c>
    </row>
    <row r="53" spans="2:6" x14ac:dyDescent="0.25">
      <c r="C53" s="5">
        <f t="shared" ref="C53:C55" si="3">1+C52</f>
        <v>45406</v>
      </c>
      <c r="D53" s="6">
        <v>0</v>
      </c>
      <c r="E53" s="15">
        <v>0</v>
      </c>
    </row>
    <row r="54" spans="2:6" x14ac:dyDescent="0.25">
      <c r="C54" s="7">
        <f t="shared" si="3"/>
        <v>45407</v>
      </c>
      <c r="D54" s="8">
        <v>0</v>
      </c>
      <c r="E54" s="16">
        <v>0</v>
      </c>
    </row>
    <row r="55" spans="2:6" ht="15.75" thickBot="1" x14ac:dyDescent="0.3">
      <c r="C55" s="5">
        <f t="shared" si="3"/>
        <v>45408</v>
      </c>
      <c r="D55" s="6">
        <v>0</v>
      </c>
      <c r="E55" s="27">
        <v>0</v>
      </c>
    </row>
    <row r="56" spans="2:6" ht="15.75" thickBot="1" x14ac:dyDescent="0.3">
      <c r="C56" s="9" t="s">
        <v>3</v>
      </c>
      <c r="D56" s="10">
        <f>+SUM(D51:D55)</f>
        <v>0</v>
      </c>
      <c r="E56" s="17">
        <f>+IFERROR(SUMPRODUCT(D51:D55,E51:E55)/D56,0)</f>
        <v>0</v>
      </c>
    </row>
    <row r="59" spans="2:6" ht="21" x14ac:dyDescent="0.35">
      <c r="B59" s="35" t="str">
        <f>"Semana 5:   "&amp;"del "&amp;TEXT(C65,"dd-mm-yyyy")&amp;" al "&amp;TEXT(C66,"dd-mm-yyyy")</f>
        <v>Semana 5:   del 29-04-2024 al 30-04-2024</v>
      </c>
      <c r="C59" s="35"/>
      <c r="D59" s="35"/>
      <c r="E59" s="35"/>
      <c r="F59" s="35"/>
    </row>
    <row r="61" spans="2:6" ht="24" thickBot="1" x14ac:dyDescent="0.4">
      <c r="C61" s="12" t="s">
        <v>4</v>
      </c>
      <c r="D61" s="18"/>
      <c r="E61" s="18"/>
    </row>
    <row r="62" spans="2:6" x14ac:dyDescent="0.25">
      <c r="C62" s="28" t="s">
        <v>7</v>
      </c>
      <c r="D62" s="31" t="s">
        <v>2</v>
      </c>
      <c r="E62" s="32"/>
    </row>
    <row r="63" spans="2:6" x14ac:dyDescent="0.25">
      <c r="C63" s="29"/>
      <c r="D63" s="36"/>
      <c r="E63" s="37"/>
    </row>
    <row r="64" spans="2:6" ht="15.75" thickBot="1" x14ac:dyDescent="0.3">
      <c r="C64" s="30"/>
      <c r="D64" s="13" t="s">
        <v>5</v>
      </c>
      <c r="E64" s="14" t="s">
        <v>6</v>
      </c>
    </row>
    <row r="65" spans="3:5" x14ac:dyDescent="0.25">
      <c r="C65" s="5">
        <v>45411</v>
      </c>
      <c r="D65" s="6">
        <v>0</v>
      </c>
      <c r="E65" s="15">
        <v>0</v>
      </c>
    </row>
    <row r="66" spans="3:5" ht="15.75" thickBot="1" x14ac:dyDescent="0.3">
      <c r="C66" s="7">
        <f>1+C65</f>
        <v>45412</v>
      </c>
      <c r="D66" s="8">
        <v>0</v>
      </c>
      <c r="E66" s="16">
        <v>0</v>
      </c>
    </row>
    <row r="67" spans="3:5" ht="15.75" thickBot="1" x14ac:dyDescent="0.3">
      <c r="C67" s="9" t="s">
        <v>3</v>
      </c>
      <c r="D67" s="10">
        <f>+SUM(D65:D66)</f>
        <v>0</v>
      </c>
      <c r="E67" s="17">
        <f>+IFERROR(SUMPRODUCT(D65:D66,E65:E66)/D67,0)</f>
        <v>0</v>
      </c>
    </row>
  </sheetData>
  <mergeCells count="16">
    <mergeCell ref="B31:F31"/>
    <mergeCell ref="C34:C36"/>
    <mergeCell ref="D34:E35"/>
    <mergeCell ref="C20:C22"/>
    <mergeCell ref="D20:E21"/>
    <mergeCell ref="B1:F1"/>
    <mergeCell ref="B3:F3"/>
    <mergeCell ref="C6:C8"/>
    <mergeCell ref="D6:E7"/>
    <mergeCell ref="B17:F17"/>
    <mergeCell ref="B59:F59"/>
    <mergeCell ref="C62:C64"/>
    <mergeCell ref="D62:E63"/>
    <mergeCell ref="B45:F45"/>
    <mergeCell ref="C48:C50"/>
    <mergeCell ref="D48:E49"/>
  </mergeCells>
  <pageMargins left="0.7" right="0.7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7E89A-06A1-4151-9449-A235128DA33A}">
  <dimension ref="B1:F68"/>
  <sheetViews>
    <sheetView showGridLines="0" topLeftCell="A26" zoomScale="90" zoomScaleNormal="90" workbookViewId="0">
      <selection activeCell="D9" sqref="D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"&amp;TEXT(C11,"dd-mm-yyyy")</f>
        <v>Semana 1:   del 01-05-2024 al 03-05-2024</v>
      </c>
      <c r="C3" s="35"/>
      <c r="D3" s="35"/>
      <c r="E3" s="35"/>
      <c r="F3" s="35"/>
    </row>
    <row r="5" spans="2:6" ht="24" thickBot="1" x14ac:dyDescent="0.4">
      <c r="C5" s="12" t="s">
        <v>4</v>
      </c>
      <c r="D5" s="18"/>
      <c r="E5" s="18"/>
    </row>
    <row r="6" spans="2:6" x14ac:dyDescent="0.25">
      <c r="C6" s="28" t="s">
        <v>7</v>
      </c>
      <c r="D6" s="31" t="s">
        <v>2</v>
      </c>
      <c r="E6" s="32"/>
    </row>
    <row r="7" spans="2:6" x14ac:dyDescent="0.25">
      <c r="C7" s="29"/>
      <c r="D7" s="36"/>
      <c r="E7" s="37"/>
    </row>
    <row r="8" spans="2:6" ht="15.75" thickBot="1" x14ac:dyDescent="0.3">
      <c r="C8" s="30"/>
      <c r="D8" s="13" t="s">
        <v>5</v>
      </c>
      <c r="E8" s="14" t="s">
        <v>6</v>
      </c>
    </row>
    <row r="9" spans="2:6" x14ac:dyDescent="0.25">
      <c r="C9" s="5">
        <v>45413</v>
      </c>
      <c r="D9" s="6"/>
      <c r="E9" s="15"/>
    </row>
    <row r="10" spans="2:6" x14ac:dyDescent="0.25">
      <c r="C10" s="7">
        <f>1+C9</f>
        <v>45414</v>
      </c>
      <c r="D10" s="8">
        <v>0</v>
      </c>
      <c r="E10" s="16">
        <v>0</v>
      </c>
    </row>
    <row r="11" spans="2:6" ht="15.75" thickBot="1" x14ac:dyDescent="0.3">
      <c r="C11" s="5">
        <f t="shared" ref="C11" si="0">1+C10</f>
        <v>45415</v>
      </c>
      <c r="D11" s="6">
        <v>0</v>
      </c>
      <c r="E11" s="15">
        <v>0</v>
      </c>
    </row>
    <row r="12" spans="2:6" ht="15.75" thickBot="1" x14ac:dyDescent="0.3">
      <c r="C12" s="9" t="s">
        <v>3</v>
      </c>
      <c r="D12" s="10">
        <f>+SUM(D9:D11)</f>
        <v>0</v>
      </c>
      <c r="E12" s="17">
        <f>+IFERROR(SUMPRODUCT(D9:D11,E9:E11)/D12,0)</f>
        <v>0</v>
      </c>
    </row>
    <row r="15" spans="2:6" ht="21" x14ac:dyDescent="0.35">
      <c r="B15" s="35" t="str">
        <f>"Semana 2:   "&amp;"del "&amp;TEXT(C21,"dd-mm-yyyy")&amp;" al "&amp;TEXT(C25,"dd-mm-yyyy")</f>
        <v>Semana 2:   del 06-05-2024 al 10-05-2024</v>
      </c>
      <c r="C15" s="35"/>
      <c r="D15" s="35"/>
      <c r="E15" s="35"/>
      <c r="F15" s="35"/>
    </row>
    <row r="17" spans="2:6" ht="24" thickBot="1" x14ac:dyDescent="0.4">
      <c r="C17" s="12" t="s">
        <v>4</v>
      </c>
      <c r="D17" s="18"/>
      <c r="E17" s="18"/>
    </row>
    <row r="18" spans="2:6" x14ac:dyDescent="0.25">
      <c r="C18" s="28" t="s">
        <v>7</v>
      </c>
      <c r="D18" s="31" t="s">
        <v>2</v>
      </c>
      <c r="E18" s="32"/>
    </row>
    <row r="19" spans="2:6" x14ac:dyDescent="0.25">
      <c r="C19" s="29"/>
      <c r="D19" s="36"/>
      <c r="E19" s="37"/>
    </row>
    <row r="20" spans="2:6" ht="15.75" thickBot="1" x14ac:dyDescent="0.3">
      <c r="C20" s="30"/>
      <c r="D20" s="13" t="s">
        <v>5</v>
      </c>
      <c r="E20" s="14" t="s">
        <v>6</v>
      </c>
    </row>
    <row r="21" spans="2:6" x14ac:dyDescent="0.25">
      <c r="C21" s="5">
        <v>45418</v>
      </c>
      <c r="D21" s="6">
        <v>0</v>
      </c>
      <c r="E21" s="15">
        <v>0</v>
      </c>
    </row>
    <row r="22" spans="2:6" x14ac:dyDescent="0.25">
      <c r="C22" s="7">
        <f>1+C21</f>
        <v>45419</v>
      </c>
      <c r="D22" s="8">
        <v>0</v>
      </c>
      <c r="E22" s="16">
        <v>0</v>
      </c>
    </row>
    <row r="23" spans="2:6" x14ac:dyDescent="0.25">
      <c r="C23" s="5">
        <f t="shared" ref="C23:C25" si="1">1+C22</f>
        <v>45420</v>
      </c>
      <c r="D23" s="6">
        <v>0</v>
      </c>
      <c r="E23" s="15">
        <v>0</v>
      </c>
    </row>
    <row r="24" spans="2:6" x14ac:dyDescent="0.25">
      <c r="C24" s="7">
        <f t="shared" si="1"/>
        <v>45421</v>
      </c>
      <c r="D24" s="8">
        <v>0</v>
      </c>
      <c r="E24" s="16">
        <v>0</v>
      </c>
    </row>
    <row r="25" spans="2:6" ht="15.75" thickBot="1" x14ac:dyDescent="0.3">
      <c r="C25" s="5">
        <f t="shared" si="1"/>
        <v>45422</v>
      </c>
      <c r="D25" s="6">
        <v>0</v>
      </c>
      <c r="E25" s="27">
        <v>0</v>
      </c>
    </row>
    <row r="26" spans="2:6" ht="15.75" thickBot="1" x14ac:dyDescent="0.3">
      <c r="C26" s="9" t="s">
        <v>3</v>
      </c>
      <c r="D26" s="10">
        <f>+SUM(D21:D25)</f>
        <v>0</v>
      </c>
      <c r="E26" s="17">
        <f>+IFERROR(SUMPRODUCT(D21:D25,E21:E25)/D26,0)</f>
        <v>0</v>
      </c>
    </row>
    <row r="29" spans="2:6" ht="21" x14ac:dyDescent="0.35">
      <c r="B29" s="35" t="str">
        <f>"Semana 3:   "&amp;"del "&amp;TEXT(C35,"dd-mm-yyyy")&amp;" al "&amp;TEXT(C39,"dd-mm-yyyy")</f>
        <v>Semana 3:   del 13-05-2024 al 17-05-2024</v>
      </c>
      <c r="C29" s="35"/>
      <c r="D29" s="35"/>
      <c r="E29" s="35"/>
      <c r="F29" s="35"/>
    </row>
    <row r="31" spans="2:6" ht="24" thickBot="1" x14ac:dyDescent="0.4">
      <c r="C31" s="12" t="s">
        <v>4</v>
      </c>
      <c r="D31" s="18"/>
      <c r="E31" s="18"/>
    </row>
    <row r="32" spans="2:6" x14ac:dyDescent="0.25">
      <c r="C32" s="28" t="s">
        <v>7</v>
      </c>
      <c r="D32" s="31" t="s">
        <v>2</v>
      </c>
      <c r="E32" s="32"/>
    </row>
    <row r="33" spans="2:6" x14ac:dyDescent="0.25">
      <c r="C33" s="29"/>
      <c r="D33" s="36"/>
      <c r="E33" s="37"/>
    </row>
    <row r="34" spans="2:6" ht="15.75" thickBot="1" x14ac:dyDescent="0.3">
      <c r="C34" s="30"/>
      <c r="D34" s="13" t="s">
        <v>5</v>
      </c>
      <c r="E34" s="14" t="s">
        <v>6</v>
      </c>
    </row>
    <row r="35" spans="2:6" x14ac:dyDescent="0.25">
      <c r="C35" s="5">
        <v>45425</v>
      </c>
      <c r="D35" s="6">
        <v>0</v>
      </c>
      <c r="E35" s="15">
        <v>0</v>
      </c>
    </row>
    <row r="36" spans="2:6" x14ac:dyDescent="0.25">
      <c r="C36" s="7">
        <f>1+C35</f>
        <v>45426</v>
      </c>
      <c r="D36" s="8">
        <v>0</v>
      </c>
      <c r="E36" s="16">
        <v>0</v>
      </c>
    </row>
    <row r="37" spans="2:6" x14ac:dyDescent="0.25">
      <c r="C37" s="5">
        <f t="shared" ref="C37:C39" si="2">1+C36</f>
        <v>45427</v>
      </c>
      <c r="D37" s="6">
        <v>0</v>
      </c>
      <c r="E37" s="15">
        <v>0</v>
      </c>
    </row>
    <row r="38" spans="2:6" x14ac:dyDescent="0.25">
      <c r="C38" s="7">
        <f t="shared" si="2"/>
        <v>45428</v>
      </c>
      <c r="D38" s="8">
        <v>0</v>
      </c>
      <c r="E38" s="16">
        <v>0</v>
      </c>
    </row>
    <row r="39" spans="2:6" ht="15.75" thickBot="1" x14ac:dyDescent="0.3">
      <c r="C39" s="5">
        <f t="shared" si="2"/>
        <v>45429</v>
      </c>
      <c r="D39" s="6">
        <v>0</v>
      </c>
      <c r="E39" s="27">
        <v>0</v>
      </c>
    </row>
    <row r="40" spans="2:6" ht="15.75" thickBot="1" x14ac:dyDescent="0.3">
      <c r="C40" s="9" t="s">
        <v>3</v>
      </c>
      <c r="D40" s="10">
        <f>+SUM(D35:D39)</f>
        <v>0</v>
      </c>
      <c r="E40" s="17">
        <f>+IFERROR(SUMPRODUCT(D35:D39,E35:E39)/D40,0)</f>
        <v>0</v>
      </c>
    </row>
    <row r="43" spans="2:6" ht="21" x14ac:dyDescent="0.35">
      <c r="B43" s="35" t="str">
        <f>"Semana 4:   "&amp;"del "&amp;TEXT(C49,"dd-mm-yyyy")&amp;" al "&amp;TEXT(C53,"dd-mm-yyyy")</f>
        <v>Semana 4:   del 20-05-2024 al 24-05-2024</v>
      </c>
      <c r="C43" s="35"/>
      <c r="D43" s="35"/>
      <c r="E43" s="35"/>
      <c r="F43" s="35"/>
    </row>
    <row r="45" spans="2:6" ht="24" thickBot="1" x14ac:dyDescent="0.4">
      <c r="C45" s="12" t="s">
        <v>4</v>
      </c>
      <c r="D45" s="18"/>
      <c r="E45" s="18"/>
    </row>
    <row r="46" spans="2:6" x14ac:dyDescent="0.25">
      <c r="C46" s="28" t="s">
        <v>7</v>
      </c>
      <c r="D46" s="31" t="s">
        <v>2</v>
      </c>
      <c r="E46" s="32"/>
    </row>
    <row r="47" spans="2:6" x14ac:dyDescent="0.25">
      <c r="C47" s="29"/>
      <c r="D47" s="36"/>
      <c r="E47" s="37"/>
    </row>
    <row r="48" spans="2:6" ht="15.75" thickBot="1" x14ac:dyDescent="0.3">
      <c r="C48" s="30"/>
      <c r="D48" s="13" t="s">
        <v>5</v>
      </c>
      <c r="E48" s="14" t="s">
        <v>6</v>
      </c>
    </row>
    <row r="49" spans="2:6" x14ac:dyDescent="0.25">
      <c r="C49" s="5">
        <v>45432</v>
      </c>
      <c r="D49" s="6">
        <v>0</v>
      </c>
      <c r="E49" s="15">
        <v>0</v>
      </c>
    </row>
    <row r="50" spans="2:6" x14ac:dyDescent="0.25">
      <c r="C50" s="7">
        <f>1+C49</f>
        <v>45433</v>
      </c>
      <c r="D50" s="8"/>
      <c r="E50" s="16"/>
    </row>
    <row r="51" spans="2:6" x14ac:dyDescent="0.25">
      <c r="C51" s="5">
        <f t="shared" ref="C51:C53" si="3">1+C50</f>
        <v>45434</v>
      </c>
      <c r="D51" s="6">
        <v>0</v>
      </c>
      <c r="E51" s="15">
        <v>0</v>
      </c>
    </row>
    <row r="52" spans="2:6" x14ac:dyDescent="0.25">
      <c r="C52" s="7">
        <f t="shared" si="3"/>
        <v>45435</v>
      </c>
      <c r="D52" s="8">
        <v>0</v>
      </c>
      <c r="E52" s="16">
        <v>0</v>
      </c>
    </row>
    <row r="53" spans="2:6" ht="15.75" thickBot="1" x14ac:dyDescent="0.3">
      <c r="C53" s="5">
        <f t="shared" si="3"/>
        <v>45436</v>
      </c>
      <c r="D53" s="6">
        <v>0</v>
      </c>
      <c r="E53" s="27">
        <v>0</v>
      </c>
    </row>
    <row r="54" spans="2:6" ht="15.75" thickBot="1" x14ac:dyDescent="0.3">
      <c r="C54" s="9" t="s">
        <v>3</v>
      </c>
      <c r="D54" s="10">
        <f>+SUM(D49:D53)</f>
        <v>0</v>
      </c>
      <c r="E54" s="17">
        <f>+IFERROR(SUMPRODUCT(D49:D53,E49:E53)/D54,0)</f>
        <v>0</v>
      </c>
    </row>
    <row r="57" spans="2:6" ht="21" x14ac:dyDescent="0.35">
      <c r="B57" s="35" t="str">
        <f>"Semana 5:   "&amp;"del "&amp;TEXT(C63,"dd-mm-yyyy")&amp;" al "&amp;TEXT(C67,"dd-mm-yyyy")</f>
        <v>Semana 5:   del 27-05-2024 al 31-05-2024</v>
      </c>
      <c r="C57" s="35"/>
      <c r="D57" s="35"/>
      <c r="E57" s="35"/>
      <c r="F57" s="35"/>
    </row>
    <row r="59" spans="2:6" ht="24" thickBot="1" x14ac:dyDescent="0.4">
      <c r="C59" s="12" t="s">
        <v>4</v>
      </c>
      <c r="D59" s="18"/>
      <c r="E59" s="18"/>
    </row>
    <row r="60" spans="2:6" x14ac:dyDescent="0.25">
      <c r="C60" s="28" t="s">
        <v>7</v>
      </c>
      <c r="D60" s="31" t="s">
        <v>2</v>
      </c>
      <c r="E60" s="32"/>
    </row>
    <row r="61" spans="2:6" x14ac:dyDescent="0.25">
      <c r="C61" s="29"/>
      <c r="D61" s="36"/>
      <c r="E61" s="37"/>
    </row>
    <row r="62" spans="2:6" ht="15.75" thickBot="1" x14ac:dyDescent="0.3">
      <c r="C62" s="30"/>
      <c r="D62" s="13" t="s">
        <v>5</v>
      </c>
      <c r="E62" s="14" t="s">
        <v>6</v>
      </c>
    </row>
    <row r="63" spans="2:6" x14ac:dyDescent="0.25">
      <c r="C63" s="5">
        <v>45439</v>
      </c>
      <c r="D63" s="6">
        <v>0</v>
      </c>
      <c r="E63" s="15">
        <v>0</v>
      </c>
    </row>
    <row r="64" spans="2:6" x14ac:dyDescent="0.25">
      <c r="C64" s="7">
        <v>45440</v>
      </c>
      <c r="D64" s="8">
        <v>0</v>
      </c>
      <c r="E64" s="16">
        <v>0</v>
      </c>
    </row>
    <row r="65" spans="3:5" x14ac:dyDescent="0.25">
      <c r="C65" s="5">
        <v>45441</v>
      </c>
      <c r="D65" s="6">
        <v>0</v>
      </c>
      <c r="E65" s="15">
        <v>0</v>
      </c>
    </row>
    <row r="66" spans="3:5" x14ac:dyDescent="0.25">
      <c r="C66" s="7">
        <v>45442</v>
      </c>
      <c r="D66" s="8">
        <v>0</v>
      </c>
      <c r="E66" s="16">
        <v>0</v>
      </c>
    </row>
    <row r="67" spans="3:5" ht="15.75" thickBot="1" x14ac:dyDescent="0.3">
      <c r="C67" s="5">
        <v>45443</v>
      </c>
      <c r="D67" s="6">
        <v>0</v>
      </c>
      <c r="E67" s="27">
        <v>0</v>
      </c>
    </row>
    <row r="68" spans="3:5" ht="15.75" thickBot="1" x14ac:dyDescent="0.3">
      <c r="C68" s="9" t="s">
        <v>3</v>
      </c>
      <c r="D68" s="10">
        <f>+SUM(D63:D67)</f>
        <v>0</v>
      </c>
      <c r="E68" s="17">
        <f>+IFERROR(SUMPRODUCT(D63:D67,E63:E67)/D68,0)</f>
        <v>0</v>
      </c>
    </row>
  </sheetData>
  <mergeCells count="16">
    <mergeCell ref="B57:F57"/>
    <mergeCell ref="C60:C62"/>
    <mergeCell ref="D60:E61"/>
    <mergeCell ref="B43:F43"/>
    <mergeCell ref="C46:C48"/>
    <mergeCell ref="D46:E47"/>
    <mergeCell ref="B1:F1"/>
    <mergeCell ref="B3:F3"/>
    <mergeCell ref="C6:C8"/>
    <mergeCell ref="D6:E7"/>
    <mergeCell ref="B15:F15"/>
    <mergeCell ref="B29:F29"/>
    <mergeCell ref="C32:C34"/>
    <mergeCell ref="D32:E33"/>
    <mergeCell ref="C18:C20"/>
    <mergeCell ref="D18:E19"/>
  </mergeCells>
  <pageMargins left="0.7" right="0.7" top="0.75" bottom="0.75" header="0.3" footer="0.3"/>
  <pageSetup scale="74" orientation="portrait" r:id="rId1"/>
  <rowBreaks count="1" manualBreakCount="1">
    <brk id="5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13D9E-6E42-4B52-8F6F-E4A090D06D88}">
  <dimension ref="B1:F56"/>
  <sheetViews>
    <sheetView showGridLines="0" topLeftCell="A32" zoomScale="90" zoomScaleNormal="90" workbookViewId="0">
      <selection activeCell="C43" sqref="C43:C44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"&amp;TEXT(C13,"dd-mm-yyyy")</f>
        <v>Semana 1:   del 03-06-2024 al 07-06-2024</v>
      </c>
      <c r="C3" s="35"/>
      <c r="D3" s="35"/>
      <c r="E3" s="35"/>
      <c r="F3" s="35"/>
    </row>
    <row r="5" spans="2:6" ht="23.25" x14ac:dyDescent="0.35">
      <c r="C5" s="12" t="s">
        <v>4</v>
      </c>
      <c r="D5" s="18"/>
      <c r="E5" s="18"/>
    </row>
    <row r="6" spans="2:6" x14ac:dyDescent="0.25">
      <c r="C6" s="28" t="s">
        <v>7</v>
      </c>
      <c r="D6" s="31" t="s">
        <v>2</v>
      </c>
      <c r="E6" s="32"/>
    </row>
    <row r="7" spans="2:6" x14ac:dyDescent="0.25">
      <c r="C7" s="29"/>
      <c r="D7" s="36"/>
      <c r="E7" s="37"/>
    </row>
    <row r="8" spans="2:6" ht="15.75" thickBot="1" x14ac:dyDescent="0.3">
      <c r="C8" s="30"/>
      <c r="D8" s="13" t="s">
        <v>5</v>
      </c>
      <c r="E8" s="14" t="s">
        <v>6</v>
      </c>
    </row>
    <row r="9" spans="2:6" x14ac:dyDescent="0.25">
      <c r="C9" s="5">
        <v>45446</v>
      </c>
      <c r="D9" s="6">
        <v>50000</v>
      </c>
      <c r="E9" s="24">
        <v>906.73839999999996</v>
      </c>
    </row>
    <row r="10" spans="2:6" x14ac:dyDescent="0.25">
      <c r="C10" s="7">
        <v>45447</v>
      </c>
      <c r="D10" s="8">
        <v>50000</v>
      </c>
      <c r="E10" s="26">
        <v>902.41319999999996</v>
      </c>
    </row>
    <row r="11" spans="2:6" x14ac:dyDescent="0.25">
      <c r="C11" s="5">
        <v>45448</v>
      </c>
      <c r="D11" s="6">
        <v>50000</v>
      </c>
      <c r="E11" s="24">
        <v>906.21199999999999</v>
      </c>
    </row>
    <row r="12" spans="2:6" x14ac:dyDescent="0.25">
      <c r="C12" s="7">
        <v>45449</v>
      </c>
      <c r="D12" s="8">
        <v>50000</v>
      </c>
      <c r="E12" s="26">
        <v>910.2704</v>
      </c>
    </row>
    <row r="13" spans="2:6" ht="15.75" thickBot="1" x14ac:dyDescent="0.3">
      <c r="C13" s="5">
        <v>45450</v>
      </c>
      <c r="D13" s="6">
        <v>0</v>
      </c>
      <c r="E13" s="27">
        <v>0</v>
      </c>
    </row>
    <row r="14" spans="2:6" ht="15.75" thickBot="1" x14ac:dyDescent="0.3">
      <c r="C14" s="9" t="s">
        <v>3</v>
      </c>
      <c r="D14" s="10">
        <f>+SUM(D9:D13)</f>
        <v>200000</v>
      </c>
      <c r="E14" s="23">
        <f>+IFERROR(SUMPRODUCT(D9:D13,E9:E13)/D14,0)</f>
        <v>906.4085</v>
      </c>
    </row>
    <row r="17" spans="2:6" ht="21" x14ac:dyDescent="0.35">
      <c r="B17" s="35" t="str">
        <f>"Semana 2:   "&amp;"del "&amp;TEXT(C23,"dd-mm-yyyy")&amp;" al "&amp;TEXT(C27,"dd-mm-yyyy")</f>
        <v>Semana 2:   del 10-06-2024 al 14-06-2024</v>
      </c>
      <c r="C17" s="35"/>
      <c r="D17" s="35"/>
      <c r="E17" s="35"/>
      <c r="F17" s="35"/>
    </row>
    <row r="19" spans="2:6" ht="24" thickBot="1" x14ac:dyDescent="0.4">
      <c r="C19" s="12" t="s">
        <v>4</v>
      </c>
      <c r="D19" s="18"/>
      <c r="E19" s="18"/>
    </row>
    <row r="20" spans="2:6" x14ac:dyDescent="0.25">
      <c r="C20" s="28" t="s">
        <v>7</v>
      </c>
      <c r="D20" s="31" t="s">
        <v>2</v>
      </c>
      <c r="E20" s="32"/>
    </row>
    <row r="21" spans="2:6" x14ac:dyDescent="0.25">
      <c r="C21" s="29"/>
      <c r="D21" s="36"/>
      <c r="E21" s="37"/>
    </row>
    <row r="22" spans="2:6" ht="15.75" thickBot="1" x14ac:dyDescent="0.3">
      <c r="C22" s="30"/>
      <c r="D22" s="13" t="s">
        <v>5</v>
      </c>
      <c r="E22" s="14" t="s">
        <v>6</v>
      </c>
    </row>
    <row r="23" spans="2:6" x14ac:dyDescent="0.25">
      <c r="C23" s="5">
        <v>45453</v>
      </c>
      <c r="D23" s="6">
        <v>100000</v>
      </c>
      <c r="E23" s="24">
        <v>923.44600000000003</v>
      </c>
    </row>
    <row r="24" spans="2:6" x14ac:dyDescent="0.25">
      <c r="C24" s="7">
        <v>45454</v>
      </c>
      <c r="D24" s="8">
        <v>100000</v>
      </c>
      <c r="E24" s="26">
        <v>924.04359999999997</v>
      </c>
    </row>
    <row r="25" spans="2:6" x14ac:dyDescent="0.25">
      <c r="C25" s="5">
        <v>45455</v>
      </c>
      <c r="D25" s="6">
        <v>0</v>
      </c>
      <c r="E25" s="15">
        <v>0</v>
      </c>
    </row>
    <row r="26" spans="2:6" x14ac:dyDescent="0.25">
      <c r="C26" s="7">
        <v>45456</v>
      </c>
      <c r="D26" s="8">
        <v>0</v>
      </c>
      <c r="E26" s="16">
        <v>0</v>
      </c>
    </row>
    <row r="27" spans="2:6" ht="15.75" thickBot="1" x14ac:dyDescent="0.3">
      <c r="C27" s="5">
        <v>45457</v>
      </c>
      <c r="D27" s="6">
        <v>0</v>
      </c>
      <c r="E27" s="27">
        <v>0</v>
      </c>
    </row>
    <row r="28" spans="2:6" ht="15.75" thickBot="1" x14ac:dyDescent="0.3">
      <c r="C28" s="9" t="s">
        <v>3</v>
      </c>
      <c r="D28" s="10">
        <f>+SUM(D23:D27)</f>
        <v>200000</v>
      </c>
      <c r="E28" s="23">
        <f>+IFERROR(SUMPRODUCT(D23:D27,E23:E27)/D28,0)</f>
        <v>923.74480000000005</v>
      </c>
    </row>
    <row r="31" spans="2:6" ht="21" x14ac:dyDescent="0.35">
      <c r="B31" s="35" t="str">
        <f>"Semana 3:   "&amp;"del "&amp;TEXT(C37,"dd-mm-yyyy")&amp;" al "&amp;TEXT(C41,"dd-mm-yyyy")</f>
        <v>Semana 3:   del 17-06-2024 al 21-06-2024</v>
      </c>
      <c r="C31" s="35"/>
      <c r="D31" s="35"/>
      <c r="E31" s="35"/>
      <c r="F31" s="35"/>
    </row>
    <row r="33" spans="2:6" ht="24" thickBot="1" x14ac:dyDescent="0.4">
      <c r="C33" s="12" t="s">
        <v>4</v>
      </c>
      <c r="D33" s="18"/>
      <c r="E33" s="18"/>
    </row>
    <row r="34" spans="2:6" x14ac:dyDescent="0.25">
      <c r="C34" s="28" t="s">
        <v>7</v>
      </c>
      <c r="D34" s="31" t="s">
        <v>2</v>
      </c>
      <c r="E34" s="32"/>
    </row>
    <row r="35" spans="2:6" x14ac:dyDescent="0.25">
      <c r="C35" s="29"/>
      <c r="D35" s="36"/>
      <c r="E35" s="37"/>
    </row>
    <row r="36" spans="2:6" ht="15.75" thickBot="1" x14ac:dyDescent="0.3">
      <c r="C36" s="30"/>
      <c r="D36" s="13" t="s">
        <v>5</v>
      </c>
      <c r="E36" s="14" t="s">
        <v>6</v>
      </c>
    </row>
    <row r="37" spans="2:6" x14ac:dyDescent="0.25">
      <c r="C37" s="5">
        <v>45460</v>
      </c>
      <c r="D37" s="6">
        <v>100000</v>
      </c>
      <c r="E37" s="24">
        <v>939.49220000000003</v>
      </c>
    </row>
    <row r="38" spans="2:6" x14ac:dyDescent="0.25">
      <c r="C38" s="7">
        <v>45461</v>
      </c>
      <c r="D38" s="8">
        <v>100000</v>
      </c>
      <c r="E38" s="26">
        <v>934.99059999999997</v>
      </c>
    </row>
    <row r="39" spans="2:6" x14ac:dyDescent="0.25">
      <c r="C39" s="5">
        <v>45462</v>
      </c>
      <c r="D39" s="6">
        <v>0</v>
      </c>
      <c r="E39" s="15">
        <v>0</v>
      </c>
    </row>
    <row r="40" spans="2:6" x14ac:dyDescent="0.25">
      <c r="C40" s="7">
        <v>45463</v>
      </c>
      <c r="D40" s="8"/>
      <c r="E40" s="16"/>
    </row>
    <row r="41" spans="2:6" ht="15.75" thickBot="1" x14ac:dyDescent="0.3">
      <c r="C41" s="5">
        <v>45464</v>
      </c>
      <c r="D41" s="6">
        <v>0</v>
      </c>
      <c r="E41" s="27">
        <v>0</v>
      </c>
    </row>
    <row r="42" spans="2:6" ht="15.75" thickBot="1" x14ac:dyDescent="0.3">
      <c r="C42" s="9" t="s">
        <v>3</v>
      </c>
      <c r="D42" s="10">
        <f>+SUM(D37:D41)</f>
        <v>200000</v>
      </c>
      <c r="E42" s="23">
        <f>+IFERROR(SUMPRODUCT(D37:D41,E37:E41)/D42,0)</f>
        <v>937.2414</v>
      </c>
    </row>
    <row r="45" spans="2:6" ht="21" x14ac:dyDescent="0.35">
      <c r="B45" s="35" t="str">
        <f>"Semana 4:   "&amp;"del "&amp;TEXT(C51,"dd-mm-yyyy")&amp;" al "&amp;TEXT(C55,"dd-mm-yyyy")</f>
        <v>Semana 4:   del 24-06-2024 al 28-06-2024</v>
      </c>
      <c r="C45" s="35"/>
      <c r="D45" s="35"/>
      <c r="E45" s="35"/>
      <c r="F45" s="35"/>
    </row>
    <row r="47" spans="2:6" ht="24" thickBot="1" x14ac:dyDescent="0.4">
      <c r="C47" s="12" t="s">
        <v>4</v>
      </c>
      <c r="D47" s="18"/>
      <c r="E47" s="18"/>
    </row>
    <row r="48" spans="2:6" x14ac:dyDescent="0.25">
      <c r="C48" s="28" t="s">
        <v>7</v>
      </c>
      <c r="D48" s="31" t="s">
        <v>2</v>
      </c>
      <c r="E48" s="32"/>
    </row>
    <row r="49" spans="3:5" x14ac:dyDescent="0.25">
      <c r="C49" s="29"/>
      <c r="D49" s="36"/>
      <c r="E49" s="37"/>
    </row>
    <row r="50" spans="3:5" ht="15.75" thickBot="1" x14ac:dyDescent="0.3">
      <c r="C50" s="30"/>
      <c r="D50" s="13" t="s">
        <v>5</v>
      </c>
      <c r="E50" s="14" t="s">
        <v>6</v>
      </c>
    </row>
    <row r="51" spans="3:5" x14ac:dyDescent="0.25">
      <c r="C51" s="5">
        <v>45467</v>
      </c>
      <c r="D51" s="6">
        <v>100000</v>
      </c>
      <c r="E51" s="24">
        <v>941.88199999999995</v>
      </c>
    </row>
    <row r="52" spans="3:5" x14ac:dyDescent="0.25">
      <c r="C52" s="7">
        <v>45468</v>
      </c>
      <c r="D52" s="8">
        <v>92000</v>
      </c>
      <c r="E52" s="26">
        <v>940.67195652173916</v>
      </c>
    </row>
    <row r="53" spans="3:5" x14ac:dyDescent="0.25">
      <c r="C53" s="5">
        <v>45469</v>
      </c>
      <c r="D53" s="6">
        <v>0</v>
      </c>
      <c r="E53" s="15">
        <v>0</v>
      </c>
    </row>
    <row r="54" spans="3:5" x14ac:dyDescent="0.25">
      <c r="C54" s="7">
        <v>45470</v>
      </c>
      <c r="D54" s="8">
        <v>0</v>
      </c>
      <c r="E54" s="16">
        <v>0</v>
      </c>
    </row>
    <row r="55" spans="3:5" ht="15.75" thickBot="1" x14ac:dyDescent="0.3">
      <c r="C55" s="5">
        <v>45471</v>
      </c>
      <c r="D55" s="6">
        <v>0</v>
      </c>
      <c r="E55" s="27">
        <v>0</v>
      </c>
    </row>
    <row r="56" spans="3:5" ht="15.75" thickBot="1" x14ac:dyDescent="0.3">
      <c r="C56" s="9" t="s">
        <v>3</v>
      </c>
      <c r="D56" s="10">
        <f>+SUM(D51:D55)</f>
        <v>192000</v>
      </c>
      <c r="E56" s="23">
        <f>+IFERROR(SUMPRODUCT(D51:D55,E51:E55)/D56,0)</f>
        <v>941.30218749999995</v>
      </c>
    </row>
  </sheetData>
  <mergeCells count="13">
    <mergeCell ref="B45:F45"/>
    <mergeCell ref="C48:C50"/>
    <mergeCell ref="D48:E49"/>
    <mergeCell ref="B31:F31"/>
    <mergeCell ref="C34:C36"/>
    <mergeCell ref="D34:E35"/>
    <mergeCell ref="C20:C22"/>
    <mergeCell ref="D20:E21"/>
    <mergeCell ref="B1:F1"/>
    <mergeCell ref="B3:F3"/>
    <mergeCell ref="C6:C8"/>
    <mergeCell ref="D6:E7"/>
    <mergeCell ref="B17:F17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0415-F3B5-48AF-8104-481C034FC7E4}">
  <dimension ref="B1:F68"/>
  <sheetViews>
    <sheetView showGridLines="0" topLeftCell="A34" zoomScale="90" zoomScaleNormal="90" workbookViewId="0">
      <selection activeCell="H41" sqref="H41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"&amp;TEXT(C13,"dd-mm-yyyy")</f>
        <v>Semana 1:   del 01-07-2024 al 05-07-2024</v>
      </c>
      <c r="C3" s="35"/>
      <c r="D3" s="35"/>
      <c r="E3" s="35"/>
      <c r="F3" s="35"/>
    </row>
    <row r="5" spans="2:6" ht="24" thickBot="1" x14ac:dyDescent="0.4">
      <c r="C5" s="12" t="s">
        <v>4</v>
      </c>
      <c r="D5" s="18"/>
      <c r="E5" s="18"/>
    </row>
    <row r="6" spans="2:6" x14ac:dyDescent="0.25">
      <c r="C6" s="28" t="s">
        <v>7</v>
      </c>
      <c r="D6" s="31" t="s">
        <v>2</v>
      </c>
      <c r="E6" s="32"/>
    </row>
    <row r="7" spans="2:6" x14ac:dyDescent="0.25">
      <c r="C7" s="29"/>
      <c r="D7" s="36"/>
      <c r="E7" s="37"/>
    </row>
    <row r="8" spans="2:6" ht="15.75" thickBot="1" x14ac:dyDescent="0.3">
      <c r="C8" s="30"/>
      <c r="D8" s="13" t="s">
        <v>5</v>
      </c>
      <c r="E8" s="14" t="s">
        <v>6</v>
      </c>
    </row>
    <row r="9" spans="2:6" x14ac:dyDescent="0.25">
      <c r="C9" s="5">
        <v>45474</v>
      </c>
      <c r="D9" s="6">
        <v>50000</v>
      </c>
      <c r="E9" s="24">
        <v>942.48839999999996</v>
      </c>
    </row>
    <row r="10" spans="2:6" x14ac:dyDescent="0.25">
      <c r="C10" s="7">
        <v>45475</v>
      </c>
      <c r="D10" s="8">
        <v>0</v>
      </c>
      <c r="E10" s="16">
        <v>0</v>
      </c>
    </row>
    <row r="11" spans="2:6" x14ac:dyDescent="0.25">
      <c r="C11" s="5">
        <v>45476</v>
      </c>
      <c r="D11" s="6">
        <v>0</v>
      </c>
      <c r="E11" s="15">
        <v>0</v>
      </c>
    </row>
    <row r="12" spans="2:6" x14ac:dyDescent="0.25">
      <c r="C12" s="7">
        <v>45477</v>
      </c>
      <c r="D12" s="8">
        <v>0</v>
      </c>
      <c r="E12" s="16">
        <v>0</v>
      </c>
    </row>
    <row r="13" spans="2:6" ht="15.75" thickBot="1" x14ac:dyDescent="0.3">
      <c r="C13" s="5">
        <v>45478</v>
      </c>
      <c r="D13" s="6">
        <v>0</v>
      </c>
      <c r="E13" s="27">
        <v>0</v>
      </c>
    </row>
    <row r="14" spans="2:6" ht="15.75" thickBot="1" x14ac:dyDescent="0.3">
      <c r="C14" s="9" t="s">
        <v>3</v>
      </c>
      <c r="D14" s="10">
        <f>+SUM(D9:D13)</f>
        <v>50000</v>
      </c>
      <c r="E14" s="23">
        <f>+IFERROR(SUMPRODUCT(D9:D13,E9:E13)/D14,0)</f>
        <v>942.48839999999996</v>
      </c>
    </row>
    <row r="17" spans="2:6" ht="21" x14ac:dyDescent="0.35">
      <c r="B17" s="35" t="str">
        <f>"Semana 2:   "&amp;"del "&amp;TEXT(C23,"dd-mm-yyyy")&amp;" al "&amp;TEXT(C27,"dd-mm-yyyy")</f>
        <v>Semana 2:   del 08-07-2024 al 12-07-2024</v>
      </c>
      <c r="C17" s="35"/>
      <c r="D17" s="35"/>
      <c r="E17" s="35"/>
      <c r="F17" s="35"/>
    </row>
    <row r="19" spans="2:6" ht="24" thickBot="1" x14ac:dyDescent="0.4">
      <c r="C19" s="12" t="s">
        <v>4</v>
      </c>
      <c r="D19" s="18"/>
      <c r="E19" s="18"/>
    </row>
    <row r="20" spans="2:6" x14ac:dyDescent="0.25">
      <c r="C20" s="28" t="s">
        <v>7</v>
      </c>
      <c r="D20" s="31" t="s">
        <v>2</v>
      </c>
      <c r="E20" s="32"/>
    </row>
    <row r="21" spans="2:6" x14ac:dyDescent="0.25">
      <c r="C21" s="29"/>
      <c r="D21" s="36"/>
      <c r="E21" s="37"/>
    </row>
    <row r="22" spans="2:6" ht="15.75" thickBot="1" x14ac:dyDescent="0.3">
      <c r="C22" s="30"/>
      <c r="D22" s="13" t="s">
        <v>5</v>
      </c>
      <c r="E22" s="14" t="s">
        <v>6</v>
      </c>
    </row>
    <row r="23" spans="2:6" x14ac:dyDescent="0.25">
      <c r="C23" s="5">
        <v>45481</v>
      </c>
      <c r="D23" s="6">
        <v>50000</v>
      </c>
      <c r="E23" s="24">
        <v>938.92399999999998</v>
      </c>
    </row>
    <row r="24" spans="2:6" x14ac:dyDescent="0.25">
      <c r="C24" s="7">
        <v>45482</v>
      </c>
      <c r="D24" s="8">
        <v>100000</v>
      </c>
      <c r="E24" s="26">
        <v>931.48239999999998</v>
      </c>
    </row>
    <row r="25" spans="2:6" x14ac:dyDescent="0.25">
      <c r="C25" s="5">
        <v>45483</v>
      </c>
      <c r="D25" s="6">
        <v>50000</v>
      </c>
      <c r="E25" s="24">
        <v>917.3116</v>
      </c>
    </row>
    <row r="26" spans="2:6" x14ac:dyDescent="0.25">
      <c r="C26" s="7">
        <v>45484</v>
      </c>
      <c r="D26" s="8">
        <v>0</v>
      </c>
      <c r="E26" s="16">
        <v>0</v>
      </c>
    </row>
    <row r="27" spans="2:6" ht="15.75" thickBot="1" x14ac:dyDescent="0.3">
      <c r="C27" s="5">
        <v>45485</v>
      </c>
      <c r="D27" s="6">
        <v>0</v>
      </c>
      <c r="E27" s="27">
        <v>0</v>
      </c>
    </row>
    <row r="28" spans="2:6" ht="15.75" thickBot="1" x14ac:dyDescent="0.3">
      <c r="C28" s="9" t="s">
        <v>3</v>
      </c>
      <c r="D28" s="10">
        <f>+SUM(D23:D27)</f>
        <v>200000</v>
      </c>
      <c r="E28" s="23">
        <f>+IFERROR(SUMPRODUCT(D23:D27,E23:E27)/D28,0)</f>
        <v>929.80010000000004</v>
      </c>
    </row>
    <row r="31" spans="2:6" ht="21" x14ac:dyDescent="0.35">
      <c r="B31" s="35" t="str">
        <f>"Semana 3:   "&amp;"del "&amp;TEXT(C37,"dd-mm-yyyy")&amp;" al "&amp;TEXT(C41,"dd-mm-yyyy")</f>
        <v>Semana 3:   del 15-07-2024 al 19-07-2024</v>
      </c>
      <c r="C31" s="35"/>
      <c r="D31" s="35"/>
      <c r="E31" s="35"/>
      <c r="F31" s="35"/>
    </row>
    <row r="33" spans="2:6" ht="24" thickBot="1" x14ac:dyDescent="0.4">
      <c r="C33" s="12" t="s">
        <v>4</v>
      </c>
      <c r="D33" s="18"/>
      <c r="E33" s="18"/>
    </row>
    <row r="34" spans="2:6" x14ac:dyDescent="0.25">
      <c r="C34" s="28" t="s">
        <v>7</v>
      </c>
      <c r="D34" s="31" t="s">
        <v>2</v>
      </c>
      <c r="E34" s="32"/>
    </row>
    <row r="35" spans="2:6" x14ac:dyDescent="0.25">
      <c r="C35" s="29"/>
      <c r="D35" s="36"/>
      <c r="E35" s="37"/>
    </row>
    <row r="36" spans="2:6" ht="15.75" thickBot="1" x14ac:dyDescent="0.3">
      <c r="C36" s="30"/>
      <c r="D36" s="13" t="s">
        <v>5</v>
      </c>
      <c r="E36" s="14" t="s">
        <v>6</v>
      </c>
    </row>
    <row r="37" spans="2:6" x14ac:dyDescent="0.25">
      <c r="C37" s="5">
        <v>45488</v>
      </c>
      <c r="D37" s="6">
        <v>0</v>
      </c>
      <c r="E37" s="15">
        <v>0</v>
      </c>
    </row>
    <row r="38" spans="2:6" x14ac:dyDescent="0.25">
      <c r="C38" s="7">
        <v>45489</v>
      </c>
      <c r="D38" s="8"/>
      <c r="E38" s="26"/>
    </row>
    <row r="39" spans="2:6" x14ac:dyDescent="0.25">
      <c r="C39" s="5">
        <v>45490</v>
      </c>
      <c r="D39" s="6">
        <v>100000</v>
      </c>
      <c r="E39" s="24">
        <v>921.42920000000004</v>
      </c>
    </row>
    <row r="40" spans="2:6" x14ac:dyDescent="0.25">
      <c r="C40" s="7">
        <v>45491</v>
      </c>
      <c r="D40" s="8">
        <v>100000</v>
      </c>
      <c r="E40" s="26">
        <v>940.87480000000005</v>
      </c>
    </row>
    <row r="41" spans="2:6" ht="15.75" thickBot="1" x14ac:dyDescent="0.3">
      <c r="C41" s="5">
        <v>45492</v>
      </c>
      <c r="D41" s="6">
        <v>0</v>
      </c>
      <c r="E41" s="27">
        <v>0</v>
      </c>
    </row>
    <row r="42" spans="2:6" ht="15.75" thickBot="1" x14ac:dyDescent="0.3">
      <c r="C42" s="9" t="s">
        <v>3</v>
      </c>
      <c r="D42" s="10">
        <f>+SUM(D37:D41)</f>
        <v>200000</v>
      </c>
      <c r="E42" s="23">
        <f>+IFERROR(SUMPRODUCT(D37:D41,E37:E41)/D42,0)</f>
        <v>931.15200000000004</v>
      </c>
    </row>
    <row r="45" spans="2:6" ht="21" x14ac:dyDescent="0.35">
      <c r="B45" s="35" t="str">
        <f>"Semana 4:   "&amp;"del "&amp;TEXT(C51,"dd-mm-yyyy")&amp;" al "&amp;TEXT(C55,"dd-mm-yyyy")</f>
        <v>Semana 4:   del 22-07-2024 al 26-07-2024</v>
      </c>
      <c r="C45" s="35"/>
      <c r="D45" s="35"/>
      <c r="E45" s="35"/>
      <c r="F45" s="35"/>
    </row>
    <row r="47" spans="2:6" ht="24" thickBot="1" x14ac:dyDescent="0.4">
      <c r="C47" s="12" t="s">
        <v>4</v>
      </c>
      <c r="D47" s="18"/>
      <c r="E47" s="18"/>
    </row>
    <row r="48" spans="2:6" x14ac:dyDescent="0.25">
      <c r="C48" s="28" t="s">
        <v>7</v>
      </c>
      <c r="D48" s="31" t="s">
        <v>2</v>
      </c>
      <c r="E48" s="32"/>
    </row>
    <row r="49" spans="2:6" x14ac:dyDescent="0.25">
      <c r="C49" s="29"/>
      <c r="D49" s="36"/>
      <c r="E49" s="37"/>
    </row>
    <row r="50" spans="2:6" ht="15.75" thickBot="1" x14ac:dyDescent="0.3">
      <c r="C50" s="30"/>
      <c r="D50" s="13" t="s">
        <v>5</v>
      </c>
      <c r="E50" s="14" t="s">
        <v>6</v>
      </c>
    </row>
    <row r="51" spans="2:6" x14ac:dyDescent="0.25">
      <c r="C51" s="5">
        <v>45495</v>
      </c>
      <c r="D51" s="6">
        <v>50000</v>
      </c>
      <c r="E51" s="24">
        <v>949.79280000000006</v>
      </c>
    </row>
    <row r="52" spans="2:6" x14ac:dyDescent="0.25">
      <c r="C52" s="7">
        <v>45496</v>
      </c>
      <c r="D52" s="8">
        <v>0</v>
      </c>
      <c r="E52" s="16">
        <v>0</v>
      </c>
    </row>
    <row r="53" spans="2:6" x14ac:dyDescent="0.25">
      <c r="C53" s="5">
        <v>45497</v>
      </c>
      <c r="D53" s="6">
        <v>0</v>
      </c>
      <c r="E53" s="15">
        <v>0</v>
      </c>
    </row>
    <row r="54" spans="2:6" x14ac:dyDescent="0.25">
      <c r="C54" s="7">
        <v>45498</v>
      </c>
      <c r="D54" s="8">
        <v>0</v>
      </c>
      <c r="E54" s="16">
        <v>0</v>
      </c>
    </row>
    <row r="55" spans="2:6" ht="15.75" thickBot="1" x14ac:dyDescent="0.3">
      <c r="C55" s="5">
        <v>45499</v>
      </c>
      <c r="D55" s="6">
        <v>0</v>
      </c>
      <c r="E55" s="27">
        <v>0</v>
      </c>
    </row>
    <row r="56" spans="2:6" ht="15.75" thickBot="1" x14ac:dyDescent="0.3">
      <c r="C56" s="9" t="s">
        <v>3</v>
      </c>
      <c r="D56" s="10">
        <f>+SUM(D51:D55)</f>
        <v>50000</v>
      </c>
      <c r="E56" s="23">
        <f>+IFERROR(SUMPRODUCT(D51:D55,E51:E55)/D56,0)</f>
        <v>949.79280000000006</v>
      </c>
    </row>
    <row r="59" spans="2:6" ht="21" x14ac:dyDescent="0.35">
      <c r="B59" s="35" t="str">
        <f>"Semana 5:   "&amp;"del "&amp;TEXT(C65,"dd-mm-yyyy")&amp;" al "&amp;TEXT(C67,"dd-mm-yyyy")</f>
        <v>Semana 5:   del 29-07-2024 al 31-07-2024</v>
      </c>
      <c r="C59" s="35"/>
      <c r="D59" s="35"/>
      <c r="E59" s="35"/>
      <c r="F59" s="35"/>
    </row>
    <row r="61" spans="2:6" ht="24" thickBot="1" x14ac:dyDescent="0.4">
      <c r="C61" s="12" t="s">
        <v>4</v>
      </c>
      <c r="D61" s="18"/>
      <c r="E61" s="18"/>
    </row>
    <row r="62" spans="2:6" x14ac:dyDescent="0.25">
      <c r="C62" s="28" t="s">
        <v>7</v>
      </c>
      <c r="D62" s="31" t="s">
        <v>2</v>
      </c>
      <c r="E62" s="32"/>
    </row>
    <row r="63" spans="2:6" x14ac:dyDescent="0.25">
      <c r="C63" s="29"/>
      <c r="D63" s="36"/>
      <c r="E63" s="37"/>
    </row>
    <row r="64" spans="2:6" ht="15.75" thickBot="1" x14ac:dyDescent="0.3">
      <c r="C64" s="30"/>
      <c r="D64" s="13" t="s">
        <v>5</v>
      </c>
      <c r="E64" s="14" t="s">
        <v>6</v>
      </c>
    </row>
    <row r="65" spans="3:5" x14ac:dyDescent="0.25">
      <c r="C65" s="5">
        <v>45502</v>
      </c>
      <c r="D65" s="6">
        <v>0</v>
      </c>
      <c r="E65" s="15">
        <v>0</v>
      </c>
    </row>
    <row r="66" spans="3:5" x14ac:dyDescent="0.25">
      <c r="C66" s="7">
        <v>45503</v>
      </c>
      <c r="D66" s="8">
        <v>0</v>
      </c>
      <c r="E66" s="16">
        <v>0</v>
      </c>
    </row>
    <row r="67" spans="3:5" ht="15.75" thickBot="1" x14ac:dyDescent="0.3">
      <c r="C67" s="5">
        <v>45504</v>
      </c>
      <c r="D67" s="6">
        <v>0</v>
      </c>
      <c r="E67" s="15">
        <v>0</v>
      </c>
    </row>
    <row r="68" spans="3:5" ht="15.75" thickBot="1" x14ac:dyDescent="0.3">
      <c r="C68" s="9" t="s">
        <v>3</v>
      </c>
      <c r="D68" s="10">
        <f>+SUM(D65:D67)</f>
        <v>0</v>
      </c>
      <c r="E68" s="17">
        <f>+IFERROR(SUMPRODUCT(D65:D67,E65:E67)/D68,0)</f>
        <v>0</v>
      </c>
    </row>
  </sheetData>
  <mergeCells count="16">
    <mergeCell ref="B31:F31"/>
    <mergeCell ref="C34:C36"/>
    <mergeCell ref="D34:E35"/>
    <mergeCell ref="C20:C22"/>
    <mergeCell ref="D20:E21"/>
    <mergeCell ref="B1:F1"/>
    <mergeCell ref="B3:F3"/>
    <mergeCell ref="C6:C8"/>
    <mergeCell ref="D6:E7"/>
    <mergeCell ref="B17:F17"/>
    <mergeCell ref="B59:F59"/>
    <mergeCell ref="C62:C64"/>
    <mergeCell ref="D62:E63"/>
    <mergeCell ref="B45:F45"/>
    <mergeCell ref="C48:C50"/>
    <mergeCell ref="D48:E49"/>
  </mergeCells>
  <pageMargins left="0.7" right="0.7" top="0.75" bottom="0.75" header="0.3" footer="0.3"/>
  <pageSetup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D538-9E71-430F-AB7C-66B7DA71939B}">
  <dimension ref="B1:F67"/>
  <sheetViews>
    <sheetView showGridLines="0" topLeftCell="A48" zoomScale="90" zoomScaleNormal="90" workbookViewId="0">
      <selection activeCell="C59" sqref="C59:C61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"&amp;TEXT(C10,"dd-mm-yyyy")</f>
        <v>Semana 1:   del 01-08-2024 al 02-08-2024</v>
      </c>
      <c r="C3" s="35"/>
      <c r="D3" s="35"/>
      <c r="E3" s="35"/>
      <c r="F3" s="35"/>
    </row>
    <row r="5" spans="2:6" ht="24" thickBot="1" x14ac:dyDescent="0.4">
      <c r="C5" s="12" t="s">
        <v>4</v>
      </c>
      <c r="D5" s="18"/>
      <c r="E5" s="18"/>
    </row>
    <row r="6" spans="2:6" x14ac:dyDescent="0.25">
      <c r="C6" s="28" t="s">
        <v>7</v>
      </c>
      <c r="D6" s="31" t="s">
        <v>2</v>
      </c>
      <c r="E6" s="32"/>
    </row>
    <row r="7" spans="2:6" x14ac:dyDescent="0.25">
      <c r="C7" s="29"/>
      <c r="D7" s="36"/>
      <c r="E7" s="37"/>
    </row>
    <row r="8" spans="2:6" ht="15.75" thickBot="1" x14ac:dyDescent="0.3">
      <c r="C8" s="30"/>
      <c r="D8" s="13" t="s">
        <v>5</v>
      </c>
      <c r="E8" s="14" t="s">
        <v>6</v>
      </c>
    </row>
    <row r="9" spans="2:6" x14ac:dyDescent="0.25">
      <c r="C9" s="5">
        <v>45505</v>
      </c>
      <c r="D9" s="6">
        <v>0</v>
      </c>
      <c r="E9" s="15">
        <v>0</v>
      </c>
    </row>
    <row r="10" spans="2:6" ht="15.75" thickBot="1" x14ac:dyDescent="0.3">
      <c r="C10" s="7">
        <v>45506</v>
      </c>
      <c r="D10" s="8">
        <v>0</v>
      </c>
      <c r="E10" s="16">
        <v>0</v>
      </c>
    </row>
    <row r="11" spans="2:6" ht="15.75" thickBot="1" x14ac:dyDescent="0.3">
      <c r="C11" s="9" t="s">
        <v>3</v>
      </c>
      <c r="D11" s="10">
        <f>+SUM(D9:D10)</f>
        <v>0</v>
      </c>
      <c r="E11" s="17">
        <f>+IFERROR(SUMPRODUCT(D9:D10,E9:E10)/D11,0)</f>
        <v>0</v>
      </c>
    </row>
    <row r="14" spans="2:6" ht="21" x14ac:dyDescent="0.35">
      <c r="B14" s="35" t="str">
        <f>"Semana 2:   "&amp;"del "&amp;TEXT(C20,"dd-mm-yyyy")&amp;" al "&amp;TEXT(C24,"dd-mm-yyyy")</f>
        <v>Semana 2:   del 05-08-2024 al 09-08-2024</v>
      </c>
      <c r="C14" s="35"/>
      <c r="D14" s="35"/>
      <c r="E14" s="35"/>
      <c r="F14" s="35"/>
    </row>
    <row r="16" spans="2:6" ht="24" thickBot="1" x14ac:dyDescent="0.4">
      <c r="C16" s="12" t="s">
        <v>4</v>
      </c>
      <c r="D16" s="18"/>
      <c r="E16" s="18"/>
    </row>
    <row r="17" spans="2:6" x14ac:dyDescent="0.25">
      <c r="C17" s="28" t="s">
        <v>7</v>
      </c>
      <c r="D17" s="31" t="s">
        <v>2</v>
      </c>
      <c r="E17" s="32"/>
    </row>
    <row r="18" spans="2:6" x14ac:dyDescent="0.25">
      <c r="C18" s="29"/>
      <c r="D18" s="36"/>
      <c r="E18" s="37"/>
    </row>
    <row r="19" spans="2:6" ht="15.75" thickBot="1" x14ac:dyDescent="0.3">
      <c r="C19" s="30"/>
      <c r="D19" s="13" t="s">
        <v>5</v>
      </c>
      <c r="E19" s="14" t="s">
        <v>6</v>
      </c>
    </row>
    <row r="20" spans="2:6" x14ac:dyDescent="0.25">
      <c r="C20" s="5">
        <v>45509</v>
      </c>
      <c r="D20" s="6">
        <v>0</v>
      </c>
      <c r="E20" s="15">
        <v>0</v>
      </c>
    </row>
    <row r="21" spans="2:6" x14ac:dyDescent="0.25">
      <c r="C21" s="7">
        <v>45510</v>
      </c>
      <c r="D21" s="8">
        <v>0</v>
      </c>
      <c r="E21" s="16">
        <v>0</v>
      </c>
    </row>
    <row r="22" spans="2:6" x14ac:dyDescent="0.25">
      <c r="C22" s="5">
        <v>45511</v>
      </c>
      <c r="D22" s="6">
        <v>0</v>
      </c>
      <c r="E22" s="15">
        <v>0</v>
      </c>
    </row>
    <row r="23" spans="2:6" x14ac:dyDescent="0.25">
      <c r="C23" s="7">
        <v>45512</v>
      </c>
      <c r="D23" s="8">
        <v>0</v>
      </c>
      <c r="E23" s="16">
        <v>0</v>
      </c>
    </row>
    <row r="24" spans="2:6" ht="15.75" thickBot="1" x14ac:dyDescent="0.3">
      <c r="C24" s="5">
        <v>45513</v>
      </c>
      <c r="D24" s="6">
        <v>0</v>
      </c>
      <c r="E24" s="27">
        <v>0</v>
      </c>
    </row>
    <row r="25" spans="2:6" ht="15.75" thickBot="1" x14ac:dyDescent="0.3">
      <c r="C25" s="9" t="s">
        <v>3</v>
      </c>
      <c r="D25" s="10">
        <f>+SUM(D20:D24)</f>
        <v>0</v>
      </c>
      <c r="E25" s="17">
        <f>+IFERROR(SUMPRODUCT(D20:D24,E20:E24)/D25,0)</f>
        <v>0</v>
      </c>
    </row>
    <row r="28" spans="2:6" ht="21" x14ac:dyDescent="0.35">
      <c r="B28" s="35" t="str">
        <f>"Semana 3:   "&amp;"del "&amp;TEXT(C34,"dd-mm-yyyy")&amp;" al "&amp;TEXT(C38,"dd-mm-yyyy")</f>
        <v>Semana 3:   del 12-08-2024 al 16-08-2024</v>
      </c>
      <c r="C28" s="35"/>
      <c r="D28" s="35"/>
      <c r="E28" s="35"/>
      <c r="F28" s="35"/>
    </row>
    <row r="30" spans="2:6" ht="24" thickBot="1" x14ac:dyDescent="0.4">
      <c r="C30" s="12" t="s">
        <v>4</v>
      </c>
      <c r="D30" s="18"/>
      <c r="E30" s="18"/>
    </row>
    <row r="31" spans="2:6" x14ac:dyDescent="0.25">
      <c r="C31" s="28" t="s">
        <v>7</v>
      </c>
      <c r="D31" s="31" t="s">
        <v>2</v>
      </c>
      <c r="E31" s="32"/>
    </row>
    <row r="32" spans="2:6" x14ac:dyDescent="0.25">
      <c r="C32" s="29"/>
      <c r="D32" s="36"/>
      <c r="E32" s="37"/>
    </row>
    <row r="33" spans="2:6" ht="15.75" thickBot="1" x14ac:dyDescent="0.3">
      <c r="C33" s="30"/>
      <c r="D33" s="13" t="s">
        <v>5</v>
      </c>
      <c r="E33" s="14" t="s">
        <v>6</v>
      </c>
    </row>
    <row r="34" spans="2:6" x14ac:dyDescent="0.25">
      <c r="C34" s="5">
        <v>45516</v>
      </c>
      <c r="D34" s="6">
        <v>0</v>
      </c>
      <c r="E34" s="15">
        <v>0</v>
      </c>
    </row>
    <row r="35" spans="2:6" x14ac:dyDescent="0.25">
      <c r="C35" s="7">
        <v>45517</v>
      </c>
      <c r="D35" s="8">
        <v>0</v>
      </c>
      <c r="E35" s="16">
        <v>0</v>
      </c>
    </row>
    <row r="36" spans="2:6" x14ac:dyDescent="0.25">
      <c r="C36" s="5">
        <v>45518</v>
      </c>
      <c r="D36" s="6">
        <v>0</v>
      </c>
      <c r="E36" s="15">
        <v>0</v>
      </c>
    </row>
    <row r="37" spans="2:6" x14ac:dyDescent="0.25">
      <c r="C37" s="7">
        <v>45519</v>
      </c>
      <c r="D37" s="8"/>
      <c r="E37" s="16"/>
    </row>
    <row r="38" spans="2:6" ht="15.75" thickBot="1" x14ac:dyDescent="0.3">
      <c r="C38" s="5">
        <v>45520</v>
      </c>
      <c r="D38" s="6">
        <v>0</v>
      </c>
      <c r="E38" s="27">
        <v>0</v>
      </c>
    </row>
    <row r="39" spans="2:6" ht="15.75" thickBot="1" x14ac:dyDescent="0.3">
      <c r="C39" s="9" t="s">
        <v>3</v>
      </c>
      <c r="D39" s="10">
        <f>+SUM(D34:D38)</f>
        <v>0</v>
      </c>
      <c r="E39" s="17">
        <f>+IFERROR(SUMPRODUCT(D34:D38,E34:E38)/D39,0)</f>
        <v>0</v>
      </c>
    </row>
    <row r="42" spans="2:6" ht="21" x14ac:dyDescent="0.35">
      <c r="B42" s="35" t="str">
        <f>"Semana 4:   "&amp;"del "&amp;TEXT(C48,"dd-mm-yyyy")&amp;" al "&amp;TEXT(C52,"dd-mm-yyyy")</f>
        <v>Semana 4:   del 19-08-2024 al 23-08-2024</v>
      </c>
      <c r="C42" s="35"/>
      <c r="D42" s="35"/>
      <c r="E42" s="35"/>
      <c r="F42" s="35"/>
    </row>
    <row r="44" spans="2:6" ht="24" thickBot="1" x14ac:dyDescent="0.4">
      <c r="C44" s="12" t="s">
        <v>4</v>
      </c>
      <c r="D44" s="18"/>
      <c r="E44" s="18"/>
    </row>
    <row r="45" spans="2:6" x14ac:dyDescent="0.25">
      <c r="C45" s="28" t="s">
        <v>7</v>
      </c>
      <c r="D45" s="31" t="s">
        <v>2</v>
      </c>
      <c r="E45" s="32"/>
    </row>
    <row r="46" spans="2:6" x14ac:dyDescent="0.25">
      <c r="C46" s="29"/>
      <c r="D46" s="36"/>
      <c r="E46" s="37"/>
    </row>
    <row r="47" spans="2:6" ht="15.75" thickBot="1" x14ac:dyDescent="0.3">
      <c r="C47" s="30"/>
      <c r="D47" s="13" t="s">
        <v>5</v>
      </c>
      <c r="E47" s="14" t="s">
        <v>6</v>
      </c>
    </row>
    <row r="48" spans="2:6" x14ac:dyDescent="0.25">
      <c r="C48" s="5">
        <v>45523</v>
      </c>
      <c r="D48" s="6">
        <v>0</v>
      </c>
      <c r="E48" s="15">
        <v>0</v>
      </c>
    </row>
    <row r="49" spans="2:6" x14ac:dyDescent="0.25">
      <c r="C49" s="7">
        <v>45524</v>
      </c>
      <c r="D49" s="8">
        <v>50000</v>
      </c>
      <c r="E49" s="26">
        <v>922.89880000000005</v>
      </c>
    </row>
    <row r="50" spans="2:6" x14ac:dyDescent="0.25">
      <c r="C50" s="5">
        <v>45525</v>
      </c>
      <c r="D50" s="6">
        <v>0</v>
      </c>
      <c r="E50" s="15">
        <v>0</v>
      </c>
    </row>
    <row r="51" spans="2:6" x14ac:dyDescent="0.25">
      <c r="C51" s="7">
        <v>45526</v>
      </c>
      <c r="D51" s="8">
        <v>50000</v>
      </c>
      <c r="E51" s="26">
        <v>920.0172</v>
      </c>
    </row>
    <row r="52" spans="2:6" ht="15.75" thickBot="1" x14ac:dyDescent="0.3">
      <c r="C52" s="5">
        <v>45527</v>
      </c>
      <c r="D52" s="6">
        <v>0</v>
      </c>
      <c r="E52" s="27">
        <v>0</v>
      </c>
    </row>
    <row r="53" spans="2:6" ht="15.75" thickBot="1" x14ac:dyDescent="0.3">
      <c r="C53" s="9" t="s">
        <v>3</v>
      </c>
      <c r="D53" s="10">
        <f>+SUM(D48:D52)</f>
        <v>100000</v>
      </c>
      <c r="E53" s="23">
        <f>+IFERROR(SUMPRODUCT(D48:D52,E48:E52)/D53,0)</f>
        <v>921.45799999999997</v>
      </c>
    </row>
    <row r="56" spans="2:6" ht="21" x14ac:dyDescent="0.35">
      <c r="B56" s="35" t="str">
        <f>"Semana 5:   "&amp;"del "&amp;TEXT(C62,"dd-mm-yyyy")&amp;" al "&amp;TEXT(C66,"dd-mm-yyyy")</f>
        <v>Semana 5:   del 26-08-2024 al 30-08-2024</v>
      </c>
      <c r="C56" s="35"/>
      <c r="D56" s="35"/>
      <c r="E56" s="35"/>
      <c r="F56" s="35"/>
    </row>
    <row r="58" spans="2:6" ht="24" thickBot="1" x14ac:dyDescent="0.4">
      <c r="C58" s="12" t="s">
        <v>4</v>
      </c>
      <c r="D58" s="18"/>
      <c r="E58" s="18"/>
    </row>
    <row r="59" spans="2:6" x14ac:dyDescent="0.25">
      <c r="C59" s="28" t="s">
        <v>7</v>
      </c>
      <c r="D59" s="31" t="s">
        <v>2</v>
      </c>
      <c r="E59" s="32"/>
    </row>
    <row r="60" spans="2:6" x14ac:dyDescent="0.25">
      <c r="C60" s="29"/>
      <c r="D60" s="36"/>
      <c r="E60" s="37"/>
    </row>
    <row r="61" spans="2:6" ht="15.75" thickBot="1" x14ac:dyDescent="0.3">
      <c r="C61" s="30"/>
      <c r="D61" s="13" t="s">
        <v>5</v>
      </c>
      <c r="E61" s="14" t="s">
        <v>6</v>
      </c>
    </row>
    <row r="62" spans="2:6" x14ac:dyDescent="0.25">
      <c r="C62" s="5">
        <v>45530</v>
      </c>
      <c r="D62" s="6">
        <v>0</v>
      </c>
      <c r="E62" s="15">
        <v>0</v>
      </c>
    </row>
    <row r="63" spans="2:6" x14ac:dyDescent="0.25">
      <c r="C63" s="7">
        <v>45531</v>
      </c>
      <c r="D63" s="8">
        <v>50000</v>
      </c>
      <c r="E63" s="26">
        <v>907.03920000000005</v>
      </c>
    </row>
    <row r="64" spans="2:6" x14ac:dyDescent="0.25">
      <c r="C64" s="5">
        <v>45532</v>
      </c>
      <c r="D64" s="6">
        <v>50000</v>
      </c>
      <c r="E64" s="24">
        <v>911.73879999999997</v>
      </c>
    </row>
    <row r="65" spans="3:5" x14ac:dyDescent="0.25">
      <c r="C65" s="7">
        <v>45533</v>
      </c>
      <c r="D65" s="8">
        <v>0</v>
      </c>
      <c r="E65" s="16">
        <v>0</v>
      </c>
    </row>
    <row r="66" spans="3:5" ht="15.75" thickBot="1" x14ac:dyDescent="0.3">
      <c r="C66" s="5">
        <v>45534</v>
      </c>
      <c r="D66" s="6">
        <v>50000</v>
      </c>
      <c r="E66" s="25">
        <v>915.38199999999995</v>
      </c>
    </row>
    <row r="67" spans="3:5" ht="15.75" thickBot="1" x14ac:dyDescent="0.3">
      <c r="C67" s="9" t="s">
        <v>3</v>
      </c>
      <c r="D67" s="10">
        <f>+SUM(D62:D66)</f>
        <v>150000</v>
      </c>
      <c r="E67" s="23">
        <f>+IFERROR(SUMPRODUCT(D62:D66,E62:E66)/D67,0)</f>
        <v>911.38666666666666</v>
      </c>
    </row>
  </sheetData>
  <mergeCells count="16">
    <mergeCell ref="B56:F56"/>
    <mergeCell ref="C59:C61"/>
    <mergeCell ref="D59:E60"/>
    <mergeCell ref="B1:F1"/>
    <mergeCell ref="B14:F14"/>
    <mergeCell ref="C17:C19"/>
    <mergeCell ref="D17:E18"/>
    <mergeCell ref="B3:F3"/>
    <mergeCell ref="C6:C8"/>
    <mergeCell ref="D6:E7"/>
    <mergeCell ref="B42:F42"/>
    <mergeCell ref="C45:C47"/>
    <mergeCell ref="D45:E46"/>
    <mergeCell ref="B28:F28"/>
    <mergeCell ref="C31:C33"/>
    <mergeCell ref="D31:E32"/>
  </mergeCells>
  <pageMargins left="0.7" right="0.7" top="0.75" bottom="0.75" header="0.3" footer="0.3"/>
  <pageSetup scale="74" orientation="portrait" r:id="rId1"/>
  <rowBreaks count="1" manualBreakCount="1">
    <brk id="5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8A43-ED9E-4A8F-B173-4B31CCDFB4D0}">
  <dimension ref="B1:F66"/>
  <sheetViews>
    <sheetView showGridLines="0" topLeftCell="A33" zoomScale="90" zoomScaleNormal="90" workbookViewId="0">
      <selection activeCell="F33" sqref="F33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38" t="s">
        <v>0</v>
      </c>
      <c r="C1" s="38"/>
      <c r="D1" s="38"/>
      <c r="E1" s="38"/>
      <c r="F1" s="38"/>
    </row>
    <row r="2" spans="2:6" ht="28.5" x14ac:dyDescent="0.45">
      <c r="B2" s="11"/>
      <c r="C2" s="11"/>
      <c r="D2" s="11"/>
      <c r="E2" s="11"/>
      <c r="F2" s="11"/>
    </row>
    <row r="3" spans="2:6" ht="21" x14ac:dyDescent="0.35">
      <c r="B3" s="35" t="str">
        <f>"Semana 1:   "&amp;"del "&amp;TEXT(C9,"dd-mm-yyyy")&amp;" al "&amp;TEXT(C13,"dd-mm-yyyy")</f>
        <v>Semana 1:   del 02-09-2024 al 06-09-2024</v>
      </c>
      <c r="C3" s="35"/>
      <c r="D3" s="35"/>
      <c r="E3" s="35"/>
      <c r="F3" s="35"/>
    </row>
    <row r="5" spans="2:6" ht="23.25" x14ac:dyDescent="0.35">
      <c r="C5" s="12" t="s">
        <v>4</v>
      </c>
      <c r="D5" s="18"/>
      <c r="E5" s="18"/>
    </row>
    <row r="6" spans="2:6" x14ac:dyDescent="0.25">
      <c r="C6" s="28" t="s">
        <v>7</v>
      </c>
      <c r="D6" s="31" t="s">
        <v>2</v>
      </c>
      <c r="E6" s="32"/>
    </row>
    <row r="7" spans="2:6" x14ac:dyDescent="0.25">
      <c r="C7" s="29"/>
      <c r="D7" s="36"/>
      <c r="E7" s="37"/>
    </row>
    <row r="8" spans="2:6" ht="15.75" thickBot="1" x14ac:dyDescent="0.3">
      <c r="C8" s="30"/>
      <c r="D8" s="13" t="s">
        <v>5</v>
      </c>
      <c r="E8" s="14" t="s">
        <v>6</v>
      </c>
    </row>
    <row r="9" spans="2:6" x14ac:dyDescent="0.25">
      <c r="C9" s="5">
        <v>45537</v>
      </c>
      <c r="D9" s="6">
        <v>0</v>
      </c>
      <c r="E9" s="15">
        <v>0</v>
      </c>
    </row>
    <row r="10" spans="2:6" x14ac:dyDescent="0.25">
      <c r="C10" s="7">
        <v>45538</v>
      </c>
      <c r="D10" s="8">
        <v>0</v>
      </c>
      <c r="E10" s="16">
        <v>0</v>
      </c>
    </row>
    <row r="11" spans="2:6" x14ac:dyDescent="0.25">
      <c r="C11" s="5">
        <v>45539</v>
      </c>
      <c r="D11" s="6">
        <v>0</v>
      </c>
      <c r="E11" s="15">
        <v>0</v>
      </c>
    </row>
    <row r="12" spans="2:6" x14ac:dyDescent="0.25">
      <c r="C12" s="7">
        <v>45540</v>
      </c>
      <c r="D12" s="8">
        <v>0</v>
      </c>
      <c r="E12" s="16">
        <v>0</v>
      </c>
    </row>
    <row r="13" spans="2:6" ht="15.75" thickBot="1" x14ac:dyDescent="0.3">
      <c r="C13" s="5">
        <v>45541</v>
      </c>
      <c r="D13" s="6">
        <v>0</v>
      </c>
      <c r="E13" s="27">
        <v>0</v>
      </c>
    </row>
    <row r="14" spans="2:6" ht="15.75" thickBot="1" x14ac:dyDescent="0.3">
      <c r="C14" s="9" t="s">
        <v>3</v>
      </c>
      <c r="D14" s="10">
        <f>+SUM(D9:D13)</f>
        <v>0</v>
      </c>
      <c r="E14" s="17">
        <f>+IFERROR(SUMPRODUCT(D9:D13,E9:E13)/D14,0)</f>
        <v>0</v>
      </c>
    </row>
    <row r="17" spans="2:6" ht="21" x14ac:dyDescent="0.35">
      <c r="B17" s="35" t="str">
        <f>"Semana 2:   "&amp;"del "&amp;TEXT(C23,"dd-mm-yyyy")&amp;" al "&amp;TEXT(C27,"dd-mm-yyyy")</f>
        <v>Semana 2:   del 09-09-2024 al 13-09-2024</v>
      </c>
      <c r="C17" s="35"/>
      <c r="D17" s="35"/>
      <c r="E17" s="35"/>
      <c r="F17" s="35"/>
    </row>
    <row r="19" spans="2:6" ht="24" thickBot="1" x14ac:dyDescent="0.4">
      <c r="C19" s="12" t="s">
        <v>4</v>
      </c>
      <c r="D19" s="18"/>
      <c r="E19" s="18"/>
    </row>
    <row r="20" spans="2:6" x14ac:dyDescent="0.25">
      <c r="C20" s="28" t="s">
        <v>7</v>
      </c>
      <c r="D20" s="31" t="s">
        <v>2</v>
      </c>
      <c r="E20" s="32"/>
    </row>
    <row r="21" spans="2:6" x14ac:dyDescent="0.25">
      <c r="C21" s="29"/>
      <c r="D21" s="36"/>
      <c r="E21" s="37"/>
    </row>
    <row r="22" spans="2:6" ht="15.75" thickBot="1" x14ac:dyDescent="0.3">
      <c r="C22" s="30"/>
      <c r="D22" s="13" t="s">
        <v>5</v>
      </c>
      <c r="E22" s="14" t="s">
        <v>6</v>
      </c>
    </row>
    <row r="23" spans="2:6" x14ac:dyDescent="0.25">
      <c r="C23" s="5">
        <v>45544</v>
      </c>
      <c r="D23" s="6">
        <v>0</v>
      </c>
      <c r="E23" s="15">
        <v>0</v>
      </c>
    </row>
    <row r="24" spans="2:6" x14ac:dyDescent="0.25">
      <c r="C24" s="7">
        <v>45545</v>
      </c>
      <c r="D24" s="8">
        <v>0</v>
      </c>
      <c r="E24" s="16">
        <v>0</v>
      </c>
    </row>
    <row r="25" spans="2:6" x14ac:dyDescent="0.25">
      <c r="C25" s="5">
        <v>45546</v>
      </c>
      <c r="D25" s="6">
        <v>50000</v>
      </c>
      <c r="E25" s="24">
        <v>944.33839999999998</v>
      </c>
    </row>
    <row r="26" spans="2:6" x14ac:dyDescent="0.25">
      <c r="C26" s="7">
        <v>45547</v>
      </c>
      <c r="D26" s="8">
        <v>100000</v>
      </c>
      <c r="E26" s="26">
        <v>933.65419999999995</v>
      </c>
    </row>
    <row r="27" spans="2:6" ht="15.75" thickBot="1" x14ac:dyDescent="0.3">
      <c r="C27" s="5">
        <v>45548</v>
      </c>
      <c r="D27" s="6">
        <v>0</v>
      </c>
      <c r="E27" s="27">
        <v>0</v>
      </c>
    </row>
    <row r="28" spans="2:6" ht="15.75" thickBot="1" x14ac:dyDescent="0.3">
      <c r="C28" s="9" t="s">
        <v>3</v>
      </c>
      <c r="D28" s="10">
        <f>+SUM(D23:D27)</f>
        <v>150000</v>
      </c>
      <c r="E28" s="23">
        <f>+IFERROR(SUMPRODUCT(D23:D27,E23:E27)/D28,0)</f>
        <v>937.21559999999999</v>
      </c>
    </row>
    <row r="31" spans="2:6" ht="21" x14ac:dyDescent="0.35">
      <c r="B31" s="35" t="str">
        <f>"Semana 3:   "&amp;"del "&amp;TEXT(C37,"dd-mm-yyyy")&amp;" al "&amp;TEXT(C41,"dd-mm-yyyy")</f>
        <v>Semana 3:   del 16-09-2024 al 20-09-2024</v>
      </c>
      <c r="C31" s="35"/>
      <c r="D31" s="35"/>
      <c r="E31" s="35"/>
      <c r="F31" s="35"/>
    </row>
    <row r="33" spans="2:6" ht="24" thickBot="1" x14ac:dyDescent="0.4">
      <c r="C33" s="12" t="s">
        <v>4</v>
      </c>
      <c r="D33" s="18"/>
      <c r="E33" s="18"/>
    </row>
    <row r="34" spans="2:6" x14ac:dyDescent="0.25">
      <c r="C34" s="28" t="s">
        <v>7</v>
      </c>
      <c r="D34" s="31" t="s">
        <v>2</v>
      </c>
      <c r="E34" s="32"/>
    </row>
    <row r="35" spans="2:6" x14ac:dyDescent="0.25">
      <c r="C35" s="29"/>
      <c r="D35" s="36"/>
      <c r="E35" s="37"/>
    </row>
    <row r="36" spans="2:6" ht="15.75" thickBot="1" x14ac:dyDescent="0.3">
      <c r="C36" s="30"/>
      <c r="D36" s="13" t="s">
        <v>5</v>
      </c>
      <c r="E36" s="14" t="s">
        <v>6</v>
      </c>
    </row>
    <row r="37" spans="2:6" x14ac:dyDescent="0.25">
      <c r="C37" s="5">
        <v>45551</v>
      </c>
      <c r="D37" s="6">
        <v>80000</v>
      </c>
      <c r="E37" s="24">
        <v>922.81624999999997</v>
      </c>
    </row>
    <row r="38" spans="2:6" x14ac:dyDescent="0.25">
      <c r="C38" s="7">
        <v>45552</v>
      </c>
      <c r="D38" s="8">
        <v>0</v>
      </c>
      <c r="E38" s="16">
        <v>0</v>
      </c>
    </row>
    <row r="39" spans="2:6" x14ac:dyDescent="0.25">
      <c r="C39" s="5">
        <v>45553</v>
      </c>
      <c r="D39" s="6"/>
      <c r="E39" s="24"/>
    </row>
    <row r="40" spans="2:6" x14ac:dyDescent="0.25">
      <c r="C40" s="7">
        <v>45554</v>
      </c>
      <c r="D40" s="8"/>
      <c r="E40" s="26"/>
    </row>
    <row r="41" spans="2:6" ht="15.75" thickBot="1" x14ac:dyDescent="0.3">
      <c r="C41" s="5">
        <v>45555</v>
      </c>
      <c r="D41" s="6"/>
      <c r="E41" s="27"/>
    </row>
    <row r="42" spans="2:6" ht="15.75" thickBot="1" x14ac:dyDescent="0.3">
      <c r="C42" s="9" t="s">
        <v>3</v>
      </c>
      <c r="D42" s="10">
        <f>+SUM(D37:D41)</f>
        <v>80000</v>
      </c>
      <c r="E42" s="23">
        <f>+IFERROR(SUMPRODUCT(D37:D41,E37:E41)/D42,0)</f>
        <v>922.81624999999997</v>
      </c>
    </row>
    <row r="45" spans="2:6" ht="21" x14ac:dyDescent="0.35">
      <c r="B45" s="35" t="str">
        <f>"Semana 4:   "&amp;"del "&amp;TEXT(C51,"dd-mm-yyyy")&amp;" al "&amp;TEXT(C55,"dd-mm-yyyy")</f>
        <v>Semana 4:   del 23-09-2024 al 27-09-2024</v>
      </c>
      <c r="C45" s="35"/>
      <c r="D45" s="35"/>
      <c r="E45" s="35"/>
      <c r="F45" s="35"/>
    </row>
    <row r="47" spans="2:6" ht="24" thickBot="1" x14ac:dyDescent="0.4">
      <c r="C47" s="12" t="s">
        <v>4</v>
      </c>
      <c r="D47" s="18"/>
      <c r="E47" s="18"/>
    </row>
    <row r="48" spans="2:6" x14ac:dyDescent="0.25">
      <c r="C48" s="28" t="s">
        <v>7</v>
      </c>
      <c r="D48" s="31" t="s">
        <v>2</v>
      </c>
      <c r="E48" s="32"/>
    </row>
    <row r="49" spans="2:6" x14ac:dyDescent="0.25">
      <c r="C49" s="29"/>
      <c r="D49" s="36"/>
      <c r="E49" s="37"/>
    </row>
    <row r="50" spans="2:6" ht="15.75" thickBot="1" x14ac:dyDescent="0.3">
      <c r="C50" s="30"/>
      <c r="D50" s="13" t="s">
        <v>5</v>
      </c>
      <c r="E50" s="14" t="s">
        <v>6</v>
      </c>
    </row>
    <row r="51" spans="2:6" x14ac:dyDescent="0.25">
      <c r="C51" s="5">
        <v>45558</v>
      </c>
      <c r="D51" s="6">
        <v>50000</v>
      </c>
      <c r="E51" s="24">
        <v>924.72400000000005</v>
      </c>
    </row>
    <row r="52" spans="2:6" x14ac:dyDescent="0.25">
      <c r="C52" s="7">
        <v>45559</v>
      </c>
      <c r="D52" s="8">
        <v>50000</v>
      </c>
      <c r="E52" s="26">
        <v>910.69079999999997</v>
      </c>
    </row>
    <row r="53" spans="2:6" x14ac:dyDescent="0.25">
      <c r="C53" s="5">
        <v>45560</v>
      </c>
      <c r="D53" s="6">
        <v>0</v>
      </c>
      <c r="E53" s="15">
        <v>0</v>
      </c>
    </row>
    <row r="54" spans="2:6" x14ac:dyDescent="0.25">
      <c r="C54" s="7">
        <v>45561</v>
      </c>
      <c r="D54" s="8">
        <v>50000</v>
      </c>
      <c r="E54" s="26">
        <v>898.41800000000001</v>
      </c>
    </row>
    <row r="55" spans="2:6" ht="15.75" thickBot="1" x14ac:dyDescent="0.3">
      <c r="C55" s="5">
        <v>45562</v>
      </c>
      <c r="D55" s="6">
        <v>0</v>
      </c>
      <c r="E55" s="27">
        <v>0</v>
      </c>
    </row>
    <row r="56" spans="2:6" ht="15.75" thickBot="1" x14ac:dyDescent="0.3">
      <c r="C56" s="9" t="s">
        <v>3</v>
      </c>
      <c r="D56" s="10">
        <f>+SUM(D51:D55)</f>
        <v>150000</v>
      </c>
      <c r="E56" s="23">
        <f>+IFERROR(SUMPRODUCT(D51:D55,E51:E55)/D56,0)</f>
        <v>911.27760000000001</v>
      </c>
    </row>
    <row r="59" spans="2:6" ht="21" x14ac:dyDescent="0.35">
      <c r="B59" s="35" t="str">
        <f>"Semana 5:   "&amp;"del "&amp;TEXT(C65,"dd-mm-yyyy")&amp;" al "&amp;TEXT(C65,"dd-mm-yyyy")</f>
        <v>Semana 5:   del 30-09-2024 al 30-09-2024</v>
      </c>
      <c r="C59" s="35"/>
      <c r="D59" s="35"/>
      <c r="E59" s="35"/>
      <c r="F59" s="35"/>
    </row>
    <row r="61" spans="2:6" ht="24" thickBot="1" x14ac:dyDescent="0.4">
      <c r="C61" s="12" t="s">
        <v>4</v>
      </c>
      <c r="D61" s="18"/>
      <c r="E61" s="18"/>
    </row>
    <row r="62" spans="2:6" x14ac:dyDescent="0.25">
      <c r="C62" s="28" t="s">
        <v>7</v>
      </c>
      <c r="D62" s="31" t="s">
        <v>2</v>
      </c>
      <c r="E62" s="32"/>
    </row>
    <row r="63" spans="2:6" x14ac:dyDescent="0.25">
      <c r="C63" s="29"/>
      <c r="D63" s="36"/>
      <c r="E63" s="37"/>
    </row>
    <row r="64" spans="2:6" ht="15.75" thickBot="1" x14ac:dyDescent="0.3">
      <c r="C64" s="30"/>
      <c r="D64" s="13" t="s">
        <v>5</v>
      </c>
      <c r="E64" s="14" t="s">
        <v>6</v>
      </c>
    </row>
    <row r="65" spans="3:5" ht="15.75" thickBot="1" x14ac:dyDescent="0.3">
      <c r="C65" s="5">
        <v>45565</v>
      </c>
      <c r="D65" s="6">
        <v>50000</v>
      </c>
      <c r="E65" s="25">
        <v>898.00040000000001</v>
      </c>
    </row>
    <row r="66" spans="3:5" ht="15.75" thickBot="1" x14ac:dyDescent="0.3">
      <c r="C66" s="9" t="s">
        <v>3</v>
      </c>
      <c r="D66" s="10">
        <f>+SUM(D65:D65)</f>
        <v>50000</v>
      </c>
      <c r="E66" s="23">
        <f>+IFERROR(SUMPRODUCT(D65:D65,E65:E65)/D66,0)</f>
        <v>898.00040000000001</v>
      </c>
    </row>
  </sheetData>
  <mergeCells count="16">
    <mergeCell ref="B59:F59"/>
    <mergeCell ref="C62:C64"/>
    <mergeCell ref="D62:E63"/>
    <mergeCell ref="B45:F45"/>
    <mergeCell ref="C48:C50"/>
    <mergeCell ref="D48:E49"/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agk</dc:creator>
  <cp:lastModifiedBy>María Yaritza Galaz Molina</cp:lastModifiedBy>
  <cp:lastPrinted>2023-12-26T17:33:08Z</cp:lastPrinted>
  <dcterms:created xsi:type="dcterms:W3CDTF">2014-01-14T15:48:30Z</dcterms:created>
  <dcterms:modified xsi:type="dcterms:W3CDTF">2025-01-02T16:34:06Z</dcterms:modified>
</cp:coreProperties>
</file>