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nformes Activos del Tesoro\Resultado Subastas WEB\DÓLARES\"/>
    </mc:Choice>
  </mc:AlternateContent>
  <xr:revisionPtr revIDLastSave="0" documentId="13_ncr:1_{D6834E6D-5794-41B1-903D-A2421655498C}" xr6:coauthVersionLast="47" xr6:coauthVersionMax="47" xr10:uidLastSave="{00000000-0000-0000-0000-000000000000}"/>
  <bookViews>
    <workbookView xWindow="-120" yWindow="300" windowWidth="29040" windowHeight="15420" tabRatio="747" activeTab="11" xr2:uid="{00000000-000D-0000-FFFF-FFFF00000000}"/>
  </bookViews>
  <sheets>
    <sheet name="Enero" sheetId="23" r:id="rId1"/>
    <sheet name="Febrero" sheetId="24" r:id="rId2"/>
    <sheet name="Marzo" sheetId="26" r:id="rId3"/>
    <sheet name="Abril" sheetId="27" r:id="rId4"/>
    <sheet name="Mayo" sheetId="28" r:id="rId5"/>
    <sheet name="Junio" sheetId="29" r:id="rId6"/>
    <sheet name="Julio" sheetId="30" r:id="rId7"/>
    <sheet name="Agosto" sheetId="31" r:id="rId8"/>
    <sheet name="Septiembre" sheetId="32" r:id="rId9"/>
    <sheet name="Octubre" sheetId="34" r:id="rId10"/>
    <sheet name="Noviembre" sheetId="35" r:id="rId11"/>
    <sheet name="Diciembre" sheetId="36" r:id="rId12"/>
  </sheets>
  <definedNames>
    <definedName name="_xlnm.Print_Area" localSheetId="3">Abril!$A$1:$F$57</definedName>
    <definedName name="_xlnm.Print_Area" localSheetId="7">Agosto!$B$1:$F$69</definedName>
    <definedName name="_xlnm.Print_Area" localSheetId="11">Diciembre!$B$1:$F$67</definedName>
    <definedName name="_xlnm.Print_Area" localSheetId="0">Enero!$A$1:$F$68</definedName>
    <definedName name="_xlnm.Print_Area" localSheetId="1">Febrero!$A$1:$F$66</definedName>
    <definedName name="_xlnm.Print_Area" localSheetId="6">Julio!$B$1:$F$67</definedName>
    <definedName name="_xlnm.Print_Area" localSheetId="5">Junio!$B$1:$F$68</definedName>
    <definedName name="_xlnm.Print_Area" localSheetId="2">Marzo!$A$1:$F$69</definedName>
    <definedName name="_xlnm.Print_Area" localSheetId="4">Mayo!$A$1:$F$69</definedName>
    <definedName name="_xlnm.Print_Area" localSheetId="10">Noviembre!$B$1:$F$69</definedName>
    <definedName name="_xlnm.Print_Area" localSheetId="9">Octubre!$B$1:$F$68</definedName>
    <definedName name="_xlnm.Print_Area" localSheetId="8">Septiembre!$B$1:$F$67</definedName>
    <definedName name="_xlnm.Print_Titles" localSheetId="3">Abril!$1:$1</definedName>
    <definedName name="_xlnm.Print_Titles" localSheetId="7">Agosto!$1:$1</definedName>
    <definedName name="_xlnm.Print_Titles" localSheetId="11">Diciembre!$1:$1</definedName>
    <definedName name="_xlnm.Print_Titles" localSheetId="6">Julio!$1:$1</definedName>
    <definedName name="_xlnm.Print_Titles" localSheetId="5">Junio!$1:$1</definedName>
    <definedName name="_xlnm.Print_Titles" localSheetId="4">Mayo!$1:$1</definedName>
    <definedName name="_xlnm.Print_Titles" localSheetId="10">Noviembre!$1:$1</definedName>
    <definedName name="_xlnm.Print_Titles" localSheetId="9">Octubre!$1:$1</definedName>
    <definedName name="_xlnm.Print_Titles" localSheetId="8">Septiembre!$1:$1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36" l="1"/>
  <c r="D66" i="36"/>
  <c r="C62" i="36"/>
  <c r="C63" i="36" s="1"/>
  <c r="C64" i="36" s="1"/>
  <c r="C65" i="36" s="1"/>
  <c r="E52" i="36"/>
  <c r="D52" i="36"/>
  <c r="E38" i="36"/>
  <c r="D38" i="36"/>
  <c r="E24" i="36"/>
  <c r="D24" i="36"/>
  <c r="C20" i="36"/>
  <c r="C21" i="36" s="1"/>
  <c r="C22" i="36" s="1"/>
  <c r="C23" i="36" s="1"/>
  <c r="D10" i="36"/>
  <c r="E10" i="36" s="1"/>
  <c r="B57" i="35"/>
  <c r="E67" i="35"/>
  <c r="D67" i="35"/>
  <c r="B43" i="35"/>
  <c r="D54" i="35"/>
  <c r="E54" i="35" s="1"/>
  <c r="B29" i="35"/>
  <c r="D40" i="35"/>
  <c r="E40" i="35" s="1"/>
  <c r="C36" i="35"/>
  <c r="C37" i="35" s="1"/>
  <c r="C38" i="35" s="1"/>
  <c r="C39" i="35" s="1"/>
  <c r="B15" i="35"/>
  <c r="D26" i="35"/>
  <c r="E26" i="35" s="1"/>
  <c r="C22" i="35"/>
  <c r="C23" i="35" s="1"/>
  <c r="C24" i="35" s="1"/>
  <c r="C25" i="35" s="1"/>
  <c r="D12" i="35"/>
  <c r="E12" i="35" s="1"/>
  <c r="C10" i="35"/>
  <c r="C11" i="35" s="1"/>
  <c r="C66" i="34"/>
  <c r="E14" i="34" l="1"/>
  <c r="D14" i="34"/>
  <c r="C10" i="34"/>
  <c r="C11" i="34" s="1"/>
  <c r="C12" i="34" s="1"/>
  <c r="C13" i="34" s="1"/>
  <c r="E66" i="32" l="1"/>
  <c r="D66" i="32"/>
  <c r="C62" i="32"/>
  <c r="C63" i="32" s="1"/>
  <c r="C64" i="32" s="1"/>
  <c r="C65" i="32" s="1"/>
  <c r="D52" i="32"/>
  <c r="E52" i="32" s="1"/>
  <c r="C48" i="32"/>
  <c r="C49" i="32" s="1"/>
  <c r="C50" i="32" s="1"/>
  <c r="C51" i="32" s="1"/>
  <c r="D38" i="32"/>
  <c r="E38" i="32" s="1"/>
  <c r="C34" i="32"/>
  <c r="C35" i="32" s="1"/>
  <c r="C36" i="32" s="1"/>
  <c r="C37" i="32" s="1"/>
  <c r="D24" i="32"/>
  <c r="E24" i="32" s="1"/>
  <c r="C20" i="32"/>
  <c r="C21" i="32" s="1"/>
  <c r="C22" i="32" s="1"/>
  <c r="C23" i="32" s="1"/>
  <c r="E10" i="32"/>
  <c r="D10" i="32"/>
  <c r="E68" i="31"/>
  <c r="D68" i="31"/>
  <c r="C65" i="31"/>
  <c r="C66" i="31" s="1"/>
  <c r="C67" i="31" s="1"/>
  <c r="D55" i="31"/>
  <c r="E55" i="31" s="1"/>
  <c r="C51" i="31"/>
  <c r="C52" i="31" s="1"/>
  <c r="C53" i="31" s="1"/>
  <c r="C54" i="31" s="1"/>
  <c r="E41" i="31"/>
  <c r="D41" i="31"/>
  <c r="C37" i="31"/>
  <c r="C38" i="31" s="1"/>
  <c r="C39" i="31" s="1"/>
  <c r="C40" i="31" s="1"/>
  <c r="D27" i="31"/>
  <c r="E27" i="31" s="1"/>
  <c r="C23" i="31"/>
  <c r="C24" i="31" s="1"/>
  <c r="C25" i="31" s="1"/>
  <c r="C26" i="31" s="1"/>
  <c r="D66" i="30"/>
  <c r="E66" i="30" s="1"/>
  <c r="E13" i="31"/>
  <c r="D13" i="31"/>
  <c r="C10" i="31"/>
  <c r="C11" i="31" s="1"/>
  <c r="C12" i="31" s="1"/>
  <c r="D56" i="30"/>
  <c r="E56" i="30" s="1"/>
  <c r="C52" i="30"/>
  <c r="C53" i="30" s="1"/>
  <c r="C54" i="30" s="1"/>
  <c r="C55" i="30" s="1"/>
  <c r="E42" i="30"/>
  <c r="D42" i="30"/>
  <c r="C38" i="30"/>
  <c r="C39" i="30" s="1"/>
  <c r="C40" i="30" s="1"/>
  <c r="C41" i="30" s="1"/>
  <c r="C10" i="28"/>
  <c r="C11" i="28"/>
  <c r="C12" i="28" s="1"/>
  <c r="C13" i="28" s="1"/>
  <c r="D14" i="28"/>
  <c r="E14" i="28"/>
  <c r="E14" i="30"/>
  <c r="D14" i="30"/>
  <c r="C10" i="30"/>
  <c r="C11" i="30" s="1"/>
  <c r="C12" i="30" s="1"/>
  <c r="C13" i="30" s="1"/>
  <c r="D28" i="30"/>
  <c r="E28" i="30" s="1"/>
  <c r="C24" i="30"/>
  <c r="C25" i="30" s="1"/>
  <c r="C26" i="30" s="1"/>
  <c r="C27" i="30" s="1"/>
  <c r="E67" i="29"/>
  <c r="D67" i="29"/>
  <c r="C63" i="29"/>
  <c r="C64" i="29" s="1"/>
  <c r="C65" i="29" s="1"/>
  <c r="C66" i="29" s="1"/>
  <c r="D25" i="29"/>
  <c r="E25" i="29" s="1"/>
  <c r="C21" i="29"/>
  <c r="C22" i="29" s="1"/>
  <c r="C23" i="29" s="1"/>
  <c r="C24" i="29" s="1"/>
  <c r="D11" i="29"/>
  <c r="E11" i="29" s="1"/>
  <c r="C10" i="29"/>
  <c r="D68" i="28"/>
  <c r="E68" i="28" s="1"/>
  <c r="E56" i="28"/>
  <c r="D56" i="28"/>
  <c r="C52" i="28"/>
  <c r="C53" i="28" s="1"/>
  <c r="C54" i="28" s="1"/>
  <c r="C55" i="28" s="1"/>
  <c r="D42" i="28"/>
  <c r="E42" i="28" s="1"/>
  <c r="C38" i="28"/>
  <c r="C39" i="28" s="1"/>
  <c r="C40" i="28" s="1"/>
  <c r="C41" i="28" s="1"/>
  <c r="C24" i="28"/>
  <c r="C25" i="28" s="1"/>
  <c r="C26" i="28" s="1"/>
  <c r="C27" i="28" s="1"/>
  <c r="D28" i="28"/>
  <c r="E28" i="28" s="1"/>
  <c r="E56" i="27"/>
  <c r="D56" i="27"/>
  <c r="D42" i="27"/>
  <c r="E42" i="27" s="1"/>
  <c r="E28" i="27"/>
  <c r="D28" i="27"/>
  <c r="D14" i="27"/>
  <c r="E14" i="27" s="1"/>
  <c r="D54" i="26"/>
  <c r="E54" i="26" s="1"/>
  <c r="D40" i="26"/>
  <c r="E40" i="26" s="1"/>
  <c r="D26" i="26"/>
  <c r="E26" i="26" s="1"/>
  <c r="E65" i="24"/>
  <c r="D65" i="24"/>
  <c r="D12" i="26"/>
  <c r="E12" i="26" s="1"/>
</calcChain>
</file>

<file path=xl/sharedStrings.xml><?xml version="1.0" encoding="utf-8"?>
<sst xmlns="http://schemas.openxmlformats.org/spreadsheetml/2006/main" count="421" uniqueCount="64">
  <si>
    <t xml:space="preserve">Resultado Subastas Histórico </t>
  </si>
  <si>
    <t>Fecha</t>
  </si>
  <si>
    <t>Tesoro Público</t>
  </si>
  <si>
    <t>Total</t>
  </si>
  <si>
    <t>Venta de USD</t>
  </si>
  <si>
    <t>miles de USD</t>
  </si>
  <si>
    <t>precio promedio</t>
  </si>
  <si>
    <t xml:space="preserve"> </t>
  </si>
  <si>
    <t>Semana 1:   del 02-ene-2023 al 06-ene-2023</t>
  </si>
  <si>
    <t>Semana 2:   del 09-ene-2023 al 13-ene-2023</t>
  </si>
  <si>
    <t>Semana 3:   del 16-ene-2023 al 20-ene-2023</t>
  </si>
  <si>
    <t>Semana 4:   del 23-ene-2023 al 27-ene-2023</t>
  </si>
  <si>
    <t>Semana 5:   del 30-ene-2023 al 31-ene-2023</t>
  </si>
  <si>
    <t>Semana 1:   del 01-feb-2023 al 03-feb-2023</t>
  </si>
  <si>
    <t>Semana 2:   del 06-feb-2023 al 10-feb-2023</t>
  </si>
  <si>
    <t>Semana 3:   del 13-feb-2023 al 17-feb-2023</t>
  </si>
  <si>
    <t>Semana 4:   del 20-feb-2023 al 24-feb-2023</t>
  </si>
  <si>
    <t>Semana 5:   del 27-feb-2023 al 28-feb-2023</t>
  </si>
  <si>
    <t>Semana 1:   del 01-mar-2023 al 03-mar-2023</t>
  </si>
  <si>
    <t>Semana 2:   del 06-mar-2023 al 10-mar-2023</t>
  </si>
  <si>
    <t>Semana 3:   del 13-mar-2023 al 17-mar-2023</t>
  </si>
  <si>
    <t>Semana 4:   del 20-mar-2023 al 24-mar-2023</t>
  </si>
  <si>
    <t>Semana 5:   del 27-mar-2023 al 31-mar-2023</t>
  </si>
  <si>
    <t>Semana 3:   del 17-abr-2023 al 21-abr-2023</t>
  </si>
  <si>
    <t>Semana 2:   del 10-abr-2023 al 14-abr-2023</t>
  </si>
  <si>
    <t>Semana 1:   del 03-abr-2023 al 07-abr-2023</t>
  </si>
  <si>
    <t>Semana 4:   del 24-abr-2023 al 28-abr-2023</t>
  </si>
  <si>
    <t>Semana 1:   del 01-may-2023 al 05-may-2023</t>
  </si>
  <si>
    <t>Semana 2:   del 08-may-2023 al 12-may-2023</t>
  </si>
  <si>
    <t>Semana 3:   del 15-may-2023 al 19-may-2023</t>
  </si>
  <si>
    <t>Semana 4:   del 22-may-2023 al 26-may-2023</t>
  </si>
  <si>
    <t>Semana 5:   del 29-may-2023 al 31-may-2023</t>
  </si>
  <si>
    <t>Semana 1:   del 01-jun-2023 al 02-jun-2023</t>
  </si>
  <si>
    <t>Semana 2:   del 05-jun-2023 al 09-jun-2023</t>
  </si>
  <si>
    <t>Semana 3:   del 12-jun-2023 al 16-jun-2023</t>
  </si>
  <si>
    <t>Semana 4:   del 19-jun-2023 al 23-jun-2023</t>
  </si>
  <si>
    <t>Semana 5:   del 26-jun-2023 al 30-jun-2023</t>
  </si>
  <si>
    <t>Semana 1:   del 03-jul-2023 al 07-jul-2023</t>
  </si>
  <si>
    <t>Semana 2:   del 10-jul-2023 al 14-jul-2023</t>
  </si>
  <si>
    <t>Semana 3:   del 17-jul-2023 al 21-jul-2023</t>
  </si>
  <si>
    <t>Semana 4:   del 24-jul-2023 al 28-jul-2023</t>
  </si>
  <si>
    <t>Semana 5:   del 31-jul-2023 al 31-jul-2023</t>
  </si>
  <si>
    <t>Semana 1:   del 01-ago-2023 al 04-ago-2023</t>
  </si>
  <si>
    <t>Semana 2:   del 07-ago-2023 al 11-ago-2023</t>
  </si>
  <si>
    <t>Semana 3:   del 14-ago-2023 al 18-ago-2023</t>
  </si>
  <si>
    <t>Semana 4:   del 21-ago-2023 al 25-ago-2023</t>
  </si>
  <si>
    <t>Semana 5:   del 28-ago-2023 al 31-ago-2023</t>
  </si>
  <si>
    <t>Semana 1:   del 01-sep-2023 al 01-sep-2023</t>
  </si>
  <si>
    <t>Semana 2:   del 04-sep-2023 al 08-sep-2023</t>
  </si>
  <si>
    <t>Semana 3:   del 11-sep-2023 al 15-sep-2023</t>
  </si>
  <si>
    <t>Semana 4:   del 18-sep-2023 al 22-sep-2023</t>
  </si>
  <si>
    <t>Semana 5:   del 25-sep-2023 al 29-sep-2023</t>
  </si>
  <si>
    <t>Semana 1:   del 02-oct-2023 al 06-oct-2023</t>
  </si>
  <si>
    <t>Semana 2:   del 09-oct-2023 al 13-oct-2023</t>
  </si>
  <si>
    <t>Semana 3:   del 16-oct-2023 al 20-oct-2023</t>
  </si>
  <si>
    <t>Semana 4:   del 23-oct-2023 al 27-oct-2023</t>
  </si>
  <si>
    <t>Semana 5:   del 30-oct-2023 al 31-oct-2023</t>
  </si>
  <si>
    <t>Semana 1:   del 01-nov-2023 al 03-nov-2023</t>
  </si>
  <si>
    <t>Semana 1:   del 01-dic-2023 al 01-dic-2023</t>
  </si>
  <si>
    <t>-</t>
  </si>
  <si>
    <t>Semana 2:   del 04-dic-2023 al 08-dic-2023</t>
  </si>
  <si>
    <t>Semana 3:   del 11-dic-2023 al 15-dic-2023</t>
  </si>
  <si>
    <t>Semana 4:   del 18-dic-2023 al 22-dic-2023</t>
  </si>
  <si>
    <t>Semana 5:   del 25-dic-2023 al 29-dic-2023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</si>
</sst>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ddd\ dd/mm/yyyy"/>
  </numFmts>
  <fonts count="20" x14ac:knownFonts="1">
    <font>
      <sz val="11"/>
      <color theme="1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22"/>
      <color theme="1" tint="0.34998626667073579"/>
      <name val="Calibri"/>
      <family val="2"/>
      <scheme val="minor"/>
    </font>
    <font>
      <sz val="10"/>
      <color theme="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b/>
      <sz val="18"/>
      <color rgb="FF595959"/>
      <name val="Calibri"/>
      <family val="2"/>
    </font>
    <font>
      <sz val="11"/>
      <color rgb="FF595959"/>
      <name val="Calibri"/>
      <family val="2"/>
    </font>
    <font>
      <sz val="9"/>
      <color rgb="FF595959"/>
      <name val="Tahoma"/>
      <family val="2"/>
    </font>
    <font>
      <sz val="9"/>
      <color theme="1" tint="0.34998626667073579"/>
      <name val="Tahoma"/>
      <family val="2"/>
    </font>
    <font>
      <b/>
      <sz val="9"/>
      <color theme="1" tint="0.34998626667073579"/>
      <name val="Tahoma"/>
      <family val="2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9"/>
      <color theme="1"/>
      <name val="Tahoma"/>
      <family val="2"/>
    </font>
    <font>
      <sz val="9"/>
      <color theme="1" tint="0.499984740745262"/>
      <name val="Tahoma"/>
      <family val="2"/>
    </font>
    <font>
      <sz val="9"/>
      <color rgb="FF000000"/>
      <name val="Tahoma"/>
      <family val="2"/>
    </font>
    <font>
      <b/>
      <sz val="9"/>
      <color rgb="FF595959"/>
      <name val="Tahoma"/>
      <family val="2"/>
    </font>
    <font>
      <sz val="9"/>
      <color theme="0" tint="-0.34998626667073579"/>
      <name val="Tahoma"/>
      <family val="2"/>
    </font>
    <font>
      <sz val="9"/>
      <color theme="1" tint="4.9989318521683403E-2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 style="medium">
        <color rgb="FFA6A6A6"/>
      </left>
      <right/>
      <top/>
      <bottom style="thin">
        <color rgb="FFA6A6A6"/>
      </bottom>
      <diagonal/>
    </border>
    <border>
      <left/>
      <right style="medium">
        <color rgb="FFA6A6A6"/>
      </right>
      <top/>
      <bottom style="thin">
        <color rgb="FFA6A6A6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 style="thin">
        <color rgb="FFA6A6A6"/>
      </top>
      <bottom style="medium">
        <color rgb="FFA6A6A6"/>
      </bottom>
      <diagonal/>
    </border>
    <border>
      <left/>
      <right style="medium">
        <color rgb="FFA6A6A6"/>
      </right>
      <top style="thin">
        <color rgb="FFA6A6A6"/>
      </top>
      <bottom style="medium">
        <color rgb="FFA6A6A6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/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rgb="FFA6A6A6"/>
      </left>
      <right/>
      <top/>
      <bottom/>
      <diagonal/>
    </border>
    <border>
      <left/>
      <right style="medium">
        <color rgb="FFA6A6A6"/>
      </right>
      <top/>
      <bottom/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</borders>
  <cellStyleXfs count="3">
    <xf numFmtId="0" fontId="0" fillId="0" borderId="0"/>
    <xf numFmtId="0" fontId="3" fillId="0" borderId="0"/>
    <xf numFmtId="43" fontId="19" fillId="0" borderId="0" applyFont="0" applyFill="0" applyBorder="0" applyAlignment="0" applyProtection="0"/>
  </cellStyleXfs>
  <cellXfs count="74">
    <xf numFmtId="0" fontId="0" fillId="0" borderId="0" xfId="0"/>
    <xf numFmtId="0" fontId="6" fillId="0" borderId="0" xfId="0" applyFont="1"/>
    <xf numFmtId="0" fontId="7" fillId="0" borderId="0" xfId="0" applyFont="1"/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3" fontId="4" fillId="0" borderId="10" xfId="0" applyNumberFormat="1" applyFont="1" applyBorder="1" applyAlignment="1" applyProtection="1">
      <alignment horizontal="center"/>
      <protection hidden="1"/>
    </xf>
    <xf numFmtId="164" fontId="9" fillId="3" borderId="10" xfId="0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 applyProtection="1">
      <alignment horizontal="center"/>
      <protection hidden="1"/>
    </xf>
    <xf numFmtId="0" fontId="10" fillId="0" borderId="12" xfId="0" applyFont="1" applyBorder="1"/>
    <xf numFmtId="3" fontId="5" fillId="0" borderId="12" xfId="0" applyNumberFormat="1" applyFont="1" applyBorder="1" applyAlignment="1" applyProtection="1">
      <alignment horizontal="center"/>
      <protection hidden="1"/>
    </xf>
    <xf numFmtId="4" fontId="4" fillId="0" borderId="11" xfId="0" applyNumberFormat="1" applyFont="1" applyBorder="1" applyAlignment="1" applyProtection="1">
      <alignment horizontal="center"/>
      <protection hidden="1"/>
    </xf>
    <xf numFmtId="4" fontId="4" fillId="3" borderId="11" xfId="0" applyNumberFormat="1" applyFont="1" applyFill="1" applyBorder="1" applyAlignment="1" applyProtection="1">
      <alignment horizontal="center"/>
      <protection hidden="1"/>
    </xf>
    <xf numFmtId="4" fontId="5" fillId="0" borderId="13" xfId="0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/>
    </xf>
    <xf numFmtId="0" fontId="11" fillId="0" borderId="0" xfId="0" applyFont="1"/>
    <xf numFmtId="0" fontId="9" fillId="3" borderId="21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3" fontId="4" fillId="0" borderId="11" xfId="0" applyNumberFormat="1" applyFont="1" applyBorder="1" applyAlignment="1" applyProtection="1">
      <alignment horizontal="center"/>
      <protection hidden="1"/>
    </xf>
    <xf numFmtId="3" fontId="4" fillId="3" borderId="11" xfId="0" applyNumberFormat="1" applyFont="1" applyFill="1" applyBorder="1" applyAlignment="1" applyProtection="1">
      <alignment horizontal="center"/>
      <protection hidden="1"/>
    </xf>
    <xf numFmtId="3" fontId="5" fillId="0" borderId="13" xfId="0" applyNumberFormat="1" applyFont="1" applyBorder="1" applyAlignment="1" applyProtection="1">
      <alignment horizontal="center"/>
      <protection hidden="1"/>
    </xf>
    <xf numFmtId="0" fontId="12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3" fontId="13" fillId="0" borderId="11" xfId="0" applyNumberFormat="1" applyFont="1" applyBorder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0" fontId="2" fillId="0" borderId="0" xfId="0" applyFont="1"/>
    <xf numFmtId="3" fontId="0" fillId="0" borderId="0" xfId="0" applyNumberFormat="1"/>
    <xf numFmtId="164" fontId="14" fillId="0" borderId="10" xfId="0" applyNumberFormat="1" applyFont="1" applyBorder="1" applyAlignment="1">
      <alignment horizontal="center"/>
    </xf>
    <xf numFmtId="3" fontId="14" fillId="0" borderId="10" xfId="0" applyNumberFormat="1" applyFont="1" applyBorder="1" applyAlignment="1" applyProtection="1">
      <alignment horizontal="center"/>
      <protection hidden="1"/>
    </xf>
    <xf numFmtId="3" fontId="14" fillId="0" borderId="11" xfId="0" applyNumberFormat="1" applyFont="1" applyBorder="1" applyAlignment="1" applyProtection="1">
      <alignment horizontal="center"/>
      <protection hidden="1"/>
    </xf>
    <xf numFmtId="164" fontId="8" fillId="0" borderId="23" xfId="0" applyNumberFormat="1" applyFont="1" applyBorder="1" applyAlignment="1">
      <alignment horizontal="center"/>
    </xf>
    <xf numFmtId="3" fontId="4" fillId="0" borderId="23" xfId="0" applyNumberFormat="1" applyFont="1" applyBorder="1" applyAlignment="1" applyProtection="1">
      <alignment horizontal="center"/>
      <protection hidden="1"/>
    </xf>
    <xf numFmtId="4" fontId="4" fillId="0" borderId="24" xfId="0" applyNumberFormat="1" applyFont="1" applyBorder="1" applyAlignment="1" applyProtection="1">
      <alignment horizontal="center"/>
      <protection hidden="1"/>
    </xf>
    <xf numFmtId="164" fontId="8" fillId="2" borderId="23" xfId="0" applyNumberFormat="1" applyFont="1" applyFill="1" applyBorder="1" applyAlignment="1">
      <alignment horizontal="center"/>
    </xf>
    <xf numFmtId="3" fontId="4" fillId="2" borderId="23" xfId="0" applyNumberFormat="1" applyFont="1" applyFill="1" applyBorder="1" applyAlignment="1" applyProtection="1">
      <alignment horizontal="center"/>
      <protection hidden="1"/>
    </xf>
    <xf numFmtId="4" fontId="4" fillId="2" borderId="24" xfId="0" applyNumberFormat="1" applyFont="1" applyFill="1" applyBorder="1" applyAlignment="1" applyProtection="1">
      <alignment horizontal="center"/>
      <protection hidden="1"/>
    </xf>
    <xf numFmtId="4" fontId="15" fillId="0" borderId="24" xfId="0" applyNumberFormat="1" applyFont="1" applyBorder="1" applyAlignment="1">
      <alignment horizontal="center"/>
    </xf>
    <xf numFmtId="0" fontId="16" fillId="0" borderId="25" xfId="0" applyFont="1" applyBorder="1"/>
    <xf numFmtId="3" fontId="5" fillId="0" borderId="25" xfId="0" applyNumberFormat="1" applyFont="1" applyBorder="1" applyAlignment="1" applyProtection="1">
      <alignment horizontal="center"/>
      <protection hidden="1"/>
    </xf>
    <xf numFmtId="4" fontId="5" fillId="0" borderId="26" xfId="0" applyNumberFormat="1" applyFont="1" applyBorder="1" applyAlignment="1" applyProtection="1">
      <alignment horizontal="center"/>
      <protection hidden="1"/>
    </xf>
    <xf numFmtId="3" fontId="4" fillId="0" borderId="24" xfId="0" applyNumberFormat="1" applyFont="1" applyBorder="1" applyAlignment="1" applyProtection="1">
      <alignment horizontal="center"/>
      <protection hidden="1"/>
    </xf>
    <xf numFmtId="3" fontId="4" fillId="2" borderId="24" xfId="0" applyNumberFormat="1" applyFont="1" applyFill="1" applyBorder="1" applyAlignment="1" applyProtection="1">
      <alignment horizontal="center"/>
      <protection hidden="1"/>
    </xf>
    <xf numFmtId="3" fontId="15" fillId="0" borderId="24" xfId="0" applyNumberFormat="1" applyFont="1" applyBorder="1" applyAlignment="1">
      <alignment horizontal="center"/>
    </xf>
    <xf numFmtId="3" fontId="5" fillId="0" borderId="26" xfId="0" applyNumberFormat="1" applyFont="1" applyBorder="1" applyAlignment="1" applyProtection="1">
      <alignment horizontal="center"/>
      <protection hidden="1"/>
    </xf>
    <xf numFmtId="164" fontId="17" fillId="3" borderId="10" xfId="0" applyNumberFormat="1" applyFont="1" applyFill="1" applyBorder="1" applyAlignment="1">
      <alignment horizontal="center"/>
    </xf>
    <xf numFmtId="3" fontId="18" fillId="3" borderId="10" xfId="0" applyNumberFormat="1" applyFont="1" applyFill="1" applyBorder="1" applyAlignment="1" applyProtection="1">
      <alignment horizontal="center"/>
      <protection hidden="1"/>
    </xf>
    <xf numFmtId="0" fontId="16" fillId="0" borderId="0" xfId="0" applyFont="1"/>
    <xf numFmtId="3" fontId="5" fillId="0" borderId="0" xfId="0" applyNumberFormat="1" applyFont="1" applyAlignment="1" applyProtection="1">
      <alignment horizontal="center"/>
      <protection hidden="1"/>
    </xf>
    <xf numFmtId="4" fontId="5" fillId="0" borderId="0" xfId="0" applyNumberFormat="1" applyFont="1" applyAlignment="1" applyProtection="1">
      <alignment horizontal="center"/>
      <protection hidden="1"/>
    </xf>
    <xf numFmtId="3" fontId="18" fillId="3" borderId="11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</cellXfs>
  <cellStyles count="3">
    <cellStyle name="Millares 2" xfId="2" xr:uid="{F89B8F1D-EC67-4522-A169-10AAD88F9026}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E0A77-8894-4EED-AC68-0EF039B555F0}">
  <dimension ref="B1:F67"/>
  <sheetViews>
    <sheetView showGridLines="0" topLeftCell="A58" zoomScale="90" zoomScaleNormal="90" workbookViewId="0">
      <selection activeCell="B59" sqref="B59:F59"/>
    </sheetView>
  </sheetViews>
  <sheetFormatPr baseColWidth="10" defaultRowHeight="15" x14ac:dyDescent="0.25"/>
  <cols>
    <col min="1" max="1" width="1.7109375" customWidth="1"/>
    <col min="2" max="2" width="17.42578125" customWidth="1"/>
    <col min="3" max="3" width="14.85546875" customWidth="1"/>
    <col min="4" max="4" width="13.28515625" customWidth="1"/>
    <col min="5" max="5" width="14" customWidth="1"/>
    <col min="6" max="6" width="17.42578125" customWidth="1"/>
  </cols>
  <sheetData>
    <row r="1" spans="2:6" ht="28.5" x14ac:dyDescent="0.45">
      <c r="B1" s="62" t="s">
        <v>0</v>
      </c>
      <c r="C1" s="62"/>
      <c r="D1" s="62"/>
      <c r="E1" s="62"/>
      <c r="F1" s="62"/>
    </row>
    <row r="2" spans="2:6" ht="28.5" x14ac:dyDescent="0.45">
      <c r="B2" s="14"/>
      <c r="C2" s="14"/>
      <c r="D2" s="14"/>
      <c r="E2" s="14"/>
      <c r="F2" s="14"/>
    </row>
    <row r="3" spans="2:6" ht="21" x14ac:dyDescent="0.35">
      <c r="B3" s="54" t="s">
        <v>8</v>
      </c>
      <c r="C3" s="54"/>
      <c r="D3" s="54"/>
      <c r="E3" s="54"/>
      <c r="F3" s="54"/>
    </row>
    <row r="5" spans="2:6" ht="24" thickBot="1" x14ac:dyDescent="0.4">
      <c r="C5" s="1" t="s">
        <v>4</v>
      </c>
      <c r="D5" s="2"/>
      <c r="E5" s="2"/>
    </row>
    <row r="6" spans="2:6" x14ac:dyDescent="0.25">
      <c r="C6" s="63" t="s">
        <v>1</v>
      </c>
      <c r="D6" s="66" t="s">
        <v>2</v>
      </c>
      <c r="E6" s="67"/>
    </row>
    <row r="7" spans="2:6" x14ac:dyDescent="0.25">
      <c r="C7" s="64"/>
      <c r="D7" s="68"/>
      <c r="E7" s="69"/>
    </row>
    <row r="8" spans="2:6" ht="15.75" thickBot="1" x14ac:dyDescent="0.3">
      <c r="C8" s="65"/>
      <c r="D8" s="3" t="s">
        <v>5</v>
      </c>
      <c r="E8" s="4" t="s">
        <v>6</v>
      </c>
    </row>
    <row r="9" spans="2:6" x14ac:dyDescent="0.25">
      <c r="C9" s="5">
        <v>44928</v>
      </c>
      <c r="D9" s="6">
        <v>0</v>
      </c>
      <c r="E9" s="18">
        <v>0</v>
      </c>
    </row>
    <row r="10" spans="2:6" x14ac:dyDescent="0.25">
      <c r="C10" s="7">
        <v>44929</v>
      </c>
      <c r="D10" s="8">
        <v>0</v>
      </c>
      <c r="E10" s="19">
        <v>0</v>
      </c>
    </row>
    <row r="11" spans="2:6" x14ac:dyDescent="0.25">
      <c r="C11" s="5">
        <v>44930</v>
      </c>
      <c r="D11" s="6">
        <v>0</v>
      </c>
      <c r="E11" s="18">
        <v>0</v>
      </c>
    </row>
    <row r="12" spans="2:6" x14ac:dyDescent="0.25">
      <c r="C12" s="7">
        <v>44931</v>
      </c>
      <c r="D12" s="8">
        <v>0</v>
      </c>
      <c r="E12" s="19">
        <v>0</v>
      </c>
    </row>
    <row r="13" spans="2:6" ht="15.75" thickBot="1" x14ac:dyDescent="0.3">
      <c r="C13" s="5">
        <v>44932</v>
      </c>
      <c r="D13" s="6">
        <v>0</v>
      </c>
      <c r="E13" s="18">
        <v>0</v>
      </c>
    </row>
    <row r="14" spans="2:6" ht="15.75" thickBot="1" x14ac:dyDescent="0.3">
      <c r="C14" s="9" t="s">
        <v>3</v>
      </c>
      <c r="D14" s="10">
        <v>0</v>
      </c>
      <c r="E14" s="20">
        <v>0</v>
      </c>
    </row>
    <row r="15" spans="2:6" ht="15" customHeight="1" x14ac:dyDescent="0.35">
      <c r="C15" s="15"/>
      <c r="D15" s="21"/>
      <c r="E15" s="21"/>
    </row>
    <row r="16" spans="2:6" x14ac:dyDescent="0.25">
      <c r="C16" s="23"/>
      <c r="D16" s="24"/>
      <c r="E16" s="24"/>
    </row>
    <row r="17" spans="2:6" ht="21" x14ac:dyDescent="0.35">
      <c r="B17" s="54" t="s">
        <v>9</v>
      </c>
      <c r="C17" s="54"/>
      <c r="D17" s="54"/>
      <c r="E17" s="54"/>
      <c r="F17" s="54"/>
    </row>
    <row r="18" spans="2:6" x14ac:dyDescent="0.25">
      <c r="C18" s="23"/>
      <c r="D18" s="25"/>
      <c r="E18" s="25"/>
    </row>
    <row r="19" spans="2:6" ht="24" thickBot="1" x14ac:dyDescent="0.4">
      <c r="C19" s="15" t="s">
        <v>4</v>
      </c>
      <c r="D19" s="21"/>
      <c r="E19" s="21"/>
    </row>
    <row r="20" spans="2:6" x14ac:dyDescent="0.25">
      <c r="C20" s="55" t="s">
        <v>7</v>
      </c>
      <c r="D20" s="58" t="s">
        <v>2</v>
      </c>
      <c r="E20" s="59"/>
    </row>
    <row r="21" spans="2:6" x14ac:dyDescent="0.25">
      <c r="C21" s="56"/>
      <c r="D21" s="60"/>
      <c r="E21" s="61"/>
    </row>
    <row r="22" spans="2:6" ht="15.75" thickBot="1" x14ac:dyDescent="0.3">
      <c r="C22" s="57"/>
      <c r="D22" s="16" t="s">
        <v>5</v>
      </c>
      <c r="E22" s="17" t="s">
        <v>6</v>
      </c>
    </row>
    <row r="23" spans="2:6" x14ac:dyDescent="0.25">
      <c r="C23" s="5">
        <v>44935</v>
      </c>
      <c r="D23" s="6">
        <v>0</v>
      </c>
      <c r="E23" s="18">
        <v>0</v>
      </c>
    </row>
    <row r="24" spans="2:6" x14ac:dyDescent="0.25">
      <c r="C24" s="7">
        <v>44936</v>
      </c>
      <c r="D24" s="8">
        <v>0</v>
      </c>
      <c r="E24" s="19">
        <v>0</v>
      </c>
    </row>
    <row r="25" spans="2:6" x14ac:dyDescent="0.25">
      <c r="C25" s="5">
        <v>44937</v>
      </c>
      <c r="D25" s="6">
        <v>0</v>
      </c>
      <c r="E25" s="18">
        <v>0</v>
      </c>
    </row>
    <row r="26" spans="2:6" x14ac:dyDescent="0.25">
      <c r="C26" s="7">
        <v>44938</v>
      </c>
      <c r="D26" s="8">
        <v>0</v>
      </c>
      <c r="E26" s="19">
        <v>0</v>
      </c>
    </row>
    <row r="27" spans="2:6" ht="15" customHeight="1" thickBot="1" x14ac:dyDescent="0.4">
      <c r="B27" s="22"/>
      <c r="C27" s="5">
        <v>44939</v>
      </c>
      <c r="D27" s="6">
        <v>0</v>
      </c>
      <c r="E27" s="18">
        <v>0</v>
      </c>
      <c r="F27" s="22"/>
    </row>
    <row r="28" spans="2:6" ht="15.75" thickBot="1" x14ac:dyDescent="0.3">
      <c r="C28" s="9" t="s">
        <v>3</v>
      </c>
      <c r="D28" s="10">
        <v>0</v>
      </c>
      <c r="E28" s="20">
        <v>0</v>
      </c>
    </row>
    <row r="29" spans="2:6" ht="15" customHeight="1" x14ac:dyDescent="0.35">
      <c r="C29" s="15"/>
      <c r="D29" s="21"/>
      <c r="E29" s="21"/>
    </row>
    <row r="30" spans="2:6" x14ac:dyDescent="0.25">
      <c r="C30" s="23"/>
      <c r="D30" s="24"/>
      <c r="E30" s="24"/>
    </row>
    <row r="31" spans="2:6" ht="21" x14ac:dyDescent="0.35">
      <c r="B31" s="54" t="s">
        <v>10</v>
      </c>
      <c r="C31" s="54"/>
      <c r="D31" s="54"/>
      <c r="E31" s="54"/>
      <c r="F31" s="54"/>
    </row>
    <row r="32" spans="2:6" x14ac:dyDescent="0.25">
      <c r="C32" s="23"/>
      <c r="D32" s="25"/>
      <c r="E32" s="25"/>
    </row>
    <row r="33" spans="2:6" ht="24" thickBot="1" x14ac:dyDescent="0.4">
      <c r="C33" s="15" t="s">
        <v>4</v>
      </c>
      <c r="D33" s="21"/>
      <c r="E33" s="21"/>
    </row>
    <row r="34" spans="2:6" x14ac:dyDescent="0.25">
      <c r="C34" s="55" t="s">
        <v>7</v>
      </c>
      <c r="D34" s="58" t="s">
        <v>2</v>
      </c>
      <c r="E34" s="59"/>
    </row>
    <row r="35" spans="2:6" x14ac:dyDescent="0.25">
      <c r="C35" s="56"/>
      <c r="D35" s="60"/>
      <c r="E35" s="61"/>
    </row>
    <row r="36" spans="2:6" ht="15.75" thickBot="1" x14ac:dyDescent="0.3">
      <c r="C36" s="57"/>
      <c r="D36" s="16" t="s">
        <v>5</v>
      </c>
      <c r="E36" s="17" t="s">
        <v>6</v>
      </c>
    </row>
    <row r="37" spans="2:6" x14ac:dyDescent="0.25">
      <c r="C37" s="5">
        <v>44942</v>
      </c>
      <c r="D37" s="6">
        <v>90000</v>
      </c>
      <c r="E37" s="11">
        <v>821.21755555555558</v>
      </c>
    </row>
    <row r="38" spans="2:6" x14ac:dyDescent="0.25">
      <c r="C38" s="7">
        <v>44943</v>
      </c>
      <c r="D38" s="8">
        <v>100000</v>
      </c>
      <c r="E38" s="12">
        <v>820.59139999999979</v>
      </c>
    </row>
    <row r="39" spans="2:6" x14ac:dyDescent="0.25">
      <c r="C39" s="5">
        <v>44944</v>
      </c>
      <c r="D39" s="6">
        <v>100000</v>
      </c>
      <c r="E39" s="11">
        <v>811.02719999999999</v>
      </c>
    </row>
    <row r="40" spans="2:6" x14ac:dyDescent="0.25">
      <c r="C40" s="7">
        <v>44945</v>
      </c>
      <c r="D40" s="8">
        <v>100000</v>
      </c>
      <c r="E40" s="12">
        <v>829.52279999999996</v>
      </c>
    </row>
    <row r="41" spans="2:6" ht="15" customHeight="1" thickBot="1" x14ac:dyDescent="0.4">
      <c r="B41" s="22"/>
      <c r="C41" s="5">
        <v>44946</v>
      </c>
      <c r="D41" s="6">
        <v>100000</v>
      </c>
      <c r="E41" s="11">
        <v>820.60040000000004</v>
      </c>
      <c r="F41" s="22"/>
    </row>
    <row r="42" spans="2:6" ht="15.75" thickBot="1" x14ac:dyDescent="0.3">
      <c r="C42" s="9" t="s">
        <v>3</v>
      </c>
      <c r="D42" s="10">
        <v>490000</v>
      </c>
      <c r="E42" s="13">
        <v>820.57910204081634</v>
      </c>
    </row>
    <row r="43" spans="2:6" ht="15" customHeight="1" x14ac:dyDescent="0.35">
      <c r="C43" s="15"/>
      <c r="D43" s="21"/>
      <c r="E43" s="21"/>
    </row>
    <row r="44" spans="2:6" x14ac:dyDescent="0.25">
      <c r="C44" s="23"/>
      <c r="D44" s="24"/>
      <c r="E44" s="24"/>
    </row>
    <row r="45" spans="2:6" ht="21" x14ac:dyDescent="0.35">
      <c r="B45" s="54" t="s">
        <v>11</v>
      </c>
      <c r="C45" s="54"/>
      <c r="D45" s="54"/>
      <c r="E45" s="54"/>
      <c r="F45" s="54"/>
    </row>
    <row r="46" spans="2:6" x14ac:dyDescent="0.25">
      <c r="C46" s="23"/>
      <c r="D46" s="25"/>
      <c r="E46" s="25"/>
    </row>
    <row r="47" spans="2:6" ht="24" thickBot="1" x14ac:dyDescent="0.4">
      <c r="C47" s="15" t="s">
        <v>4</v>
      </c>
      <c r="D47" s="21"/>
      <c r="E47" s="21"/>
    </row>
    <row r="48" spans="2:6" x14ac:dyDescent="0.25">
      <c r="C48" s="55" t="s">
        <v>7</v>
      </c>
      <c r="D48" s="58" t="s">
        <v>2</v>
      </c>
      <c r="E48" s="59"/>
    </row>
    <row r="49" spans="2:6" x14ac:dyDescent="0.25">
      <c r="C49" s="56"/>
      <c r="D49" s="60"/>
      <c r="E49" s="61"/>
    </row>
    <row r="50" spans="2:6" ht="15.75" thickBot="1" x14ac:dyDescent="0.3">
      <c r="C50" s="57"/>
      <c r="D50" s="16" t="s">
        <v>5</v>
      </c>
      <c r="E50" s="17" t="s">
        <v>6</v>
      </c>
    </row>
    <row r="51" spans="2:6" x14ac:dyDescent="0.25">
      <c r="C51" s="5">
        <v>44949</v>
      </c>
      <c r="D51" s="6">
        <v>0</v>
      </c>
      <c r="E51" s="18">
        <v>0</v>
      </c>
    </row>
    <row r="52" spans="2:6" x14ac:dyDescent="0.25">
      <c r="C52" s="7">
        <v>44950</v>
      </c>
      <c r="D52" s="8">
        <v>0</v>
      </c>
      <c r="E52" s="19">
        <v>0</v>
      </c>
    </row>
    <row r="53" spans="2:6" x14ac:dyDescent="0.25">
      <c r="C53" s="5">
        <v>44951</v>
      </c>
      <c r="D53" s="6">
        <v>0</v>
      </c>
      <c r="E53" s="18">
        <v>0</v>
      </c>
    </row>
    <row r="54" spans="2:6" x14ac:dyDescent="0.25">
      <c r="C54" s="7">
        <v>44952</v>
      </c>
      <c r="D54" s="8">
        <v>0</v>
      </c>
      <c r="E54" s="19">
        <v>0</v>
      </c>
    </row>
    <row r="55" spans="2:6" ht="15" customHeight="1" thickBot="1" x14ac:dyDescent="0.4">
      <c r="B55" s="22"/>
      <c r="C55" s="5">
        <v>44953</v>
      </c>
      <c r="D55" s="6">
        <v>0</v>
      </c>
      <c r="E55" s="18">
        <v>0</v>
      </c>
      <c r="F55" s="22"/>
    </row>
    <row r="56" spans="2:6" ht="15.75" thickBot="1" x14ac:dyDescent="0.3">
      <c r="C56" s="9" t="s">
        <v>3</v>
      </c>
      <c r="D56" s="10">
        <v>0</v>
      </c>
      <c r="E56" s="20">
        <v>0</v>
      </c>
    </row>
    <row r="57" spans="2:6" ht="15" customHeight="1" x14ac:dyDescent="0.35">
      <c r="C57" s="15"/>
      <c r="D57" s="21"/>
      <c r="E57" s="21"/>
    </row>
    <row r="58" spans="2:6" x14ac:dyDescent="0.25">
      <c r="C58" s="23"/>
      <c r="D58" s="24"/>
      <c r="E58" s="24"/>
    </row>
    <row r="59" spans="2:6" ht="21" x14ac:dyDescent="0.35">
      <c r="B59" s="54" t="s">
        <v>12</v>
      </c>
      <c r="C59" s="54"/>
      <c r="D59" s="54"/>
      <c r="E59" s="54"/>
      <c r="F59" s="54"/>
    </row>
    <row r="60" spans="2:6" x14ac:dyDescent="0.25">
      <c r="C60" s="23"/>
      <c r="D60" s="25"/>
      <c r="E60" s="25"/>
    </row>
    <row r="61" spans="2:6" ht="24" thickBot="1" x14ac:dyDescent="0.4">
      <c r="C61" s="15" t="s">
        <v>4</v>
      </c>
      <c r="D61" s="21"/>
      <c r="E61" s="21"/>
    </row>
    <row r="62" spans="2:6" x14ac:dyDescent="0.25">
      <c r="C62" s="55" t="s">
        <v>7</v>
      </c>
      <c r="D62" s="58" t="s">
        <v>2</v>
      </c>
      <c r="E62" s="59"/>
    </row>
    <row r="63" spans="2:6" x14ac:dyDescent="0.25">
      <c r="C63" s="56"/>
      <c r="D63" s="60"/>
      <c r="E63" s="61"/>
    </row>
    <row r="64" spans="2:6" ht="15.75" thickBot="1" x14ac:dyDescent="0.3">
      <c r="C64" s="57"/>
      <c r="D64" s="16" t="s">
        <v>5</v>
      </c>
      <c r="E64" s="17" t="s">
        <v>6</v>
      </c>
    </row>
    <row r="65" spans="3:5" x14ac:dyDescent="0.25">
      <c r="C65" s="5">
        <v>44956</v>
      </c>
      <c r="D65" s="6">
        <v>0</v>
      </c>
      <c r="E65" s="18">
        <v>0</v>
      </c>
    </row>
    <row r="66" spans="3:5" ht="15.75" thickBot="1" x14ac:dyDescent="0.3">
      <c r="C66" s="7">
        <v>44957</v>
      </c>
      <c r="D66" s="8">
        <v>0</v>
      </c>
      <c r="E66" s="19">
        <v>0</v>
      </c>
    </row>
    <row r="67" spans="3:5" ht="15.75" thickBot="1" x14ac:dyDescent="0.3">
      <c r="C67" s="9" t="s">
        <v>3</v>
      </c>
      <c r="D67" s="10">
        <v>0</v>
      </c>
      <c r="E67" s="20">
        <v>0</v>
      </c>
    </row>
  </sheetData>
  <mergeCells count="16">
    <mergeCell ref="B17:F17"/>
    <mergeCell ref="B1:F1"/>
    <mergeCell ref="B3:F3"/>
    <mergeCell ref="C6:C8"/>
    <mergeCell ref="D6:E7"/>
    <mergeCell ref="B59:F59"/>
    <mergeCell ref="C62:C64"/>
    <mergeCell ref="D62:E63"/>
    <mergeCell ref="C20:C22"/>
    <mergeCell ref="D20:E21"/>
    <mergeCell ref="B45:F45"/>
    <mergeCell ref="C48:C50"/>
    <mergeCell ref="D48:E49"/>
    <mergeCell ref="B31:F31"/>
    <mergeCell ref="C34:C36"/>
    <mergeCell ref="D34:E35"/>
  </mergeCells>
  <pageMargins left="0.7" right="0.7" top="0.75" bottom="0.75" header="0.3" footer="0.3"/>
  <pageSetup orientation="portrait" r:id="rId1"/>
  <rowBreaks count="2" manualBreakCount="2">
    <brk id="29" max="5" man="1"/>
    <brk id="57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3D4A2-1E7D-48E5-9272-974C50A32D64}">
  <dimension ref="B1:F67"/>
  <sheetViews>
    <sheetView showGridLines="0" topLeftCell="A31" zoomScale="90" zoomScaleNormal="90" workbookViewId="0">
      <selection activeCell="O67" sqref="O67"/>
    </sheetView>
  </sheetViews>
  <sheetFormatPr baseColWidth="10" defaultRowHeight="15" x14ac:dyDescent="0.25"/>
  <cols>
    <col min="1" max="1" width="2.42578125" customWidth="1"/>
    <col min="2" max="2" width="16.42578125" customWidth="1"/>
    <col min="3" max="3" width="14.5703125" customWidth="1"/>
    <col min="4" max="4" width="17.7109375" customWidth="1"/>
    <col min="5" max="5" width="13.7109375" customWidth="1"/>
    <col min="6" max="6" width="17.5703125" customWidth="1"/>
  </cols>
  <sheetData>
    <row r="1" spans="2:6" ht="28.5" x14ac:dyDescent="0.45">
      <c r="C1" s="29" t="s">
        <v>0</v>
      </c>
      <c r="D1" s="29"/>
      <c r="E1" s="29"/>
      <c r="F1" s="29"/>
    </row>
    <row r="2" spans="2:6" ht="28.5" x14ac:dyDescent="0.45">
      <c r="C2" s="14"/>
      <c r="D2" s="14"/>
      <c r="E2" s="14"/>
      <c r="F2" s="14"/>
    </row>
    <row r="3" spans="2:6" ht="21" x14ac:dyDescent="0.35">
      <c r="B3" s="54" t="s">
        <v>52</v>
      </c>
      <c r="C3" s="54"/>
      <c r="D3" s="54"/>
      <c r="E3" s="54"/>
      <c r="F3" s="54"/>
    </row>
    <row r="5" spans="2:6" ht="22.5" customHeight="1" thickBot="1" x14ac:dyDescent="0.4">
      <c r="C5" s="15" t="s">
        <v>4</v>
      </c>
      <c r="D5" s="21"/>
      <c r="E5" s="21"/>
    </row>
    <row r="6" spans="2:6" x14ac:dyDescent="0.25">
      <c r="C6" s="55" t="s">
        <v>7</v>
      </c>
      <c r="D6" s="58" t="s">
        <v>2</v>
      </c>
      <c r="E6" s="59"/>
    </row>
    <row r="7" spans="2:6" x14ac:dyDescent="0.25">
      <c r="C7" s="56"/>
      <c r="D7" s="70"/>
      <c r="E7" s="71"/>
    </row>
    <row r="8" spans="2:6" ht="15.75" thickBot="1" x14ac:dyDescent="0.3">
      <c r="C8" s="57"/>
      <c r="D8" s="16" t="s">
        <v>5</v>
      </c>
      <c r="E8" s="17" t="s">
        <v>6</v>
      </c>
    </row>
    <row r="9" spans="2:6" x14ac:dyDescent="0.25">
      <c r="C9" s="5">
        <v>45201</v>
      </c>
      <c r="D9" s="6">
        <v>120000</v>
      </c>
      <c r="E9" s="11">
        <v>900.48333333333335</v>
      </c>
    </row>
    <row r="10" spans="2:6" x14ac:dyDescent="0.25">
      <c r="C10" s="7">
        <f>1+C9</f>
        <v>45202</v>
      </c>
      <c r="D10" s="8">
        <v>0</v>
      </c>
      <c r="E10" s="19">
        <v>0</v>
      </c>
    </row>
    <row r="11" spans="2:6" x14ac:dyDescent="0.25">
      <c r="C11" s="5">
        <f t="shared" ref="C11:C13" si="0">1+C10</f>
        <v>45203</v>
      </c>
      <c r="D11" s="6">
        <v>0</v>
      </c>
      <c r="E11" s="18">
        <v>0</v>
      </c>
    </row>
    <row r="12" spans="2:6" x14ac:dyDescent="0.25">
      <c r="C12" s="7">
        <f t="shared" si="0"/>
        <v>45204</v>
      </c>
      <c r="D12" s="8">
        <v>0</v>
      </c>
      <c r="E12" s="19">
        <v>0</v>
      </c>
    </row>
    <row r="13" spans="2:6" ht="15.75" thickBot="1" x14ac:dyDescent="0.3">
      <c r="C13" s="5">
        <f t="shared" si="0"/>
        <v>45205</v>
      </c>
      <c r="D13" s="6">
        <v>0</v>
      </c>
      <c r="E13" s="27">
        <v>0</v>
      </c>
    </row>
    <row r="14" spans="2:6" ht="15.75" thickBot="1" x14ac:dyDescent="0.3">
      <c r="C14" s="9" t="s">
        <v>3</v>
      </c>
      <c r="D14" s="10">
        <f>+SUM(D9:D13)</f>
        <v>120000</v>
      </c>
      <c r="E14" s="13">
        <f>+IFERROR(SUMPRODUCT(D9:D13,E9:E13)/D14,0)</f>
        <v>900.48333333333335</v>
      </c>
    </row>
    <row r="15" spans="2:6" x14ac:dyDescent="0.25">
      <c r="C15" s="50"/>
      <c r="D15" s="51"/>
      <c r="E15" s="52"/>
    </row>
    <row r="17" spans="2:6" ht="21" x14ac:dyDescent="0.35">
      <c r="B17" s="54" t="s">
        <v>53</v>
      </c>
      <c r="C17" s="54"/>
      <c r="D17" s="54"/>
      <c r="E17" s="54"/>
      <c r="F17" s="54"/>
    </row>
    <row r="18" spans="2:6" ht="18" customHeight="1" x14ac:dyDescent="0.35">
      <c r="B18" s="54"/>
      <c r="C18" s="54"/>
      <c r="D18" s="54"/>
      <c r="E18" s="54"/>
      <c r="F18" s="54"/>
    </row>
    <row r="19" spans="2:6" ht="24" thickBot="1" x14ac:dyDescent="0.4">
      <c r="C19" s="1" t="s">
        <v>4</v>
      </c>
      <c r="D19" s="2"/>
      <c r="E19" s="2"/>
    </row>
    <row r="20" spans="2:6" x14ac:dyDescent="0.25">
      <c r="C20" s="63" t="s">
        <v>7</v>
      </c>
      <c r="D20" s="66" t="s">
        <v>2</v>
      </c>
      <c r="E20" s="67"/>
    </row>
    <row r="21" spans="2:6" x14ac:dyDescent="0.25">
      <c r="C21" s="64"/>
      <c r="D21" s="72"/>
      <c r="E21" s="73"/>
    </row>
    <row r="22" spans="2:6" ht="15.75" thickBot="1" x14ac:dyDescent="0.3">
      <c r="C22" s="65"/>
      <c r="D22" s="3" t="s">
        <v>5</v>
      </c>
      <c r="E22" s="4" t="s">
        <v>6</v>
      </c>
    </row>
    <row r="23" spans="2:6" x14ac:dyDescent="0.25">
      <c r="C23" s="34">
        <v>45208</v>
      </c>
      <c r="D23" s="35">
        <v>0</v>
      </c>
      <c r="E23" s="36">
        <v>0</v>
      </c>
    </row>
    <row r="24" spans="2:6" x14ac:dyDescent="0.25">
      <c r="C24" s="37">
        <v>45209</v>
      </c>
      <c r="D24" s="38">
        <v>0</v>
      </c>
      <c r="E24" s="39">
        <v>0</v>
      </c>
    </row>
    <row r="25" spans="2:6" x14ac:dyDescent="0.25">
      <c r="C25" s="34">
        <v>45210</v>
      </c>
      <c r="D25" s="35">
        <v>40000</v>
      </c>
      <c r="E25" s="36">
        <v>922.53700000000003</v>
      </c>
    </row>
    <row r="26" spans="2:6" x14ac:dyDescent="0.25">
      <c r="C26" s="37">
        <v>45211</v>
      </c>
      <c r="D26" s="38">
        <v>20000</v>
      </c>
      <c r="E26" s="39">
        <v>934.25</v>
      </c>
    </row>
    <row r="27" spans="2:6" ht="15.75" thickBot="1" x14ac:dyDescent="0.3">
      <c r="C27" s="34">
        <v>45212</v>
      </c>
      <c r="D27" s="35">
        <v>150000</v>
      </c>
      <c r="E27" s="40">
        <v>941.80573333333336</v>
      </c>
    </row>
    <row r="28" spans="2:6" ht="15.75" thickBot="1" x14ac:dyDescent="0.3">
      <c r="C28" s="41" t="s">
        <v>3</v>
      </c>
      <c r="D28" s="42">
        <v>210000</v>
      </c>
      <c r="E28" s="43">
        <v>937.41590476190481</v>
      </c>
    </row>
    <row r="29" spans="2:6" x14ac:dyDescent="0.25">
      <c r="C29" s="50"/>
      <c r="D29" s="51"/>
      <c r="E29" s="52"/>
    </row>
    <row r="31" spans="2:6" ht="21" x14ac:dyDescent="0.35">
      <c r="B31" s="54" t="s">
        <v>54</v>
      </c>
      <c r="C31" s="54"/>
      <c r="D31" s="54"/>
      <c r="E31" s="54"/>
      <c r="F31" s="54"/>
    </row>
    <row r="32" spans="2:6" ht="18" customHeight="1" x14ac:dyDescent="0.35">
      <c r="B32" s="54"/>
      <c r="C32" s="54"/>
      <c r="D32" s="54"/>
      <c r="E32" s="54"/>
      <c r="F32" s="54"/>
    </row>
    <row r="33" spans="2:6" ht="24" thickBot="1" x14ac:dyDescent="0.4">
      <c r="C33" s="1" t="s">
        <v>4</v>
      </c>
      <c r="D33" s="2"/>
      <c r="E33" s="2"/>
    </row>
    <row r="34" spans="2:6" x14ac:dyDescent="0.25">
      <c r="C34" s="63" t="s">
        <v>7</v>
      </c>
      <c r="D34" s="66" t="s">
        <v>2</v>
      </c>
      <c r="E34" s="67"/>
    </row>
    <row r="35" spans="2:6" x14ac:dyDescent="0.25">
      <c r="C35" s="64"/>
      <c r="D35" s="72"/>
      <c r="E35" s="73"/>
    </row>
    <row r="36" spans="2:6" ht="15.75" thickBot="1" x14ac:dyDescent="0.3">
      <c r="C36" s="65"/>
      <c r="D36" s="3" t="s">
        <v>5</v>
      </c>
      <c r="E36" s="4" t="s">
        <v>6</v>
      </c>
    </row>
    <row r="37" spans="2:6" x14ac:dyDescent="0.25">
      <c r="C37" s="34">
        <v>45215</v>
      </c>
      <c r="D37" s="35">
        <v>40000</v>
      </c>
      <c r="E37" s="36">
        <v>940.03449999999998</v>
      </c>
    </row>
    <row r="38" spans="2:6" x14ac:dyDescent="0.25">
      <c r="C38" s="37">
        <v>45216</v>
      </c>
      <c r="D38" s="38">
        <v>20000</v>
      </c>
      <c r="E38" s="39">
        <v>949.00900000000001</v>
      </c>
    </row>
    <row r="39" spans="2:6" x14ac:dyDescent="0.25">
      <c r="C39" s="34">
        <v>45217</v>
      </c>
      <c r="D39" s="35">
        <v>0</v>
      </c>
      <c r="E39" s="44">
        <v>0</v>
      </c>
    </row>
    <row r="40" spans="2:6" x14ac:dyDescent="0.25">
      <c r="C40" s="37">
        <v>45218</v>
      </c>
      <c r="D40" s="38">
        <v>140000</v>
      </c>
      <c r="E40" s="39">
        <v>940.50442857142855</v>
      </c>
    </row>
    <row r="41" spans="2:6" ht="15.75" thickBot="1" x14ac:dyDescent="0.3">
      <c r="C41" s="34">
        <v>45219</v>
      </c>
      <c r="D41" s="35">
        <v>80000</v>
      </c>
      <c r="E41" s="40">
        <v>942.32550000000003</v>
      </c>
    </row>
    <row r="42" spans="2:6" ht="15.75" thickBot="1" x14ac:dyDescent="0.3">
      <c r="C42" s="41" t="s">
        <v>3</v>
      </c>
      <c r="D42" s="42">
        <v>280000</v>
      </c>
      <c r="E42" s="43">
        <v>941.5650714285714</v>
      </c>
    </row>
    <row r="45" spans="2:6" ht="21" x14ac:dyDescent="0.35">
      <c r="B45" s="54" t="s">
        <v>55</v>
      </c>
      <c r="C45" s="54"/>
      <c r="D45" s="54"/>
      <c r="E45" s="54"/>
      <c r="F45" s="54"/>
    </row>
    <row r="46" spans="2:6" ht="18" customHeight="1" x14ac:dyDescent="0.35">
      <c r="B46" s="54"/>
      <c r="C46" s="54"/>
      <c r="D46" s="54"/>
      <c r="E46" s="54"/>
      <c r="F46" s="54"/>
    </row>
    <row r="47" spans="2:6" ht="24" thickBot="1" x14ac:dyDescent="0.4">
      <c r="C47" s="1" t="s">
        <v>4</v>
      </c>
      <c r="D47" s="2"/>
      <c r="E47" s="2"/>
    </row>
    <row r="48" spans="2:6" x14ac:dyDescent="0.25">
      <c r="C48" s="63" t="s">
        <v>7</v>
      </c>
      <c r="D48" s="66" t="s">
        <v>2</v>
      </c>
      <c r="E48" s="67"/>
    </row>
    <row r="49" spans="2:6" x14ac:dyDescent="0.25">
      <c r="C49" s="64"/>
      <c r="D49" s="72"/>
      <c r="E49" s="73"/>
    </row>
    <row r="50" spans="2:6" ht="15.75" thickBot="1" x14ac:dyDescent="0.3">
      <c r="C50" s="65"/>
      <c r="D50" s="3" t="s">
        <v>5</v>
      </c>
      <c r="E50" s="4" t="s">
        <v>6</v>
      </c>
    </row>
    <row r="51" spans="2:6" x14ac:dyDescent="0.25">
      <c r="C51" s="34">
        <v>45222</v>
      </c>
      <c r="D51" s="35">
        <v>0</v>
      </c>
      <c r="E51" s="44">
        <v>0</v>
      </c>
    </row>
    <row r="52" spans="2:6" x14ac:dyDescent="0.25">
      <c r="C52" s="37">
        <v>45223</v>
      </c>
      <c r="D52" s="38">
        <v>0</v>
      </c>
      <c r="E52" s="45">
        <v>0</v>
      </c>
    </row>
    <row r="53" spans="2:6" x14ac:dyDescent="0.25">
      <c r="C53" s="34">
        <v>45224</v>
      </c>
      <c r="D53" s="35">
        <v>0</v>
      </c>
      <c r="E53" s="44">
        <v>0</v>
      </c>
    </row>
    <row r="54" spans="2:6" x14ac:dyDescent="0.25">
      <c r="C54" s="37">
        <v>45225</v>
      </c>
      <c r="D54" s="38">
        <v>0</v>
      </c>
      <c r="E54" s="45">
        <v>0</v>
      </c>
    </row>
    <row r="55" spans="2:6" ht="15.75" thickBot="1" x14ac:dyDescent="0.3">
      <c r="C55" s="34">
        <v>45226</v>
      </c>
      <c r="D55" s="35">
        <v>0</v>
      </c>
      <c r="E55" s="46">
        <v>0</v>
      </c>
    </row>
    <row r="56" spans="2:6" ht="15.75" thickBot="1" x14ac:dyDescent="0.3">
      <c r="C56" s="41" t="s">
        <v>3</v>
      </c>
      <c r="D56" s="42">
        <v>0</v>
      </c>
      <c r="E56" s="47">
        <v>0</v>
      </c>
    </row>
    <row r="59" spans="2:6" ht="21" x14ac:dyDescent="0.35">
      <c r="B59" s="54" t="s">
        <v>56</v>
      </c>
      <c r="C59" s="54"/>
      <c r="D59" s="54"/>
      <c r="E59" s="54"/>
      <c r="F59" s="54"/>
    </row>
    <row r="60" spans="2:6" ht="21" x14ac:dyDescent="0.35">
      <c r="B60" s="54"/>
      <c r="C60" s="54"/>
      <c r="D60" s="54"/>
      <c r="E60" s="54"/>
      <c r="F60" s="54"/>
    </row>
    <row r="61" spans="2:6" ht="24" thickBot="1" x14ac:dyDescent="0.4">
      <c r="C61" s="1" t="s">
        <v>4</v>
      </c>
      <c r="D61" s="2"/>
      <c r="E61" s="2"/>
    </row>
    <row r="62" spans="2:6" x14ac:dyDescent="0.25">
      <c r="C62" s="63" t="s">
        <v>7</v>
      </c>
      <c r="D62" s="66" t="s">
        <v>2</v>
      </c>
      <c r="E62" s="67"/>
    </row>
    <row r="63" spans="2:6" x14ac:dyDescent="0.25">
      <c r="C63" s="64"/>
      <c r="D63" s="72"/>
      <c r="E63" s="73"/>
    </row>
    <row r="64" spans="2:6" ht="15.75" thickBot="1" x14ac:dyDescent="0.3">
      <c r="C64" s="65"/>
      <c r="D64" s="3" t="s">
        <v>5</v>
      </c>
      <c r="E64" s="4" t="s">
        <v>6</v>
      </c>
    </row>
    <row r="65" spans="3:5" x14ac:dyDescent="0.25">
      <c r="C65" s="34">
        <v>45229</v>
      </c>
      <c r="D65" s="35">
        <v>0</v>
      </c>
      <c r="E65" s="44">
        <v>0</v>
      </c>
    </row>
    <row r="66" spans="3:5" ht="15.75" thickBot="1" x14ac:dyDescent="0.3">
      <c r="C66" s="37">
        <f>+C65+1</f>
        <v>45230</v>
      </c>
      <c r="D66" s="38">
        <v>0</v>
      </c>
      <c r="E66" s="45">
        <v>0</v>
      </c>
    </row>
    <row r="67" spans="3:5" ht="15.75" thickBot="1" x14ac:dyDescent="0.3">
      <c r="C67" s="41" t="s">
        <v>3</v>
      </c>
      <c r="D67" s="42">
        <v>0</v>
      </c>
      <c r="E67" s="47">
        <v>0</v>
      </c>
    </row>
  </sheetData>
  <mergeCells count="19">
    <mergeCell ref="B59:F59"/>
    <mergeCell ref="B60:F60"/>
    <mergeCell ref="C62:C64"/>
    <mergeCell ref="D62:E63"/>
    <mergeCell ref="B45:F45"/>
    <mergeCell ref="B46:F46"/>
    <mergeCell ref="C48:C50"/>
    <mergeCell ref="D48:E49"/>
    <mergeCell ref="C20:C22"/>
    <mergeCell ref="D20:E21"/>
    <mergeCell ref="B31:F31"/>
    <mergeCell ref="B32:F32"/>
    <mergeCell ref="C34:C36"/>
    <mergeCell ref="D34:E35"/>
    <mergeCell ref="B3:F3"/>
    <mergeCell ref="C6:C8"/>
    <mergeCell ref="D6:E7"/>
    <mergeCell ref="B17:F17"/>
    <mergeCell ref="B18:F18"/>
  </mergeCells>
  <pageMargins left="0.70866141732283472" right="0.70866141732283472" top="1.299212598425197" bottom="0.74803149606299213" header="0.31496062992125984" footer="0.31496062992125984"/>
  <pageSetup paperSize="119" scale="90" orientation="portrait" r:id="rId1"/>
  <rowBreaks count="2" manualBreakCount="2">
    <brk id="29" min="1" max="5" man="1"/>
    <brk id="57" min="1" max="5" man="1"/>
  </rowBreaks>
  <colBreaks count="1" manualBreakCount="1">
    <brk id="1" max="8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174F3-F646-4E73-B8C7-062BB591981D}">
  <dimension ref="B1:F67"/>
  <sheetViews>
    <sheetView showGridLines="0" topLeftCell="A24" zoomScale="90" zoomScaleNormal="90" workbookViewId="0">
      <selection activeCell="B29" sqref="B29:F29"/>
    </sheetView>
  </sheetViews>
  <sheetFormatPr baseColWidth="10" defaultRowHeight="15" x14ac:dyDescent="0.25"/>
  <cols>
    <col min="1" max="1" width="2.42578125" customWidth="1"/>
    <col min="2" max="2" width="16.42578125" customWidth="1"/>
    <col min="3" max="3" width="14.5703125" customWidth="1"/>
    <col min="4" max="4" width="17.7109375" customWidth="1"/>
    <col min="5" max="5" width="13.7109375" customWidth="1"/>
    <col min="6" max="6" width="17.5703125" customWidth="1"/>
  </cols>
  <sheetData>
    <row r="1" spans="2:6" ht="28.5" x14ac:dyDescent="0.45">
      <c r="C1" s="29" t="s">
        <v>0</v>
      </c>
      <c r="D1" s="29"/>
      <c r="E1" s="29"/>
      <c r="F1" s="29"/>
    </row>
    <row r="2" spans="2:6" ht="28.5" x14ac:dyDescent="0.45">
      <c r="C2" s="14"/>
      <c r="D2" s="14"/>
      <c r="E2" s="14"/>
      <c r="F2" s="14"/>
    </row>
    <row r="3" spans="2:6" ht="21" x14ac:dyDescent="0.35">
      <c r="B3" s="54" t="s">
        <v>57</v>
      </c>
      <c r="C3" s="54"/>
      <c r="D3" s="54"/>
      <c r="E3" s="54"/>
      <c r="F3" s="54"/>
    </row>
    <row r="5" spans="2:6" ht="22.5" customHeight="1" thickBot="1" x14ac:dyDescent="0.4">
      <c r="C5" s="15" t="s">
        <v>4</v>
      </c>
      <c r="D5" s="21"/>
      <c r="E5" s="21"/>
    </row>
    <row r="6" spans="2:6" x14ac:dyDescent="0.25">
      <c r="C6" s="55" t="s">
        <v>7</v>
      </c>
      <c r="D6" s="58" t="s">
        <v>2</v>
      </c>
      <c r="E6" s="59"/>
    </row>
    <row r="7" spans="2:6" x14ac:dyDescent="0.25">
      <c r="C7" s="56"/>
      <c r="D7" s="70"/>
      <c r="E7" s="71"/>
    </row>
    <row r="8" spans="2:6" ht="15.75" thickBot="1" x14ac:dyDescent="0.3">
      <c r="C8" s="57"/>
      <c r="D8" s="16" t="s">
        <v>5</v>
      </c>
      <c r="E8" s="17" t="s">
        <v>6</v>
      </c>
    </row>
    <row r="9" spans="2:6" x14ac:dyDescent="0.25">
      <c r="C9" s="5">
        <v>45231</v>
      </c>
      <c r="D9" s="6">
        <v>0</v>
      </c>
      <c r="E9" s="18">
        <v>0</v>
      </c>
    </row>
    <row r="10" spans="2:6" x14ac:dyDescent="0.25">
      <c r="C10" s="7">
        <f>1+C9</f>
        <v>45232</v>
      </c>
      <c r="D10" s="8">
        <v>0</v>
      </c>
      <c r="E10" s="19">
        <v>0</v>
      </c>
    </row>
    <row r="11" spans="2:6" ht="15.75" thickBot="1" x14ac:dyDescent="0.3">
      <c r="C11" s="5">
        <f t="shared" ref="C11" si="0">1+C10</f>
        <v>45233</v>
      </c>
      <c r="D11" s="6">
        <v>0</v>
      </c>
      <c r="E11" s="18">
        <v>0</v>
      </c>
    </row>
    <row r="12" spans="2:6" ht="15.75" thickBot="1" x14ac:dyDescent="0.3">
      <c r="C12" s="9" t="s">
        <v>3</v>
      </c>
      <c r="D12" s="10">
        <f>+SUM(D9:D11)</f>
        <v>0</v>
      </c>
      <c r="E12" s="13">
        <f>+IFERROR(SUMPRODUCT(D9:D11,E9:E11)/D12,0)</f>
        <v>0</v>
      </c>
    </row>
    <row r="13" spans="2:6" x14ac:dyDescent="0.25">
      <c r="C13" s="50"/>
      <c r="D13" s="51"/>
      <c r="E13" s="52"/>
    </row>
    <row r="15" spans="2:6" ht="21" x14ac:dyDescent="0.35">
      <c r="B15" s="54" t="str">
        <f>"Semana 2:   del  "&amp;TEXT(C21,"dd-mm-yyyy")&amp;" al "&amp;TEXT(C25,"dd-mm-yyyy")</f>
        <v>Semana 2:   del  06-11-2023 al 10-11-2023</v>
      </c>
      <c r="C15" s="54"/>
      <c r="D15" s="54"/>
      <c r="E15" s="54"/>
      <c r="F15" s="54"/>
    </row>
    <row r="17" spans="2:6" ht="24" thickBot="1" x14ac:dyDescent="0.4">
      <c r="C17" s="15" t="s">
        <v>4</v>
      </c>
      <c r="D17" s="21"/>
      <c r="E17" s="21"/>
    </row>
    <row r="18" spans="2:6" x14ac:dyDescent="0.25">
      <c r="C18" s="55" t="s">
        <v>7</v>
      </c>
      <c r="D18" s="58" t="s">
        <v>2</v>
      </c>
      <c r="E18" s="59"/>
    </row>
    <row r="19" spans="2:6" x14ac:dyDescent="0.25">
      <c r="C19" s="56"/>
      <c r="D19" s="70"/>
      <c r="E19" s="71"/>
    </row>
    <row r="20" spans="2:6" ht="15.75" thickBot="1" x14ac:dyDescent="0.3">
      <c r="C20" s="57"/>
      <c r="D20" s="16" t="s">
        <v>5</v>
      </c>
      <c r="E20" s="17" t="s">
        <v>6</v>
      </c>
    </row>
    <row r="21" spans="2:6" x14ac:dyDescent="0.25">
      <c r="C21" s="5">
        <v>45236</v>
      </c>
      <c r="D21" s="6">
        <v>0</v>
      </c>
      <c r="E21" s="18">
        <v>0</v>
      </c>
    </row>
    <row r="22" spans="2:6" x14ac:dyDescent="0.25">
      <c r="C22" s="7">
        <f>1+C21</f>
        <v>45237</v>
      </c>
      <c r="D22" s="8">
        <v>0</v>
      </c>
      <c r="E22" s="19">
        <v>0</v>
      </c>
    </row>
    <row r="23" spans="2:6" x14ac:dyDescent="0.25">
      <c r="C23" s="5">
        <f t="shared" ref="C23:C25" si="1">1+C22</f>
        <v>45238</v>
      </c>
      <c r="D23" s="6">
        <v>0</v>
      </c>
      <c r="E23" s="18">
        <v>0</v>
      </c>
    </row>
    <row r="24" spans="2:6" x14ac:dyDescent="0.25">
      <c r="C24" s="7">
        <f t="shared" si="1"/>
        <v>45239</v>
      </c>
      <c r="D24" s="8">
        <v>80000</v>
      </c>
      <c r="E24" s="12">
        <v>901.125</v>
      </c>
    </row>
    <row r="25" spans="2:6" ht="15.75" thickBot="1" x14ac:dyDescent="0.3">
      <c r="C25" s="5">
        <f t="shared" si="1"/>
        <v>45240</v>
      </c>
      <c r="D25" s="6">
        <v>100000</v>
      </c>
      <c r="E25" s="28">
        <v>917.846</v>
      </c>
    </row>
    <row r="26" spans="2:6" ht="15.75" thickBot="1" x14ac:dyDescent="0.3">
      <c r="C26" s="9" t="s">
        <v>3</v>
      </c>
      <c r="D26" s="10">
        <f>+SUM(D21:D25)</f>
        <v>180000</v>
      </c>
      <c r="E26" s="13">
        <f>+IFERROR(SUMPRODUCT(D21:D25,E21:E25)/D26,0)</f>
        <v>910.41444444444448</v>
      </c>
    </row>
    <row r="29" spans="2:6" ht="21" x14ac:dyDescent="0.35">
      <c r="B29" s="54" t="str">
        <f>"Semana 3:   del  "&amp;TEXT(C35,"dd-mm-yyyy")&amp;" al "&amp;TEXT(C39,"dd-mm-yyyy")</f>
        <v>Semana 3:   del  13-11-2023 al 17-11-2023</v>
      </c>
      <c r="C29" s="54"/>
      <c r="D29" s="54"/>
      <c r="E29" s="54"/>
      <c r="F29" s="54"/>
    </row>
    <row r="31" spans="2:6" ht="24" thickBot="1" x14ac:dyDescent="0.4">
      <c r="C31" s="15" t="s">
        <v>4</v>
      </c>
      <c r="D31" s="21"/>
      <c r="E31" s="21"/>
    </row>
    <row r="32" spans="2:6" x14ac:dyDescent="0.25">
      <c r="C32" s="55" t="s">
        <v>7</v>
      </c>
      <c r="D32" s="58" t="s">
        <v>2</v>
      </c>
      <c r="E32" s="59"/>
    </row>
    <row r="33" spans="2:6" x14ac:dyDescent="0.25">
      <c r="C33" s="56"/>
      <c r="D33" s="70"/>
      <c r="E33" s="71"/>
    </row>
    <row r="34" spans="2:6" ht="15.75" thickBot="1" x14ac:dyDescent="0.3">
      <c r="C34" s="57"/>
      <c r="D34" s="16" t="s">
        <v>5</v>
      </c>
      <c r="E34" s="17" t="s">
        <v>6</v>
      </c>
    </row>
    <row r="35" spans="2:6" x14ac:dyDescent="0.25">
      <c r="C35" s="5">
        <v>45243</v>
      </c>
      <c r="D35" s="6">
        <v>96000</v>
      </c>
      <c r="E35" s="11">
        <v>921.89125000000001</v>
      </c>
    </row>
    <row r="36" spans="2:6" x14ac:dyDescent="0.25">
      <c r="C36" s="7">
        <f>1+C35</f>
        <v>45244</v>
      </c>
      <c r="D36" s="8">
        <v>100000</v>
      </c>
      <c r="E36" s="12">
        <v>904.80200000000002</v>
      </c>
    </row>
    <row r="37" spans="2:6" x14ac:dyDescent="0.25">
      <c r="C37" s="5">
        <f t="shared" ref="C37:C39" si="2">1+C36</f>
        <v>45245</v>
      </c>
      <c r="D37" s="6">
        <v>100000</v>
      </c>
      <c r="E37" s="11">
        <v>890.15700000000004</v>
      </c>
    </row>
    <row r="38" spans="2:6" x14ac:dyDescent="0.25">
      <c r="C38" s="7">
        <f t="shared" si="2"/>
        <v>45246</v>
      </c>
      <c r="D38" s="8">
        <v>100000</v>
      </c>
      <c r="E38" s="12">
        <v>880.39179999999999</v>
      </c>
    </row>
    <row r="39" spans="2:6" ht="15.75" thickBot="1" x14ac:dyDescent="0.3">
      <c r="C39" s="5">
        <f t="shared" si="2"/>
        <v>45247</v>
      </c>
      <c r="D39" s="6">
        <v>100000</v>
      </c>
      <c r="E39" s="28">
        <v>883.57280000000003</v>
      </c>
    </row>
    <row r="40" spans="2:6" ht="15.75" thickBot="1" x14ac:dyDescent="0.3">
      <c r="C40" s="9" t="s">
        <v>3</v>
      </c>
      <c r="D40" s="10">
        <f>+SUM(D35:D39)</f>
        <v>496000</v>
      </c>
      <c r="E40" s="13">
        <f>+IFERROR(SUMPRODUCT(D35:D39,E35:E39)/D40,0)</f>
        <v>895.95548387096778</v>
      </c>
    </row>
    <row r="43" spans="2:6" ht="21" x14ac:dyDescent="0.35">
      <c r="B43" s="54" t="str">
        <f>"Semana 4:   del  "&amp;TEXT(C49,"dd-mm-yyyy")&amp;" al "&amp;TEXT(C53,"dd-mm-yyyy")</f>
        <v>Semana 4:   del  20-11-2023 al 24-11-2023</v>
      </c>
      <c r="C43" s="54"/>
      <c r="D43" s="54"/>
      <c r="E43" s="54"/>
      <c r="F43" s="54"/>
    </row>
    <row r="45" spans="2:6" ht="24" thickBot="1" x14ac:dyDescent="0.4">
      <c r="C45" s="15" t="s">
        <v>4</v>
      </c>
      <c r="D45" s="21"/>
      <c r="E45" s="21"/>
    </row>
    <row r="46" spans="2:6" x14ac:dyDescent="0.25">
      <c r="C46" s="55" t="s">
        <v>7</v>
      </c>
      <c r="D46" s="58" t="s">
        <v>2</v>
      </c>
      <c r="E46" s="59"/>
    </row>
    <row r="47" spans="2:6" x14ac:dyDescent="0.25">
      <c r="C47" s="56"/>
      <c r="D47" s="70"/>
      <c r="E47" s="71"/>
    </row>
    <row r="48" spans="2:6" ht="15.75" thickBot="1" x14ac:dyDescent="0.3">
      <c r="C48" s="57"/>
      <c r="D48" s="16" t="s">
        <v>5</v>
      </c>
      <c r="E48" s="17" t="s">
        <v>6</v>
      </c>
    </row>
    <row r="49" spans="2:6" x14ac:dyDescent="0.25">
      <c r="C49" s="5">
        <v>45250</v>
      </c>
      <c r="D49" s="6">
        <v>0</v>
      </c>
      <c r="E49" s="11">
        <v>0</v>
      </c>
    </row>
    <row r="50" spans="2:6" x14ac:dyDescent="0.25">
      <c r="C50" s="7">
        <v>45251</v>
      </c>
      <c r="D50" s="8">
        <v>80000</v>
      </c>
      <c r="E50" s="12">
        <v>872.07299999999998</v>
      </c>
    </row>
    <row r="51" spans="2:6" x14ac:dyDescent="0.25">
      <c r="C51" s="5">
        <v>45252</v>
      </c>
      <c r="D51" s="6">
        <v>108000</v>
      </c>
      <c r="E51" s="11">
        <v>874.37574074074075</v>
      </c>
    </row>
    <row r="52" spans="2:6" x14ac:dyDescent="0.25">
      <c r="C52" s="7">
        <v>45253</v>
      </c>
      <c r="D52" s="8">
        <v>0</v>
      </c>
      <c r="E52" s="12">
        <v>0</v>
      </c>
    </row>
    <row r="53" spans="2:6" ht="15.75" thickBot="1" x14ac:dyDescent="0.3">
      <c r="C53" s="5">
        <v>45254</v>
      </c>
      <c r="D53" s="6">
        <v>60000</v>
      </c>
      <c r="E53" s="28">
        <v>874.50866666666661</v>
      </c>
    </row>
    <row r="54" spans="2:6" ht="15.75" thickBot="1" x14ac:dyDescent="0.3">
      <c r="C54" s="9" t="s">
        <v>3</v>
      </c>
      <c r="D54" s="10">
        <f>+SUM(D49:D53)</f>
        <v>248000</v>
      </c>
      <c r="E54" s="13">
        <f>+IFERROR(SUMPRODUCT(D49:D53,E49:E53)/D54,0)</f>
        <v>873.66508064516131</v>
      </c>
    </row>
    <row r="57" spans="2:6" ht="21" x14ac:dyDescent="0.35">
      <c r="B57" s="54" t="str">
        <f>"Semana 5:   del  "&amp;TEXT(C63,"dd-mm-yyyy")&amp;" al "&amp;TEXT(C66,"dd-mm-yyyy")</f>
        <v>Semana 5:   del  27-11-2023 al 30-11-2023</v>
      </c>
      <c r="C57" s="54"/>
      <c r="D57" s="54"/>
      <c r="E57" s="54"/>
      <c r="F57" s="54"/>
    </row>
    <row r="59" spans="2:6" ht="24" thickBot="1" x14ac:dyDescent="0.4">
      <c r="C59" s="15" t="s">
        <v>4</v>
      </c>
      <c r="D59" s="21"/>
      <c r="E59" s="21"/>
    </row>
    <row r="60" spans="2:6" x14ac:dyDescent="0.25">
      <c r="C60" s="55" t="s">
        <v>7</v>
      </c>
      <c r="D60" s="58" t="s">
        <v>2</v>
      </c>
      <c r="E60" s="59"/>
    </row>
    <row r="61" spans="2:6" x14ac:dyDescent="0.25">
      <c r="C61" s="56"/>
      <c r="D61" s="70"/>
      <c r="E61" s="71"/>
    </row>
    <row r="62" spans="2:6" ht="15.75" thickBot="1" x14ac:dyDescent="0.3">
      <c r="C62" s="57"/>
      <c r="D62" s="16" t="s">
        <v>5</v>
      </c>
      <c r="E62" s="17" t="s">
        <v>6</v>
      </c>
    </row>
    <row r="63" spans="2:6" x14ac:dyDescent="0.25">
      <c r="C63" s="5">
        <v>45257</v>
      </c>
      <c r="D63" s="6">
        <v>66000</v>
      </c>
      <c r="E63" s="11">
        <v>871.70484848484853</v>
      </c>
    </row>
    <row r="64" spans="2:6" x14ac:dyDescent="0.25">
      <c r="C64" s="7">
        <v>45258</v>
      </c>
      <c r="D64" s="8">
        <v>0</v>
      </c>
      <c r="E64" s="12">
        <v>0</v>
      </c>
    </row>
    <row r="65" spans="3:5" x14ac:dyDescent="0.25">
      <c r="C65" s="5">
        <v>45259</v>
      </c>
      <c r="D65" s="6">
        <v>0</v>
      </c>
      <c r="E65" s="11">
        <v>0</v>
      </c>
    </row>
    <row r="66" spans="3:5" ht="15.75" thickBot="1" x14ac:dyDescent="0.3">
      <c r="C66" s="7">
        <v>45260</v>
      </c>
      <c r="D66" s="8">
        <v>0</v>
      </c>
      <c r="E66" s="12">
        <v>0</v>
      </c>
    </row>
    <row r="67" spans="3:5" ht="15.75" thickBot="1" x14ac:dyDescent="0.3">
      <c r="C67" s="9" t="s">
        <v>3</v>
      </c>
      <c r="D67" s="10">
        <f>+SUM(D63:D66)</f>
        <v>66000</v>
      </c>
      <c r="E67" s="13">
        <f>+IFERROR(SUMPRODUCT(D63:D66,E63:E66)/D67,0)</f>
        <v>871.70484848484853</v>
      </c>
    </row>
  </sheetData>
  <mergeCells count="15">
    <mergeCell ref="B57:F57"/>
    <mergeCell ref="C60:C62"/>
    <mergeCell ref="D60:E61"/>
    <mergeCell ref="B3:F3"/>
    <mergeCell ref="C6:C8"/>
    <mergeCell ref="D6:E7"/>
    <mergeCell ref="B15:F15"/>
    <mergeCell ref="C18:C20"/>
    <mergeCell ref="D18:E19"/>
    <mergeCell ref="B43:F43"/>
    <mergeCell ref="C46:C48"/>
    <mergeCell ref="D46:E47"/>
    <mergeCell ref="B29:F29"/>
    <mergeCell ref="C32:C34"/>
    <mergeCell ref="D32:E33"/>
  </mergeCells>
  <pageMargins left="0.70866141732283472" right="0.70866141732283472" top="1.299212598425197" bottom="0.74803149606299213" header="0.31496062992125984" footer="0.31496062992125984"/>
  <pageSetup paperSize="119" scale="90" orientation="portrait" r:id="rId1"/>
  <rowBreaks count="1" manualBreakCount="1">
    <brk id="41" min="1" max="5" man="1"/>
  </rowBreaks>
  <colBreaks count="1" manualBreakCount="1">
    <brk id="1" max="8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36064-D4E8-4829-8709-81D5455AF915}">
  <dimension ref="B1:F66"/>
  <sheetViews>
    <sheetView showGridLines="0" tabSelected="1" topLeftCell="A34" zoomScale="90" zoomScaleNormal="90" workbookViewId="0">
      <selection activeCell="H62" sqref="H62"/>
    </sheetView>
  </sheetViews>
  <sheetFormatPr baseColWidth="10" defaultRowHeight="15" x14ac:dyDescent="0.25"/>
  <cols>
    <col min="1" max="1" width="2.42578125" customWidth="1"/>
    <col min="2" max="2" width="16.42578125" customWidth="1"/>
    <col min="3" max="3" width="15.7109375" customWidth="1"/>
    <col min="4" max="4" width="17.7109375" customWidth="1"/>
    <col min="5" max="5" width="13.7109375" customWidth="1"/>
    <col min="6" max="6" width="17.5703125" customWidth="1"/>
  </cols>
  <sheetData>
    <row r="1" spans="2:6" ht="28.5" x14ac:dyDescent="0.45">
      <c r="C1" s="29" t="s">
        <v>0</v>
      </c>
      <c r="D1" s="29"/>
      <c r="E1" s="29"/>
      <c r="F1" s="29"/>
    </row>
    <row r="2" spans="2:6" ht="28.5" x14ac:dyDescent="0.45">
      <c r="C2" s="14"/>
      <c r="D2" s="14"/>
      <c r="E2" s="14"/>
      <c r="F2" s="14"/>
    </row>
    <row r="3" spans="2:6" ht="21" x14ac:dyDescent="0.35">
      <c r="B3" s="54" t="s">
        <v>58</v>
      </c>
      <c r="C3" s="54"/>
      <c r="D3" s="54"/>
      <c r="E3" s="54"/>
      <c r="F3" s="54"/>
    </row>
    <row r="5" spans="2:6" ht="22.5" customHeight="1" thickBot="1" x14ac:dyDescent="0.4">
      <c r="C5" s="15" t="s">
        <v>4</v>
      </c>
      <c r="D5" s="21"/>
      <c r="E5" s="21"/>
    </row>
    <row r="6" spans="2:6" x14ac:dyDescent="0.25">
      <c r="C6" s="55" t="s">
        <v>7</v>
      </c>
      <c r="D6" s="58" t="s">
        <v>2</v>
      </c>
      <c r="E6" s="59"/>
    </row>
    <row r="7" spans="2:6" x14ac:dyDescent="0.25">
      <c r="C7" s="56"/>
      <c r="D7" s="70"/>
      <c r="E7" s="71"/>
    </row>
    <row r="8" spans="2:6" ht="15.75" thickBot="1" x14ac:dyDescent="0.3">
      <c r="C8" s="57"/>
      <c r="D8" s="16" t="s">
        <v>5</v>
      </c>
      <c r="E8" s="17" t="s">
        <v>6</v>
      </c>
    </row>
    <row r="9" spans="2:6" ht="15.75" thickBot="1" x14ac:dyDescent="0.3">
      <c r="C9" s="5">
        <v>45261</v>
      </c>
      <c r="D9" s="6">
        <v>0</v>
      </c>
      <c r="E9" s="18">
        <v>0</v>
      </c>
    </row>
    <row r="10" spans="2:6" ht="15.75" thickBot="1" x14ac:dyDescent="0.3">
      <c r="C10" s="9" t="s">
        <v>3</v>
      </c>
      <c r="D10" s="10">
        <f>+SUM(D9:D9)</f>
        <v>0</v>
      </c>
      <c r="E10" s="13">
        <f>+IFERROR(SUMPRODUCT(D9:D9,E9:E9)/D10,0)</f>
        <v>0</v>
      </c>
    </row>
    <row r="11" spans="2:6" x14ac:dyDescent="0.25">
      <c r="C11" s="50"/>
      <c r="D11" s="51"/>
      <c r="E11" s="52"/>
    </row>
    <row r="13" spans="2:6" ht="21" x14ac:dyDescent="0.35">
      <c r="B13" s="54" t="s">
        <v>60</v>
      </c>
      <c r="C13" s="54"/>
      <c r="D13" s="54"/>
      <c r="E13" s="54"/>
      <c r="F13" s="54"/>
    </row>
    <row r="15" spans="2:6" ht="24" thickBot="1" x14ac:dyDescent="0.4">
      <c r="C15" s="15"/>
      <c r="D15" s="21"/>
      <c r="E15" s="21"/>
    </row>
    <row r="16" spans="2:6" x14ac:dyDescent="0.25">
      <c r="C16" s="55" t="s">
        <v>7</v>
      </c>
      <c r="D16" s="58" t="s">
        <v>2</v>
      </c>
      <c r="E16" s="59"/>
    </row>
    <row r="17" spans="2:6" x14ac:dyDescent="0.25">
      <c r="C17" s="56"/>
      <c r="D17" s="70"/>
      <c r="E17" s="71"/>
    </row>
    <row r="18" spans="2:6" ht="15.75" thickBot="1" x14ac:dyDescent="0.3">
      <c r="C18" s="57"/>
      <c r="D18" s="16" t="s">
        <v>5</v>
      </c>
      <c r="E18" s="17" t="s">
        <v>6</v>
      </c>
    </row>
    <row r="19" spans="2:6" x14ac:dyDescent="0.25">
      <c r="C19" s="5">
        <v>45264</v>
      </c>
      <c r="D19" s="6">
        <v>0</v>
      </c>
      <c r="E19" s="11">
        <v>0</v>
      </c>
    </row>
    <row r="20" spans="2:6" x14ac:dyDescent="0.25">
      <c r="C20" s="7">
        <f>1+C19</f>
        <v>45265</v>
      </c>
      <c r="D20" s="8">
        <v>0</v>
      </c>
      <c r="E20" s="12">
        <v>0</v>
      </c>
    </row>
    <row r="21" spans="2:6" x14ac:dyDescent="0.25">
      <c r="C21" s="5">
        <f t="shared" ref="C21:C23" si="0">1+C20</f>
        <v>45266</v>
      </c>
      <c r="D21" s="6">
        <v>50000</v>
      </c>
      <c r="E21" s="11">
        <v>875.67920000000004</v>
      </c>
    </row>
    <row r="22" spans="2:6" x14ac:dyDescent="0.25">
      <c r="C22" s="7">
        <f t="shared" si="0"/>
        <v>45267</v>
      </c>
      <c r="D22" s="8">
        <v>0</v>
      </c>
      <c r="E22" s="12">
        <v>0</v>
      </c>
    </row>
    <row r="23" spans="2:6" ht="15.75" thickBot="1" x14ac:dyDescent="0.3">
      <c r="C23" s="5">
        <f t="shared" si="0"/>
        <v>45268</v>
      </c>
      <c r="D23" s="6" t="s">
        <v>59</v>
      </c>
      <c r="E23" s="28" t="s">
        <v>59</v>
      </c>
    </row>
    <row r="24" spans="2:6" ht="15.75" thickBot="1" x14ac:dyDescent="0.3">
      <c r="C24" s="9" t="s">
        <v>3</v>
      </c>
      <c r="D24" s="10">
        <f>+SUM(D19:D23)</f>
        <v>50000</v>
      </c>
      <c r="E24" s="13">
        <f>+IFERROR(SUMPRODUCT(D19:D23,E19:E23)/D24,0)</f>
        <v>875.67920000000004</v>
      </c>
    </row>
    <row r="27" spans="2:6" ht="21" x14ac:dyDescent="0.35">
      <c r="B27" s="54" t="s">
        <v>61</v>
      </c>
      <c r="C27" s="54"/>
      <c r="D27" s="54"/>
      <c r="E27" s="54"/>
      <c r="F27" s="54"/>
    </row>
    <row r="29" spans="2:6" ht="24" thickBot="1" x14ac:dyDescent="0.4">
      <c r="C29" s="15"/>
      <c r="D29" s="21"/>
      <c r="E29" s="21"/>
    </row>
    <row r="30" spans="2:6" x14ac:dyDescent="0.25">
      <c r="C30" s="55" t="s">
        <v>7</v>
      </c>
      <c r="D30" s="58" t="s">
        <v>2</v>
      </c>
      <c r="E30" s="59"/>
    </row>
    <row r="31" spans="2:6" x14ac:dyDescent="0.25">
      <c r="C31" s="56"/>
      <c r="D31" s="70"/>
      <c r="E31" s="71"/>
    </row>
    <row r="32" spans="2:6" ht="15.75" thickBot="1" x14ac:dyDescent="0.3">
      <c r="C32" s="57"/>
      <c r="D32" s="16" t="s">
        <v>5</v>
      </c>
      <c r="E32" s="17" t="s">
        <v>6</v>
      </c>
    </row>
    <row r="33" spans="2:6" x14ac:dyDescent="0.25">
      <c r="C33" s="5">
        <v>45271</v>
      </c>
      <c r="D33" s="6">
        <v>0</v>
      </c>
      <c r="E33" s="11">
        <v>0</v>
      </c>
    </row>
    <row r="34" spans="2:6" x14ac:dyDescent="0.25">
      <c r="C34" s="7">
        <v>45272</v>
      </c>
      <c r="D34" s="8">
        <v>40000</v>
      </c>
      <c r="E34" s="12">
        <v>879.26049999999998</v>
      </c>
    </row>
    <row r="35" spans="2:6" x14ac:dyDescent="0.25">
      <c r="C35" s="5">
        <v>45273</v>
      </c>
      <c r="D35" s="6">
        <v>40000</v>
      </c>
      <c r="E35" s="11">
        <v>877.02499999999998</v>
      </c>
    </row>
    <row r="36" spans="2:6" x14ac:dyDescent="0.25">
      <c r="C36" s="7">
        <v>45274</v>
      </c>
      <c r="D36" s="8">
        <v>0</v>
      </c>
      <c r="E36" s="12">
        <v>0</v>
      </c>
    </row>
    <row r="37" spans="2:6" ht="15.75" thickBot="1" x14ac:dyDescent="0.3">
      <c r="C37" s="5">
        <v>45275</v>
      </c>
      <c r="D37" s="6">
        <v>120000</v>
      </c>
      <c r="E37" s="28">
        <v>872.96</v>
      </c>
    </row>
    <row r="38" spans="2:6" ht="15.75" thickBot="1" x14ac:dyDescent="0.3">
      <c r="C38" s="9" t="s">
        <v>3</v>
      </c>
      <c r="D38" s="10">
        <f>+SUM(D33:D37)</f>
        <v>200000</v>
      </c>
      <c r="E38" s="13">
        <f>+IFERROR(SUMPRODUCT(D33:D37,E33:E37)/D38,0)</f>
        <v>875.03309999999999</v>
      </c>
    </row>
    <row r="41" spans="2:6" ht="21" x14ac:dyDescent="0.35">
      <c r="B41" s="54" t="s">
        <v>62</v>
      </c>
      <c r="C41" s="54"/>
      <c r="D41" s="54"/>
      <c r="E41" s="54"/>
      <c r="F41" s="54"/>
    </row>
    <row r="43" spans="2:6" ht="24" thickBot="1" x14ac:dyDescent="0.4">
      <c r="C43" s="15"/>
      <c r="D43" s="21"/>
      <c r="E43" s="21"/>
    </row>
    <row r="44" spans="2:6" x14ac:dyDescent="0.25">
      <c r="C44" s="55" t="s">
        <v>7</v>
      </c>
      <c r="D44" s="58" t="s">
        <v>2</v>
      </c>
      <c r="E44" s="59"/>
    </row>
    <row r="45" spans="2:6" x14ac:dyDescent="0.25">
      <c r="C45" s="56"/>
      <c r="D45" s="70"/>
      <c r="E45" s="71"/>
    </row>
    <row r="46" spans="2:6" ht="15.75" thickBot="1" x14ac:dyDescent="0.3">
      <c r="C46" s="57"/>
      <c r="D46" s="16" t="s">
        <v>5</v>
      </c>
      <c r="E46" s="17" t="s">
        <v>6</v>
      </c>
    </row>
    <row r="47" spans="2:6" x14ac:dyDescent="0.25">
      <c r="C47" s="5">
        <v>45278</v>
      </c>
      <c r="D47" s="6">
        <v>120000</v>
      </c>
      <c r="E47" s="11">
        <v>875.36500000000001</v>
      </c>
    </row>
    <row r="48" spans="2:6" x14ac:dyDescent="0.25">
      <c r="C48" s="7">
        <v>45279</v>
      </c>
      <c r="D48" s="8">
        <v>120000</v>
      </c>
      <c r="E48" s="12">
        <v>862.7741666666667</v>
      </c>
    </row>
    <row r="49" spans="2:6" x14ac:dyDescent="0.25">
      <c r="C49" s="5">
        <v>45280</v>
      </c>
      <c r="D49" s="6">
        <v>120000</v>
      </c>
      <c r="E49" s="11">
        <v>868.2018333333333</v>
      </c>
    </row>
    <row r="50" spans="2:6" x14ac:dyDescent="0.25">
      <c r="C50" s="7">
        <v>45281</v>
      </c>
      <c r="D50" s="8">
        <v>100000</v>
      </c>
      <c r="E50" s="12">
        <v>870.34</v>
      </c>
    </row>
    <row r="51" spans="2:6" ht="15.75" thickBot="1" x14ac:dyDescent="0.3">
      <c r="C51" s="5">
        <v>45282</v>
      </c>
      <c r="D51" s="6">
        <v>0</v>
      </c>
      <c r="E51" s="28">
        <v>0</v>
      </c>
    </row>
    <row r="52" spans="2:6" ht="15.75" thickBot="1" x14ac:dyDescent="0.3">
      <c r="C52" s="9" t="s">
        <v>3</v>
      </c>
      <c r="D52" s="10">
        <f>+SUM(D47:D51)</f>
        <v>460000</v>
      </c>
      <c r="E52" s="13">
        <f>+IFERROR(SUMPRODUCT(D47:D51,E47:E51)/D52,0)</f>
        <v>869.1193913043478</v>
      </c>
    </row>
    <row r="55" spans="2:6" ht="21" x14ac:dyDescent="0.35">
      <c r="B55" s="54" t="s">
        <v>63</v>
      </c>
      <c r="C55" s="54"/>
      <c r="D55" s="54"/>
      <c r="E55" s="54"/>
      <c r="F55" s="54"/>
    </row>
    <row r="57" spans="2:6" ht="24" thickBot="1" x14ac:dyDescent="0.4">
      <c r="C57" s="15"/>
      <c r="D57" s="21"/>
      <c r="E57" s="21"/>
    </row>
    <row r="58" spans="2:6" x14ac:dyDescent="0.25">
      <c r="C58" s="55" t="s">
        <v>7</v>
      </c>
      <c r="D58" s="58" t="s">
        <v>2</v>
      </c>
      <c r="E58" s="59"/>
    </row>
    <row r="59" spans="2:6" x14ac:dyDescent="0.25">
      <c r="C59" s="56"/>
      <c r="D59" s="70"/>
      <c r="E59" s="71"/>
    </row>
    <row r="60" spans="2:6" ht="15.75" thickBot="1" x14ac:dyDescent="0.3">
      <c r="C60" s="57"/>
      <c r="D60" s="16" t="s">
        <v>5</v>
      </c>
      <c r="E60" s="17" t="s">
        <v>6</v>
      </c>
    </row>
    <row r="61" spans="2:6" x14ac:dyDescent="0.25">
      <c r="C61" s="5">
        <v>45285</v>
      </c>
      <c r="D61" s="6" t="s">
        <v>59</v>
      </c>
      <c r="E61" s="11" t="s">
        <v>59</v>
      </c>
    </row>
    <row r="62" spans="2:6" x14ac:dyDescent="0.25">
      <c r="C62" s="7">
        <f>1+C61</f>
        <v>45286</v>
      </c>
      <c r="D62" s="8">
        <v>0</v>
      </c>
      <c r="E62" s="12">
        <v>0</v>
      </c>
    </row>
    <row r="63" spans="2:6" x14ac:dyDescent="0.25">
      <c r="C63" s="5">
        <f t="shared" ref="C63:C65" si="1">1+C62</f>
        <v>45287</v>
      </c>
      <c r="D63" s="6">
        <v>0</v>
      </c>
      <c r="E63" s="11">
        <v>0</v>
      </c>
    </row>
    <row r="64" spans="2:6" x14ac:dyDescent="0.25">
      <c r="C64" s="7">
        <f t="shared" si="1"/>
        <v>45288</v>
      </c>
      <c r="D64" s="8">
        <v>120000</v>
      </c>
      <c r="E64" s="12">
        <v>884.03033333333337</v>
      </c>
    </row>
    <row r="65" spans="3:5" ht="15.75" thickBot="1" x14ac:dyDescent="0.3">
      <c r="C65" s="5">
        <f t="shared" si="1"/>
        <v>45289</v>
      </c>
      <c r="D65" s="6">
        <v>60000</v>
      </c>
      <c r="E65" s="28">
        <v>874.85</v>
      </c>
    </row>
    <row r="66" spans="3:5" ht="15.75" thickBot="1" x14ac:dyDescent="0.3">
      <c r="C66" s="9" t="s">
        <v>3</v>
      </c>
      <c r="D66" s="10">
        <f>+SUM(D61:D65)</f>
        <v>180000</v>
      </c>
      <c r="E66" s="13">
        <f>+IFERROR(SUMPRODUCT(D61:D65,E61:E65)/D66,0)</f>
        <v>880.97022222222222</v>
      </c>
    </row>
  </sheetData>
  <mergeCells count="15">
    <mergeCell ref="B55:F55"/>
    <mergeCell ref="C58:C60"/>
    <mergeCell ref="D58:E59"/>
    <mergeCell ref="B27:F27"/>
    <mergeCell ref="C30:C32"/>
    <mergeCell ref="D30:E31"/>
    <mergeCell ref="B41:F41"/>
    <mergeCell ref="C44:C46"/>
    <mergeCell ref="D44:E45"/>
    <mergeCell ref="B3:F3"/>
    <mergeCell ref="C6:C8"/>
    <mergeCell ref="D6:E7"/>
    <mergeCell ref="B13:F13"/>
    <mergeCell ref="C16:C18"/>
    <mergeCell ref="D16:E17"/>
  </mergeCells>
  <pageMargins left="0.70866141732283472" right="0.70866141732283472" top="1.299212598425197" bottom="0.74803149606299213" header="0.31496062992125984" footer="0.31496062992125984"/>
  <pageSetup paperSize="119" scale="90" orientation="portrait" r:id="rId1"/>
  <rowBreaks count="1" manualBreakCount="1">
    <brk id="39" min="1" max="5" man="1"/>
  </rowBreaks>
  <colBreaks count="1" manualBreakCount="1">
    <brk id="1" max="8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8BA62-EF49-4B83-B4A1-189E3E763467}">
  <dimension ref="B1:F65"/>
  <sheetViews>
    <sheetView showGridLines="0" topLeftCell="A56" zoomScale="90" zoomScaleNormal="90" workbookViewId="0">
      <selection activeCell="B57" sqref="B57:F57"/>
    </sheetView>
  </sheetViews>
  <sheetFormatPr baseColWidth="10" defaultRowHeight="15" x14ac:dyDescent="0.25"/>
  <cols>
    <col min="1" max="1" width="1.7109375" customWidth="1"/>
    <col min="2" max="2" width="17.42578125" customWidth="1"/>
    <col min="3" max="3" width="14.85546875" customWidth="1"/>
    <col min="4" max="4" width="13.28515625" customWidth="1"/>
    <col min="5" max="5" width="14" customWidth="1"/>
    <col min="6" max="6" width="17.42578125" customWidth="1"/>
  </cols>
  <sheetData>
    <row r="1" spans="2:6" ht="28.5" x14ac:dyDescent="0.45">
      <c r="B1" s="62" t="s">
        <v>0</v>
      </c>
      <c r="C1" s="62"/>
      <c r="D1" s="62"/>
      <c r="E1" s="62"/>
      <c r="F1" s="62"/>
    </row>
    <row r="2" spans="2:6" ht="28.5" x14ac:dyDescent="0.45">
      <c r="B2" s="14"/>
      <c r="C2" s="14"/>
      <c r="D2" s="14"/>
      <c r="E2" s="14"/>
      <c r="F2" s="14"/>
    </row>
    <row r="3" spans="2:6" ht="21" x14ac:dyDescent="0.35">
      <c r="B3" s="54" t="s">
        <v>13</v>
      </c>
      <c r="C3" s="54"/>
      <c r="D3" s="54"/>
      <c r="E3" s="54"/>
      <c r="F3" s="54"/>
    </row>
    <row r="5" spans="2:6" ht="24" thickBot="1" x14ac:dyDescent="0.4">
      <c r="C5" s="1" t="s">
        <v>4</v>
      </c>
      <c r="D5" s="2"/>
      <c r="E5" s="2"/>
    </row>
    <row r="6" spans="2:6" x14ac:dyDescent="0.25">
      <c r="C6" s="63" t="s">
        <v>1</v>
      </c>
      <c r="D6" s="66" t="s">
        <v>2</v>
      </c>
      <c r="E6" s="67"/>
    </row>
    <row r="7" spans="2:6" x14ac:dyDescent="0.25">
      <c r="C7" s="64"/>
      <c r="D7" s="68"/>
      <c r="E7" s="69"/>
    </row>
    <row r="8" spans="2:6" ht="15.75" thickBot="1" x14ac:dyDescent="0.3">
      <c r="C8" s="65"/>
      <c r="D8" s="3" t="s">
        <v>5</v>
      </c>
      <c r="E8" s="4" t="s">
        <v>6</v>
      </c>
    </row>
    <row r="9" spans="2:6" x14ac:dyDescent="0.25">
      <c r="C9" s="5">
        <v>44958</v>
      </c>
      <c r="D9" s="6">
        <v>100000</v>
      </c>
      <c r="E9" s="11">
        <v>791.83720000000005</v>
      </c>
    </row>
    <row r="10" spans="2:6" x14ac:dyDescent="0.25">
      <c r="C10" s="7">
        <v>44959</v>
      </c>
      <c r="D10" s="8">
        <v>136000</v>
      </c>
      <c r="E10" s="12">
        <v>780.26661764705898</v>
      </c>
    </row>
    <row r="11" spans="2:6" ht="15.75" thickBot="1" x14ac:dyDescent="0.3">
      <c r="C11" s="5">
        <v>44960</v>
      </c>
      <c r="D11" s="6">
        <v>140000</v>
      </c>
      <c r="E11" s="11">
        <v>791.272285714286</v>
      </c>
    </row>
    <row r="12" spans="2:6" ht="15.75" thickBot="1" x14ac:dyDescent="0.3">
      <c r="C12" s="9" t="s">
        <v>3</v>
      </c>
      <c r="D12" s="10">
        <v>376000</v>
      </c>
      <c r="E12" s="13">
        <v>787.44175531914914</v>
      </c>
    </row>
    <row r="13" spans="2:6" ht="15" customHeight="1" x14ac:dyDescent="0.35">
      <c r="C13" s="15"/>
      <c r="D13" s="21"/>
      <c r="E13" s="21"/>
    </row>
    <row r="14" spans="2:6" x14ac:dyDescent="0.25">
      <c r="C14" s="23"/>
      <c r="D14" s="24"/>
      <c r="E14" s="24"/>
    </row>
    <row r="15" spans="2:6" ht="21" x14ac:dyDescent="0.35">
      <c r="B15" s="54" t="s">
        <v>14</v>
      </c>
      <c r="C15" s="54"/>
      <c r="D15" s="54"/>
      <c r="E15" s="54"/>
      <c r="F15" s="54"/>
    </row>
    <row r="16" spans="2:6" x14ac:dyDescent="0.25">
      <c r="C16" s="23"/>
      <c r="D16" s="25"/>
      <c r="E16" s="25"/>
    </row>
    <row r="17" spans="2:6" ht="24" thickBot="1" x14ac:dyDescent="0.4">
      <c r="C17" s="15" t="s">
        <v>4</v>
      </c>
      <c r="D17" s="21"/>
      <c r="E17" s="21"/>
    </row>
    <row r="18" spans="2:6" x14ac:dyDescent="0.25">
      <c r="C18" s="55" t="s">
        <v>7</v>
      </c>
      <c r="D18" s="58" t="s">
        <v>2</v>
      </c>
      <c r="E18" s="59"/>
    </row>
    <row r="19" spans="2:6" x14ac:dyDescent="0.25">
      <c r="C19" s="56"/>
      <c r="D19" s="60"/>
      <c r="E19" s="61"/>
    </row>
    <row r="20" spans="2:6" ht="15.75" thickBot="1" x14ac:dyDescent="0.3">
      <c r="C20" s="57"/>
      <c r="D20" s="16" t="s">
        <v>5</v>
      </c>
      <c r="E20" s="17" t="s">
        <v>6</v>
      </c>
    </row>
    <row r="21" spans="2:6" x14ac:dyDescent="0.25">
      <c r="C21" s="5">
        <v>44963</v>
      </c>
      <c r="D21" s="6">
        <v>140000</v>
      </c>
      <c r="E21" s="11">
        <v>804.65157142857197</v>
      </c>
    </row>
    <row r="22" spans="2:6" x14ac:dyDescent="0.25">
      <c r="C22" s="7">
        <v>44964</v>
      </c>
      <c r="D22" s="8">
        <v>140000</v>
      </c>
      <c r="E22" s="12">
        <v>798.85471428571395</v>
      </c>
    </row>
    <row r="23" spans="2:6" x14ac:dyDescent="0.25">
      <c r="C23" s="5">
        <v>44965</v>
      </c>
      <c r="D23" s="6">
        <v>140000</v>
      </c>
      <c r="E23" s="11">
        <v>790.15114285714299</v>
      </c>
    </row>
    <row r="24" spans="2:6" x14ac:dyDescent="0.25">
      <c r="C24" s="7">
        <v>44966</v>
      </c>
      <c r="D24" s="8">
        <v>140000</v>
      </c>
      <c r="E24" s="12">
        <v>795.51599999999996</v>
      </c>
    </row>
    <row r="25" spans="2:6" ht="15" customHeight="1" thickBot="1" x14ac:dyDescent="0.4">
      <c r="B25" s="22"/>
      <c r="C25" s="5">
        <v>44967</v>
      </c>
      <c r="D25" s="6">
        <v>132000</v>
      </c>
      <c r="E25" s="11">
        <v>801.56818181818198</v>
      </c>
      <c r="F25" s="22"/>
    </row>
    <row r="26" spans="2:6" ht="15.75" thickBot="1" x14ac:dyDescent="0.3">
      <c r="C26" s="9" t="s">
        <v>3</v>
      </c>
      <c r="D26" s="10">
        <v>692000</v>
      </c>
      <c r="E26" s="13">
        <v>798.10878612716783</v>
      </c>
    </row>
    <row r="27" spans="2:6" ht="15" customHeight="1" x14ac:dyDescent="0.35">
      <c r="C27" s="15"/>
      <c r="D27" s="21"/>
      <c r="E27" s="21"/>
    </row>
    <row r="28" spans="2:6" x14ac:dyDescent="0.25">
      <c r="C28" s="23"/>
      <c r="D28" s="24"/>
      <c r="E28" s="24"/>
    </row>
    <row r="29" spans="2:6" ht="21" x14ac:dyDescent="0.35">
      <c r="B29" s="54" t="s">
        <v>15</v>
      </c>
      <c r="C29" s="54"/>
      <c r="D29" s="54"/>
      <c r="E29" s="54"/>
      <c r="F29" s="54"/>
    </row>
    <row r="30" spans="2:6" x14ac:dyDescent="0.25">
      <c r="C30" s="23"/>
      <c r="D30" s="25"/>
      <c r="E30" s="25"/>
    </row>
    <row r="31" spans="2:6" ht="24" thickBot="1" x14ac:dyDescent="0.4">
      <c r="C31" s="15" t="s">
        <v>4</v>
      </c>
      <c r="D31" s="21"/>
      <c r="E31" s="21"/>
    </row>
    <row r="32" spans="2:6" x14ac:dyDescent="0.25">
      <c r="C32" s="55" t="s">
        <v>7</v>
      </c>
      <c r="D32" s="58" t="s">
        <v>2</v>
      </c>
      <c r="E32" s="59"/>
    </row>
    <row r="33" spans="2:6" x14ac:dyDescent="0.25">
      <c r="C33" s="56"/>
      <c r="D33" s="60"/>
      <c r="E33" s="61"/>
    </row>
    <row r="34" spans="2:6" ht="15.75" thickBot="1" x14ac:dyDescent="0.3">
      <c r="C34" s="57"/>
      <c r="D34" s="16" t="s">
        <v>5</v>
      </c>
      <c r="E34" s="17" t="s">
        <v>6</v>
      </c>
    </row>
    <row r="35" spans="2:6" x14ac:dyDescent="0.25">
      <c r="C35" s="5">
        <v>44970</v>
      </c>
      <c r="D35" s="6">
        <v>140000</v>
      </c>
      <c r="E35" s="11">
        <v>793.57057142857104</v>
      </c>
    </row>
    <row r="36" spans="2:6" x14ac:dyDescent="0.25">
      <c r="C36" s="7">
        <v>44971</v>
      </c>
      <c r="D36" s="8">
        <v>132000</v>
      </c>
      <c r="E36" s="12">
        <v>789.53363636363599</v>
      </c>
    </row>
    <row r="37" spans="2:6" x14ac:dyDescent="0.25">
      <c r="C37" s="5">
        <v>44972</v>
      </c>
      <c r="D37" s="6">
        <v>150000</v>
      </c>
      <c r="E37" s="11">
        <v>791.48186666666697</v>
      </c>
    </row>
    <row r="38" spans="2:6" x14ac:dyDescent="0.25">
      <c r="C38" s="7">
        <v>44973</v>
      </c>
      <c r="D38" s="8">
        <v>126000</v>
      </c>
      <c r="E38" s="12">
        <v>797.02333333333297</v>
      </c>
    </row>
    <row r="39" spans="2:6" ht="15" customHeight="1" thickBot="1" x14ac:dyDescent="0.4">
      <c r="B39" s="22"/>
      <c r="C39" s="5">
        <v>44974</v>
      </c>
      <c r="D39" s="6">
        <v>0</v>
      </c>
      <c r="E39" s="18">
        <v>0</v>
      </c>
      <c r="F39" s="22"/>
    </row>
    <row r="40" spans="2:6" ht="15.75" thickBot="1" x14ac:dyDescent="0.3">
      <c r="C40" s="9" t="s">
        <v>3</v>
      </c>
      <c r="D40" s="10">
        <v>548000</v>
      </c>
      <c r="E40" s="13">
        <v>792.8203284671531</v>
      </c>
    </row>
    <row r="41" spans="2:6" ht="15" customHeight="1" x14ac:dyDescent="0.35">
      <c r="C41" s="15"/>
      <c r="D41" s="21"/>
      <c r="E41" s="21"/>
    </row>
    <row r="42" spans="2:6" x14ac:dyDescent="0.25">
      <c r="C42" s="23"/>
      <c r="D42" s="24"/>
      <c r="E42" s="24"/>
    </row>
    <row r="43" spans="2:6" ht="21" x14ac:dyDescent="0.35">
      <c r="B43" s="54" t="s">
        <v>16</v>
      </c>
      <c r="C43" s="54"/>
      <c r="D43" s="54"/>
      <c r="E43" s="54"/>
      <c r="F43" s="54"/>
    </row>
    <row r="44" spans="2:6" x14ac:dyDescent="0.25">
      <c r="C44" s="23"/>
      <c r="D44" s="25"/>
      <c r="E44" s="25"/>
    </row>
    <row r="45" spans="2:6" ht="24" thickBot="1" x14ac:dyDescent="0.4">
      <c r="C45" s="15" t="s">
        <v>4</v>
      </c>
      <c r="D45" s="21"/>
      <c r="E45" s="21"/>
    </row>
    <row r="46" spans="2:6" x14ac:dyDescent="0.25">
      <c r="C46" s="55" t="s">
        <v>7</v>
      </c>
      <c r="D46" s="58" t="s">
        <v>2</v>
      </c>
      <c r="E46" s="59"/>
    </row>
    <row r="47" spans="2:6" x14ac:dyDescent="0.25">
      <c r="C47" s="56"/>
      <c r="D47" s="60"/>
      <c r="E47" s="61"/>
    </row>
    <row r="48" spans="2:6" ht="15.75" thickBot="1" x14ac:dyDescent="0.3">
      <c r="C48" s="57"/>
      <c r="D48" s="16" t="s">
        <v>5</v>
      </c>
      <c r="E48" s="17" t="s">
        <v>6</v>
      </c>
    </row>
    <row r="49" spans="2:6" x14ac:dyDescent="0.25">
      <c r="C49" s="5">
        <v>44977</v>
      </c>
      <c r="D49" s="6">
        <v>0</v>
      </c>
      <c r="E49" s="18">
        <v>0</v>
      </c>
    </row>
    <row r="50" spans="2:6" x14ac:dyDescent="0.25">
      <c r="C50" s="7">
        <v>44978</v>
      </c>
      <c r="D50" s="8">
        <v>100000</v>
      </c>
      <c r="E50" s="12">
        <v>795.63480000000004</v>
      </c>
    </row>
    <row r="51" spans="2:6" x14ac:dyDescent="0.25">
      <c r="C51" s="5">
        <v>44979</v>
      </c>
      <c r="D51" s="6">
        <v>100000</v>
      </c>
      <c r="E51" s="11">
        <v>801.51419999999996</v>
      </c>
    </row>
    <row r="52" spans="2:6" x14ac:dyDescent="0.25">
      <c r="C52" s="7">
        <v>44980</v>
      </c>
      <c r="D52" s="8">
        <v>100000</v>
      </c>
      <c r="E52" s="12">
        <v>798.24760000000003</v>
      </c>
    </row>
    <row r="53" spans="2:6" ht="15" customHeight="1" thickBot="1" x14ac:dyDescent="0.4">
      <c r="B53" s="22"/>
      <c r="C53" s="5">
        <v>44981</v>
      </c>
      <c r="D53" s="6">
        <v>80000</v>
      </c>
      <c r="E53" s="11">
        <v>819.38199999999995</v>
      </c>
      <c r="F53" s="22"/>
    </row>
    <row r="54" spans="2:6" ht="15.75" thickBot="1" x14ac:dyDescent="0.3">
      <c r="C54" s="9" t="s">
        <v>3</v>
      </c>
      <c r="D54" s="10">
        <v>380000</v>
      </c>
      <c r="E54" s="13">
        <v>802.86900000000003</v>
      </c>
    </row>
    <row r="57" spans="2:6" ht="21" x14ac:dyDescent="0.35">
      <c r="B57" s="54" t="s">
        <v>17</v>
      </c>
      <c r="C57" s="54"/>
      <c r="D57" s="54"/>
      <c r="E57" s="54"/>
      <c r="F57" s="54"/>
    </row>
    <row r="59" spans="2:6" ht="24" thickBot="1" x14ac:dyDescent="0.4">
      <c r="C59" s="15" t="s">
        <v>4</v>
      </c>
      <c r="D59" s="21"/>
      <c r="E59" s="21"/>
    </row>
    <row r="60" spans="2:6" x14ac:dyDescent="0.25">
      <c r="C60" s="55" t="s">
        <v>7</v>
      </c>
      <c r="D60" s="58" t="s">
        <v>2</v>
      </c>
      <c r="E60" s="59"/>
    </row>
    <row r="61" spans="2:6" x14ac:dyDescent="0.25">
      <c r="C61" s="56"/>
      <c r="D61" s="70"/>
      <c r="E61" s="71"/>
    </row>
    <row r="62" spans="2:6" ht="15.75" thickBot="1" x14ac:dyDescent="0.3">
      <c r="C62" s="57"/>
      <c r="D62" s="16" t="s">
        <v>5</v>
      </c>
      <c r="E62" s="17" t="s">
        <v>6</v>
      </c>
    </row>
    <row r="63" spans="2:6" x14ac:dyDescent="0.25">
      <c r="C63" s="5">
        <v>44984</v>
      </c>
      <c r="D63" s="6">
        <v>0</v>
      </c>
      <c r="E63" s="18">
        <v>0</v>
      </c>
    </row>
    <row r="64" spans="2:6" ht="15.75" thickBot="1" x14ac:dyDescent="0.3">
      <c r="C64" s="7">
        <v>44985</v>
      </c>
      <c r="D64" s="8">
        <v>0</v>
      </c>
      <c r="E64" s="19">
        <v>0</v>
      </c>
    </row>
    <row r="65" spans="3:5" ht="15.75" thickBot="1" x14ac:dyDescent="0.3">
      <c r="C65" s="9" t="s">
        <v>3</v>
      </c>
      <c r="D65" s="10">
        <f>+SUM(D63:D64)</f>
        <v>0</v>
      </c>
      <c r="E65" s="20">
        <f>+IFERROR(SUMPRODUCT(D63:D64,E63:E64)/D65,0)</f>
        <v>0</v>
      </c>
    </row>
  </sheetData>
  <mergeCells count="16">
    <mergeCell ref="B57:F57"/>
    <mergeCell ref="C60:C62"/>
    <mergeCell ref="D60:E61"/>
    <mergeCell ref="B43:F43"/>
    <mergeCell ref="C46:C48"/>
    <mergeCell ref="D46:E47"/>
    <mergeCell ref="B1:F1"/>
    <mergeCell ref="B3:F3"/>
    <mergeCell ref="C6:C8"/>
    <mergeCell ref="D6:E7"/>
    <mergeCell ref="B15:F15"/>
    <mergeCell ref="B29:F29"/>
    <mergeCell ref="C32:C34"/>
    <mergeCell ref="D32:E33"/>
    <mergeCell ref="C18:C20"/>
    <mergeCell ref="D18:E19"/>
  </mergeCells>
  <pageMargins left="0.7" right="0.7" top="0.75" bottom="0.75" header="0.3" footer="0.3"/>
  <pageSetup orientation="portrait" r:id="rId1"/>
  <rowBreaks count="2" manualBreakCount="2">
    <brk id="27" max="5" man="1"/>
    <brk id="55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DCE0A-36D0-4292-89C2-029788716D96}">
  <dimension ref="B1:F68"/>
  <sheetViews>
    <sheetView showGridLines="0" topLeftCell="A56" zoomScale="90" zoomScaleNormal="90" workbookViewId="0">
      <selection activeCell="B57" sqref="B57:F57"/>
    </sheetView>
  </sheetViews>
  <sheetFormatPr baseColWidth="10" defaultRowHeight="15" x14ac:dyDescent="0.25"/>
  <cols>
    <col min="1" max="1" width="1.7109375" customWidth="1"/>
    <col min="2" max="2" width="17.42578125" customWidth="1"/>
    <col min="3" max="3" width="14.85546875" customWidth="1"/>
    <col min="4" max="4" width="13.28515625" customWidth="1"/>
    <col min="5" max="5" width="14" customWidth="1"/>
    <col min="6" max="6" width="17.42578125" customWidth="1"/>
  </cols>
  <sheetData>
    <row r="1" spans="2:6" ht="28.5" x14ac:dyDescent="0.45">
      <c r="B1" s="62" t="s">
        <v>0</v>
      </c>
      <c r="C1" s="62"/>
      <c r="D1" s="62"/>
      <c r="E1" s="62"/>
      <c r="F1" s="62"/>
    </row>
    <row r="2" spans="2:6" ht="28.5" x14ac:dyDescent="0.45">
      <c r="B2" s="14"/>
      <c r="C2" s="14"/>
      <c r="D2" s="14"/>
      <c r="E2" s="14"/>
      <c r="F2" s="14"/>
    </row>
    <row r="3" spans="2:6" ht="21" x14ac:dyDescent="0.35">
      <c r="B3" s="54" t="s">
        <v>18</v>
      </c>
      <c r="C3" s="54"/>
      <c r="D3" s="54"/>
      <c r="E3" s="54"/>
      <c r="F3" s="54"/>
    </row>
    <row r="5" spans="2:6" ht="24" thickBot="1" x14ac:dyDescent="0.4">
      <c r="C5" s="15" t="s">
        <v>4</v>
      </c>
      <c r="D5" s="21"/>
      <c r="E5" s="21"/>
    </row>
    <row r="6" spans="2:6" x14ac:dyDescent="0.25">
      <c r="C6" s="55" t="s">
        <v>7</v>
      </c>
      <c r="D6" s="58" t="s">
        <v>2</v>
      </c>
      <c r="E6" s="59"/>
    </row>
    <row r="7" spans="2:6" x14ac:dyDescent="0.25">
      <c r="C7" s="56"/>
      <c r="D7" s="70"/>
      <c r="E7" s="71"/>
    </row>
    <row r="8" spans="2:6" ht="15.75" thickBot="1" x14ac:dyDescent="0.3">
      <c r="C8" s="57"/>
      <c r="D8" s="16" t="s">
        <v>5</v>
      </c>
      <c r="E8" s="17" t="s">
        <v>6</v>
      </c>
    </row>
    <row r="9" spans="2:6" x14ac:dyDescent="0.25">
      <c r="C9" s="5">
        <v>44986</v>
      </c>
      <c r="D9" s="6">
        <v>0</v>
      </c>
      <c r="E9" s="11">
        <v>0</v>
      </c>
    </row>
    <row r="10" spans="2:6" x14ac:dyDescent="0.25">
      <c r="C10" s="7">
        <v>44987</v>
      </c>
      <c r="D10" s="8">
        <v>0</v>
      </c>
      <c r="E10" s="12">
        <v>0</v>
      </c>
    </row>
    <row r="11" spans="2:6" ht="15" customHeight="1" thickBot="1" x14ac:dyDescent="0.4">
      <c r="B11" s="22"/>
      <c r="C11" s="5">
        <v>44988</v>
      </c>
      <c r="D11" s="6">
        <v>0</v>
      </c>
      <c r="E11" s="26">
        <v>0</v>
      </c>
      <c r="F11" s="22"/>
    </row>
    <row r="12" spans="2:6" ht="15.75" thickBot="1" x14ac:dyDescent="0.3">
      <c r="C12" s="9" t="s">
        <v>3</v>
      </c>
      <c r="D12" s="10">
        <f>+SUM(D9:D11)</f>
        <v>0</v>
      </c>
      <c r="E12" s="13">
        <f>+IFERROR(SUMPRODUCT(D9:D11,E9:E11)/D12,0)</f>
        <v>0</v>
      </c>
    </row>
    <row r="13" spans="2:6" ht="15" customHeight="1" x14ac:dyDescent="0.35">
      <c r="C13" s="15"/>
      <c r="D13" s="21"/>
      <c r="E13" s="21"/>
    </row>
    <row r="14" spans="2:6" x14ac:dyDescent="0.25">
      <c r="C14" s="23"/>
      <c r="D14" s="24"/>
      <c r="E14" s="24"/>
    </row>
    <row r="15" spans="2:6" ht="21" x14ac:dyDescent="0.35">
      <c r="B15" s="54" t="s">
        <v>19</v>
      </c>
      <c r="C15" s="54"/>
      <c r="D15" s="54"/>
      <c r="E15" s="54"/>
      <c r="F15" s="54"/>
    </row>
    <row r="17" spans="2:6" ht="24" thickBot="1" x14ac:dyDescent="0.4">
      <c r="C17" s="15" t="s">
        <v>4</v>
      </c>
      <c r="D17" s="21"/>
      <c r="E17" s="21"/>
    </row>
    <row r="18" spans="2:6" x14ac:dyDescent="0.25">
      <c r="C18" s="55" t="s">
        <v>7</v>
      </c>
      <c r="D18" s="58" t="s">
        <v>2</v>
      </c>
      <c r="E18" s="59"/>
    </row>
    <row r="19" spans="2:6" x14ac:dyDescent="0.25">
      <c r="C19" s="56"/>
      <c r="D19" s="70"/>
      <c r="E19" s="71"/>
    </row>
    <row r="20" spans="2:6" ht="15.75" thickBot="1" x14ac:dyDescent="0.3">
      <c r="C20" s="57"/>
      <c r="D20" s="16" t="s">
        <v>5</v>
      </c>
      <c r="E20" s="17" t="s">
        <v>6</v>
      </c>
    </row>
    <row r="21" spans="2:6" x14ac:dyDescent="0.25">
      <c r="C21" s="5">
        <v>44991</v>
      </c>
      <c r="D21" s="6">
        <v>0</v>
      </c>
      <c r="E21" s="18">
        <v>0</v>
      </c>
    </row>
    <row r="22" spans="2:6" x14ac:dyDescent="0.25">
      <c r="C22" s="7">
        <v>44992</v>
      </c>
      <c r="D22" s="8">
        <v>100000</v>
      </c>
      <c r="E22" s="12">
        <v>795.73979999999995</v>
      </c>
    </row>
    <row r="23" spans="2:6" x14ac:dyDescent="0.25">
      <c r="C23" s="5">
        <v>44993</v>
      </c>
      <c r="D23" s="6">
        <v>96000</v>
      </c>
      <c r="E23" s="11">
        <v>801.54166666666697</v>
      </c>
    </row>
    <row r="24" spans="2:6" x14ac:dyDescent="0.25">
      <c r="C24" s="7">
        <v>44994</v>
      </c>
      <c r="D24" s="8">
        <v>98000</v>
      </c>
      <c r="E24" s="12">
        <v>801.97489795918398</v>
      </c>
    </row>
    <row r="25" spans="2:6" ht="15.75" thickBot="1" x14ac:dyDescent="0.3">
      <c r="C25" s="5">
        <v>44995</v>
      </c>
      <c r="D25" s="6">
        <v>100000</v>
      </c>
      <c r="E25" s="26">
        <v>800.2482</v>
      </c>
    </row>
    <row r="26" spans="2:6" ht="15.75" thickBot="1" x14ac:dyDescent="0.3">
      <c r="C26" s="9" t="s">
        <v>3</v>
      </c>
      <c r="D26" s="10">
        <f>+SUM(D21:D25)</f>
        <v>394000</v>
      </c>
      <c r="E26" s="13">
        <f>+IFERROR(SUMPRODUCT(D21:D25,E21:E25)/D26,0)</f>
        <v>799.84857868020322</v>
      </c>
    </row>
    <row r="27" spans="2:6" ht="15" customHeight="1" x14ac:dyDescent="0.35">
      <c r="C27" s="15"/>
      <c r="D27" s="21"/>
      <c r="E27" s="21"/>
    </row>
    <row r="28" spans="2:6" x14ac:dyDescent="0.25">
      <c r="C28" s="23"/>
      <c r="D28" s="24"/>
      <c r="E28" s="24"/>
    </row>
    <row r="29" spans="2:6" ht="21" x14ac:dyDescent="0.35">
      <c r="B29" s="54" t="s">
        <v>20</v>
      </c>
      <c r="C29" s="54"/>
      <c r="D29" s="54"/>
      <c r="E29" s="54"/>
      <c r="F29" s="54"/>
    </row>
    <row r="31" spans="2:6" ht="24" thickBot="1" x14ac:dyDescent="0.4">
      <c r="C31" s="15" t="s">
        <v>4</v>
      </c>
      <c r="D31" s="21"/>
      <c r="E31" s="21"/>
    </row>
    <row r="32" spans="2:6" x14ac:dyDescent="0.25">
      <c r="C32" s="55" t="s">
        <v>7</v>
      </c>
      <c r="D32" s="58" t="s">
        <v>2</v>
      </c>
      <c r="E32" s="59"/>
    </row>
    <row r="33" spans="2:6" x14ac:dyDescent="0.25">
      <c r="C33" s="56"/>
      <c r="D33" s="70"/>
      <c r="E33" s="71"/>
    </row>
    <row r="34" spans="2:6" ht="15.75" thickBot="1" x14ac:dyDescent="0.3">
      <c r="C34" s="57"/>
      <c r="D34" s="16" t="s">
        <v>5</v>
      </c>
      <c r="E34" s="17" t="s">
        <v>6</v>
      </c>
    </row>
    <row r="35" spans="2:6" x14ac:dyDescent="0.25">
      <c r="C35" s="5">
        <v>44998</v>
      </c>
      <c r="D35" s="6">
        <v>100000</v>
      </c>
      <c r="E35" s="11">
        <v>806.60540000000003</v>
      </c>
    </row>
    <row r="36" spans="2:6" x14ac:dyDescent="0.25">
      <c r="C36" s="7">
        <v>44999</v>
      </c>
      <c r="D36" s="8">
        <v>100000</v>
      </c>
      <c r="E36" s="12">
        <v>798.1662</v>
      </c>
    </row>
    <row r="37" spans="2:6" x14ac:dyDescent="0.25">
      <c r="C37" s="5">
        <v>45000</v>
      </c>
      <c r="D37" s="6">
        <v>94000</v>
      </c>
      <c r="E37" s="11">
        <v>814.65638297872295</v>
      </c>
    </row>
    <row r="38" spans="2:6" x14ac:dyDescent="0.25">
      <c r="C38" s="7">
        <v>45001</v>
      </c>
      <c r="D38" s="8">
        <v>100000</v>
      </c>
      <c r="E38" s="12">
        <v>825.81</v>
      </c>
    </row>
    <row r="39" spans="2:6" ht="15.75" thickBot="1" x14ac:dyDescent="0.3">
      <c r="C39" s="5">
        <v>45002</v>
      </c>
      <c r="D39" s="6">
        <v>100000</v>
      </c>
      <c r="E39" s="26">
        <v>829.3646</v>
      </c>
    </row>
    <row r="40" spans="2:6" ht="15.75" thickBot="1" x14ac:dyDescent="0.3">
      <c r="C40" s="9" t="s">
        <v>3</v>
      </c>
      <c r="D40" s="10">
        <f>+SUM(D35:D39)</f>
        <v>494000</v>
      </c>
      <c r="E40" s="13">
        <f>+IFERROR(SUMPRODUCT(D35:D39,E35:E39)/D40,0)</f>
        <v>814.9237246963562</v>
      </c>
    </row>
    <row r="41" spans="2:6" ht="15" customHeight="1" x14ac:dyDescent="0.35">
      <c r="C41" s="15"/>
      <c r="D41" s="21"/>
      <c r="E41" s="21"/>
    </row>
    <row r="42" spans="2:6" x14ac:dyDescent="0.25">
      <c r="C42" s="23"/>
      <c r="D42" s="24"/>
      <c r="E42" s="24"/>
    </row>
    <row r="43" spans="2:6" ht="21" x14ac:dyDescent="0.35">
      <c r="B43" s="54" t="s">
        <v>21</v>
      </c>
      <c r="C43" s="54"/>
      <c r="D43" s="54"/>
      <c r="E43" s="54"/>
      <c r="F43" s="54"/>
    </row>
    <row r="45" spans="2:6" ht="24" thickBot="1" x14ac:dyDescent="0.4">
      <c r="C45" s="15" t="s">
        <v>4</v>
      </c>
      <c r="D45" s="21"/>
      <c r="E45" s="21"/>
    </row>
    <row r="46" spans="2:6" x14ac:dyDescent="0.25">
      <c r="C46" s="55" t="s">
        <v>7</v>
      </c>
      <c r="D46" s="58" t="s">
        <v>2</v>
      </c>
      <c r="E46" s="59"/>
    </row>
    <row r="47" spans="2:6" x14ac:dyDescent="0.25">
      <c r="C47" s="56"/>
      <c r="D47" s="70"/>
      <c r="E47" s="71"/>
    </row>
    <row r="48" spans="2:6" ht="15.75" thickBot="1" x14ac:dyDescent="0.3">
      <c r="C48" s="57"/>
      <c r="D48" s="16" t="s">
        <v>5</v>
      </c>
      <c r="E48" s="17" t="s">
        <v>6</v>
      </c>
    </row>
    <row r="49" spans="2:6" x14ac:dyDescent="0.25">
      <c r="C49" s="5">
        <v>45005</v>
      </c>
      <c r="D49" s="6">
        <v>100000</v>
      </c>
      <c r="E49" s="11">
        <v>826.69359999999995</v>
      </c>
    </row>
    <row r="50" spans="2:6" x14ac:dyDescent="0.25">
      <c r="C50" s="7">
        <v>45006</v>
      </c>
      <c r="D50" s="8">
        <v>12000</v>
      </c>
      <c r="E50" s="12">
        <v>821.82500000000005</v>
      </c>
    </row>
    <row r="51" spans="2:6" x14ac:dyDescent="0.25">
      <c r="C51" s="5">
        <v>45007</v>
      </c>
      <c r="D51" s="6">
        <v>0</v>
      </c>
      <c r="E51" s="18">
        <v>0</v>
      </c>
    </row>
    <row r="52" spans="2:6" x14ac:dyDescent="0.25">
      <c r="C52" s="7">
        <v>45008</v>
      </c>
      <c r="D52" s="8">
        <v>0</v>
      </c>
      <c r="E52" s="19">
        <v>0</v>
      </c>
    </row>
    <row r="53" spans="2:6" ht="15.75" thickBot="1" x14ac:dyDescent="0.3">
      <c r="C53" s="5">
        <v>45009</v>
      </c>
      <c r="D53" s="6">
        <v>0</v>
      </c>
      <c r="E53" s="27">
        <v>0</v>
      </c>
    </row>
    <row r="54" spans="2:6" ht="15.75" thickBot="1" x14ac:dyDescent="0.3">
      <c r="C54" s="9" t="s">
        <v>3</v>
      </c>
      <c r="D54" s="10">
        <f>+SUM(D49:D53)</f>
        <v>112000</v>
      </c>
      <c r="E54" s="13">
        <f>+IFERROR(SUMPRODUCT(D49:D53,E49:E53)/D54,0)</f>
        <v>826.17196428571424</v>
      </c>
    </row>
    <row r="55" spans="2:6" ht="15" customHeight="1" x14ac:dyDescent="0.35">
      <c r="C55" s="15"/>
      <c r="D55" s="21"/>
      <c r="E55" s="21"/>
    </row>
    <row r="56" spans="2:6" x14ac:dyDescent="0.25">
      <c r="C56" s="23"/>
      <c r="D56" s="24"/>
      <c r="E56" s="24"/>
    </row>
    <row r="57" spans="2:6" ht="21" x14ac:dyDescent="0.35">
      <c r="B57" s="54" t="s">
        <v>22</v>
      </c>
      <c r="C57" s="54"/>
      <c r="D57" s="54"/>
      <c r="E57" s="54"/>
      <c r="F57" s="54"/>
    </row>
    <row r="59" spans="2:6" ht="24" thickBot="1" x14ac:dyDescent="0.4">
      <c r="C59" s="15" t="s">
        <v>4</v>
      </c>
      <c r="D59" s="21"/>
      <c r="E59" s="21"/>
    </row>
    <row r="60" spans="2:6" x14ac:dyDescent="0.25">
      <c r="C60" s="55" t="s">
        <v>7</v>
      </c>
      <c r="D60" s="58" t="s">
        <v>2</v>
      </c>
      <c r="E60" s="59"/>
    </row>
    <row r="61" spans="2:6" x14ac:dyDescent="0.25">
      <c r="C61" s="56"/>
      <c r="D61" s="70"/>
      <c r="E61" s="71"/>
    </row>
    <row r="62" spans="2:6" ht="15.75" thickBot="1" x14ac:dyDescent="0.3">
      <c r="C62" s="57"/>
      <c r="D62" s="16" t="s">
        <v>5</v>
      </c>
      <c r="E62" s="17" t="s">
        <v>6</v>
      </c>
    </row>
    <row r="63" spans="2:6" x14ac:dyDescent="0.25">
      <c r="C63" s="5">
        <v>45012</v>
      </c>
      <c r="D63" s="6">
        <v>0</v>
      </c>
      <c r="E63" s="18">
        <v>0</v>
      </c>
    </row>
    <row r="64" spans="2:6" x14ac:dyDescent="0.25">
      <c r="C64" s="7">
        <v>45013</v>
      </c>
      <c r="D64" s="8">
        <v>0</v>
      </c>
      <c r="E64" s="19">
        <v>0</v>
      </c>
    </row>
    <row r="65" spans="3:5" x14ac:dyDescent="0.25">
      <c r="C65" s="5">
        <v>45014</v>
      </c>
      <c r="D65" s="6">
        <v>0</v>
      </c>
      <c r="E65" s="18">
        <v>0</v>
      </c>
    </row>
    <row r="66" spans="3:5" x14ac:dyDescent="0.25">
      <c r="C66" s="7">
        <v>45015</v>
      </c>
      <c r="D66" s="8">
        <v>0</v>
      </c>
      <c r="E66" s="19">
        <v>0</v>
      </c>
    </row>
    <row r="67" spans="3:5" ht="15.75" thickBot="1" x14ac:dyDescent="0.3">
      <c r="C67" s="5">
        <v>45016</v>
      </c>
      <c r="D67" s="6">
        <v>0</v>
      </c>
      <c r="E67" s="27">
        <v>0</v>
      </c>
    </row>
    <row r="68" spans="3:5" ht="15.75" thickBot="1" x14ac:dyDescent="0.3">
      <c r="C68" s="9" t="s">
        <v>3</v>
      </c>
      <c r="D68" s="10">
        <v>0</v>
      </c>
      <c r="E68" s="20">
        <v>0</v>
      </c>
    </row>
  </sheetData>
  <mergeCells count="16">
    <mergeCell ref="B57:F57"/>
    <mergeCell ref="C60:C62"/>
    <mergeCell ref="D60:E61"/>
    <mergeCell ref="C18:C20"/>
    <mergeCell ref="D18:E19"/>
    <mergeCell ref="B43:F43"/>
    <mergeCell ref="C46:C48"/>
    <mergeCell ref="D46:E47"/>
    <mergeCell ref="B29:F29"/>
    <mergeCell ref="C32:C34"/>
    <mergeCell ref="D32:E33"/>
    <mergeCell ref="D6:E7"/>
    <mergeCell ref="C6:C8"/>
    <mergeCell ref="B1:F1"/>
    <mergeCell ref="B3:F3"/>
    <mergeCell ref="B15:F15"/>
  </mergeCells>
  <pageMargins left="0.7" right="0.7" top="0.75" bottom="0.75" header="0.3" footer="0.3"/>
  <pageSetup orientation="portrait" r:id="rId1"/>
  <rowBreaks count="2" manualBreakCount="2">
    <brk id="27" max="5" man="1"/>
    <brk id="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4A2EC-CA86-42AE-A3EA-8F2F9EC117AA}">
  <dimension ref="B1:F62"/>
  <sheetViews>
    <sheetView showGridLines="0" topLeftCell="A44" zoomScale="90" zoomScaleNormal="90" workbookViewId="0">
      <selection activeCell="B45" sqref="B45:F45"/>
    </sheetView>
  </sheetViews>
  <sheetFormatPr baseColWidth="10" defaultRowHeight="15" x14ac:dyDescent="0.25"/>
  <cols>
    <col min="1" max="1" width="1.7109375" customWidth="1"/>
    <col min="2" max="2" width="17.42578125" customWidth="1"/>
    <col min="3" max="3" width="14.85546875" customWidth="1"/>
    <col min="4" max="4" width="13.28515625" customWidth="1"/>
    <col min="5" max="5" width="14" customWidth="1"/>
    <col min="6" max="6" width="17.42578125" customWidth="1"/>
  </cols>
  <sheetData>
    <row r="1" spans="2:6" ht="28.5" x14ac:dyDescent="0.45">
      <c r="B1" s="62" t="s">
        <v>0</v>
      </c>
      <c r="C1" s="62"/>
      <c r="D1" s="62"/>
      <c r="E1" s="62"/>
      <c r="F1" s="62"/>
    </row>
    <row r="2" spans="2:6" ht="28.5" x14ac:dyDescent="0.45">
      <c r="B2" s="14"/>
      <c r="C2" s="14"/>
      <c r="D2" s="14"/>
      <c r="E2" s="14"/>
      <c r="F2" s="14"/>
    </row>
    <row r="3" spans="2:6" ht="21" x14ac:dyDescent="0.35">
      <c r="B3" s="54" t="s">
        <v>25</v>
      </c>
      <c r="C3" s="54"/>
      <c r="D3" s="54"/>
      <c r="E3" s="54"/>
      <c r="F3" s="54"/>
    </row>
    <row r="5" spans="2:6" ht="24" thickBot="1" x14ac:dyDescent="0.4">
      <c r="C5" s="15" t="s">
        <v>4</v>
      </c>
      <c r="D5" s="21"/>
      <c r="E5" s="21"/>
    </row>
    <row r="6" spans="2:6" x14ac:dyDescent="0.25">
      <c r="C6" s="55" t="s">
        <v>7</v>
      </c>
      <c r="D6" s="58" t="s">
        <v>2</v>
      </c>
      <c r="E6" s="59"/>
    </row>
    <row r="7" spans="2:6" x14ac:dyDescent="0.25">
      <c r="C7" s="56"/>
      <c r="D7" s="70"/>
      <c r="E7" s="71"/>
    </row>
    <row r="8" spans="2:6" ht="15.75" thickBot="1" x14ac:dyDescent="0.3">
      <c r="C8" s="57"/>
      <c r="D8" s="16" t="s">
        <v>5</v>
      </c>
      <c r="E8" s="17" t="s">
        <v>6</v>
      </c>
    </row>
    <row r="9" spans="2:6" x14ac:dyDescent="0.25">
      <c r="C9" s="5">
        <v>45019</v>
      </c>
      <c r="D9" s="6">
        <v>100000</v>
      </c>
      <c r="E9" s="11">
        <v>797.50600000000009</v>
      </c>
    </row>
    <row r="10" spans="2:6" x14ac:dyDescent="0.25">
      <c r="C10" s="7">
        <v>45020</v>
      </c>
      <c r="D10" s="8">
        <v>100000</v>
      </c>
      <c r="E10" s="12">
        <v>812.64599999999996</v>
      </c>
    </row>
    <row r="11" spans="2:6" x14ac:dyDescent="0.25">
      <c r="C11" s="5">
        <v>45021</v>
      </c>
      <c r="D11" s="6">
        <v>100000</v>
      </c>
      <c r="E11" s="11">
        <v>810.80179999999996</v>
      </c>
    </row>
    <row r="12" spans="2:6" x14ac:dyDescent="0.25">
      <c r="C12" s="7">
        <v>45022</v>
      </c>
      <c r="D12" s="8">
        <v>20000</v>
      </c>
      <c r="E12" s="12">
        <v>818.01</v>
      </c>
    </row>
    <row r="13" spans="2:6" ht="15.75" thickBot="1" x14ac:dyDescent="0.3">
      <c r="C13" s="5">
        <v>45023</v>
      </c>
      <c r="D13" s="6">
        <v>0</v>
      </c>
      <c r="E13" s="27">
        <v>0</v>
      </c>
    </row>
    <row r="14" spans="2:6" ht="15.75" thickBot="1" x14ac:dyDescent="0.3">
      <c r="C14" s="9" t="s">
        <v>3</v>
      </c>
      <c r="D14" s="10">
        <f>+SUM(D9:D13)</f>
        <v>320000</v>
      </c>
      <c r="E14" s="13">
        <f>+IFERROR(SUMPRODUCT(D9:D13,E9:E13)/D14,0)</f>
        <v>807.67368750000003</v>
      </c>
    </row>
    <row r="15" spans="2:6" ht="15" customHeight="1" x14ac:dyDescent="0.35">
      <c r="C15" s="15"/>
      <c r="D15" s="21"/>
      <c r="E15" s="21"/>
    </row>
    <row r="16" spans="2:6" x14ac:dyDescent="0.25">
      <c r="C16" s="23"/>
      <c r="D16" s="24"/>
      <c r="E16" s="24"/>
    </row>
    <row r="17" spans="2:6" ht="21" x14ac:dyDescent="0.35">
      <c r="B17" s="54" t="s">
        <v>24</v>
      </c>
      <c r="C17" s="54"/>
      <c r="D17" s="54"/>
      <c r="E17" s="54"/>
      <c r="F17" s="54"/>
    </row>
    <row r="19" spans="2:6" ht="24" thickBot="1" x14ac:dyDescent="0.4">
      <c r="C19" s="15" t="s">
        <v>4</v>
      </c>
      <c r="D19" s="21"/>
      <c r="E19" s="21"/>
    </row>
    <row r="20" spans="2:6" x14ac:dyDescent="0.25">
      <c r="C20" s="55" t="s">
        <v>7</v>
      </c>
      <c r="D20" s="58" t="s">
        <v>2</v>
      </c>
      <c r="E20" s="59"/>
    </row>
    <row r="21" spans="2:6" x14ac:dyDescent="0.25">
      <c r="C21" s="56"/>
      <c r="D21" s="70"/>
      <c r="E21" s="71"/>
    </row>
    <row r="22" spans="2:6" ht="15.75" thickBot="1" x14ac:dyDescent="0.3">
      <c r="C22" s="57"/>
      <c r="D22" s="16" t="s">
        <v>5</v>
      </c>
      <c r="E22" s="17" t="s">
        <v>6</v>
      </c>
    </row>
    <row r="23" spans="2:6" x14ac:dyDescent="0.25">
      <c r="C23" s="5">
        <v>45026</v>
      </c>
      <c r="D23" s="6">
        <v>80000</v>
      </c>
      <c r="E23" s="11">
        <v>822.66800000000001</v>
      </c>
    </row>
    <row r="24" spans="2:6" x14ac:dyDescent="0.25">
      <c r="C24" s="7">
        <v>45027</v>
      </c>
      <c r="D24" s="8">
        <v>80000</v>
      </c>
      <c r="E24" s="12">
        <v>811.60599999999999</v>
      </c>
    </row>
    <row r="25" spans="2:6" x14ac:dyDescent="0.25">
      <c r="C25" s="5">
        <v>45028</v>
      </c>
      <c r="D25" s="6">
        <v>100000</v>
      </c>
      <c r="E25" s="11">
        <v>802.70339999999999</v>
      </c>
    </row>
    <row r="26" spans="2:6" x14ac:dyDescent="0.25">
      <c r="C26" s="7">
        <v>45029</v>
      </c>
      <c r="D26" s="8">
        <v>0</v>
      </c>
      <c r="E26" s="19">
        <v>0</v>
      </c>
    </row>
    <row r="27" spans="2:6" ht="15.75" thickBot="1" x14ac:dyDescent="0.3">
      <c r="C27" s="5">
        <v>45030</v>
      </c>
      <c r="D27" s="6">
        <v>0</v>
      </c>
      <c r="E27" s="27">
        <v>0</v>
      </c>
    </row>
    <row r="28" spans="2:6" ht="15.75" thickBot="1" x14ac:dyDescent="0.3">
      <c r="C28" s="9" t="s">
        <v>3</v>
      </c>
      <c r="D28" s="10">
        <f>+SUM(D23:D27)</f>
        <v>260000</v>
      </c>
      <c r="E28" s="13">
        <f>+IFERROR(SUMPRODUCT(D23:D27,E23:E27)/D28,0)</f>
        <v>811.58561538461538</v>
      </c>
    </row>
    <row r="29" spans="2:6" ht="15" customHeight="1" x14ac:dyDescent="0.35">
      <c r="C29" s="15"/>
      <c r="D29" s="21"/>
      <c r="E29" s="21"/>
    </row>
    <row r="30" spans="2:6" x14ac:dyDescent="0.25">
      <c r="C30" s="23"/>
      <c r="D30" s="24"/>
      <c r="E30" s="24"/>
    </row>
    <row r="31" spans="2:6" ht="21" x14ac:dyDescent="0.35">
      <c r="B31" s="54" t="s">
        <v>23</v>
      </c>
      <c r="C31" s="54"/>
      <c r="D31" s="54"/>
      <c r="E31" s="54"/>
      <c r="F31" s="54"/>
    </row>
    <row r="33" spans="2:6" ht="24" thickBot="1" x14ac:dyDescent="0.4">
      <c r="C33" s="15" t="s">
        <v>4</v>
      </c>
      <c r="D33" s="21"/>
      <c r="E33" s="21"/>
    </row>
    <row r="34" spans="2:6" x14ac:dyDescent="0.25">
      <c r="C34" s="55" t="s">
        <v>7</v>
      </c>
      <c r="D34" s="58" t="s">
        <v>2</v>
      </c>
      <c r="E34" s="59"/>
    </row>
    <row r="35" spans="2:6" x14ac:dyDescent="0.25">
      <c r="C35" s="56"/>
      <c r="D35" s="70"/>
      <c r="E35" s="71"/>
    </row>
    <row r="36" spans="2:6" ht="15.75" thickBot="1" x14ac:dyDescent="0.3">
      <c r="C36" s="57"/>
      <c r="D36" s="16" t="s">
        <v>5</v>
      </c>
      <c r="E36" s="17" t="s">
        <v>6</v>
      </c>
    </row>
    <row r="37" spans="2:6" x14ac:dyDescent="0.25">
      <c r="C37" s="5">
        <v>45033</v>
      </c>
      <c r="D37" s="6">
        <v>0</v>
      </c>
      <c r="E37" s="18">
        <v>0</v>
      </c>
    </row>
    <row r="38" spans="2:6" x14ac:dyDescent="0.25">
      <c r="C38" s="7">
        <v>45034</v>
      </c>
      <c r="D38" s="8">
        <v>68000</v>
      </c>
      <c r="E38" s="12">
        <v>794.73147058823531</v>
      </c>
    </row>
    <row r="39" spans="2:6" x14ac:dyDescent="0.25">
      <c r="C39" s="5">
        <v>45035</v>
      </c>
      <c r="D39" s="6">
        <v>100000</v>
      </c>
      <c r="E39" s="11">
        <v>796.82600000000002</v>
      </c>
    </row>
    <row r="40" spans="2:6" x14ac:dyDescent="0.25">
      <c r="C40" s="7">
        <v>45036</v>
      </c>
      <c r="D40" s="8">
        <v>100000</v>
      </c>
      <c r="E40" s="12">
        <v>791.98540000000003</v>
      </c>
    </row>
    <row r="41" spans="2:6" ht="15.75" thickBot="1" x14ac:dyDescent="0.3">
      <c r="C41" s="5">
        <v>45037</v>
      </c>
      <c r="D41" s="6">
        <v>98000</v>
      </c>
      <c r="E41" s="28">
        <v>795.66714285714284</v>
      </c>
    </row>
    <row r="42" spans="2:6" ht="15.75" thickBot="1" x14ac:dyDescent="0.3">
      <c r="C42" s="9" t="s">
        <v>3</v>
      </c>
      <c r="D42" s="10">
        <f>+SUM(D37:D41)</f>
        <v>366000</v>
      </c>
      <c r="E42" s="13">
        <f>+IFERROR(SUMPRODUCT(D37:D41,E37:E41)/D42,0)</f>
        <v>794.80398907103825</v>
      </c>
    </row>
    <row r="43" spans="2:6" ht="15" customHeight="1" x14ac:dyDescent="0.35">
      <c r="C43" s="15"/>
      <c r="D43" s="21"/>
      <c r="E43" s="21"/>
    </row>
    <row r="44" spans="2:6" x14ac:dyDescent="0.25">
      <c r="C44" s="23"/>
      <c r="D44" s="24"/>
      <c r="E44" s="24"/>
    </row>
    <row r="45" spans="2:6" ht="21" x14ac:dyDescent="0.35">
      <c r="B45" s="54" t="s">
        <v>26</v>
      </c>
      <c r="C45" s="54"/>
      <c r="D45" s="54"/>
      <c r="E45" s="54"/>
      <c r="F45" s="54"/>
    </row>
    <row r="47" spans="2:6" ht="24" thickBot="1" x14ac:dyDescent="0.4">
      <c r="C47" s="15" t="s">
        <v>4</v>
      </c>
      <c r="D47" s="21"/>
      <c r="E47" s="21"/>
    </row>
    <row r="48" spans="2:6" x14ac:dyDescent="0.25">
      <c r="C48" s="55" t="s">
        <v>7</v>
      </c>
      <c r="D48" s="58" t="s">
        <v>2</v>
      </c>
      <c r="E48" s="59"/>
    </row>
    <row r="49" spans="3:5" x14ac:dyDescent="0.25">
      <c r="C49" s="56"/>
      <c r="D49" s="70"/>
      <c r="E49" s="71"/>
    </row>
    <row r="50" spans="3:5" ht="15.75" thickBot="1" x14ac:dyDescent="0.3">
      <c r="C50" s="57"/>
      <c r="D50" s="16" t="s">
        <v>5</v>
      </c>
      <c r="E50" s="17" t="s">
        <v>6</v>
      </c>
    </row>
    <row r="51" spans="3:5" x14ac:dyDescent="0.25">
      <c r="C51" s="5">
        <v>45040</v>
      </c>
      <c r="D51" s="6">
        <v>54000</v>
      </c>
      <c r="E51" s="11">
        <v>814.36148148148152</v>
      </c>
    </row>
    <row r="52" spans="3:5" x14ac:dyDescent="0.25">
      <c r="C52" s="7">
        <v>45041</v>
      </c>
      <c r="D52" s="8">
        <v>0</v>
      </c>
      <c r="E52" s="19">
        <v>0</v>
      </c>
    </row>
    <row r="53" spans="3:5" x14ac:dyDescent="0.25">
      <c r="C53" s="5">
        <v>45042</v>
      </c>
      <c r="D53" s="6">
        <v>0</v>
      </c>
      <c r="E53" s="18">
        <v>0</v>
      </c>
    </row>
    <row r="54" spans="3:5" x14ac:dyDescent="0.25">
      <c r="C54" s="7">
        <v>45043</v>
      </c>
      <c r="D54" s="8">
        <v>0</v>
      </c>
      <c r="E54" s="19">
        <v>0</v>
      </c>
    </row>
    <row r="55" spans="3:5" ht="15.75" thickBot="1" x14ac:dyDescent="0.3">
      <c r="C55" s="5">
        <v>45044</v>
      </c>
      <c r="D55" s="6">
        <v>0</v>
      </c>
      <c r="E55" s="27">
        <v>0</v>
      </c>
    </row>
    <row r="56" spans="3:5" ht="15.75" thickBot="1" x14ac:dyDescent="0.3">
      <c r="C56" s="9" t="s">
        <v>3</v>
      </c>
      <c r="D56" s="10">
        <f>+SUM(D51:D55)</f>
        <v>54000</v>
      </c>
      <c r="E56" s="13">
        <f>+IFERROR(SUMPRODUCT(D51:D55,E51:E55)/D56,0)</f>
        <v>814.36148148148152</v>
      </c>
    </row>
    <row r="62" spans="3:5" x14ac:dyDescent="0.25">
      <c r="D62" s="30"/>
    </row>
  </sheetData>
  <mergeCells count="13">
    <mergeCell ref="C20:C22"/>
    <mergeCell ref="D20:E21"/>
    <mergeCell ref="B1:F1"/>
    <mergeCell ref="B3:F3"/>
    <mergeCell ref="C6:C8"/>
    <mergeCell ref="D6:E7"/>
    <mergeCell ref="B17:F17"/>
    <mergeCell ref="B45:F45"/>
    <mergeCell ref="C48:C50"/>
    <mergeCell ref="D48:E49"/>
    <mergeCell ref="B31:F31"/>
    <mergeCell ref="C34:C36"/>
    <mergeCell ref="D34:E35"/>
  </mergeCells>
  <pageMargins left="0.70866141732283472" right="0.70866141732283472" top="0.74803149606299213" bottom="0.74803149606299213" header="0.31496062992125984" footer="0.31496062992125984"/>
  <pageSetup orientation="portrait" r:id="rId1"/>
  <rowBreaks count="1" manualBreakCount="1">
    <brk id="29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A748-C90D-4D17-B141-CFB6A5BFA10E}">
  <dimension ref="B1:F68"/>
  <sheetViews>
    <sheetView showGridLines="0" topLeftCell="A58" zoomScale="90" zoomScaleNormal="90" workbookViewId="0">
      <selection activeCell="B59" sqref="B59:F59"/>
    </sheetView>
  </sheetViews>
  <sheetFormatPr baseColWidth="10" defaultRowHeight="15" x14ac:dyDescent="0.25"/>
  <cols>
    <col min="1" max="1" width="2.42578125" customWidth="1"/>
    <col min="2" max="2" width="16.42578125" customWidth="1"/>
    <col min="3" max="3" width="14.5703125" customWidth="1"/>
    <col min="4" max="4" width="17.7109375" customWidth="1"/>
    <col min="5" max="5" width="13.7109375" customWidth="1"/>
    <col min="6" max="6" width="17.5703125" customWidth="1"/>
  </cols>
  <sheetData>
    <row r="1" spans="2:6" ht="28.5" x14ac:dyDescent="0.45">
      <c r="C1" s="29" t="s">
        <v>0</v>
      </c>
      <c r="D1" s="29"/>
      <c r="E1" s="29"/>
      <c r="F1" s="29"/>
    </row>
    <row r="2" spans="2:6" ht="28.5" x14ac:dyDescent="0.45">
      <c r="C2" s="14"/>
      <c r="D2" s="14"/>
      <c r="E2" s="14"/>
      <c r="F2" s="14"/>
    </row>
    <row r="3" spans="2:6" ht="21" x14ac:dyDescent="0.35">
      <c r="B3" s="54" t="s">
        <v>27</v>
      </c>
      <c r="C3" s="54"/>
      <c r="D3" s="54"/>
      <c r="E3" s="54"/>
      <c r="F3" s="54"/>
    </row>
    <row r="5" spans="2:6" ht="24" thickBot="1" x14ac:dyDescent="0.4">
      <c r="C5" s="15" t="s">
        <v>4</v>
      </c>
      <c r="D5" s="21"/>
      <c r="E5" s="21"/>
    </row>
    <row r="6" spans="2:6" x14ac:dyDescent="0.25">
      <c r="C6" s="55" t="s">
        <v>7</v>
      </c>
      <c r="D6" s="58" t="s">
        <v>2</v>
      </c>
      <c r="E6" s="59"/>
    </row>
    <row r="7" spans="2:6" x14ac:dyDescent="0.25">
      <c r="C7" s="56"/>
      <c r="D7" s="60"/>
      <c r="E7" s="61"/>
    </row>
    <row r="8" spans="2:6" ht="15.75" thickBot="1" x14ac:dyDescent="0.3">
      <c r="C8" s="57"/>
      <c r="D8" s="16" t="s">
        <v>5</v>
      </c>
      <c r="E8" s="17" t="s">
        <v>6</v>
      </c>
    </row>
    <row r="9" spans="2:6" x14ac:dyDescent="0.25">
      <c r="C9" s="5">
        <v>45047</v>
      </c>
      <c r="D9" s="6">
        <v>0</v>
      </c>
      <c r="E9" s="18">
        <v>0</v>
      </c>
    </row>
    <row r="10" spans="2:6" x14ac:dyDescent="0.25">
      <c r="C10" s="7">
        <f>1+C9</f>
        <v>45048</v>
      </c>
      <c r="D10" s="8">
        <v>0</v>
      </c>
      <c r="E10" s="19">
        <v>0</v>
      </c>
    </row>
    <row r="11" spans="2:6" x14ac:dyDescent="0.25">
      <c r="C11" s="5">
        <f t="shared" ref="C11:C13" si="0">1+C10</f>
        <v>45049</v>
      </c>
      <c r="D11" s="6">
        <v>0</v>
      </c>
      <c r="E11" s="18">
        <v>0</v>
      </c>
    </row>
    <row r="12" spans="2:6" x14ac:dyDescent="0.25">
      <c r="C12" s="7">
        <f t="shared" si="0"/>
        <v>45050</v>
      </c>
      <c r="D12" s="8">
        <v>0</v>
      </c>
      <c r="E12" s="19">
        <v>0</v>
      </c>
    </row>
    <row r="13" spans="2:6" ht="15.75" thickBot="1" x14ac:dyDescent="0.3">
      <c r="C13" s="5">
        <f t="shared" si="0"/>
        <v>45051</v>
      </c>
      <c r="D13" s="6">
        <v>0</v>
      </c>
      <c r="E13" s="27">
        <v>0</v>
      </c>
    </row>
    <row r="14" spans="2:6" ht="15.75" thickBot="1" x14ac:dyDescent="0.3">
      <c r="C14" s="9" t="s">
        <v>3</v>
      </c>
      <c r="D14" s="10">
        <f>+SUM(D9:D13)</f>
        <v>0</v>
      </c>
      <c r="E14" s="20">
        <f>+IFERROR(SUMPRODUCT(D9:D13,E9:E13)/D14,0)</f>
        <v>0</v>
      </c>
    </row>
    <row r="17" spans="2:6" ht="21" x14ac:dyDescent="0.35">
      <c r="B17" s="54" t="s">
        <v>28</v>
      </c>
      <c r="C17" s="54"/>
      <c r="D17" s="54"/>
      <c r="E17" s="54"/>
      <c r="F17" s="54"/>
    </row>
    <row r="19" spans="2:6" ht="24" thickBot="1" x14ac:dyDescent="0.4">
      <c r="C19" s="15" t="s">
        <v>4</v>
      </c>
      <c r="D19" s="21"/>
      <c r="E19" s="21"/>
    </row>
    <row r="20" spans="2:6" x14ac:dyDescent="0.25">
      <c r="C20" s="55" t="s">
        <v>7</v>
      </c>
      <c r="D20" s="58" t="s">
        <v>2</v>
      </c>
      <c r="E20" s="59"/>
    </row>
    <row r="21" spans="2:6" x14ac:dyDescent="0.25">
      <c r="C21" s="56"/>
      <c r="D21" s="70"/>
      <c r="E21" s="71"/>
    </row>
    <row r="22" spans="2:6" ht="15.75" thickBot="1" x14ac:dyDescent="0.3">
      <c r="C22" s="57"/>
      <c r="D22" s="16" t="s">
        <v>5</v>
      </c>
      <c r="E22" s="17" t="s">
        <v>6</v>
      </c>
    </row>
    <row r="23" spans="2:6" x14ac:dyDescent="0.25">
      <c r="C23" s="5">
        <v>45054</v>
      </c>
      <c r="D23" s="6">
        <v>0</v>
      </c>
      <c r="E23" s="18">
        <v>0</v>
      </c>
    </row>
    <row r="24" spans="2:6" x14ac:dyDescent="0.25">
      <c r="C24" s="7">
        <f>1+C23</f>
        <v>45055</v>
      </c>
      <c r="D24" s="8">
        <v>0</v>
      </c>
      <c r="E24" s="19">
        <v>0</v>
      </c>
    </row>
    <row r="25" spans="2:6" x14ac:dyDescent="0.25">
      <c r="C25" s="5">
        <f t="shared" ref="C25:C27" si="1">1+C24</f>
        <v>45056</v>
      </c>
      <c r="D25" s="6">
        <v>0</v>
      </c>
      <c r="E25" s="18">
        <v>0</v>
      </c>
    </row>
    <row r="26" spans="2:6" x14ac:dyDescent="0.25">
      <c r="C26" s="7">
        <f t="shared" si="1"/>
        <v>45057</v>
      </c>
      <c r="D26" s="8">
        <v>0</v>
      </c>
      <c r="E26" s="19">
        <v>0</v>
      </c>
    </row>
    <row r="27" spans="2:6" ht="15.75" thickBot="1" x14ac:dyDescent="0.3">
      <c r="C27" s="5">
        <f t="shared" si="1"/>
        <v>45058</v>
      </c>
      <c r="D27" s="6">
        <v>0</v>
      </c>
      <c r="E27" s="27">
        <v>0</v>
      </c>
    </row>
    <row r="28" spans="2:6" ht="15.75" thickBot="1" x14ac:dyDescent="0.3">
      <c r="C28" s="9" t="s">
        <v>3</v>
      </c>
      <c r="D28" s="10">
        <f>+SUM(D23:D27)</f>
        <v>0</v>
      </c>
      <c r="E28" s="20">
        <f>+IFERROR(SUMPRODUCT(D23:D27,E23:E27)/D28,0)</f>
        <v>0</v>
      </c>
    </row>
    <row r="31" spans="2:6" ht="21" x14ac:dyDescent="0.35">
      <c r="B31" s="54" t="s">
        <v>29</v>
      </c>
      <c r="C31" s="54"/>
      <c r="D31" s="54"/>
      <c r="E31" s="54"/>
      <c r="F31" s="54"/>
    </row>
    <row r="33" spans="2:6" ht="24" thickBot="1" x14ac:dyDescent="0.4">
      <c r="C33" s="15" t="s">
        <v>4</v>
      </c>
      <c r="D33" s="21"/>
      <c r="E33" s="21"/>
    </row>
    <row r="34" spans="2:6" x14ac:dyDescent="0.25">
      <c r="C34" s="55" t="s">
        <v>7</v>
      </c>
      <c r="D34" s="58" t="s">
        <v>2</v>
      </c>
      <c r="E34" s="59"/>
    </row>
    <row r="35" spans="2:6" x14ac:dyDescent="0.25">
      <c r="C35" s="56"/>
      <c r="D35" s="70"/>
      <c r="E35" s="71"/>
    </row>
    <row r="36" spans="2:6" ht="15.75" thickBot="1" x14ac:dyDescent="0.3">
      <c r="C36" s="57"/>
      <c r="D36" s="16" t="s">
        <v>5</v>
      </c>
      <c r="E36" s="17" t="s">
        <v>6</v>
      </c>
    </row>
    <row r="37" spans="2:6" x14ac:dyDescent="0.25">
      <c r="C37" s="5">
        <v>45061</v>
      </c>
      <c r="D37" s="6">
        <v>0</v>
      </c>
      <c r="E37" s="18">
        <v>0</v>
      </c>
    </row>
    <row r="38" spans="2:6" x14ac:dyDescent="0.25">
      <c r="C38" s="7">
        <f>1+C37</f>
        <v>45062</v>
      </c>
      <c r="D38" s="8">
        <v>0</v>
      </c>
      <c r="E38" s="19">
        <v>0</v>
      </c>
    </row>
    <row r="39" spans="2:6" x14ac:dyDescent="0.25">
      <c r="C39" s="5">
        <f t="shared" ref="C39:C41" si="2">1+C38</f>
        <v>45063</v>
      </c>
      <c r="D39" s="6">
        <v>0</v>
      </c>
      <c r="E39" s="18">
        <v>0</v>
      </c>
    </row>
    <row r="40" spans="2:6" x14ac:dyDescent="0.25">
      <c r="C40" s="7">
        <f t="shared" si="2"/>
        <v>45064</v>
      </c>
      <c r="D40" s="8">
        <v>0</v>
      </c>
      <c r="E40" s="19">
        <v>0</v>
      </c>
    </row>
    <row r="41" spans="2:6" ht="15.75" thickBot="1" x14ac:dyDescent="0.3">
      <c r="C41" s="5">
        <f t="shared" si="2"/>
        <v>45065</v>
      </c>
      <c r="D41" s="6">
        <v>0</v>
      </c>
      <c r="E41" s="27">
        <v>0</v>
      </c>
    </row>
    <row r="42" spans="2:6" ht="15.75" thickBot="1" x14ac:dyDescent="0.3">
      <c r="C42" s="9" t="s">
        <v>3</v>
      </c>
      <c r="D42" s="10">
        <f>+SUM(D37:D41)</f>
        <v>0</v>
      </c>
      <c r="E42" s="20">
        <f>+IFERROR(SUMPRODUCT(D37:D41,E37:E41)/D42,0)</f>
        <v>0</v>
      </c>
    </row>
    <row r="45" spans="2:6" ht="21" x14ac:dyDescent="0.35">
      <c r="B45" s="54" t="s">
        <v>30</v>
      </c>
      <c r="C45" s="54"/>
      <c r="D45" s="54"/>
      <c r="E45" s="54"/>
      <c r="F45" s="54"/>
    </row>
    <row r="47" spans="2:6" ht="24" thickBot="1" x14ac:dyDescent="0.4">
      <c r="C47" s="15" t="s">
        <v>4</v>
      </c>
      <c r="D47" s="21"/>
      <c r="E47" s="21"/>
    </row>
    <row r="48" spans="2:6" x14ac:dyDescent="0.25">
      <c r="C48" s="55" t="s">
        <v>7</v>
      </c>
      <c r="D48" s="58" t="s">
        <v>2</v>
      </c>
      <c r="E48" s="59"/>
    </row>
    <row r="49" spans="2:6" x14ac:dyDescent="0.25">
      <c r="C49" s="56"/>
      <c r="D49" s="70"/>
      <c r="E49" s="71"/>
    </row>
    <row r="50" spans="2:6" ht="15.75" thickBot="1" x14ac:dyDescent="0.3">
      <c r="C50" s="57"/>
      <c r="D50" s="16" t="s">
        <v>5</v>
      </c>
      <c r="E50" s="17" t="s">
        <v>6</v>
      </c>
    </row>
    <row r="51" spans="2:6" x14ac:dyDescent="0.25">
      <c r="C51" s="5">
        <v>45068</v>
      </c>
      <c r="D51" s="6">
        <v>66000</v>
      </c>
      <c r="E51" s="11">
        <v>799.56969696969702</v>
      </c>
    </row>
    <row r="52" spans="2:6" x14ac:dyDescent="0.25">
      <c r="C52" s="7">
        <f>1+C51</f>
        <v>45069</v>
      </c>
      <c r="D52" s="8">
        <v>94000</v>
      </c>
      <c r="E52" s="12">
        <v>800.99936170212766</v>
      </c>
    </row>
    <row r="53" spans="2:6" x14ac:dyDescent="0.25">
      <c r="C53" s="5">
        <f t="shared" ref="C53:C55" si="3">1+C52</f>
        <v>45070</v>
      </c>
      <c r="D53" s="6">
        <v>100000</v>
      </c>
      <c r="E53" s="11">
        <v>811.50879999999995</v>
      </c>
    </row>
    <row r="54" spans="2:6" x14ac:dyDescent="0.25">
      <c r="C54" s="7">
        <f t="shared" si="3"/>
        <v>45071</v>
      </c>
      <c r="D54" s="8">
        <v>64000</v>
      </c>
      <c r="E54" s="12">
        <v>809.49</v>
      </c>
    </row>
    <row r="55" spans="2:6" ht="15.75" thickBot="1" x14ac:dyDescent="0.3">
      <c r="C55" s="5">
        <f t="shared" si="3"/>
        <v>45072</v>
      </c>
      <c r="D55" s="6">
        <v>100000</v>
      </c>
      <c r="E55" s="28">
        <v>803.68960000000004</v>
      </c>
    </row>
    <row r="56" spans="2:6" ht="15.75" thickBot="1" x14ac:dyDescent="0.3">
      <c r="C56" s="9" t="s">
        <v>3</v>
      </c>
      <c r="D56" s="10">
        <f>+SUM(D51:D55)</f>
        <v>424000</v>
      </c>
      <c r="E56" s="13">
        <f>+IFERROR(SUMPRODUCT(D51:D55,E51:E55)/D56,0)</f>
        <v>805.17155660377364</v>
      </c>
    </row>
    <row r="59" spans="2:6" ht="21" x14ac:dyDescent="0.35">
      <c r="B59" s="54" t="s">
        <v>31</v>
      </c>
      <c r="C59" s="54"/>
      <c r="D59" s="54"/>
      <c r="E59" s="54"/>
      <c r="F59" s="54"/>
    </row>
    <row r="61" spans="2:6" ht="24" thickBot="1" x14ac:dyDescent="0.4">
      <c r="C61" s="15" t="s">
        <v>4</v>
      </c>
      <c r="D61" s="21"/>
      <c r="E61" s="21"/>
    </row>
    <row r="62" spans="2:6" x14ac:dyDescent="0.25">
      <c r="C62" s="55" t="s">
        <v>7</v>
      </c>
      <c r="D62" s="58" t="s">
        <v>2</v>
      </c>
      <c r="E62" s="59"/>
    </row>
    <row r="63" spans="2:6" x14ac:dyDescent="0.25">
      <c r="C63" s="56"/>
      <c r="D63" s="70"/>
      <c r="E63" s="71"/>
    </row>
    <row r="64" spans="2:6" ht="15.75" thickBot="1" x14ac:dyDescent="0.3">
      <c r="C64" s="57"/>
      <c r="D64" s="16" t="s">
        <v>5</v>
      </c>
      <c r="E64" s="17" t="s">
        <v>6</v>
      </c>
    </row>
    <row r="65" spans="3:5" x14ac:dyDescent="0.25">
      <c r="C65" s="5">
        <v>45075</v>
      </c>
      <c r="D65" s="6">
        <v>100000</v>
      </c>
      <c r="E65" s="11">
        <v>803.17859999999996</v>
      </c>
    </row>
    <row r="66" spans="3:5" x14ac:dyDescent="0.25">
      <c r="C66" s="7">
        <v>45076</v>
      </c>
      <c r="D66" s="8">
        <v>100000</v>
      </c>
      <c r="E66" s="12">
        <v>803.46799999999996</v>
      </c>
    </row>
    <row r="67" spans="3:5" ht="15.75" thickBot="1" x14ac:dyDescent="0.3">
      <c r="C67" s="5">
        <v>45077</v>
      </c>
      <c r="D67" s="6">
        <v>88000</v>
      </c>
      <c r="E67" s="11">
        <v>812.93295454545455</v>
      </c>
    </row>
    <row r="68" spans="3:5" ht="15.75" thickBot="1" x14ac:dyDescent="0.3">
      <c r="C68" s="9" t="s">
        <v>3</v>
      </c>
      <c r="D68" s="10">
        <f>+SUM(D65:D67)</f>
        <v>288000</v>
      </c>
      <c r="E68" s="13">
        <f>+IFERROR(SUMPRODUCT(D65:D67,E65:E67)/D68,0)</f>
        <v>806.25958333333335</v>
      </c>
    </row>
  </sheetData>
  <mergeCells count="15">
    <mergeCell ref="D6:E7"/>
    <mergeCell ref="B59:F59"/>
    <mergeCell ref="C62:C64"/>
    <mergeCell ref="D62:E63"/>
    <mergeCell ref="B3:F3"/>
    <mergeCell ref="C6:C8"/>
    <mergeCell ref="B17:F17"/>
    <mergeCell ref="C20:C22"/>
    <mergeCell ref="D20:E21"/>
    <mergeCell ref="B31:F31"/>
    <mergeCell ref="C34:C36"/>
    <mergeCell ref="D34:E35"/>
    <mergeCell ref="B45:F45"/>
    <mergeCell ref="C48:C50"/>
    <mergeCell ref="D48:E49"/>
  </mergeCells>
  <pageMargins left="0.70866141732283472" right="0.70866141732283472" top="1.299212598425197" bottom="0.74803149606299213" header="0.31496062992125984" footer="0.31496062992125984"/>
  <pageSetup paperSize="119" scale="90" orientation="portrait" r:id="rId1"/>
  <rowBreaks count="2" manualBreakCount="2">
    <brk id="29" max="5" man="1"/>
    <brk id="57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08303-AAF1-407D-B592-796715CB759A}">
  <dimension ref="B1:F67"/>
  <sheetViews>
    <sheetView showGridLines="0" topLeftCell="A54" zoomScale="90" zoomScaleNormal="90" zoomScaleSheetLayoutView="78" workbookViewId="0">
      <selection activeCell="B56" sqref="B56:F56"/>
    </sheetView>
  </sheetViews>
  <sheetFormatPr baseColWidth="10" defaultRowHeight="15" x14ac:dyDescent="0.25"/>
  <cols>
    <col min="1" max="1" width="2.42578125" customWidth="1"/>
    <col min="2" max="2" width="16.42578125" customWidth="1"/>
    <col min="3" max="3" width="14.5703125" customWidth="1"/>
    <col min="4" max="4" width="17.7109375" customWidth="1"/>
    <col min="5" max="5" width="13.7109375" customWidth="1"/>
    <col min="6" max="6" width="17.5703125" customWidth="1"/>
  </cols>
  <sheetData>
    <row r="1" spans="2:6" ht="28.5" x14ac:dyDescent="0.45">
      <c r="C1" s="29" t="s">
        <v>0</v>
      </c>
      <c r="D1" s="29"/>
      <c r="E1" s="29"/>
      <c r="F1" s="29"/>
    </row>
    <row r="2" spans="2:6" ht="28.5" x14ac:dyDescent="0.45">
      <c r="C2" s="14"/>
      <c r="D2" s="14"/>
      <c r="E2" s="14"/>
      <c r="F2" s="14"/>
    </row>
    <row r="3" spans="2:6" ht="21" x14ac:dyDescent="0.35">
      <c r="B3" s="54" t="s">
        <v>32</v>
      </c>
      <c r="C3" s="54"/>
      <c r="D3" s="54"/>
      <c r="E3" s="54"/>
      <c r="F3" s="54"/>
    </row>
    <row r="5" spans="2:6" ht="24" thickBot="1" x14ac:dyDescent="0.4">
      <c r="C5" s="15" t="s">
        <v>4</v>
      </c>
      <c r="D5" s="21"/>
      <c r="E5" s="21"/>
    </row>
    <row r="6" spans="2:6" x14ac:dyDescent="0.25">
      <c r="C6" s="55" t="s">
        <v>7</v>
      </c>
      <c r="D6" s="58" t="s">
        <v>2</v>
      </c>
      <c r="E6" s="59"/>
    </row>
    <row r="7" spans="2:6" x14ac:dyDescent="0.25">
      <c r="C7" s="56"/>
      <c r="D7" s="70"/>
      <c r="E7" s="71"/>
    </row>
    <row r="8" spans="2:6" ht="15.75" thickBot="1" x14ac:dyDescent="0.3">
      <c r="C8" s="57"/>
      <c r="D8" s="16" t="s">
        <v>5</v>
      </c>
      <c r="E8" s="17" t="s">
        <v>6</v>
      </c>
    </row>
    <row r="9" spans="2:6" x14ac:dyDescent="0.25">
      <c r="C9" s="7">
        <v>45078</v>
      </c>
      <c r="D9" s="8">
        <v>0</v>
      </c>
      <c r="E9" s="19">
        <v>0</v>
      </c>
    </row>
    <row r="10" spans="2:6" ht="15.75" thickBot="1" x14ac:dyDescent="0.3">
      <c r="C10" s="5">
        <f t="shared" ref="C10" si="0">1+C9</f>
        <v>45079</v>
      </c>
      <c r="D10" s="6">
        <v>0</v>
      </c>
      <c r="E10" s="27">
        <v>0</v>
      </c>
    </row>
    <row r="11" spans="2:6" ht="15.75" thickBot="1" x14ac:dyDescent="0.3">
      <c r="C11" s="9" t="s">
        <v>3</v>
      </c>
      <c r="D11" s="10">
        <f>+SUM(D9:D10)</f>
        <v>0</v>
      </c>
      <c r="E11" s="20">
        <f>+IFERROR(SUMPRODUCT(D9:D10,E9:E10)/D11,0)</f>
        <v>0</v>
      </c>
    </row>
    <row r="14" spans="2:6" ht="21" x14ac:dyDescent="0.35">
      <c r="B14" s="54" t="s">
        <v>33</v>
      </c>
      <c r="C14" s="54"/>
      <c r="D14" s="54"/>
      <c r="E14" s="54"/>
      <c r="F14" s="54"/>
    </row>
    <row r="16" spans="2:6" ht="24" thickBot="1" x14ac:dyDescent="0.4">
      <c r="C16" s="15" t="s">
        <v>4</v>
      </c>
      <c r="D16" s="21"/>
      <c r="E16" s="21"/>
    </row>
    <row r="17" spans="2:6" x14ac:dyDescent="0.25">
      <c r="C17" s="55" t="s">
        <v>7</v>
      </c>
      <c r="D17" s="58" t="s">
        <v>2</v>
      </c>
      <c r="E17" s="59"/>
    </row>
    <row r="18" spans="2:6" x14ac:dyDescent="0.25">
      <c r="C18" s="56"/>
      <c r="D18" s="60"/>
      <c r="E18" s="61"/>
    </row>
    <row r="19" spans="2:6" ht="15.75" thickBot="1" x14ac:dyDescent="0.3">
      <c r="C19" s="57"/>
      <c r="D19" s="16" t="s">
        <v>5</v>
      </c>
      <c r="E19" s="17" t="s">
        <v>6</v>
      </c>
    </row>
    <row r="20" spans="2:6" x14ac:dyDescent="0.25">
      <c r="C20" s="5">
        <v>45082</v>
      </c>
      <c r="D20" s="6">
        <v>42000</v>
      </c>
      <c r="E20" s="11">
        <v>797.43857142857144</v>
      </c>
    </row>
    <row r="21" spans="2:6" x14ac:dyDescent="0.25">
      <c r="C21" s="7">
        <f>1+C20</f>
        <v>45083</v>
      </c>
      <c r="D21" s="8">
        <v>0</v>
      </c>
      <c r="E21" s="19">
        <v>0</v>
      </c>
    </row>
    <row r="22" spans="2:6" x14ac:dyDescent="0.25">
      <c r="C22" s="5">
        <f t="shared" ref="C22:C24" si="1">1+C21</f>
        <v>45084</v>
      </c>
      <c r="D22" s="6">
        <v>42000</v>
      </c>
      <c r="E22" s="11">
        <v>793.64047619047619</v>
      </c>
    </row>
    <row r="23" spans="2:6" x14ac:dyDescent="0.25">
      <c r="C23" s="7">
        <f t="shared" si="1"/>
        <v>45085</v>
      </c>
      <c r="D23" s="8">
        <v>60000</v>
      </c>
      <c r="E23" s="12">
        <v>791.93100000000004</v>
      </c>
    </row>
    <row r="24" spans="2:6" ht="15.75" thickBot="1" x14ac:dyDescent="0.3">
      <c r="C24" s="5">
        <f t="shared" si="1"/>
        <v>45086</v>
      </c>
      <c r="D24" s="6">
        <v>88000</v>
      </c>
      <c r="E24" s="28">
        <v>786.85</v>
      </c>
    </row>
    <row r="25" spans="2:6" ht="15.75" thickBot="1" x14ac:dyDescent="0.3">
      <c r="C25" s="9" t="s">
        <v>3</v>
      </c>
      <c r="D25" s="10">
        <f>+SUM(D20:D24)</f>
        <v>232000</v>
      </c>
      <c r="E25" s="13">
        <f>+IFERROR(SUMPRODUCT(D20:D24,E20:E24)/D25,0)</f>
        <v>791.31025862068964</v>
      </c>
    </row>
    <row r="28" spans="2:6" ht="21" x14ac:dyDescent="0.35">
      <c r="B28" s="54" t="s">
        <v>34</v>
      </c>
      <c r="C28" s="54"/>
      <c r="D28" s="54"/>
      <c r="E28" s="54"/>
      <c r="F28" s="54"/>
    </row>
    <row r="30" spans="2:6" ht="24" thickBot="1" x14ac:dyDescent="0.4">
      <c r="C30" s="15" t="s">
        <v>4</v>
      </c>
      <c r="D30" s="21"/>
      <c r="E30" s="21"/>
    </row>
    <row r="31" spans="2:6" x14ac:dyDescent="0.25">
      <c r="C31" s="55" t="s">
        <v>7</v>
      </c>
      <c r="D31" s="58" t="s">
        <v>2</v>
      </c>
      <c r="E31" s="59"/>
    </row>
    <row r="32" spans="2:6" x14ac:dyDescent="0.25">
      <c r="C32" s="56"/>
      <c r="D32" s="60"/>
      <c r="E32" s="61"/>
    </row>
    <row r="33" spans="2:6" ht="15.75" thickBot="1" x14ac:dyDescent="0.3">
      <c r="C33" s="57"/>
      <c r="D33" s="16" t="s">
        <v>5</v>
      </c>
      <c r="E33" s="17" t="s">
        <v>6</v>
      </c>
    </row>
    <row r="34" spans="2:6" x14ac:dyDescent="0.25">
      <c r="C34" s="5">
        <v>45089</v>
      </c>
      <c r="D34" s="6">
        <v>100000</v>
      </c>
      <c r="E34" s="11">
        <v>807.38739999999996</v>
      </c>
    </row>
    <row r="35" spans="2:6" x14ac:dyDescent="0.25">
      <c r="C35" s="7">
        <v>45090</v>
      </c>
      <c r="D35" s="8">
        <v>100000</v>
      </c>
      <c r="E35" s="12">
        <v>805.19380000000001</v>
      </c>
    </row>
    <row r="36" spans="2:6" x14ac:dyDescent="0.25">
      <c r="C36" s="5">
        <v>45091</v>
      </c>
      <c r="D36" s="6">
        <v>100000</v>
      </c>
      <c r="E36" s="11">
        <v>799.93979999999999</v>
      </c>
    </row>
    <row r="37" spans="2:6" x14ac:dyDescent="0.25">
      <c r="C37" s="7">
        <v>45092</v>
      </c>
      <c r="D37" s="8">
        <v>20000</v>
      </c>
      <c r="E37" s="12">
        <v>797.149</v>
      </c>
    </row>
    <row r="38" spans="2:6" ht="15.75" thickBot="1" x14ac:dyDescent="0.3">
      <c r="C38" s="5">
        <v>45093</v>
      </c>
      <c r="D38" s="6">
        <v>96000</v>
      </c>
      <c r="E38" s="28">
        <v>793.19854166666664</v>
      </c>
    </row>
    <row r="39" spans="2:6" ht="15.75" thickBot="1" x14ac:dyDescent="0.3">
      <c r="C39" s="9" t="s">
        <v>3</v>
      </c>
      <c r="D39" s="10">
        <v>416000</v>
      </c>
      <c r="E39" s="13">
        <v>801.30322115384615</v>
      </c>
    </row>
    <row r="42" spans="2:6" ht="21" x14ac:dyDescent="0.35">
      <c r="B42" s="54" t="s">
        <v>35</v>
      </c>
      <c r="C42" s="54"/>
      <c r="D42" s="54"/>
      <c r="E42" s="54"/>
      <c r="F42" s="54"/>
    </row>
    <row r="44" spans="2:6" ht="24" thickBot="1" x14ac:dyDescent="0.4">
      <c r="C44" s="15" t="s">
        <v>4</v>
      </c>
      <c r="D44" s="21"/>
      <c r="E44" s="21"/>
    </row>
    <row r="45" spans="2:6" x14ac:dyDescent="0.25">
      <c r="C45" s="55" t="s">
        <v>7</v>
      </c>
      <c r="D45" s="58" t="s">
        <v>2</v>
      </c>
      <c r="E45" s="59"/>
    </row>
    <row r="46" spans="2:6" x14ac:dyDescent="0.25">
      <c r="C46" s="56"/>
      <c r="D46" s="60"/>
      <c r="E46" s="61"/>
    </row>
    <row r="47" spans="2:6" ht="15.75" thickBot="1" x14ac:dyDescent="0.3">
      <c r="C47" s="57"/>
      <c r="D47" s="16" t="s">
        <v>5</v>
      </c>
      <c r="E47" s="17" t="s">
        <v>6</v>
      </c>
    </row>
    <row r="48" spans="2:6" x14ac:dyDescent="0.25">
      <c r="C48" s="5">
        <v>45096</v>
      </c>
      <c r="D48" s="6">
        <v>86000</v>
      </c>
      <c r="E48" s="11">
        <v>795.32255813953486</v>
      </c>
    </row>
    <row r="49" spans="2:6" x14ac:dyDescent="0.25">
      <c r="C49" s="7">
        <v>45097</v>
      </c>
      <c r="D49" s="8">
        <v>100000</v>
      </c>
      <c r="E49" s="12">
        <v>802.84439999999995</v>
      </c>
    </row>
    <row r="50" spans="2:6" x14ac:dyDescent="0.25">
      <c r="C50" s="31">
        <v>45098</v>
      </c>
      <c r="D50" s="32">
        <v>0</v>
      </c>
      <c r="E50" s="33">
        <v>0</v>
      </c>
    </row>
    <row r="51" spans="2:6" x14ac:dyDescent="0.25">
      <c r="C51" s="7">
        <v>45099</v>
      </c>
      <c r="D51" s="8">
        <v>100000</v>
      </c>
      <c r="E51" s="12">
        <v>804.91399999999999</v>
      </c>
    </row>
    <row r="52" spans="2:6" ht="15.75" thickBot="1" x14ac:dyDescent="0.3">
      <c r="C52" s="5">
        <v>45100</v>
      </c>
      <c r="D52" s="6">
        <v>60000</v>
      </c>
      <c r="E52" s="28">
        <v>808.84233300000005</v>
      </c>
    </row>
    <row r="53" spans="2:6" ht="15.75" thickBot="1" x14ac:dyDescent="0.3">
      <c r="C53" s="9" t="s">
        <v>3</v>
      </c>
      <c r="D53" s="10">
        <v>346000</v>
      </c>
      <c r="E53" s="13">
        <v>802.61306352601162</v>
      </c>
    </row>
    <row r="56" spans="2:6" ht="21" x14ac:dyDescent="0.35">
      <c r="B56" s="54" t="s">
        <v>36</v>
      </c>
      <c r="C56" s="54"/>
      <c r="D56" s="54"/>
      <c r="E56" s="54"/>
      <c r="F56" s="54"/>
    </row>
    <row r="58" spans="2:6" ht="24" thickBot="1" x14ac:dyDescent="0.4">
      <c r="C58" s="15" t="s">
        <v>4</v>
      </c>
      <c r="D58" s="21"/>
      <c r="E58" s="21"/>
    </row>
    <row r="59" spans="2:6" x14ac:dyDescent="0.25">
      <c r="C59" s="55" t="s">
        <v>7</v>
      </c>
      <c r="D59" s="58" t="s">
        <v>2</v>
      </c>
      <c r="E59" s="59"/>
    </row>
    <row r="60" spans="2:6" x14ac:dyDescent="0.25">
      <c r="C60" s="56"/>
      <c r="D60" s="60"/>
      <c r="E60" s="61"/>
    </row>
    <row r="61" spans="2:6" ht="15.75" thickBot="1" x14ac:dyDescent="0.3">
      <c r="C61" s="57"/>
      <c r="D61" s="16" t="s">
        <v>5</v>
      </c>
      <c r="E61" s="17" t="s">
        <v>6</v>
      </c>
    </row>
    <row r="62" spans="2:6" x14ac:dyDescent="0.25">
      <c r="C62" s="5">
        <v>45103</v>
      </c>
      <c r="D62" s="6">
        <v>0</v>
      </c>
      <c r="E62" s="18">
        <v>0</v>
      </c>
    </row>
    <row r="63" spans="2:6" x14ac:dyDescent="0.25">
      <c r="C63" s="7">
        <f>1+C62</f>
        <v>45104</v>
      </c>
      <c r="D63" s="8">
        <v>0</v>
      </c>
      <c r="E63" s="19">
        <v>0</v>
      </c>
    </row>
    <row r="64" spans="2:6" x14ac:dyDescent="0.25">
      <c r="C64" s="5">
        <f t="shared" ref="C64:C66" si="2">1+C63</f>
        <v>45105</v>
      </c>
      <c r="D64" s="6">
        <v>0</v>
      </c>
      <c r="E64" s="18">
        <v>0</v>
      </c>
    </row>
    <row r="65" spans="3:5" x14ac:dyDescent="0.25">
      <c r="C65" s="7">
        <f t="shared" si="2"/>
        <v>45106</v>
      </c>
      <c r="D65" s="8">
        <v>0</v>
      </c>
      <c r="E65" s="19">
        <v>0</v>
      </c>
    </row>
    <row r="66" spans="3:5" ht="15.75" thickBot="1" x14ac:dyDescent="0.3">
      <c r="C66" s="5">
        <f t="shared" si="2"/>
        <v>45107</v>
      </c>
      <c r="D66" s="6">
        <v>0</v>
      </c>
      <c r="E66" s="27">
        <v>0</v>
      </c>
    </row>
    <row r="67" spans="3:5" ht="15.75" thickBot="1" x14ac:dyDescent="0.3">
      <c r="C67" s="9" t="s">
        <v>3</v>
      </c>
      <c r="D67" s="10">
        <f>+SUM(D62:D66)</f>
        <v>0</v>
      </c>
      <c r="E67" s="20">
        <f>+IFERROR(SUMPRODUCT(D62:D66,E62:E66)/D67,0)</f>
        <v>0</v>
      </c>
    </row>
  </sheetData>
  <mergeCells count="15">
    <mergeCell ref="B56:F56"/>
    <mergeCell ref="C59:C61"/>
    <mergeCell ref="D59:E60"/>
    <mergeCell ref="B28:F28"/>
    <mergeCell ref="C31:C33"/>
    <mergeCell ref="D31:E32"/>
    <mergeCell ref="B42:F42"/>
    <mergeCell ref="C45:C47"/>
    <mergeCell ref="D45:E46"/>
    <mergeCell ref="B3:F3"/>
    <mergeCell ref="C6:C8"/>
    <mergeCell ref="D6:E7"/>
    <mergeCell ref="B14:F14"/>
    <mergeCell ref="C17:C19"/>
    <mergeCell ref="D17:E18"/>
  </mergeCells>
  <pageMargins left="0.70866141732283472" right="0.70866141732283472" top="1.299212598425197" bottom="0.74803149606299213" header="0.31496062992125984" footer="0.31496062992125984"/>
  <pageSetup paperSize="119" scale="90" orientation="portrait" r:id="rId1"/>
  <rowBreaks count="2" manualBreakCount="2">
    <brk id="26" min="1" max="5" man="1"/>
    <brk id="54" min="1" max="5" man="1"/>
  </rowBreaks>
  <colBreaks count="1" manualBreakCount="1">
    <brk id="1" max="8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DA73-6C5D-4A86-A464-8E5898E0745D}">
  <dimension ref="B1:F66"/>
  <sheetViews>
    <sheetView showGridLines="0" topLeftCell="A58" zoomScale="90" zoomScaleNormal="90" workbookViewId="0">
      <selection activeCell="B59" sqref="B59:F59"/>
    </sheetView>
  </sheetViews>
  <sheetFormatPr baseColWidth="10" defaultRowHeight="15" x14ac:dyDescent="0.25"/>
  <cols>
    <col min="1" max="1" width="2.42578125" customWidth="1"/>
    <col min="2" max="2" width="16.42578125" customWidth="1"/>
    <col min="3" max="3" width="14.5703125" customWidth="1"/>
    <col min="4" max="4" width="17.7109375" customWidth="1"/>
    <col min="5" max="5" width="13.7109375" customWidth="1"/>
    <col min="6" max="6" width="17.5703125" customWidth="1"/>
  </cols>
  <sheetData>
    <row r="1" spans="2:6" ht="28.5" x14ac:dyDescent="0.45">
      <c r="C1" s="29" t="s">
        <v>0</v>
      </c>
      <c r="D1" s="29"/>
      <c r="E1" s="29"/>
      <c r="F1" s="29"/>
    </row>
    <row r="2" spans="2:6" ht="28.5" x14ac:dyDescent="0.45">
      <c r="C2" s="14"/>
      <c r="D2" s="14"/>
      <c r="E2" s="14"/>
      <c r="F2" s="14"/>
    </row>
    <row r="3" spans="2:6" ht="21" x14ac:dyDescent="0.35">
      <c r="B3" s="54" t="s">
        <v>37</v>
      </c>
      <c r="C3" s="54"/>
      <c r="D3" s="54"/>
      <c r="E3" s="54"/>
      <c r="F3" s="54"/>
    </row>
    <row r="5" spans="2:6" ht="22.5" customHeight="1" thickBot="1" x14ac:dyDescent="0.4">
      <c r="C5" s="15" t="s">
        <v>4</v>
      </c>
      <c r="D5" s="21"/>
      <c r="E5" s="21"/>
    </row>
    <row r="6" spans="2:6" x14ac:dyDescent="0.25">
      <c r="C6" s="55" t="s">
        <v>7</v>
      </c>
      <c r="D6" s="58" t="s">
        <v>2</v>
      </c>
      <c r="E6" s="59"/>
    </row>
    <row r="7" spans="2:6" x14ac:dyDescent="0.25">
      <c r="C7" s="56"/>
      <c r="D7" s="70"/>
      <c r="E7" s="71"/>
    </row>
    <row r="8" spans="2:6" ht="15.75" thickBot="1" x14ac:dyDescent="0.3">
      <c r="C8" s="57"/>
      <c r="D8" s="16" t="s">
        <v>5</v>
      </c>
      <c r="E8" s="17" t="s">
        <v>6</v>
      </c>
    </row>
    <row r="9" spans="2:6" x14ac:dyDescent="0.25">
      <c r="C9" s="5">
        <v>45110</v>
      </c>
      <c r="D9" s="6">
        <v>100000</v>
      </c>
      <c r="E9" s="11">
        <v>798.8098</v>
      </c>
    </row>
    <row r="10" spans="2:6" x14ac:dyDescent="0.25">
      <c r="C10" s="7">
        <f>1+C9</f>
        <v>45111</v>
      </c>
      <c r="D10" s="8">
        <v>100000</v>
      </c>
      <c r="E10" s="12">
        <v>796.27</v>
      </c>
    </row>
    <row r="11" spans="2:6" x14ac:dyDescent="0.25">
      <c r="C11" s="5">
        <f t="shared" ref="C11:C13" si="0">1+C10</f>
        <v>45112</v>
      </c>
      <c r="D11" s="6">
        <v>100000</v>
      </c>
      <c r="E11" s="11">
        <v>798.10379999999998</v>
      </c>
    </row>
    <row r="12" spans="2:6" x14ac:dyDescent="0.25">
      <c r="C12" s="7">
        <f t="shared" si="0"/>
        <v>45113</v>
      </c>
      <c r="D12" s="8">
        <v>100000</v>
      </c>
      <c r="E12" s="12">
        <v>806.04499999999996</v>
      </c>
    </row>
    <row r="13" spans="2:6" ht="15.75" thickBot="1" x14ac:dyDescent="0.3">
      <c r="C13" s="5">
        <f t="shared" si="0"/>
        <v>45114</v>
      </c>
      <c r="D13" s="6">
        <v>100000</v>
      </c>
      <c r="E13" s="28">
        <v>806.41980000000001</v>
      </c>
    </row>
    <row r="14" spans="2:6" ht="15.75" thickBot="1" x14ac:dyDescent="0.3">
      <c r="C14" s="9" t="s">
        <v>3</v>
      </c>
      <c r="D14" s="10">
        <f>+SUM(D9:D13)</f>
        <v>500000</v>
      </c>
      <c r="E14" s="13">
        <f>+IFERROR(SUMPRODUCT(D9:D13,E9:E13)/D14,0)</f>
        <v>801.12968000000001</v>
      </c>
    </row>
    <row r="17" spans="2:6" ht="21" x14ac:dyDescent="0.35">
      <c r="B17" s="54" t="s">
        <v>38</v>
      </c>
      <c r="C17" s="54"/>
      <c r="D17" s="54"/>
      <c r="E17" s="54"/>
      <c r="F17" s="54"/>
    </row>
    <row r="18" spans="2:6" ht="18" customHeight="1" x14ac:dyDescent="0.35">
      <c r="B18" s="54"/>
      <c r="C18" s="54"/>
      <c r="D18" s="54"/>
      <c r="E18" s="54"/>
      <c r="F18" s="54"/>
    </row>
    <row r="19" spans="2:6" ht="24" thickBot="1" x14ac:dyDescent="0.4">
      <c r="C19" s="1" t="s">
        <v>4</v>
      </c>
      <c r="D19" s="2"/>
      <c r="E19" s="2"/>
    </row>
    <row r="20" spans="2:6" x14ac:dyDescent="0.25">
      <c r="C20" s="63" t="s">
        <v>7</v>
      </c>
      <c r="D20" s="66" t="s">
        <v>2</v>
      </c>
      <c r="E20" s="67"/>
    </row>
    <row r="21" spans="2:6" x14ac:dyDescent="0.25">
      <c r="C21" s="64"/>
      <c r="D21" s="72"/>
      <c r="E21" s="73"/>
    </row>
    <row r="22" spans="2:6" ht="15.75" thickBot="1" x14ac:dyDescent="0.3">
      <c r="C22" s="65"/>
      <c r="D22" s="3" t="s">
        <v>5</v>
      </c>
      <c r="E22" s="4" t="s">
        <v>6</v>
      </c>
    </row>
    <row r="23" spans="2:6" x14ac:dyDescent="0.25">
      <c r="C23" s="34">
        <v>45117</v>
      </c>
      <c r="D23" s="35">
        <v>100000</v>
      </c>
      <c r="E23" s="36">
        <v>812.01379999999995</v>
      </c>
    </row>
    <row r="24" spans="2:6" x14ac:dyDescent="0.25">
      <c r="C24" s="37">
        <f>1+C23</f>
        <v>45118</v>
      </c>
      <c r="D24" s="38">
        <v>100000</v>
      </c>
      <c r="E24" s="39">
        <v>817.37519999999995</v>
      </c>
    </row>
    <row r="25" spans="2:6" x14ac:dyDescent="0.25">
      <c r="C25" s="34">
        <f t="shared" ref="C25:C27" si="1">1+C24</f>
        <v>45119</v>
      </c>
      <c r="D25" s="35">
        <v>100000</v>
      </c>
      <c r="E25" s="36">
        <v>810.86919999999998</v>
      </c>
    </row>
    <row r="26" spans="2:6" x14ac:dyDescent="0.25">
      <c r="C26" s="37">
        <f t="shared" si="1"/>
        <v>45120</v>
      </c>
      <c r="D26" s="38">
        <v>100000</v>
      </c>
      <c r="E26" s="39">
        <v>808.38419999999996</v>
      </c>
    </row>
    <row r="27" spans="2:6" ht="15.75" thickBot="1" x14ac:dyDescent="0.3">
      <c r="C27" s="34">
        <f t="shared" si="1"/>
        <v>45121</v>
      </c>
      <c r="D27" s="35">
        <v>100000</v>
      </c>
      <c r="E27" s="40">
        <v>813.50599999999997</v>
      </c>
    </row>
    <row r="28" spans="2:6" ht="15.75" thickBot="1" x14ac:dyDescent="0.3">
      <c r="C28" s="41" t="s">
        <v>3</v>
      </c>
      <c r="D28" s="42">
        <f>+SUM(D23:D27)</f>
        <v>500000</v>
      </c>
      <c r="E28" s="43">
        <f>+IFERROR(SUMPRODUCT(D23:D27,E23:E27)/D28,0)</f>
        <v>812.42967999999996</v>
      </c>
    </row>
    <row r="31" spans="2:6" ht="21" x14ac:dyDescent="0.35">
      <c r="B31" s="54" t="s">
        <v>39</v>
      </c>
      <c r="C31" s="54"/>
      <c r="D31" s="54"/>
      <c r="E31" s="54"/>
      <c r="F31" s="54"/>
    </row>
    <row r="32" spans="2:6" ht="21" x14ac:dyDescent="0.35">
      <c r="B32" s="54"/>
      <c r="C32" s="54"/>
      <c r="D32" s="54"/>
      <c r="E32" s="54"/>
      <c r="F32" s="54"/>
    </row>
    <row r="33" spans="2:6" ht="24" thickBot="1" x14ac:dyDescent="0.4">
      <c r="C33" s="1" t="s">
        <v>4</v>
      </c>
      <c r="D33" s="2"/>
      <c r="E33" s="2"/>
    </row>
    <row r="34" spans="2:6" x14ac:dyDescent="0.25">
      <c r="C34" s="63" t="s">
        <v>7</v>
      </c>
      <c r="D34" s="66" t="s">
        <v>2</v>
      </c>
      <c r="E34" s="67"/>
    </row>
    <row r="35" spans="2:6" x14ac:dyDescent="0.25">
      <c r="C35" s="64"/>
      <c r="D35" s="72"/>
      <c r="E35" s="73"/>
    </row>
    <row r="36" spans="2:6" ht="15.75" thickBot="1" x14ac:dyDescent="0.3">
      <c r="C36" s="65"/>
      <c r="D36" s="3" t="s">
        <v>5</v>
      </c>
      <c r="E36" s="4" t="s">
        <v>6</v>
      </c>
    </row>
    <row r="37" spans="2:6" x14ac:dyDescent="0.25">
      <c r="C37" s="34">
        <v>45124</v>
      </c>
      <c r="D37" s="35">
        <v>0</v>
      </c>
      <c r="E37" s="44">
        <v>0</v>
      </c>
    </row>
    <row r="38" spans="2:6" x14ac:dyDescent="0.25">
      <c r="C38" s="37">
        <f>1+C37</f>
        <v>45125</v>
      </c>
      <c r="D38" s="38">
        <v>0</v>
      </c>
      <c r="E38" s="45">
        <v>0</v>
      </c>
    </row>
    <row r="39" spans="2:6" x14ac:dyDescent="0.25">
      <c r="C39" s="34">
        <f t="shared" ref="C39:C41" si="2">1+C38</f>
        <v>45126</v>
      </c>
      <c r="D39" s="35">
        <v>0</v>
      </c>
      <c r="E39" s="44">
        <v>0</v>
      </c>
    </row>
    <row r="40" spans="2:6" x14ac:dyDescent="0.25">
      <c r="C40" s="37">
        <f t="shared" si="2"/>
        <v>45127</v>
      </c>
      <c r="D40" s="38">
        <v>0</v>
      </c>
      <c r="E40" s="45">
        <v>0</v>
      </c>
    </row>
    <row r="41" spans="2:6" ht="15.75" thickBot="1" x14ac:dyDescent="0.3">
      <c r="C41" s="34">
        <f t="shared" si="2"/>
        <v>45128</v>
      </c>
      <c r="D41" s="35">
        <v>0</v>
      </c>
      <c r="E41" s="46">
        <v>0</v>
      </c>
    </row>
    <row r="42" spans="2:6" ht="15.75" thickBot="1" x14ac:dyDescent="0.3">
      <c r="C42" s="41" t="s">
        <v>3</v>
      </c>
      <c r="D42" s="42">
        <f>+SUM(D37:D41)</f>
        <v>0</v>
      </c>
      <c r="E42" s="47">
        <f>+IFERROR(SUMPRODUCT(D37:D41,E37:E41)/D42,0)</f>
        <v>0</v>
      </c>
    </row>
    <row r="45" spans="2:6" ht="21" x14ac:dyDescent="0.35">
      <c r="B45" s="54" t="s">
        <v>40</v>
      </c>
      <c r="C45" s="54"/>
      <c r="D45" s="54"/>
      <c r="E45" s="54"/>
      <c r="F45" s="54"/>
    </row>
    <row r="46" spans="2:6" ht="21" x14ac:dyDescent="0.35">
      <c r="B46" s="54"/>
      <c r="C46" s="54"/>
      <c r="D46" s="54"/>
      <c r="E46" s="54"/>
      <c r="F46" s="54"/>
    </row>
    <row r="47" spans="2:6" ht="24" thickBot="1" x14ac:dyDescent="0.4">
      <c r="C47" s="1" t="s">
        <v>4</v>
      </c>
      <c r="D47" s="2"/>
      <c r="E47" s="2"/>
    </row>
    <row r="48" spans="2:6" x14ac:dyDescent="0.25">
      <c r="C48" s="63" t="s">
        <v>7</v>
      </c>
      <c r="D48" s="66" t="s">
        <v>2</v>
      </c>
      <c r="E48" s="67"/>
    </row>
    <row r="49" spans="2:6" x14ac:dyDescent="0.25">
      <c r="C49" s="64"/>
      <c r="D49" s="72"/>
      <c r="E49" s="73"/>
    </row>
    <row r="50" spans="2:6" ht="15.75" thickBot="1" x14ac:dyDescent="0.3">
      <c r="C50" s="65"/>
      <c r="D50" s="3" t="s">
        <v>5</v>
      </c>
      <c r="E50" s="4" t="s">
        <v>6</v>
      </c>
    </row>
    <row r="51" spans="2:6" x14ac:dyDescent="0.25">
      <c r="C51" s="34">
        <v>45131</v>
      </c>
      <c r="D51" s="35">
        <v>0</v>
      </c>
      <c r="E51" s="44">
        <v>0</v>
      </c>
    </row>
    <row r="52" spans="2:6" x14ac:dyDescent="0.25">
      <c r="C52" s="37">
        <f>1+C51</f>
        <v>45132</v>
      </c>
      <c r="D52" s="38">
        <v>0</v>
      </c>
      <c r="E52" s="45">
        <v>0</v>
      </c>
    </row>
    <row r="53" spans="2:6" x14ac:dyDescent="0.25">
      <c r="C53" s="34">
        <f t="shared" ref="C53:C55" si="3">1+C52</f>
        <v>45133</v>
      </c>
      <c r="D53" s="35">
        <v>0</v>
      </c>
      <c r="E53" s="44">
        <v>0</v>
      </c>
    </row>
    <row r="54" spans="2:6" x14ac:dyDescent="0.25">
      <c r="C54" s="37">
        <f t="shared" si="3"/>
        <v>45134</v>
      </c>
      <c r="D54" s="38">
        <v>0</v>
      </c>
      <c r="E54" s="45">
        <v>0</v>
      </c>
    </row>
    <row r="55" spans="2:6" ht="15.75" thickBot="1" x14ac:dyDescent="0.3">
      <c r="C55" s="34">
        <f t="shared" si="3"/>
        <v>45135</v>
      </c>
      <c r="D55" s="35">
        <v>0</v>
      </c>
      <c r="E55" s="46">
        <v>0</v>
      </c>
    </row>
    <row r="56" spans="2:6" ht="15.75" thickBot="1" x14ac:dyDescent="0.3">
      <c r="C56" s="41" t="s">
        <v>3</v>
      </c>
      <c r="D56" s="42">
        <f>+SUM(D51:D55)</f>
        <v>0</v>
      </c>
      <c r="E56" s="47">
        <f>+IFERROR(SUMPRODUCT(D51:D55,E51:E55)/D56,0)</f>
        <v>0</v>
      </c>
    </row>
    <row r="59" spans="2:6" ht="21" x14ac:dyDescent="0.35">
      <c r="B59" s="54" t="s">
        <v>41</v>
      </c>
      <c r="C59" s="54"/>
      <c r="D59" s="54"/>
      <c r="E59" s="54"/>
      <c r="F59" s="54"/>
    </row>
    <row r="61" spans="2:6" ht="24" thickBot="1" x14ac:dyDescent="0.4">
      <c r="C61" s="1" t="s">
        <v>4</v>
      </c>
      <c r="D61" s="2"/>
      <c r="E61" s="2"/>
    </row>
    <row r="62" spans="2:6" x14ac:dyDescent="0.25">
      <c r="C62" s="63" t="s">
        <v>7</v>
      </c>
      <c r="D62" s="66" t="s">
        <v>2</v>
      </c>
      <c r="E62" s="67"/>
    </row>
    <row r="63" spans="2:6" x14ac:dyDescent="0.25">
      <c r="C63" s="64"/>
      <c r="D63" s="72"/>
      <c r="E63" s="73"/>
    </row>
    <row r="64" spans="2:6" ht="15.75" thickBot="1" x14ac:dyDescent="0.3">
      <c r="C64" s="65"/>
      <c r="D64" s="3" t="s">
        <v>5</v>
      </c>
      <c r="E64" s="4" t="s">
        <v>6</v>
      </c>
    </row>
    <row r="65" spans="3:5" ht="15.75" thickBot="1" x14ac:dyDescent="0.3">
      <c r="C65" s="34">
        <v>45138</v>
      </c>
      <c r="D65" s="35">
        <v>0</v>
      </c>
      <c r="E65" s="44">
        <v>0</v>
      </c>
    </row>
    <row r="66" spans="3:5" ht="15.75" thickBot="1" x14ac:dyDescent="0.3">
      <c r="C66" s="41" t="s">
        <v>3</v>
      </c>
      <c r="D66" s="42">
        <f>+SUM(D65:D65)</f>
        <v>0</v>
      </c>
      <c r="E66" s="47">
        <f>+IFERROR(SUMPRODUCT(D65:D65,E65:E65)/D66,0)</f>
        <v>0</v>
      </c>
    </row>
  </sheetData>
  <mergeCells count="18">
    <mergeCell ref="B17:F17"/>
    <mergeCell ref="B3:F3"/>
    <mergeCell ref="C6:C8"/>
    <mergeCell ref="D6:E7"/>
    <mergeCell ref="B18:F18"/>
    <mergeCell ref="B31:F31"/>
    <mergeCell ref="B32:F32"/>
    <mergeCell ref="C34:C36"/>
    <mergeCell ref="D34:E35"/>
    <mergeCell ref="C20:C22"/>
    <mergeCell ref="D20:E21"/>
    <mergeCell ref="B59:F59"/>
    <mergeCell ref="C62:C64"/>
    <mergeCell ref="D62:E63"/>
    <mergeCell ref="B45:F45"/>
    <mergeCell ref="B46:F46"/>
    <mergeCell ref="C48:C50"/>
    <mergeCell ref="D48:E49"/>
  </mergeCells>
  <pageMargins left="0.70866141732283472" right="0.70866141732283472" top="1.299212598425197" bottom="0.74803149606299213" header="0.31496062992125984" footer="0.31496062992125984"/>
  <pageSetup paperSize="119" scale="90" orientation="portrait" r:id="rId1"/>
  <rowBreaks count="2" manualBreakCount="2">
    <brk id="29" min="1" max="5" man="1"/>
    <brk id="57" min="1" max="5" man="1"/>
  </rowBreaks>
  <colBreaks count="1" manualBreakCount="1">
    <brk id="1" max="8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C8B17-493E-41A7-95E7-4F8CF38C98D7}">
  <dimension ref="B1:F68"/>
  <sheetViews>
    <sheetView showGridLines="0" topLeftCell="A57" zoomScale="90" zoomScaleNormal="90" workbookViewId="0">
      <selection activeCell="B58" sqref="B58:F58"/>
    </sheetView>
  </sheetViews>
  <sheetFormatPr baseColWidth="10" defaultRowHeight="15" x14ac:dyDescent="0.25"/>
  <cols>
    <col min="1" max="1" width="2.42578125" customWidth="1"/>
    <col min="2" max="2" width="16.42578125" customWidth="1"/>
    <col min="3" max="3" width="14.5703125" customWidth="1"/>
    <col min="4" max="4" width="17.7109375" customWidth="1"/>
    <col min="5" max="5" width="13.7109375" customWidth="1"/>
    <col min="6" max="6" width="17.5703125" customWidth="1"/>
  </cols>
  <sheetData>
    <row r="1" spans="2:6" ht="28.5" x14ac:dyDescent="0.45">
      <c r="C1" s="29" t="s">
        <v>0</v>
      </c>
      <c r="D1" s="29"/>
      <c r="E1" s="29"/>
      <c r="F1" s="29"/>
    </row>
    <row r="2" spans="2:6" ht="28.5" x14ac:dyDescent="0.45">
      <c r="C2" s="14"/>
      <c r="D2" s="14"/>
      <c r="E2" s="14"/>
      <c r="F2" s="14"/>
    </row>
    <row r="3" spans="2:6" ht="21" x14ac:dyDescent="0.35">
      <c r="B3" s="54" t="s">
        <v>42</v>
      </c>
      <c r="C3" s="54"/>
      <c r="D3" s="54"/>
      <c r="E3" s="54"/>
      <c r="F3" s="54"/>
    </row>
    <row r="5" spans="2:6" ht="22.5" customHeight="1" thickBot="1" x14ac:dyDescent="0.4">
      <c r="C5" s="15" t="s">
        <v>4</v>
      </c>
      <c r="D5" s="21"/>
      <c r="E5" s="21"/>
    </row>
    <row r="6" spans="2:6" x14ac:dyDescent="0.25">
      <c r="C6" s="55" t="s">
        <v>7</v>
      </c>
      <c r="D6" s="58" t="s">
        <v>2</v>
      </c>
      <c r="E6" s="59"/>
    </row>
    <row r="7" spans="2:6" x14ac:dyDescent="0.25">
      <c r="C7" s="56"/>
      <c r="D7" s="70"/>
      <c r="E7" s="71"/>
    </row>
    <row r="8" spans="2:6" ht="15.75" thickBot="1" x14ac:dyDescent="0.3">
      <c r="C8" s="57"/>
      <c r="D8" s="16" t="s">
        <v>5</v>
      </c>
      <c r="E8" s="17" t="s">
        <v>6</v>
      </c>
    </row>
    <row r="9" spans="2:6" x14ac:dyDescent="0.25">
      <c r="C9" s="5">
        <v>45139</v>
      </c>
      <c r="D9" s="6">
        <v>100000</v>
      </c>
      <c r="E9" s="11">
        <v>843.95360000000005</v>
      </c>
    </row>
    <row r="10" spans="2:6" x14ac:dyDescent="0.25">
      <c r="C10" s="7">
        <f>1+C9</f>
        <v>45140</v>
      </c>
      <c r="D10" s="8">
        <v>100000</v>
      </c>
      <c r="E10" s="12">
        <v>847.83540000000005</v>
      </c>
    </row>
    <row r="11" spans="2:6" x14ac:dyDescent="0.25">
      <c r="C11" s="5">
        <f t="shared" ref="C11:C12" si="0">1+C10</f>
        <v>45141</v>
      </c>
      <c r="D11" s="6">
        <v>96000</v>
      </c>
      <c r="E11" s="11">
        <v>856.32937500000003</v>
      </c>
    </row>
    <row r="12" spans="2:6" ht="15.75" thickBot="1" x14ac:dyDescent="0.3">
      <c r="C12" s="7">
        <f t="shared" si="0"/>
        <v>45142</v>
      </c>
      <c r="D12" s="8">
        <v>100000</v>
      </c>
      <c r="E12" s="12">
        <v>848.41200000000003</v>
      </c>
    </row>
    <row r="13" spans="2:6" ht="15.75" thickBot="1" x14ac:dyDescent="0.3">
      <c r="C13" s="9" t="s">
        <v>3</v>
      </c>
      <c r="D13" s="10">
        <f>+SUM(D9:D12)</f>
        <v>396000</v>
      </c>
      <c r="E13" s="13">
        <f>+IFERROR(SUMPRODUCT(D9:D12,E9:E12)/D13,0)</f>
        <v>849.05989898989901</v>
      </c>
    </row>
    <row r="16" spans="2:6" ht="21" x14ac:dyDescent="0.35">
      <c r="B16" s="54" t="s">
        <v>43</v>
      </c>
      <c r="C16" s="54"/>
      <c r="D16" s="54"/>
      <c r="E16" s="54"/>
      <c r="F16" s="54"/>
    </row>
    <row r="17" spans="2:6" ht="18" customHeight="1" x14ac:dyDescent="0.35">
      <c r="B17" s="54"/>
      <c r="C17" s="54"/>
      <c r="D17" s="54"/>
      <c r="E17" s="54"/>
      <c r="F17" s="54"/>
    </row>
    <row r="18" spans="2:6" ht="24" thickBot="1" x14ac:dyDescent="0.4">
      <c r="C18" s="1" t="s">
        <v>4</v>
      </c>
      <c r="D18" s="2"/>
      <c r="E18" s="2"/>
    </row>
    <row r="19" spans="2:6" x14ac:dyDescent="0.25">
      <c r="C19" s="63" t="s">
        <v>7</v>
      </c>
      <c r="D19" s="66" t="s">
        <v>2</v>
      </c>
      <c r="E19" s="67"/>
    </row>
    <row r="20" spans="2:6" x14ac:dyDescent="0.25">
      <c r="C20" s="64"/>
      <c r="D20" s="72"/>
      <c r="E20" s="73"/>
    </row>
    <row r="21" spans="2:6" ht="15.75" thickBot="1" x14ac:dyDescent="0.3">
      <c r="C21" s="65"/>
      <c r="D21" s="3" t="s">
        <v>5</v>
      </c>
      <c r="E21" s="4" t="s">
        <v>6</v>
      </c>
    </row>
    <row r="22" spans="2:6" x14ac:dyDescent="0.25">
      <c r="C22" s="34">
        <v>45145</v>
      </c>
      <c r="D22" s="35">
        <v>96000</v>
      </c>
      <c r="E22" s="36">
        <v>855.32791666666662</v>
      </c>
    </row>
    <row r="23" spans="2:6" x14ac:dyDescent="0.25">
      <c r="C23" s="37">
        <f>1+C22</f>
        <v>45146</v>
      </c>
      <c r="D23" s="38">
        <v>100000</v>
      </c>
      <c r="E23" s="39">
        <v>863.13900000000001</v>
      </c>
    </row>
    <row r="24" spans="2:6" x14ac:dyDescent="0.25">
      <c r="C24" s="34">
        <f t="shared" ref="C24:C26" si="1">1+C23</f>
        <v>45147</v>
      </c>
      <c r="D24" s="35">
        <v>100000</v>
      </c>
      <c r="E24" s="36">
        <v>859.71180000000004</v>
      </c>
    </row>
    <row r="25" spans="2:6" x14ac:dyDescent="0.25">
      <c r="C25" s="37">
        <f t="shared" si="1"/>
        <v>45148</v>
      </c>
      <c r="D25" s="38">
        <v>100000</v>
      </c>
      <c r="E25" s="39">
        <v>851.85799999999995</v>
      </c>
    </row>
    <row r="26" spans="2:6" ht="15.75" thickBot="1" x14ac:dyDescent="0.3">
      <c r="C26" s="34">
        <f t="shared" si="1"/>
        <v>45149</v>
      </c>
      <c r="D26" s="35">
        <v>100000</v>
      </c>
      <c r="E26" s="40">
        <v>851.96879999999999</v>
      </c>
    </row>
    <row r="27" spans="2:6" ht="15.75" thickBot="1" x14ac:dyDescent="0.3">
      <c r="C27" s="41" t="s">
        <v>3</v>
      </c>
      <c r="D27" s="42">
        <f>+SUM(D22:D26)</f>
        <v>496000</v>
      </c>
      <c r="E27" s="43">
        <f>+IFERROR(SUMPRODUCT(D22:D26,E22:E26)/D27,0)</f>
        <v>856.40975806451615</v>
      </c>
    </row>
    <row r="30" spans="2:6" ht="21" x14ac:dyDescent="0.35">
      <c r="B30" s="54" t="s">
        <v>44</v>
      </c>
      <c r="C30" s="54"/>
      <c r="D30" s="54"/>
      <c r="E30" s="54"/>
      <c r="F30" s="54"/>
    </row>
    <row r="31" spans="2:6" ht="21" x14ac:dyDescent="0.35">
      <c r="B31" s="54"/>
      <c r="C31" s="54"/>
      <c r="D31" s="54"/>
      <c r="E31" s="54"/>
      <c r="F31" s="54"/>
    </row>
    <row r="32" spans="2:6" ht="24" thickBot="1" x14ac:dyDescent="0.4">
      <c r="C32" s="15" t="s">
        <v>4</v>
      </c>
      <c r="D32" s="21"/>
      <c r="E32" s="21"/>
    </row>
    <row r="33" spans="2:6" x14ac:dyDescent="0.25">
      <c r="C33" s="55" t="s">
        <v>7</v>
      </c>
      <c r="D33" s="58" t="s">
        <v>2</v>
      </c>
      <c r="E33" s="59"/>
    </row>
    <row r="34" spans="2:6" x14ac:dyDescent="0.25">
      <c r="C34" s="56"/>
      <c r="D34" s="70"/>
      <c r="E34" s="71"/>
    </row>
    <row r="35" spans="2:6" ht="15.75" thickBot="1" x14ac:dyDescent="0.3">
      <c r="C35" s="57"/>
      <c r="D35" s="16" t="s">
        <v>5</v>
      </c>
      <c r="E35" s="17" t="s">
        <v>6</v>
      </c>
    </row>
    <row r="36" spans="2:6" x14ac:dyDescent="0.25">
      <c r="C36" s="5">
        <v>45152</v>
      </c>
      <c r="D36" s="6">
        <v>100000</v>
      </c>
      <c r="E36" s="11">
        <v>856.45360000000005</v>
      </c>
    </row>
    <row r="37" spans="2:6" x14ac:dyDescent="0.25">
      <c r="C37" s="48">
        <f>1+C36</f>
        <v>45153</v>
      </c>
      <c r="D37" s="49">
        <v>0</v>
      </c>
      <c r="E37" s="53">
        <v>0</v>
      </c>
    </row>
    <row r="38" spans="2:6" x14ac:dyDescent="0.25">
      <c r="C38" s="5">
        <f t="shared" ref="C38:C40" si="2">1+C37</f>
        <v>45154</v>
      </c>
      <c r="D38" s="6">
        <v>0</v>
      </c>
      <c r="E38" s="18">
        <v>0</v>
      </c>
    </row>
    <row r="39" spans="2:6" x14ac:dyDescent="0.25">
      <c r="C39" s="7">
        <f t="shared" si="2"/>
        <v>45155</v>
      </c>
      <c r="D39" s="8">
        <v>0</v>
      </c>
      <c r="E39" s="19">
        <v>0</v>
      </c>
    </row>
    <row r="40" spans="2:6" ht="15.75" thickBot="1" x14ac:dyDescent="0.3">
      <c r="C40" s="5">
        <f t="shared" si="2"/>
        <v>45156</v>
      </c>
      <c r="D40" s="6">
        <v>0</v>
      </c>
      <c r="E40" s="27">
        <v>0</v>
      </c>
    </row>
    <row r="41" spans="2:6" ht="15.75" thickBot="1" x14ac:dyDescent="0.3">
      <c r="C41" s="9" t="s">
        <v>3</v>
      </c>
      <c r="D41" s="10">
        <f>+SUM(D36:D40)</f>
        <v>100000</v>
      </c>
      <c r="E41" s="13">
        <f>+IFERROR(SUMPRODUCT(D36:D40,E36:E40)/D41,0)</f>
        <v>856.45360000000005</v>
      </c>
    </row>
    <row r="44" spans="2:6" ht="21" x14ac:dyDescent="0.35">
      <c r="B44" s="54" t="s">
        <v>45</v>
      </c>
      <c r="C44" s="54"/>
      <c r="D44" s="54"/>
      <c r="E44" s="54"/>
      <c r="F44" s="54"/>
    </row>
    <row r="45" spans="2:6" ht="21" x14ac:dyDescent="0.35">
      <c r="B45" s="54"/>
      <c r="C45" s="54"/>
      <c r="D45" s="54"/>
      <c r="E45" s="54"/>
      <c r="F45" s="54"/>
    </row>
    <row r="46" spans="2:6" ht="24" thickBot="1" x14ac:dyDescent="0.4">
      <c r="C46" s="15" t="s">
        <v>4</v>
      </c>
      <c r="D46" s="21"/>
      <c r="E46" s="21"/>
    </row>
    <row r="47" spans="2:6" x14ac:dyDescent="0.25">
      <c r="C47" s="55" t="s">
        <v>7</v>
      </c>
      <c r="D47" s="58" t="s">
        <v>2</v>
      </c>
      <c r="E47" s="59"/>
    </row>
    <row r="48" spans="2:6" x14ac:dyDescent="0.25">
      <c r="C48" s="56"/>
      <c r="D48" s="70"/>
      <c r="E48" s="71"/>
    </row>
    <row r="49" spans="2:6" ht="15.75" thickBot="1" x14ac:dyDescent="0.3">
      <c r="C49" s="57"/>
      <c r="D49" s="16" t="s">
        <v>5</v>
      </c>
      <c r="E49" s="17" t="s">
        <v>6</v>
      </c>
    </row>
    <row r="50" spans="2:6" x14ac:dyDescent="0.25">
      <c r="C50" s="5">
        <v>45159</v>
      </c>
      <c r="D50" s="6">
        <v>0</v>
      </c>
      <c r="E50" s="18">
        <v>0</v>
      </c>
    </row>
    <row r="51" spans="2:6" x14ac:dyDescent="0.25">
      <c r="C51" s="7">
        <f>1+C50</f>
        <v>45160</v>
      </c>
      <c r="D51" s="8">
        <v>0</v>
      </c>
      <c r="E51" s="19">
        <v>0</v>
      </c>
    </row>
    <row r="52" spans="2:6" x14ac:dyDescent="0.25">
      <c r="C52" s="5">
        <f t="shared" ref="C52:C54" si="3">1+C51</f>
        <v>45161</v>
      </c>
      <c r="D52" s="6">
        <v>0</v>
      </c>
      <c r="E52" s="18">
        <v>0</v>
      </c>
    </row>
    <row r="53" spans="2:6" x14ac:dyDescent="0.25">
      <c r="C53" s="7">
        <f t="shared" si="3"/>
        <v>45162</v>
      </c>
      <c r="D53" s="8">
        <v>0</v>
      </c>
      <c r="E53" s="19">
        <v>0</v>
      </c>
    </row>
    <row r="54" spans="2:6" ht="15.75" thickBot="1" x14ac:dyDescent="0.3">
      <c r="C54" s="5">
        <f t="shared" si="3"/>
        <v>45163</v>
      </c>
      <c r="D54" s="6">
        <v>0</v>
      </c>
      <c r="E54" s="27">
        <v>0</v>
      </c>
    </row>
    <row r="55" spans="2:6" ht="15.75" thickBot="1" x14ac:dyDescent="0.3">
      <c r="C55" s="9" t="s">
        <v>3</v>
      </c>
      <c r="D55" s="10">
        <f>+SUM(D50:D54)</f>
        <v>0</v>
      </c>
      <c r="E55" s="20">
        <f>+IFERROR(SUMPRODUCT(D50:D54,E50:E54)/D55,0)</f>
        <v>0</v>
      </c>
    </row>
    <row r="58" spans="2:6" ht="21" x14ac:dyDescent="0.35">
      <c r="B58" s="54" t="s">
        <v>46</v>
      </c>
      <c r="C58" s="54"/>
      <c r="D58" s="54"/>
      <c r="E58" s="54"/>
      <c r="F58" s="54"/>
    </row>
    <row r="59" spans="2:6" ht="21" x14ac:dyDescent="0.35">
      <c r="B59" s="54"/>
      <c r="C59" s="54"/>
      <c r="D59" s="54"/>
      <c r="E59" s="54"/>
      <c r="F59" s="54"/>
    </row>
    <row r="60" spans="2:6" ht="24" thickBot="1" x14ac:dyDescent="0.4">
      <c r="C60" s="15" t="s">
        <v>4</v>
      </c>
      <c r="D60" s="21"/>
      <c r="E60" s="21"/>
    </row>
    <row r="61" spans="2:6" x14ac:dyDescent="0.25">
      <c r="C61" s="55" t="s">
        <v>7</v>
      </c>
      <c r="D61" s="58" t="s">
        <v>2</v>
      </c>
      <c r="E61" s="59"/>
    </row>
    <row r="62" spans="2:6" x14ac:dyDescent="0.25">
      <c r="C62" s="56"/>
      <c r="D62" s="70"/>
      <c r="E62" s="71"/>
    </row>
    <row r="63" spans="2:6" ht="15.75" thickBot="1" x14ac:dyDescent="0.3">
      <c r="C63" s="57"/>
      <c r="D63" s="16" t="s">
        <v>5</v>
      </c>
      <c r="E63" s="17" t="s">
        <v>6</v>
      </c>
    </row>
    <row r="64" spans="2:6" x14ac:dyDescent="0.25">
      <c r="C64" s="5">
        <v>45166</v>
      </c>
      <c r="D64" s="6">
        <v>100000</v>
      </c>
      <c r="E64" s="11">
        <v>848.09479999999996</v>
      </c>
    </row>
    <row r="65" spans="3:5" x14ac:dyDescent="0.25">
      <c r="C65" s="7">
        <f>1+C64</f>
        <v>45167</v>
      </c>
      <c r="D65" s="8">
        <v>100000</v>
      </c>
      <c r="E65" s="12">
        <v>857.28399999999999</v>
      </c>
    </row>
    <row r="66" spans="3:5" x14ac:dyDescent="0.25">
      <c r="C66" s="5">
        <f t="shared" ref="C66:C67" si="4">1+C65</f>
        <v>45168</v>
      </c>
      <c r="D66" s="6">
        <v>100000</v>
      </c>
      <c r="E66" s="11">
        <v>854.846</v>
      </c>
    </row>
    <row r="67" spans="3:5" ht="15.75" thickBot="1" x14ac:dyDescent="0.3">
      <c r="C67" s="7">
        <f t="shared" si="4"/>
        <v>45169</v>
      </c>
      <c r="D67" s="8">
        <v>100000</v>
      </c>
      <c r="E67" s="12">
        <v>853.99800000000005</v>
      </c>
    </row>
    <row r="68" spans="3:5" ht="15.75" thickBot="1" x14ac:dyDescent="0.3">
      <c r="C68" s="9" t="s">
        <v>3</v>
      </c>
      <c r="D68" s="10">
        <f>+SUM(D64:D67)</f>
        <v>400000</v>
      </c>
      <c r="E68" s="13">
        <f>+IFERROR(SUMPRODUCT(D64:D67,E64:E67)/D68,0)</f>
        <v>853.5557</v>
      </c>
    </row>
  </sheetData>
  <mergeCells count="19">
    <mergeCell ref="B45:F45"/>
    <mergeCell ref="C19:C21"/>
    <mergeCell ref="D19:E20"/>
    <mergeCell ref="B3:F3"/>
    <mergeCell ref="C6:C8"/>
    <mergeCell ref="D6:E7"/>
    <mergeCell ref="B16:F16"/>
    <mergeCell ref="B17:F17"/>
    <mergeCell ref="B30:F30"/>
    <mergeCell ref="B31:F31"/>
    <mergeCell ref="C33:C35"/>
    <mergeCell ref="D33:E34"/>
    <mergeCell ref="B44:F44"/>
    <mergeCell ref="B58:F58"/>
    <mergeCell ref="B59:F59"/>
    <mergeCell ref="C61:C63"/>
    <mergeCell ref="D61:E62"/>
    <mergeCell ref="C47:C49"/>
    <mergeCell ref="D47:E48"/>
  </mergeCells>
  <pageMargins left="0.70866141732283472" right="0.70866141732283472" top="1.299212598425197" bottom="0.74803149606299213" header="0.31496062992125984" footer="0.31496062992125984"/>
  <pageSetup paperSize="119" scale="90" orientation="portrait" r:id="rId1"/>
  <rowBreaks count="2" manualBreakCount="2">
    <brk id="28" min="1" max="5" man="1"/>
    <brk id="56" min="1" max="5" man="1"/>
  </rowBreaks>
  <colBreaks count="1" manualBreakCount="1">
    <brk id="1" max="8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2FEF5-DD01-4027-9981-015195B911EA}">
  <dimension ref="B1:F66"/>
  <sheetViews>
    <sheetView showGridLines="0" topLeftCell="B54" zoomScale="90" zoomScaleNormal="90" workbookViewId="0">
      <selection activeCell="B55" sqref="B55:F55"/>
    </sheetView>
  </sheetViews>
  <sheetFormatPr baseColWidth="10" defaultRowHeight="15" x14ac:dyDescent="0.25"/>
  <cols>
    <col min="1" max="1" width="2.42578125" customWidth="1"/>
    <col min="2" max="2" width="16.42578125" customWidth="1"/>
    <col min="3" max="3" width="14.5703125" customWidth="1"/>
    <col min="4" max="4" width="17.7109375" customWidth="1"/>
    <col min="5" max="5" width="13.7109375" customWidth="1"/>
    <col min="6" max="6" width="17.5703125" customWidth="1"/>
  </cols>
  <sheetData>
    <row r="1" spans="2:6" ht="28.5" x14ac:dyDescent="0.45">
      <c r="C1" s="29" t="s">
        <v>0</v>
      </c>
      <c r="D1" s="29"/>
      <c r="E1" s="29"/>
      <c r="F1" s="29"/>
    </row>
    <row r="2" spans="2:6" ht="28.5" x14ac:dyDescent="0.45">
      <c r="C2" s="14"/>
      <c r="D2" s="14"/>
      <c r="E2" s="14"/>
      <c r="F2" s="14"/>
    </row>
    <row r="3" spans="2:6" ht="21" x14ac:dyDescent="0.35">
      <c r="B3" s="54" t="s">
        <v>47</v>
      </c>
      <c r="C3" s="54"/>
      <c r="D3" s="54"/>
      <c r="E3" s="54"/>
      <c r="F3" s="54"/>
    </row>
    <row r="5" spans="2:6" ht="22.5" customHeight="1" thickBot="1" x14ac:dyDescent="0.4">
      <c r="C5" s="15" t="s">
        <v>4</v>
      </c>
      <c r="D5" s="21"/>
      <c r="E5" s="21"/>
    </row>
    <row r="6" spans="2:6" x14ac:dyDescent="0.25">
      <c r="C6" s="55" t="s">
        <v>7</v>
      </c>
      <c r="D6" s="58" t="s">
        <v>2</v>
      </c>
      <c r="E6" s="59"/>
    </row>
    <row r="7" spans="2:6" x14ac:dyDescent="0.25">
      <c r="C7" s="56"/>
      <c r="D7" s="70"/>
      <c r="E7" s="71"/>
    </row>
    <row r="8" spans="2:6" ht="15.75" thickBot="1" x14ac:dyDescent="0.3">
      <c r="C8" s="57"/>
      <c r="D8" s="16" t="s">
        <v>5</v>
      </c>
      <c r="E8" s="17" t="s">
        <v>6</v>
      </c>
    </row>
    <row r="9" spans="2:6" ht="15.75" thickBot="1" x14ac:dyDescent="0.3">
      <c r="C9" s="5">
        <v>45170</v>
      </c>
      <c r="D9" s="6">
        <v>104000</v>
      </c>
      <c r="E9" s="11">
        <v>850.47980769230765</v>
      </c>
    </row>
    <row r="10" spans="2:6" ht="15.75" thickBot="1" x14ac:dyDescent="0.3">
      <c r="C10" s="9" t="s">
        <v>3</v>
      </c>
      <c r="D10" s="10">
        <f>+SUM(D9:D9)</f>
        <v>104000</v>
      </c>
      <c r="E10" s="13">
        <f>+IFERROR(SUMPRODUCT(D9:D9,E9:E9)/D10,0)</f>
        <v>850.47980769230765</v>
      </c>
    </row>
    <row r="13" spans="2:6" ht="21" x14ac:dyDescent="0.35">
      <c r="B13" s="54" t="s">
        <v>48</v>
      </c>
      <c r="C13" s="54"/>
      <c r="D13" s="54"/>
      <c r="E13" s="54"/>
      <c r="F13" s="54"/>
    </row>
    <row r="15" spans="2:6" ht="24" thickBot="1" x14ac:dyDescent="0.4">
      <c r="C15" s="15" t="s">
        <v>4</v>
      </c>
      <c r="D15" s="21"/>
      <c r="E15" s="21"/>
    </row>
    <row r="16" spans="2:6" x14ac:dyDescent="0.25">
      <c r="C16" s="55" t="s">
        <v>7</v>
      </c>
      <c r="D16" s="58" t="s">
        <v>2</v>
      </c>
      <c r="E16" s="59"/>
    </row>
    <row r="17" spans="2:6" x14ac:dyDescent="0.25">
      <c r="C17" s="56"/>
      <c r="D17" s="70"/>
      <c r="E17" s="71"/>
    </row>
    <row r="18" spans="2:6" ht="15.75" thickBot="1" x14ac:dyDescent="0.3">
      <c r="C18" s="57"/>
      <c r="D18" s="16" t="s">
        <v>5</v>
      </c>
      <c r="E18" s="17" t="s">
        <v>6</v>
      </c>
    </row>
    <row r="19" spans="2:6" x14ac:dyDescent="0.25">
      <c r="C19" s="5">
        <v>45173</v>
      </c>
      <c r="D19" s="6">
        <v>80000</v>
      </c>
      <c r="E19" s="11">
        <v>853.42100000000005</v>
      </c>
    </row>
    <row r="20" spans="2:6" x14ac:dyDescent="0.25">
      <c r="C20" s="7">
        <f>1+C19</f>
        <v>45174</v>
      </c>
      <c r="D20" s="8">
        <v>100000</v>
      </c>
      <c r="E20" s="12">
        <v>869.31679999999994</v>
      </c>
    </row>
    <row r="21" spans="2:6" x14ac:dyDescent="0.25">
      <c r="C21" s="5">
        <f t="shared" ref="C21:C23" si="0">1+C20</f>
        <v>45175</v>
      </c>
      <c r="D21" s="6">
        <v>94000</v>
      </c>
      <c r="E21" s="11">
        <v>873.25510638297874</v>
      </c>
    </row>
    <row r="22" spans="2:6" x14ac:dyDescent="0.25">
      <c r="C22" s="7">
        <f t="shared" si="0"/>
        <v>45176</v>
      </c>
      <c r="D22" s="8">
        <v>100000</v>
      </c>
      <c r="E22" s="12">
        <v>877.50340000000006</v>
      </c>
    </row>
    <row r="23" spans="2:6" ht="15.75" thickBot="1" x14ac:dyDescent="0.3">
      <c r="C23" s="5">
        <f t="shared" si="0"/>
        <v>45177</v>
      </c>
      <c r="D23" s="6">
        <v>100000</v>
      </c>
      <c r="E23" s="28">
        <v>892.77520000000004</v>
      </c>
    </row>
    <row r="24" spans="2:6" ht="15.75" thickBot="1" x14ac:dyDescent="0.3">
      <c r="C24" s="9" t="s">
        <v>3</v>
      </c>
      <c r="D24" s="10">
        <f>+SUM(D19:D23)</f>
        <v>474000</v>
      </c>
      <c r="E24" s="13">
        <f>+IFERROR(SUMPRODUCT(D19:D23,E19:E23)/D24,0)</f>
        <v>874.09113924050632</v>
      </c>
    </row>
    <row r="27" spans="2:6" ht="21" x14ac:dyDescent="0.35">
      <c r="B27" s="54" t="s">
        <v>49</v>
      </c>
      <c r="C27" s="54"/>
      <c r="D27" s="54"/>
      <c r="E27" s="54"/>
      <c r="F27" s="54"/>
    </row>
    <row r="29" spans="2:6" ht="24" thickBot="1" x14ac:dyDescent="0.4">
      <c r="C29" s="15" t="s">
        <v>4</v>
      </c>
      <c r="D29" s="21"/>
      <c r="E29" s="21"/>
    </row>
    <row r="30" spans="2:6" x14ac:dyDescent="0.25">
      <c r="C30" s="55" t="s">
        <v>7</v>
      </c>
      <c r="D30" s="58" t="s">
        <v>2</v>
      </c>
      <c r="E30" s="59"/>
    </row>
    <row r="31" spans="2:6" x14ac:dyDescent="0.25">
      <c r="C31" s="56"/>
      <c r="D31" s="70"/>
      <c r="E31" s="71"/>
    </row>
    <row r="32" spans="2:6" ht="15.75" thickBot="1" x14ac:dyDescent="0.3">
      <c r="C32" s="57"/>
      <c r="D32" s="16" t="s">
        <v>5</v>
      </c>
      <c r="E32" s="17" t="s">
        <v>6</v>
      </c>
    </row>
    <row r="33" spans="2:6" x14ac:dyDescent="0.25">
      <c r="C33" s="5">
        <v>45180</v>
      </c>
      <c r="D33" s="6">
        <v>110000</v>
      </c>
      <c r="E33" s="11">
        <v>891.31327272727276</v>
      </c>
    </row>
    <row r="34" spans="2:6" x14ac:dyDescent="0.25">
      <c r="C34" s="7">
        <f>1+C33</f>
        <v>45181</v>
      </c>
      <c r="D34" s="8">
        <v>150000</v>
      </c>
      <c r="E34" s="12">
        <v>897.68880000000001</v>
      </c>
    </row>
    <row r="35" spans="2:6" x14ac:dyDescent="0.25">
      <c r="C35" s="5">
        <f t="shared" ref="C35:C37" si="1">1+C34</f>
        <v>45182</v>
      </c>
      <c r="D35" s="6">
        <v>150000</v>
      </c>
      <c r="E35" s="11">
        <v>888.45413333333329</v>
      </c>
    </row>
    <row r="36" spans="2:6" x14ac:dyDescent="0.25">
      <c r="C36" s="7">
        <f t="shared" si="1"/>
        <v>45183</v>
      </c>
      <c r="D36" s="8">
        <v>0</v>
      </c>
      <c r="E36" s="19">
        <v>0</v>
      </c>
    </row>
    <row r="37" spans="2:6" ht="15.75" thickBot="1" x14ac:dyDescent="0.3">
      <c r="C37" s="5">
        <f t="shared" si="1"/>
        <v>45184</v>
      </c>
      <c r="D37" s="6">
        <v>0</v>
      </c>
      <c r="E37" s="27">
        <v>0</v>
      </c>
    </row>
    <row r="38" spans="2:6" ht="15.75" thickBot="1" x14ac:dyDescent="0.3">
      <c r="C38" s="9" t="s">
        <v>3</v>
      </c>
      <c r="D38" s="10">
        <f>+SUM(D33:D37)</f>
        <v>410000</v>
      </c>
      <c r="E38" s="13">
        <f>+IFERROR(SUMPRODUCT(D33:D37,E33:E37)/D38,0)</f>
        <v>892.599756097561</v>
      </c>
    </row>
    <row r="41" spans="2:6" ht="21" x14ac:dyDescent="0.35">
      <c r="B41" s="54" t="s">
        <v>50</v>
      </c>
      <c r="C41" s="54"/>
      <c r="D41" s="54"/>
      <c r="E41" s="54"/>
      <c r="F41" s="54"/>
    </row>
    <row r="43" spans="2:6" ht="24" thickBot="1" x14ac:dyDescent="0.4">
      <c r="C43" s="15" t="s">
        <v>4</v>
      </c>
      <c r="D43" s="21"/>
      <c r="E43" s="21"/>
    </row>
    <row r="44" spans="2:6" x14ac:dyDescent="0.25">
      <c r="C44" s="55" t="s">
        <v>7</v>
      </c>
      <c r="D44" s="58" t="s">
        <v>2</v>
      </c>
      <c r="E44" s="59"/>
    </row>
    <row r="45" spans="2:6" x14ac:dyDescent="0.25">
      <c r="C45" s="56"/>
      <c r="D45" s="70"/>
      <c r="E45" s="71"/>
    </row>
    <row r="46" spans="2:6" ht="15.75" thickBot="1" x14ac:dyDescent="0.3">
      <c r="C46" s="57"/>
      <c r="D46" s="16" t="s">
        <v>5</v>
      </c>
      <c r="E46" s="17" t="s">
        <v>6</v>
      </c>
    </row>
    <row r="47" spans="2:6" x14ac:dyDescent="0.25">
      <c r="C47" s="5">
        <v>45187</v>
      </c>
      <c r="D47" s="6">
        <v>0</v>
      </c>
      <c r="E47" s="18">
        <v>0</v>
      </c>
    </row>
    <row r="48" spans="2:6" x14ac:dyDescent="0.25">
      <c r="C48" s="7">
        <f>1+C47</f>
        <v>45188</v>
      </c>
      <c r="D48" s="8">
        <v>0</v>
      </c>
      <c r="E48" s="19">
        <v>0</v>
      </c>
    </row>
    <row r="49" spans="2:6" x14ac:dyDescent="0.25">
      <c r="C49" s="5">
        <f t="shared" ref="C49:C51" si="2">1+C48</f>
        <v>45189</v>
      </c>
      <c r="D49" s="6">
        <v>0</v>
      </c>
      <c r="E49" s="18">
        <v>0</v>
      </c>
    </row>
    <row r="50" spans="2:6" x14ac:dyDescent="0.25">
      <c r="C50" s="7">
        <f t="shared" si="2"/>
        <v>45190</v>
      </c>
      <c r="D50" s="8">
        <v>0</v>
      </c>
      <c r="E50" s="19">
        <v>0</v>
      </c>
    </row>
    <row r="51" spans="2:6" ht="15.75" thickBot="1" x14ac:dyDescent="0.3">
      <c r="C51" s="5">
        <f t="shared" si="2"/>
        <v>45191</v>
      </c>
      <c r="D51" s="6">
        <v>0</v>
      </c>
      <c r="E51" s="27">
        <v>0</v>
      </c>
    </row>
    <row r="52" spans="2:6" ht="15.75" thickBot="1" x14ac:dyDescent="0.3">
      <c r="C52" s="9" t="s">
        <v>3</v>
      </c>
      <c r="D52" s="10">
        <f>+SUM(D47:D51)</f>
        <v>0</v>
      </c>
      <c r="E52" s="20">
        <f>+IFERROR(SUMPRODUCT(D47:D51,E47:E51)/D52,0)</f>
        <v>0</v>
      </c>
    </row>
    <row r="55" spans="2:6" ht="21" x14ac:dyDescent="0.35">
      <c r="B55" s="54" t="s">
        <v>51</v>
      </c>
      <c r="C55" s="54"/>
      <c r="D55" s="54"/>
      <c r="E55" s="54"/>
      <c r="F55" s="54"/>
    </row>
    <row r="57" spans="2:6" ht="24" thickBot="1" x14ac:dyDescent="0.4">
      <c r="C57" s="15" t="s">
        <v>4</v>
      </c>
      <c r="D57" s="21"/>
      <c r="E57" s="21"/>
    </row>
    <row r="58" spans="2:6" x14ac:dyDescent="0.25">
      <c r="C58" s="55" t="s">
        <v>7</v>
      </c>
      <c r="D58" s="58" t="s">
        <v>2</v>
      </c>
      <c r="E58" s="59"/>
    </row>
    <row r="59" spans="2:6" x14ac:dyDescent="0.25">
      <c r="C59" s="56"/>
      <c r="D59" s="70"/>
      <c r="E59" s="71"/>
    </row>
    <row r="60" spans="2:6" ht="15.75" thickBot="1" x14ac:dyDescent="0.3">
      <c r="C60" s="57"/>
      <c r="D60" s="16" t="s">
        <v>5</v>
      </c>
      <c r="E60" s="17" t="s">
        <v>6</v>
      </c>
    </row>
    <row r="61" spans="2:6" x14ac:dyDescent="0.25">
      <c r="C61" s="5">
        <v>45194</v>
      </c>
      <c r="D61" s="6">
        <v>0</v>
      </c>
      <c r="E61" s="18">
        <v>0</v>
      </c>
    </row>
    <row r="62" spans="2:6" x14ac:dyDescent="0.25">
      <c r="C62" s="7">
        <f>1+C61</f>
        <v>45195</v>
      </c>
      <c r="D62" s="8">
        <v>0</v>
      </c>
      <c r="E62" s="19">
        <v>0</v>
      </c>
    </row>
    <row r="63" spans="2:6" x14ac:dyDescent="0.25">
      <c r="C63" s="5">
        <f t="shared" ref="C63:C65" si="3">1+C62</f>
        <v>45196</v>
      </c>
      <c r="D63" s="6">
        <v>0</v>
      </c>
      <c r="E63" s="18">
        <v>0</v>
      </c>
    </row>
    <row r="64" spans="2:6" x14ac:dyDescent="0.25">
      <c r="C64" s="7">
        <f t="shared" si="3"/>
        <v>45197</v>
      </c>
      <c r="D64" s="8">
        <v>0</v>
      </c>
      <c r="E64" s="19">
        <v>0</v>
      </c>
    </row>
    <row r="65" spans="3:5" ht="15.75" thickBot="1" x14ac:dyDescent="0.3">
      <c r="C65" s="5">
        <f t="shared" si="3"/>
        <v>45198</v>
      </c>
      <c r="D65" s="6">
        <v>124000</v>
      </c>
      <c r="E65" s="28">
        <v>895.04241935483867</v>
      </c>
    </row>
    <row r="66" spans="3:5" ht="15.75" thickBot="1" x14ac:dyDescent="0.3">
      <c r="C66" s="9" t="s">
        <v>3</v>
      </c>
      <c r="D66" s="10">
        <f>+SUM(D61:D65)</f>
        <v>124000</v>
      </c>
      <c r="E66" s="13">
        <f>+IFERROR(SUMPRODUCT(D61:D65,E61:E65)/D66,0)</f>
        <v>895.04241935483867</v>
      </c>
    </row>
  </sheetData>
  <mergeCells count="15">
    <mergeCell ref="B55:F55"/>
    <mergeCell ref="C58:C60"/>
    <mergeCell ref="D58:E59"/>
    <mergeCell ref="B41:F41"/>
    <mergeCell ref="C44:C46"/>
    <mergeCell ref="D44:E45"/>
    <mergeCell ref="B27:F27"/>
    <mergeCell ref="C30:C32"/>
    <mergeCell ref="D30:E31"/>
    <mergeCell ref="B3:F3"/>
    <mergeCell ref="C6:C8"/>
    <mergeCell ref="D6:E7"/>
    <mergeCell ref="B13:F13"/>
    <mergeCell ref="C16:C18"/>
    <mergeCell ref="D16:E17"/>
  </mergeCells>
  <pageMargins left="0.70866141732283472" right="0.70866141732283472" top="1.299212598425197" bottom="0.74803149606299213" header="0.31496062992125984" footer="0.31496062992125984"/>
  <pageSetup paperSize="119" scale="90" orientation="portrait" r:id="rId1"/>
  <rowBreaks count="2" manualBreakCount="2">
    <brk id="25" min="1" max="5" man="1"/>
    <brk id="53" min="1" max="5" man="1"/>
  </rowBreaks>
  <colBreaks count="1" manualBreakCount="1">
    <brk id="1" max="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21</vt:i4>
      </vt:variant>
    </vt:vector>
  </HeadingPairs>
  <TitlesOfParts>
    <vt:vector size="3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Abril!Área_de_impresión</vt:lpstr>
      <vt:lpstr>Agosto!Área_de_impresión</vt:lpstr>
      <vt:lpstr>Diciembre!Área_de_impresión</vt:lpstr>
      <vt:lpstr>Enero!Área_de_impresión</vt:lpstr>
      <vt:lpstr>Febrero!Área_de_impresión</vt:lpstr>
      <vt:lpstr>Julio!Área_de_impresión</vt:lpstr>
      <vt:lpstr>Junio!Área_de_impresión</vt:lpstr>
      <vt:lpstr>Marzo!Área_de_impresión</vt:lpstr>
      <vt:lpstr>Mayo!Área_de_impresión</vt:lpstr>
      <vt:lpstr>Noviembre!Área_de_impresión</vt:lpstr>
      <vt:lpstr>Octubre!Área_de_impresión</vt:lpstr>
      <vt:lpstr>Septiembre!Área_de_impresión</vt:lpstr>
      <vt:lpstr>Abril!Títulos_a_imprimir</vt:lpstr>
      <vt:lpstr>Agosto!Títulos_a_imprimir</vt:lpstr>
      <vt:lpstr>Diciembre!Títulos_a_imprimir</vt:lpstr>
      <vt:lpstr>Julio!Títulos_a_imprimir</vt:lpstr>
      <vt:lpstr>Junio!Títulos_a_imprimir</vt:lpstr>
      <vt:lpstr>Mayo!Títulos_a_imprimir</vt:lpstr>
      <vt:lpstr>Noviembre!Títulos_a_imprimir</vt:lpstr>
      <vt:lpstr>Octubre!Títulos_a_imprimir</vt:lpstr>
      <vt:lpstr>Septiembre!Títulos_a_imprimir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2023-12-26T17:33:08Z</cp:lastPrinted>
  <dcterms:created xsi:type="dcterms:W3CDTF">2014-01-14T15:48:30Z</dcterms:created>
  <dcterms:modified xsi:type="dcterms:W3CDTF">2024-01-19T15:49:23Z</dcterms:modified>
</cp:coreProperties>
</file>