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1/2T/Cuadros/"/>
    </mc:Choice>
  </mc:AlternateContent>
  <xr:revisionPtr revIDLastSave="54" documentId="8_{E75AD500-D14F-40E4-B793-57477F015400}" xr6:coauthVersionLast="47" xr6:coauthVersionMax="47" xr10:uidLastSave="{D1A6F4F3-E579-4C11-867F-3AA08D43BC97}"/>
  <bookViews>
    <workbookView xWindow="-120" yWindow="-120" windowWidth="29040" windowHeight="15840" firstSheet="42" activeTab="49" xr2:uid="{CECDD532-3DB6-427F-A235-616BB0D0ABE0}"/>
  </bookViews>
  <sheets>
    <sheet name="C I.1.1" sheetId="18" r:id="rId1"/>
    <sheet name="C I.1.2" sheetId="19" r:id="rId2"/>
    <sheet name="C I.2.1" sheetId="20" r:id="rId3"/>
    <sheet name="C I.2.2" sheetId="21" r:id="rId4"/>
    <sheet name="C I.2.3" sheetId="22" r:id="rId5"/>
    <sheet name="C I.3.1" sheetId="23" r:id="rId6"/>
    <sheet name="C I.3.2" sheetId="24" r:id="rId7"/>
    <sheet name="C I.4.1" sheetId="25" r:id="rId8"/>
    <sheet name="C I.4.2" sheetId="26" r:id="rId9"/>
    <sheet name="C I.5.1" sheetId="35" r:id="rId10"/>
    <sheet name="C I.6.1" sheetId="36" r:id="rId11"/>
    <sheet name="C II.3.1" sheetId="1" r:id="rId12"/>
    <sheet name="C II.4.1" sheetId="2" r:id="rId13"/>
    <sheet name="C II.4.2" sheetId="3" r:id="rId14"/>
    <sheet name="C II.5.1" sheetId="4" r:id="rId15"/>
    <sheet name="C II.5.2" sheetId="5" r:id="rId16"/>
    <sheet name="C II.6.1" sheetId="6" r:id="rId17"/>
    <sheet name="C II.6.2" sheetId="46" r:id="rId18"/>
    <sheet name="C II.7.1" sheetId="41" r:id="rId19"/>
    <sheet name="C II.7.2" sheetId="48" r:id="rId20"/>
    <sheet name="C II.8.1" sheetId="10" r:id="rId21"/>
    <sheet name="C II.9.1" sheetId="12" r:id="rId22"/>
    <sheet name="C III.1.1" sheetId="50" r:id="rId23"/>
    <sheet name="C III.1.2" sheetId="51" r:id="rId24"/>
    <sheet name="C III.1.3" sheetId="52" r:id="rId25"/>
    <sheet name="C III.1.4" sheetId="53" r:id="rId26"/>
    <sheet name="C III.1.5" sheetId="54" r:id="rId27"/>
    <sheet name="C III.1.6" sheetId="55" r:id="rId28"/>
    <sheet name="C III.1.7" sheetId="56" r:id="rId29"/>
    <sheet name="C III.1.8" sheetId="57" r:id="rId30"/>
    <sheet name="C III.1.9" sheetId="58" r:id="rId31"/>
    <sheet name="C III.1.10" sheetId="59" r:id="rId32"/>
    <sheet name="C III.2.1.1" sheetId="60" r:id="rId33"/>
    <sheet name="C III.2.1.2" sheetId="61" r:id="rId34"/>
    <sheet name="C III.2.1.3" sheetId="62" r:id="rId35"/>
    <sheet name="C III.2.1.4" sheetId="63" r:id="rId36"/>
    <sheet name="C III.2.1.5" sheetId="64" r:id="rId37"/>
    <sheet name="C III.2.1.6" sheetId="65" r:id="rId38"/>
    <sheet name="C III.2.2.1" sheetId="66" r:id="rId39"/>
    <sheet name="C A.I.1" sheetId="37" r:id="rId40"/>
    <sheet name="C A.I.2" sheetId="38" r:id="rId41"/>
    <sheet name="C A.I.3" sheetId="39" r:id="rId42"/>
    <sheet name="C A.I.4" sheetId="40" r:id="rId43"/>
    <sheet name="C A.II.1" sheetId="30" r:id="rId44"/>
    <sheet name="C R.4A.1" sheetId="49" r:id="rId45"/>
    <sheet name="C A.II.2" sheetId="31" r:id="rId46"/>
    <sheet name="C A.III.1" sheetId="32" r:id="rId47"/>
    <sheet name="C A.III.2" sheetId="44" r:id="rId48"/>
    <sheet name="C A.III.3" sheetId="34" r:id="rId49"/>
    <sheet name="C R.1.1" sheetId="70" r:id="rId50"/>
    <sheet name="C R.2.1" sheetId="71" r:id="rId51"/>
    <sheet name="C R.3.1" sheetId="67" r:id="rId52"/>
    <sheet name="C R.3.2" sheetId="68" r:id="rId53"/>
    <sheet name="C R.3.3" sheetId="69" r:id="rId54"/>
  </sheets>
  <externalReferences>
    <externalReference r:id="rId55"/>
    <externalReference r:id="rId56"/>
    <externalReference r:id="rId57"/>
    <externalReference r:id="rId58"/>
    <externalReference r:id="rId59"/>
  </externalReferences>
  <definedNames>
    <definedName name="_0012TC">#REF!</definedName>
    <definedName name="_0106TC">#REF!</definedName>
    <definedName name="_0112TC">#REF!</definedName>
    <definedName name="_ftn1" localSheetId="32">'C III.2.1.1'!$A$14</definedName>
    <definedName name="_ftn1" localSheetId="51">'C R.3.1'!#REF!</definedName>
    <definedName name="_ftn2" localSheetId="32">'C III.2.1.1'!$A$15</definedName>
    <definedName name="_ftn3" localSheetId="32">'C III.2.1.1'!$A$16</definedName>
    <definedName name="_ftnref1" localSheetId="32">'C III.2.1.1'!$B$10</definedName>
    <definedName name="_ftnref1" localSheetId="51">'C R.3.1'!$B$5</definedName>
    <definedName name="_ftnref2" localSheetId="32">'C III.2.1.1'!$A$12</definedName>
    <definedName name="_ftnref3" localSheetId="32">'C III.2.1.1'!$B$12</definedName>
    <definedName name="_Hlk74927279" localSheetId="32">'C III.2.1.1'!$A$6</definedName>
    <definedName name="a">[1]Hoja1!$B$5:$E$63</definedName>
    <definedName name="aaaa">[2]Hoja1!$B$5:$E$63</definedName>
    <definedName name="aaaaa">[2]Hoja1!$B$5:$E$63</definedName>
    <definedName name="Amortizaciones">#REF!</definedName>
    <definedName name="CalcAmort">#REF!</definedName>
    <definedName name="Cancel_Prepag">[3]Base!$GM$6:$HA$307,[3]Base!$HD$6:$HQ$307</definedName>
    <definedName name="Cancelaciones">#REF!</definedName>
    <definedName name="Capitulo">[4]Proyeccion!$W$21:$W$156</definedName>
    <definedName name="Comisiones">#REF!</definedName>
    <definedName name="Desembolsos">#REF!</definedName>
    <definedName name="Detalle_Prestamos">#REF!</definedName>
    <definedName name="Dext">#REF!</definedName>
    <definedName name="Dext0901">#REF!</definedName>
    <definedName name="Dint">#REF!</definedName>
    <definedName name="Dint0901">#REF!</definedName>
    <definedName name="Intereses">#REF!</definedName>
    <definedName name="lalala">#REF!</definedName>
    <definedName name="Monedas">[4]Tasas!$B$54:$B$71</definedName>
    <definedName name="Paridades">[4]Tasas!$B$54:$C$71</definedName>
    <definedName name="ParidFechas">#REF!</definedName>
    <definedName name="ParidVigDic2000">#REF!</definedName>
    <definedName name="Partidas">#REF!</definedName>
    <definedName name="PartidasCodigos">#REF!</definedName>
    <definedName name="Prepagos">#REF!</definedName>
    <definedName name="Proyección">#REF!</definedName>
    <definedName name="Resumen_Desemb">#REF!</definedName>
    <definedName name="Resumen_Ppto">[3]Base!$HR$1:$IL$307,[3]Base!$IO$1:$IU$307</definedName>
    <definedName name="Resumen_SD">#REF!</definedName>
    <definedName name="Saldos">#REF!</definedName>
    <definedName name="Servicio_Deuda">[3]Base!A1:R124,[3]Base!T1:AG124,[3]Base!$FX$6:$GK$307</definedName>
    <definedName name="Tasas_Interes">[4]Tasas!$B$8:$D$49</definedName>
    <definedName name="TasasProy">[5]Tasas!$A$4:$K$65</definedName>
    <definedName name="TasasVig">#REF!</definedName>
    <definedName name="TasasVigTipos">#REF!</definedName>
    <definedName name="Tipos_Tasas">[4]Tasas!$B$8:$B$49</definedName>
    <definedName name="Tota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24" l="1"/>
  <c r="B28" i="31" l="1"/>
  <c r="B18" i="31"/>
  <c r="B26" i="31" s="1"/>
</calcChain>
</file>

<file path=xl/sharedStrings.xml><?xml version="1.0" encoding="utf-8"?>
<sst xmlns="http://schemas.openxmlformats.org/spreadsheetml/2006/main" count="1225" uniqueCount="908">
  <si>
    <t xml:space="preserve">PIB </t>
  </si>
  <si>
    <t xml:space="preserve">(var. anual, %) </t>
  </si>
  <si>
    <t>Demanda interna</t>
  </si>
  <si>
    <t xml:space="preserve">IPC </t>
  </si>
  <si>
    <t xml:space="preserve">(var. anual, % promedio) </t>
  </si>
  <si>
    <t xml:space="preserve">Tipo de cambio </t>
  </si>
  <si>
    <t xml:space="preserve">($/US$, promedio, valor nominal) </t>
  </si>
  <si>
    <t xml:space="preserve">Precio del cobre </t>
  </si>
  <si>
    <t xml:space="preserve">(US$c/lb, promedio, BML) </t>
  </si>
  <si>
    <t>Fuente: Ministerio de Hacienda.</t>
  </si>
  <si>
    <t>Cuadro II.4.1</t>
  </si>
  <si>
    <t>TOTAL INGRESOS</t>
  </si>
  <si>
    <t>TRANSACCIONES QUE AFECTAN EL PATRIMONIO NETO</t>
  </si>
  <si>
    <t>Ingresos tributarios netos</t>
  </si>
  <si>
    <t>Tributación minería privada</t>
  </si>
  <si>
    <t>Tributación resto contribuyentes</t>
  </si>
  <si>
    <t>Cobre bruto</t>
  </si>
  <si>
    <t>Imposiciones previsionales</t>
  </si>
  <si>
    <t>Donaciones</t>
  </si>
  <si>
    <t>Rentas de la propiedad</t>
  </si>
  <si>
    <t>Ingresos de operación</t>
  </si>
  <si>
    <t>Otros ingresos</t>
  </si>
  <si>
    <t>TRANSACCIONES EN ACTIVOS NO FINANCIEROS</t>
  </si>
  <si>
    <t>Venta de activos físicos</t>
  </si>
  <si>
    <t>Fuente: Dipres.</t>
  </si>
  <si>
    <t>Cuadro II.5.1</t>
  </si>
  <si>
    <t xml:space="preserve">Fuente: Dipres. </t>
  </si>
  <si>
    <t>Cuadro II.5.2</t>
  </si>
  <si>
    <t>Cuadro II.6.1</t>
  </si>
  <si>
    <t>PIB</t>
  </si>
  <si>
    <t>Brecha PIB (%)</t>
  </si>
  <si>
    <t>Cobre</t>
  </si>
  <si>
    <t>Precio de referencia (USc$/lb)</t>
  </si>
  <si>
    <t>Cuadro II.6.2</t>
  </si>
  <si>
    <t xml:space="preserve">   Tributación minería privada </t>
  </si>
  <si>
    <t>Imposiciones previsionales de salud</t>
  </si>
  <si>
    <t>Cuadro II.7.1</t>
  </si>
  <si>
    <t xml:space="preserve">      Var. (2) cr. (1)</t>
  </si>
  <si>
    <t>Cuadro II.8.1</t>
  </si>
  <si>
    <t>Balance Efectivo</t>
  </si>
  <si>
    <t>Deuda Bruta saldo ejercicio anterior</t>
  </si>
  <si>
    <t>Transacciones en Activos Financieros</t>
  </si>
  <si>
    <t>Deuda Bruta saldo final</t>
  </si>
  <si>
    <t>% PIB</t>
  </si>
  <si>
    <t>MMUS$</t>
  </si>
  <si>
    <t>Total Activos del Tesoro Público</t>
  </si>
  <si>
    <t>Total Deuda Bruta</t>
  </si>
  <si>
    <t>Posición Financiera Neta</t>
  </si>
  <si>
    <t>TOTAL</t>
  </si>
  <si>
    <t>Mundo</t>
  </si>
  <si>
    <t>Economías avanzadas</t>
  </si>
  <si>
    <t>Estados Unidos</t>
  </si>
  <si>
    <t>Eurozona</t>
  </si>
  <si>
    <t>China</t>
  </si>
  <si>
    <t>Latinoamérica y el Caribe</t>
  </si>
  <si>
    <t>Cuadro I.1.2</t>
  </si>
  <si>
    <t>Cuadro I.1.1</t>
  </si>
  <si>
    <t>(porcentaje)</t>
  </si>
  <si>
    <r>
      <t>Cuadro I.2.1</t>
    </r>
    <r>
      <rPr>
        <sz val="10"/>
        <rFont val="Calibri"/>
        <family val="2"/>
        <scheme val="minor"/>
      </rPr>
      <t> </t>
    </r>
  </si>
  <si>
    <r>
      <t>moneda nacional + moneda extranjera</t>
    </r>
    <r>
      <rPr>
        <sz val="10"/>
        <rFont val="Calibri"/>
        <family val="2"/>
        <scheme val="minor"/>
      </rPr>
      <t> </t>
    </r>
  </si>
  <si>
    <r>
      <t> </t>
    </r>
    <r>
      <rPr>
        <sz val="10"/>
        <rFont val="Calibri"/>
        <family val="2"/>
        <scheme val="minor"/>
      </rPr>
      <t> </t>
    </r>
  </si>
  <si>
    <t>Proyección IFP IT</t>
  </si>
  <si>
    <t>Proyección IFP IIT</t>
  </si>
  <si>
    <t>(1)</t>
  </si>
  <si>
    <t>(2)</t>
  </si>
  <si>
    <t>(3) = (2) - (1)</t>
  </si>
  <si>
    <t>Var. real anual (%)</t>
  </si>
  <si>
    <t>TRANSACCIONES QUE AFECTAN EL PATRIMONIO NETO </t>
  </si>
  <si>
    <t>Ingresos tributarios netos </t>
  </si>
  <si>
    <r>
      <t>      Tributación minería privada</t>
    </r>
    <r>
      <rPr>
        <sz val="10"/>
        <rFont val="Calibri"/>
        <family val="2"/>
        <scheme val="minor"/>
      </rPr>
      <t> </t>
    </r>
  </si>
  <si>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</si>
  <si>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</si>
  <si>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</si>
  <si>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</si>
  <si>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</si>
  <si>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</si>
  <si>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</si>
  <si>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Venta de activos físicos </t>
  </si>
  <si>
    <t>Fuente: Dipres. </t>
  </si>
  <si>
    <t>Cuadro I.3.2</t>
  </si>
  <si>
    <t>Total Ingresos</t>
  </si>
  <si>
    <t>Ingresos Tributarios Netos</t>
  </si>
  <si>
    <t xml:space="preserve">       Tributación Minería Privada</t>
  </si>
  <si>
    <t xml:space="preserve">       Tributación Resto de Contribuyentes    </t>
  </si>
  <si>
    <t>Imposiciones Previsionales Salud</t>
  </si>
  <si>
    <t>Total Ingresos Efectivos</t>
  </si>
  <si>
    <t>Total Ingresos Cíclicamente Ajustados</t>
  </si>
  <si>
    <t>(3)</t>
  </si>
  <si>
    <t>Total Gastos</t>
  </si>
  <si>
    <t>(1) - (3)</t>
  </si>
  <si>
    <t>(2) - (3)</t>
  </si>
  <si>
    <t>Balance Cíclicamente Ajustado</t>
  </si>
  <si>
    <t>(miles de dólares)</t>
  </si>
  <si>
    <t>Gobierno Central Total</t>
  </si>
  <si>
    <t>Declaración anual de Renta</t>
  </si>
  <si>
    <t>Declaración y pago mensual</t>
  </si>
  <si>
    <t>Pagos Provisionales Mensuales</t>
  </si>
  <si>
    <t>Impuesto Adicional Retenido</t>
  </si>
  <si>
    <t>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</si>
  <si>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</si>
  <si>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</si>
  <si>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</si>
  <si>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</si>
  <si>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</si>
  <si>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</si>
  <si>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</si>
  <si>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</si>
  <si>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</si>
  <si>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</si>
  <si>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</si>
  <si>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t>
  </si>
  <si>
    <t xml:space="preserve">    Prestaciones previsionales</t>
  </si>
  <si>
    <t xml:space="preserve">    Otros</t>
  </si>
  <si>
    <t>ADQUISICION NETA DE ACTIVOS NO FINANCIEROS</t>
  </si>
  <si>
    <t xml:space="preserve">    Venta de activos físicos</t>
  </si>
  <si>
    <t xml:space="preserve">    Inversión</t>
  </si>
  <si>
    <t xml:space="preserve">    Transferencias de capital</t>
  </si>
  <si>
    <t>TOTAL GASTOS</t>
  </si>
  <si>
    <t>Cuadro A.II.1</t>
  </si>
  <si>
    <t>Cuadro A.II.2</t>
  </si>
  <si>
    <t>con efectos en los gastos fiscales</t>
  </si>
  <si>
    <t>Ministerio</t>
  </si>
  <si>
    <t>% del PIB</t>
  </si>
  <si>
    <t>Cuadro I.2.3</t>
  </si>
  <si>
    <t>  </t>
  </si>
  <si>
    <t>1. Impuestos a la Renta</t>
  </si>
  <si>
    <t xml:space="preserve">   Minería privada</t>
  </si>
  <si>
    <t xml:space="preserve">   Resto de contribuyentes </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</si>
  <si>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</si>
  <si>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</si>
  <si>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</si>
  <si>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</si>
  <si>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</si>
  <si>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</si>
  <si>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</si>
  <si>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</si>
  <si>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</si>
  <si>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r>
      <t>Cuadro I.3.1</t>
    </r>
    <r>
      <rPr>
        <sz val="10"/>
        <rFont val="Calibri"/>
        <family val="2"/>
        <scheme val="minor"/>
      </rPr>
      <t> </t>
    </r>
  </si>
  <si>
    <r>
      <t>PIB </t>
    </r>
    <r>
      <rPr>
        <sz val="10"/>
        <rFont val="Calibri"/>
        <family val="2"/>
        <scheme val="minor"/>
      </rPr>
      <t> </t>
    </r>
  </si>
  <si>
    <t>    PIB Tendencial (% de variación real) </t>
  </si>
  <si>
    <t>    Brecha PIB (%) </t>
  </si>
  <si>
    <r>
      <t>Cobre</t>
    </r>
    <r>
      <rPr>
        <sz val="10"/>
        <rFont val="Calibri"/>
        <family val="2"/>
        <scheme val="minor"/>
      </rPr>
      <t> </t>
    </r>
  </si>
  <si>
    <t>    Ventas Codelco (MTFM) </t>
  </si>
  <si>
    <t>    Producción GMP10 (MTFM) </t>
  </si>
  <si>
    <t>Cuadro I.4.1</t>
  </si>
  <si>
    <t>(4)</t>
  </si>
  <si>
    <t>Cuadro A.I.1</t>
  </si>
  <si>
    <t>Variable</t>
  </si>
  <si>
    <t>Valor</t>
  </si>
  <si>
    <t>Fuente</t>
  </si>
  <si>
    <t>Brecha PIB tendencial / PIB efectivo 2020</t>
  </si>
  <si>
    <t>Precio de referencia del cobre 2020</t>
  </si>
  <si>
    <t>Comité de expertos, reunido en julio de 2019.</t>
  </si>
  <si>
    <t>(centavos de dólar por libra)</t>
  </si>
  <si>
    <t>Fuentes: Ministerio de Hacienda y Dipres.</t>
  </si>
  <si>
    <t>Cuadro A.I.2</t>
  </si>
  <si>
    <t>Período</t>
  </si>
  <si>
    <t>PIB (tasa de variación real)</t>
  </si>
  <si>
    <t>Promedio 2020</t>
  </si>
  <si>
    <t xml:space="preserve">IPC (tasa de variación promedio / promedio) </t>
  </si>
  <si>
    <t>Tipo de cambio nominal (pesos por dólar)</t>
  </si>
  <si>
    <t>Precio del cobre BML (centavos de dólar por libra)</t>
  </si>
  <si>
    <t>Ventas Cobre Codelco (miles de toneladas)</t>
  </si>
  <si>
    <t>Total 2020</t>
  </si>
  <si>
    <t>Producción cobre GMP10 (miles de toneladas)</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</si>
  <si>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</si>
  <si>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</si>
  <si>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</si>
  <si>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</si>
  <si>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</si>
  <si>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</si>
  <si>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Componente</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</si>
  <si>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</si>
  <si>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</si>
  <si>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</si>
  <si>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</si>
  <si>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</si>
  <si>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</si>
  <si>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</si>
  <si>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</si>
  <si>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</si>
  <si>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</si>
  <si>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t>
  </si>
  <si>
    <t>(4.1.3) Créditos (abril de 2020)</t>
  </si>
  <si>
    <t>(4.2) Impuesto a la Renta de Primera Categoría GMP10</t>
  </si>
  <si>
    <t>(4.2.2) PPM</t>
  </si>
  <si>
    <t>(4.3) Impuesto Adicional GMP10</t>
  </si>
  <si>
    <t>(5) Otros ingresos sin ajuste cíclico</t>
  </si>
  <si>
    <t>(6)= (1+2+3+4+5) Total</t>
  </si>
  <si>
    <t>Cuadro A.I.4</t>
  </si>
  <si>
    <t>(1) Balance Efectivo (BD2020)</t>
  </si>
  <si>
    <t>(2) Efecto Cíclico (AC2020)</t>
  </si>
  <si>
    <t>(2.1) Ingresos tributarios no mineros</t>
  </si>
  <si>
    <t>(2.2) Ingresos cotizaciones previsionales de salud</t>
  </si>
  <si>
    <t xml:space="preserve">(2.3) Ingresos de Codelco </t>
  </si>
  <si>
    <t xml:space="preserve">(2.4) Ingresos tributarios GMP10 </t>
  </si>
  <si>
    <t>(3)= (1-2) Balance Cíclicamente Ajustado (BCA2020)</t>
  </si>
  <si>
    <t>(4) Ingresos por intereses</t>
  </si>
  <si>
    <t>(5) Gastos por intereses</t>
  </si>
  <si>
    <t>Cuadro I.5.1</t>
  </si>
  <si>
    <t>Transacciones en activos financieros</t>
  </si>
  <si>
    <t>Total activos del Tesoro Público</t>
  </si>
  <si>
    <t>Total deuda bruta</t>
  </si>
  <si>
    <t>Posición financiera neta</t>
  </si>
  <si>
    <t>Ingresos Cíclicamente Ajustados</t>
  </si>
  <si>
    <t>Cobre Bruto</t>
  </si>
  <si>
    <t>Diferencia Proyección IFP IIT - Proyección IFP IT</t>
  </si>
  <si>
    <t>Proyección IFP II T</t>
  </si>
  <si>
    <t>Diferencia c/r IFP IT</t>
  </si>
  <si>
    <t>(millones US$ al 31 de diciembre y % del PIB)</t>
  </si>
  <si>
    <t>(millones US$ al 31 de diciembre de cada año y % del PIB)</t>
  </si>
  <si>
    <t>Supuestos macroeconómicos 2021</t>
  </si>
  <si>
    <t>Proyección de Ingresos Gobierno Central Total 2021</t>
  </si>
  <si>
    <t>(millones de pesos 2021, % del PIB y % de variación real) </t>
  </si>
  <si>
    <t>IFP IT 2021</t>
  </si>
  <si>
    <t>IFP IIT 2021</t>
  </si>
  <si>
    <t xml:space="preserve">(millones de pesos 2021 y % del PIB) </t>
  </si>
  <si>
    <t>MM$2021</t>
  </si>
  <si>
    <r>
      <t>Proyección de Ingresos Tributarios Netos 2021</t>
    </r>
    <r>
      <rPr>
        <sz val="10"/>
        <rFont val="Calibri"/>
        <family val="2"/>
        <scheme val="minor"/>
      </rPr>
      <t> </t>
    </r>
  </si>
  <si>
    <t>(millones de pesos 2021 y % de variación real) </t>
  </si>
  <si>
    <t>Parámetros de referencia del Balance Cíclicamente Ajustado 2021</t>
  </si>
  <si>
    <t>    Precio de referencia (USc$2021/lb) </t>
  </si>
  <si>
    <t>Proyección de Ingresos Cíclicamente Ajustados Gobierno Central Total 2021</t>
  </si>
  <si>
    <t>Var. % proy. IFP IIT/proy. IFP IT</t>
  </si>
  <si>
    <t>Gasto del Gobierno Central Total 2021</t>
  </si>
  <si>
    <t>% de var. 2021/ Ley Inicial 2021</t>
  </si>
  <si>
    <t>Balance del Gobierno Central Total 2021</t>
  </si>
  <si>
    <t>MM$</t>
  </si>
  <si>
    <t>(millones de pesos 2021)</t>
  </si>
  <si>
    <t>Proyección IFP IIT 2021</t>
  </si>
  <si>
    <t>Proyección IFP IT 2021</t>
  </si>
  <si>
    <t>Posición Financiera Neta Gobierno Central Total, cierre estimado 2021</t>
  </si>
  <si>
    <t>Supuestos macroeconómicos 2022-2025</t>
  </si>
  <si>
    <t>IFP IT</t>
  </si>
  <si>
    <t>IFP IIT</t>
  </si>
  <si>
    <t>Proyección de Ingresos del Gobierno Central 2022-2025</t>
  </si>
  <si>
    <t>Actualización de la proyección de Ingresos del Gobierno Central Total 2022-2025</t>
  </si>
  <si>
    <t>(millones de pesos 2021, % del PIB y % de variación real)</t>
  </si>
  <si>
    <t>(millones de pesos 2021 y % de variación real)</t>
  </si>
  <si>
    <t>PIB Tendencial (% de variación real)</t>
  </si>
  <si>
    <t>Proyección de Ingresos Cíclicamente Ajustados del Gobierno Central Total 2022-2025</t>
  </si>
  <si>
    <r>
      <t xml:space="preserve">   Tributación resto contribuyentes</t>
    </r>
    <r>
      <rPr>
        <vertAlign val="superscript"/>
        <sz val="10"/>
        <color rgb="FF000000"/>
        <rFont val="Calibri"/>
        <family val="2"/>
        <scheme val="minor"/>
      </rPr>
      <t>(1)</t>
    </r>
  </si>
  <si>
    <r>
      <t>Otros Ingresos</t>
    </r>
    <r>
      <rPr>
        <vertAlign val="superscript"/>
        <sz val="10"/>
        <color rgb="FF000000"/>
        <rFont val="Calibri"/>
        <family val="2"/>
        <scheme val="minor"/>
      </rPr>
      <t>(2)</t>
    </r>
  </si>
  <si>
    <t>(2) Las cifras correspondientes a Otros ingresos no tienen ajuste cíclico, por lo que los ingresos efectivos son iguales a los cíclicamente ajustados. Estos contemplan los ingresos por Donaciones, Rentas de la Propiedad, Ingresos de Operación, Otros Ingresos, Ventas de Activos Físicos y las Imposiciones Previsionales del Ministerio del Trabajo.</t>
  </si>
  <si>
    <t>Parámetros de referencia del Balance Cíclicamente Ajustado 2022-2025</t>
  </si>
  <si>
    <t>(1) Proyección IFP IT (MM$2021)</t>
  </si>
  <si>
    <r>
      <t xml:space="preserve">       Var. real (%)</t>
    </r>
    <r>
      <rPr>
        <vertAlign val="superscript"/>
        <sz val="10"/>
        <color rgb="FF000000"/>
        <rFont val="Calibri"/>
        <family val="2"/>
        <scheme val="minor"/>
      </rPr>
      <t>(1)</t>
    </r>
  </si>
  <si>
    <t>(4) Cambio en Gasto (% del PIB)</t>
  </si>
  <si>
    <t>(3) Cambio en Gasto (MM$2021)</t>
  </si>
  <si>
    <t>(1) La variación real del gasto 2022 se calcula con respecto a la Ley Aprobada 2021.</t>
  </si>
  <si>
    <t>(millones de pesos 2021 y % del PIB)</t>
  </si>
  <si>
    <t>Variables estructurales para 2021</t>
  </si>
  <si>
    <t>Brecha PIB tendencial / PIB efectivo 2021</t>
  </si>
  <si>
    <t>Precio de referencia del cobre 2021</t>
  </si>
  <si>
    <t>Ministerio de Hacienda/ Comité de expertos, reunido en julio de 2020.</t>
  </si>
  <si>
    <t>Comité de expertos, reunido en julio de 2020.</t>
  </si>
  <si>
    <t>Proyección de variables económicas efectivas 2021</t>
  </si>
  <si>
    <t>Promedio 2021</t>
  </si>
  <si>
    <t>Promedio 2020 ($2021)</t>
  </si>
  <si>
    <t>Total 2021</t>
  </si>
  <si>
    <t>Ingresos efectivos, componente cíclico e ingresos cíclicamente ajustados 2021</t>
  </si>
  <si>
    <t>Ingresos Efectivos</t>
  </si>
  <si>
    <t>Componente Cíclico</t>
  </si>
  <si>
    <t>Balance Cíclicamente Ajustado del Gobierno Central Total 2021</t>
  </si>
  <si>
    <t>(6) = (1-4+5) Balance Primario Efectivo</t>
  </si>
  <si>
    <t>(7) = (3-4+5) Balance Primario Cíclicamente Ajustado</t>
  </si>
  <si>
    <t>Ley de Presupuestos 2021</t>
  </si>
  <si>
    <t>Estado de Operaciones 2021</t>
  </si>
  <si>
    <t>Cuadro A.III.3</t>
  </si>
  <si>
    <r>
      <t>Cuadro I.4.2</t>
    </r>
    <r>
      <rPr>
        <sz val="10"/>
        <rFont val="Calibri"/>
        <family val="2"/>
        <scheme val="minor"/>
      </rPr>
      <t> </t>
    </r>
  </si>
  <si>
    <t>Cuadro I.6.1</t>
  </si>
  <si>
    <t>Gasto Gobierno Central Total</t>
  </si>
  <si>
    <t>Gasto Gobierno Central Presupuestario</t>
  </si>
  <si>
    <t>Gasto Gobierno Central Extrapresupuestario</t>
  </si>
  <si>
    <t>Gastos Comprometidos 2022-2025</t>
  </si>
  <si>
    <t>Actualización de los Gastos Comprometidos del Gobierno Central Total 2022-2025</t>
  </si>
  <si>
    <t>Balances del Gobierno Central Total 2021-2025</t>
  </si>
  <si>
    <t>Déficit Fiscal Gobierno Central Total</t>
  </si>
  <si>
    <t>Total pagos por Impuesto a la Renta</t>
  </si>
  <si>
    <r>
      <t>% del PIB</t>
    </r>
    <r>
      <rPr>
        <sz val="10"/>
        <color theme="1"/>
        <rFont val="Calibri"/>
        <family val="2"/>
        <scheme val="minor"/>
      </rPr>
      <t> </t>
    </r>
  </si>
  <si>
    <t>Postergación IVA (PEE y Acuerdo Covid - MTTRA) </t>
  </si>
  <si>
    <t>Devolución retenciones de independientes (PEE) </t>
  </si>
  <si>
    <t>Reducción de IDPC y PPM del Régimen Pro-Pyme General (Acuerdo Covid) </t>
  </si>
  <si>
    <t>Devolución de remanentes de crédito fiscal IVA a Pymes (Acuerdo Covid - MTTRA) </t>
  </si>
  <si>
    <t>Depreciación 100% instantánea (Acuerdo Covid)</t>
  </si>
  <si>
    <t>Postergación entrada en vigencia de la boleta electrónica (Acuerdo Covid)</t>
  </si>
  <si>
    <t>Mayores créditos por uso APV - Régimen B</t>
  </si>
  <si>
    <t>Efecto total en los Ingresos 2021</t>
  </si>
  <si>
    <r>
      <t> </t>
    </r>
    <r>
      <rPr>
        <sz val="10"/>
        <color rgb="FF000000"/>
        <rFont val="Calibri"/>
        <family val="2"/>
        <scheme val="minor"/>
      </rPr>
      <t> </t>
    </r>
  </si>
  <si>
    <t>% de var. 2021/ ejecución 2020</t>
  </si>
  <si>
    <t>Fuente: Dipres</t>
  </si>
  <si>
    <t>Proyección IFP I T 2021</t>
  </si>
  <si>
    <t>Proyección IFP II T 2021</t>
  </si>
  <si>
    <t>Crecimiento real proyectado</t>
  </si>
  <si>
    <t xml:space="preserve">Total Ingresos Efectivos   </t>
  </si>
  <si>
    <t xml:space="preserve">Total Gastos Comprometidos   </t>
  </si>
  <si>
    <t xml:space="preserve">Ingresos Cíclicamente Ajustados   </t>
  </si>
  <si>
    <t>Meta BCA (% del PIB)</t>
  </si>
  <si>
    <t>(5)</t>
  </si>
  <si>
    <t>Nivel de gasto compatible con meta</t>
  </si>
  <si>
    <t>(6)</t>
  </si>
  <si>
    <t xml:space="preserve">Diferencia Gasto / Holgura (5)-(2) </t>
  </si>
  <si>
    <t>(7)</t>
  </si>
  <si>
    <t>(8)</t>
  </si>
  <si>
    <t>(9)</t>
  </si>
  <si>
    <t>Balance efectivo compatible con meta (1)-(5) (% del PIB)</t>
  </si>
  <si>
    <t xml:space="preserve">Diferencia Gasto (MMUS$) </t>
  </si>
  <si>
    <t>Diferencia Gasto (% del PIB)</t>
  </si>
  <si>
    <t>Cuadro II.7.2</t>
  </si>
  <si>
    <t>(1) Gasto compatible con la meta IFP IT 2021</t>
  </si>
  <si>
    <t>Cambio en el Gasto Compatible (2)-(1)</t>
  </si>
  <si>
    <t>(2) Gasto compatible con la meta IFP IIT 2021</t>
  </si>
  <si>
    <t>(miles de pesos 2021)</t>
  </si>
  <si>
    <t>(millones de pesos 2021, % de variación real anual y % del PIB)</t>
  </si>
  <si>
    <t>Proyección     IFP IT</t>
  </si>
  <si>
    <t>Proyección      IFP IT</t>
  </si>
  <si>
    <t>Proyección          IFP IIT</t>
  </si>
  <si>
    <r>
      <t>Actualización del Gasto 2020 IFP I Trimestre 2021</t>
    </r>
    <r>
      <rPr>
        <b/>
        <vertAlign val="superscript"/>
        <sz val="10"/>
        <color rgb="FF000000"/>
        <rFont val="Calibri"/>
        <family val="2"/>
        <scheme val="minor"/>
      </rPr>
      <t>(1)</t>
    </r>
  </si>
  <si>
    <t>Variación real anual (%)</t>
  </si>
  <si>
    <t>(1.2) Sistema de pagos (créditos, efecto en abril de 2021)</t>
  </si>
  <si>
    <t>(4.1.1) Impuesto Específico (abril de 2021)</t>
  </si>
  <si>
    <t>(4.2.1) Impuesto Primera Categoría (abril de 2021)</t>
  </si>
  <si>
    <t>(4.2.3) Créditos (abril de 2021)</t>
  </si>
  <si>
    <r>
      <t xml:space="preserve">   IFE Universal</t>
    </r>
    <r>
      <rPr>
        <vertAlign val="superscript"/>
        <sz val="10"/>
        <color rgb="FF000000"/>
        <rFont val="Calibri"/>
        <family val="2"/>
        <scheme val="minor"/>
      </rPr>
      <t>(2)</t>
    </r>
  </si>
  <si>
    <t xml:space="preserve">   Bono retiro de $200.000 (pensiones)</t>
  </si>
  <si>
    <t xml:space="preserve">   Reforzamiento sanitario</t>
  </si>
  <si>
    <r>
      <t xml:space="preserve">   Otros</t>
    </r>
    <r>
      <rPr>
        <vertAlign val="superscript"/>
        <sz val="10"/>
        <color rgb="FF000000"/>
        <rFont val="Calibri"/>
        <family val="2"/>
        <scheme val="minor"/>
      </rPr>
      <t>(4)</t>
    </r>
  </si>
  <si>
    <r>
      <t xml:space="preserve">   Medidas de Alivio a las PYMES</t>
    </r>
    <r>
      <rPr>
        <vertAlign val="superscript"/>
        <sz val="10"/>
        <color rgb="FF000000"/>
        <rFont val="Calibri"/>
        <family val="2"/>
        <scheme val="minor"/>
      </rPr>
      <t>(3)</t>
    </r>
  </si>
  <si>
    <r>
      <t>Actualización del Gasto 2020 IFP II Trimestre 2021</t>
    </r>
    <r>
      <rPr>
        <b/>
        <vertAlign val="superscript"/>
        <sz val="10"/>
        <color rgb="FF000000"/>
        <rFont val="Calibri"/>
        <family val="2"/>
        <scheme val="minor"/>
      </rPr>
      <t>(5)</t>
    </r>
  </si>
  <si>
    <t>(2) Incorpora IFE universal, y ajuste de IFE Ampliado anterior por actualización de cifras efectivas.</t>
  </si>
  <si>
    <t>(3) Monto por sobre lo considerado en el IFP del I Trimestre 2021, implicando un monto un total de MM$1.459.107, de acuerdo con el IF Nº 80 del 7 de junio de este año.</t>
  </si>
  <si>
    <t>(4) Corresponde a variación de gasto por intereses.</t>
  </si>
  <si>
    <t>(1) Con supuestos de inflación y dólar del IFP I Trimestre 2021: 3,4% y 699.</t>
  </si>
  <si>
    <t>(5) Con supuesto de inflación actualizada: 3,7% promedio en 2021.</t>
  </si>
  <si>
    <t>Ingresos Totales Proyectados IFP I Trimestre 2021</t>
  </si>
  <si>
    <t>Ingresos Totales Proyección IFP II Trimestre 2021</t>
  </si>
  <si>
    <r>
      <t>+ Medida tributaria de reversión automática para apoyo a MIPYMEs</t>
    </r>
    <r>
      <rPr>
        <vertAlign val="superscript"/>
        <sz val="10"/>
        <rFont val="Calibri"/>
        <family val="2"/>
        <scheme val="minor"/>
      </rPr>
      <t>(1)</t>
    </r>
  </si>
  <si>
    <t>(1) Medida correspondiente a devolución de remanente de crédito fiscal IVA en 2021 que se reversa en 2022, implementada mediante la Ley N°21.353.</t>
  </si>
  <si>
    <t>+ Cambio en escenario Macroeconómico</t>
  </si>
  <si>
    <t>Gasto compatible con la Meta de Balance Estructural 2021-2025</t>
  </si>
  <si>
    <t>(2)  Proyección IFP IIT (MM$2021)</t>
  </si>
  <si>
    <t xml:space="preserve">Cuadro A.III.1 </t>
  </si>
  <si>
    <t>Informes financieros de Proyectos de Ley enviados entre abril y junio de 2021</t>
  </si>
  <si>
    <t>N°Boletín</t>
  </si>
  <si>
    <t>N°Mensaje</t>
  </si>
  <si>
    <t>9715-07</t>
  </si>
  <si>
    <t>002-369</t>
  </si>
  <si>
    <t>Propone forma y modo de resolver las divergencias surgidas entre ambas cámaras durante la discusión del proyecto de ley que modifica las las leyes N°19.968 y 20.066 para incorporar una medida cautelar especial en favor de las víctimas de violencia intrafamiliar y facultar al tribunal, en casos calificados, a controlar su cumplimiento por medio del moniterio telemático.</t>
  </si>
  <si>
    <t>Justicia y Derechos Humanos</t>
  </si>
  <si>
    <t>11.705-25</t>
  </si>
  <si>
    <t>014-366</t>
  </si>
  <si>
    <t xml:space="preserve">Informe Financiero Sustitutivo al proyecto de ley que implementa un sistema táctico de operación policial. </t>
  </si>
  <si>
    <t>Interior y Seguridad Pública</t>
  </si>
  <si>
    <t>14.117-05</t>
  </si>
  <si>
    <t>038-369</t>
  </si>
  <si>
    <t>Informe Financiero Sustitutivo al proyecto de ley que establece un nuevo Bono Clase Media y un Préstamo Solidario para protección de los ingresos de la clase media.</t>
  </si>
  <si>
    <t>Trabajo y Previsión Social</t>
  </si>
  <si>
    <t>Informe Financiero Complementario al proyecto de ley que establece un nuevo bono clase media y un préstamo solidario para protección de los ingresos de la clase media.</t>
  </si>
  <si>
    <t>14.191-07</t>
  </si>
  <si>
    <t>055-369</t>
  </si>
  <si>
    <t>Proyecto de ley que modifica el sistema de nombramientos en el poder judicial y crea la comisión nacional de nombramientos judiciales.</t>
  </si>
  <si>
    <t>14.224-13</t>
  </si>
  <si>
    <t>065-369</t>
  </si>
  <si>
    <t>Proyecto de ley que establece un nuevo bono de cargo fiscal y mecanismos de recuperación de ahorros previsionales en las condiciones que indica.</t>
  </si>
  <si>
    <t>14.225-13</t>
  </si>
  <si>
    <t>067-369</t>
  </si>
  <si>
    <t>Proyecto de ley que reajusta el monto del ingreso mínimo mensual, así como de la Asignación Familiar y Maternal y del Subsidio Familiar, y se establecen nuevos beneficios para las familias en el contexto de la pandemia por el Covid-19.</t>
  </si>
  <si>
    <t>Hacienda</t>
  </si>
  <si>
    <t>070-369</t>
  </si>
  <si>
    <t>Informe Financiero Sustitutivo al proyecto de ley que establece un nuevo bono de cargo fiscal y mecanismos de recuperación de ahorros previsionales en las condiciones que indica.</t>
  </si>
  <si>
    <t>071-369</t>
  </si>
  <si>
    <t>13.664-08</t>
  </si>
  <si>
    <t>064-369</t>
  </si>
  <si>
    <t>Indicaciones al proyecto de ley regula el uso de la leña como combustible de uso domiciliario y las condiciones para su comercialización.</t>
  </si>
  <si>
    <t>Energía</t>
  </si>
  <si>
    <t>14.171-13</t>
  </si>
  <si>
    <t>081-369</t>
  </si>
  <si>
    <t>Indicaciones al proyecto de ley que modifica las leyes N°21.247 y N°21.260, para regular los criterios de los beneficios que otorgan sobre licencia médica preventiva parental y teletrabajo. </t>
  </si>
  <si>
    <t>63-B</t>
  </si>
  <si>
    <t>14.260-13</t>
  </si>
  <si>
    <t>085-369</t>
  </si>
  <si>
    <t>Proyecto de ley que modifica la ley N°21.247, otorgando prestaciones excepcionales a los trabajadores dependientes, independientes y del sector público que han hecho uso de una o más licencias médicas preventivas parentales en las condiciones que indica.</t>
  </si>
  <si>
    <t>8197-07</t>
  </si>
  <si>
    <t>053-369</t>
  </si>
  <si>
    <t>Indicaciones al proyecto de ley que establece el nuevo Código Procesal Civil.</t>
  </si>
  <si>
    <t>090-369</t>
  </si>
  <si>
    <t>Indicaciones al proyecto de ley que reajusta el monto del ingreso mínimo mensual, así como de la Asignación Familiar y Maternal y del Subsidio Familiar.</t>
  </si>
  <si>
    <t>14.280-05</t>
  </si>
  <si>
    <t>092-369</t>
  </si>
  <si>
    <t>Proyecto de ley que otorga un bono de cargo fiscal para apoyar a las micro, pequeñas y medianas empresas, por la crisis generada por la enfermedad Covid-19.</t>
  </si>
  <si>
    <t>14.277-31</t>
  </si>
  <si>
    <t>089-369</t>
  </si>
  <si>
    <t>Proyecto de ley que modifica la ley N°21.289, de presupuestos de sector público correspondiente al año 2021 y la ley N°21.230 que concede un ingreso familiar de emergencia.</t>
  </si>
  <si>
    <t>Desarrollo Social y Familia</t>
  </si>
  <si>
    <t>100-369</t>
  </si>
  <si>
    <t>Informe Financiero Sustitutivo para las indicaciones al proyecto de ley que modifica la ley N°21.247, otorgando prestaciones excepcionales a los trabajadores dependientes, independientes y del sector público que han hecho uso de una o más licencias médicas preventivas parentales en las condiciones que indica.</t>
  </si>
  <si>
    <t>101-369    105-369</t>
  </si>
  <si>
    <t>107-369</t>
  </si>
  <si>
    <t>Informe Financiero Sustitutivo para las indicaciones al proyecto de ley que otorga bonos de cargo fiscal para apoyar a las micro, pequeñas y medianas empresas, por la crisis generada por la enfermedad COVID-19.</t>
  </si>
  <si>
    <t>80-B</t>
  </si>
  <si>
    <t>109-369</t>
  </si>
  <si>
    <t>Informe Financiero Sustitutivo de indicaciones al proyecto de ley que otorga un bono de cargo fiscal para apoyar a las micro, pequeñas y medianas empresas, por la crisis generada por la enfermedad Covid-19.</t>
  </si>
  <si>
    <t>14.309-04</t>
  </si>
  <si>
    <t>112-369</t>
  </si>
  <si>
    <t>Proyecto de ley que establece una Subvención para la Modalidad Educativa de Reingreso.</t>
  </si>
  <si>
    <t>Educación</t>
  </si>
  <si>
    <t>12.979-04</t>
  </si>
  <si>
    <t>113-369</t>
  </si>
  <si>
    <t>Indicaciones al proyecto de ley que extiende y moderniza la subvención escolar preferencial.</t>
  </si>
  <si>
    <t>Nota: el tipo de cambio usado corresponde a la estimación actual para 2021 de $711,7. Cualquier diferencia observada en esta tabla respecto de lo informado en el respectivo Informe Financiero enviado al Congreso obedece a que en estos se usa el tipo de cambio estimado en cada oportunidad en que se emitió dicho informe.</t>
  </si>
  <si>
    <t>Cuadro A.III.2</t>
  </si>
  <si>
    <t xml:space="preserve">con efectos en los ingresos fiscales </t>
  </si>
  <si>
    <t>14.278-05</t>
  </si>
  <si>
    <t>091-369</t>
  </si>
  <si>
    <t>Proyecto de ley que establece nuevas medidas tributarias para apoyar a las micro, pequeñas y medianas empresas, por la crisis generada por la enfermedad Covid-19.</t>
  </si>
  <si>
    <t>Economía, Fomento y Turismo</t>
  </si>
  <si>
    <t>108-369</t>
  </si>
  <si>
    <t>Informe Financiero Sustitutivo al proyecto de ley que establece nuevas medidas tributarias para apoyar a las micro, pequeñas y medianas empresas, por la crisis generada por la enfermedad Covid-19.</t>
  </si>
  <si>
    <t xml:space="preserve">sin efecto en gastos o ingresos fiscales
</t>
  </si>
  <si>
    <t>12.118-04</t>
  </si>
  <si>
    <t>021-369</t>
  </si>
  <si>
    <t>Informe Financiero Sustitutivo a la propuesta forma y modo de resolver las divergencias surgidas entre ambas cámaras durante la discusión del pdl que modifica la ley general de educación con el objeto de establecer la obligatoriedad del segundo nivel de transición de educación parvularia.</t>
  </si>
  <si>
    <t>14.198-05</t>
  </si>
  <si>
    <t>052-369</t>
  </si>
  <si>
    <t>Proyecto de ley que autoriza la capitalización del Banco del Estado de Chile con el objeto de cumplir con las exigencias de Basilea III.</t>
  </si>
  <si>
    <t>14.178-21</t>
  </si>
  <si>
    <t>051-369</t>
  </si>
  <si>
    <t>Proyecto de Ley que modifica la Ley General de Pesca y Acuicultura en materia de espacios de habitabilidad de embarcaciones pesqueras artesanales y embarcaciones menores prestadoras de servicios a la acuicultura.</t>
  </si>
  <si>
    <t>Agricultura</t>
  </si>
  <si>
    <t>13.731-11</t>
  </si>
  <si>
    <t>066-369</t>
  </si>
  <si>
    <t>Formula indicación sustitutiva al proyecto de ley que interpreta el artículo 36 de la ley N° 20.799.</t>
  </si>
  <si>
    <t>Salud</t>
  </si>
  <si>
    <t>13.802-03</t>
  </si>
  <si>
    <t>074-369</t>
  </si>
  <si>
    <t>Indicaciones al proyecto de ley que moderniza procedimientos concursales contemplados en la ley N°20.720, y crea nuevos procedimientos para micro y pequeñas empresas.</t>
  </si>
  <si>
    <t>080-369</t>
  </si>
  <si>
    <t>Informe Financiero Complementario a la propuesta de forma y modo de resolver las divergencias surgidas entre ambas Cámaras durante la discusión del proyecto de ley que modifica las leyes N°19.968 y 20.066 para incorporar una medida cautelar especial en favor de las víctimas de violencia intrafamiliar y facultar al tribunal, en casos calificados, a controlar su cumplimiento por medio del moniterio telemático.</t>
  </si>
  <si>
    <t>13.982-25</t>
  </si>
  <si>
    <t>082-369</t>
  </si>
  <si>
    <t>Indicaciones al proyecto de ley que moderniza los delitos que sancionan la delincuencia organizada y establece técnicas especiales para su investigación.</t>
  </si>
  <si>
    <t>13.752-07   13.651-07</t>
  </si>
  <si>
    <t>063-369</t>
  </si>
  <si>
    <t>Retira y formula indicaciones al proyecto de ley que reforma el sistema de justicia para enfrentar la situación luego del estado de excepción constitucional de cátastrofe por calamidad pública.</t>
  </si>
  <si>
    <t>9252-15</t>
  </si>
  <si>
    <t>084-369</t>
  </si>
  <si>
    <t>Indicaciones al proyecto de ley que crea un sistema de de tratamiento automatizado de infracciones de tránsito y modifica las leyes N° 18.287 y 18.290.</t>
  </si>
  <si>
    <t>Transporte y Telecomunicaciones</t>
  </si>
  <si>
    <t>117-369</t>
  </si>
  <si>
    <t>Proyecto de ley que modifica el Código Sanitario en lo relativo al cobro de multas.</t>
  </si>
  <si>
    <t>PRESTAMO NETO/ENDEUDAMIENTO NETO</t>
  </si>
  <si>
    <t>RESULTADO OPERATIVO BRUTO</t>
  </si>
  <si>
    <r>
      <t>(millones de pesos 2021 y % del PIB</t>
    </r>
    <r>
      <rPr>
        <vertAlign val="superscript"/>
        <sz val="10"/>
        <rFont val="Calibri"/>
        <family val="2"/>
        <scheme val="minor"/>
      </rPr>
      <t>(1)</t>
    </r>
    <r>
      <rPr>
        <sz val="10"/>
        <rFont val="Calibri"/>
        <family val="2"/>
        <scheme val="minor"/>
      </rPr>
      <t>) </t>
    </r>
  </si>
  <si>
    <t>(1) PIB proyectado en cada informe.</t>
  </si>
  <si>
    <t xml:space="preserve">Nota: Corresponde a los parámetros estructurales obtenidos a partir de los Comités Consultivos reunidos con ocasión de la elaboración del Presupuesto del año 2021.	</t>
  </si>
  <si>
    <t>Nota: El cálculo del componente cíclico estimado, incluye el descuento de las medidas de reversión automáticas consideradas para 2021, tal como señala la metodología vigente. Los montos descontados son: $1.642.548 millones estimados en la línea (1.2) por la suspensión del pago de PPM (cabe hacer presente que las medidas que significaron una menor recaudación por pago de PPM en el año 2020 y que se revierten automáticamente en el año 2021 se ven reflejadas en el ítem “Sistema de Pagos”, dado que se traducen en menores devoluciones para las empresas en la Operación Renta 2021 por menores pagos provisionales del año anterior), $378.041 millones estimados en la línea (1.5) por facilidades en el pago de IVA y devolución de remanentes, $103.766 millones estimados en la línea (1.2) por la devolución de los impuestos retenidos a los trabajadores independientes y $2.090 millones en la línea (1.5) por el apoyo a MiPymes. Todos estos montos corresponden a beneficios otorgados por la Ley N°21.207, el Decreto N°420 del Ministerio de Hacienda, el Acuerdo Covid y la Ley N°21.353.</t>
  </si>
  <si>
    <t>Deuda Bruta del Gobierno Central, cierre estimado 2021</t>
  </si>
  <si>
    <t>Cuadro II.9.1</t>
  </si>
  <si>
    <t>Posición Financiera Neta Gobierno Central Total, cierre estimado 2022-2025</t>
  </si>
  <si>
    <t>Deuda Bruta del Gobierno Central, cierre estimado 2022-2025</t>
  </si>
  <si>
    <t>Cuadro I.2.2</t>
  </si>
  <si>
    <t>(1)  Para el cálculo de los ingresos cíclicamente ajustados de la tributación de resto contribuyentes de 2022, se excluyen las MTTRA, tal como lo indica la metodología. Esta se compone por la reversión de la devolución del remanente de crédito fiscal IVA, equivalente a un monto total del $563.923 millones proyectados para dicho año.</t>
  </si>
  <si>
    <t>Medidas fiscales</t>
  </si>
  <si>
    <t>Etapa1:</t>
  </si>
  <si>
    <t>Etapa2:</t>
  </si>
  <si>
    <t>Etapa 3:</t>
  </si>
  <si>
    <t>Bloqueos generalizados</t>
  </si>
  <si>
    <t>Reapertura gradual</t>
  </si>
  <si>
    <t>Recuperación post Covid-19</t>
  </si>
  <si>
    <t>1.  Apoyo a los ingresos del hogar</t>
  </si>
  <si>
    <t>Transferencias en efectivo o en especie</t>
  </si>
  <si>
    <t>Sí. Es probable que tengan los mayores multiplicadores, particularmente respecto de necesidades básicas y servicios públicos.</t>
  </si>
  <si>
    <t>Transición y mejor focalización a aquellos que lo necesitan.</t>
  </si>
  <si>
    <t>Reconsiderar en las reformas para mejorar sistemas de protección social.</t>
  </si>
  <si>
    <t>Beneficios por desempleo</t>
  </si>
  <si>
    <t>Ampliar la cobertura y la duración.</t>
  </si>
  <si>
    <t>Perfeccionar los beneficios para preservar incentivos a trabajo mientras el desempleo vuelve a los niveles normales.</t>
  </si>
  <si>
    <t>Componente clave a la hora de mejorar los sistemas de protección social.</t>
  </si>
  <si>
    <t>2. Medidas de empleo</t>
  </si>
  <si>
    <t>Trabajo a corto plazo / esquemas de retención de empleo</t>
  </si>
  <si>
    <t>Sí. Pueden ayudar a preservar puestos de trabajo y relaciones trabajador-empresa.</t>
  </si>
  <si>
    <t>Reducir el uso de estos programas para fomentar moverse a nuevos trabajos si es necesario.</t>
  </si>
  <si>
    <t>Reducir el acceso para los casos prolongados.</t>
  </si>
  <si>
    <t>Subvenciones de contratación temporal</t>
  </si>
  <si>
    <t>Aún no.</t>
  </si>
  <si>
    <t>Transición a políticas activas del mercado laboral (por ejemplo, reentrenamiento).</t>
  </si>
  <si>
    <t xml:space="preserve">Políticas activas del mercado laboral </t>
  </si>
  <si>
    <t>Iniciar con programas que mejoren las competencias laborales (educación, digitalización).</t>
  </si>
  <si>
    <t>Sí. Adaptado a la transformación estructural en la economía posterior al Covid-19.</t>
  </si>
  <si>
    <t>3. Inversión pública</t>
  </si>
  <si>
    <t xml:space="preserve">Planificación para la próxima fase. </t>
  </si>
  <si>
    <t>Se podría impulsar mantención y los trabajos públicos; planificar la siguiente fase, haciendo hincapié en la creación de empleo y recuperación verde.</t>
  </si>
  <si>
    <t>Aumentar la inversión de calidad con financiamiento sustentable.</t>
  </si>
  <si>
    <t>4. Medidas tributarias</t>
  </si>
  <si>
    <t>Aplazamiento temporal de impuestos y pagos de seguridad social</t>
  </si>
  <si>
    <t>Sí. Para proteger los flujos de efectivo de los hogares y empresas.</t>
  </si>
  <si>
    <t>Aplazamientos dirigidos, dependiendo de los contribuyentes, desarrollo de la pandemia y la fortaleza de la recuperación.</t>
  </si>
  <si>
    <t>No, pero podría involucrar a los contribuyentes como parte de reestructuración de la deuda.</t>
  </si>
  <si>
    <t>Recortes generales de impuestos a la renta</t>
  </si>
  <si>
    <t>No. Porque benefician en gran medida a los que no lo necesitan.</t>
  </si>
  <si>
    <t>No. Porque los que se benefician es menos probable que gasten los ingresos adicionales y porque los recortes probablemente favorezcan a las empresas con utilidades.</t>
  </si>
  <si>
    <t>Considerar como parte del paquete de estímulo dependiendo del espacio fiscal; podría traer un efecto más fuerte si se dirige a hogares con restricciones de efectivo.</t>
  </si>
  <si>
    <t>Depreciación acelerada o pérdida retroactiva</t>
  </si>
  <si>
    <t>Sí. A empresas que reanudan actividad.</t>
  </si>
  <si>
    <t>Sí.</t>
  </si>
  <si>
    <t>Impuestos progresivos</t>
  </si>
  <si>
    <t>Considerar, especialmente si el financiamiento es limitado.</t>
  </si>
  <si>
    <t>5. Otras medidas de apoyo a la liquidez</t>
  </si>
  <si>
    <t>Préstamos y garantías</t>
  </si>
  <si>
    <t>Sí. Podría ser parcialmente condicional a la preservación del empleo, con restricciones sobre dividendos / pago a ejecutivos.</t>
  </si>
  <si>
    <t>Perfeccionar con generosidad decreciente.</t>
  </si>
  <si>
    <t>Restringir para una salida oportuna y administrando riesgos fiscales.</t>
  </si>
  <si>
    <t>Apoyo a la solvencia (inyecciones de patrimonio)</t>
  </si>
  <si>
    <t xml:space="preserve">Sí. Con restricciones de dividendos e imponiendo pérdidas a los accionistas. </t>
  </si>
  <si>
    <t>Intervenciones en firmas sistémicas y estratégicas; con restricciones sobre dividendos / pago de ejecutivos.</t>
  </si>
  <si>
    <t>Apunta a una salida oportuna.</t>
  </si>
  <si>
    <t>Reestructuración de deuda</t>
  </si>
  <si>
    <t>No. Es posible moratoria de la deuda.</t>
  </si>
  <si>
    <t xml:space="preserve">Preparar un marco de reestructuración simplificada y un mecanismo de mediación. </t>
  </si>
  <si>
    <t>Nota: Las respuestas fiscales adecuadas serán específicas a cada país, en función del espacio fiscal, el desarrollo de la pandemia y la solidez de la recuperación. Las medidas incluidas aquí no son exhaustivas y deberán adaptarse a los sistemas de impuestos y de beneficios específicos de cada país. Para países con sistemas de protección social menos desarrollados, pueden introducirse otras medidas, como la provisión en especie de alimentos y servicios públicos básicos.</t>
  </si>
  <si>
    <t xml:space="preserve">Fuente: elaboración en base a la compilación del personal técnico del FMI. Cuadro I.3 del Informe del Monitor Fiscal de octubre 2020. En: https://www.imf.org/en/Publications/FM/Issues/2020/09/30/october-2020-fiscal-monitor </t>
  </si>
  <si>
    <t>Sí. La elección de los instrumentos debe ajustarse al buen diseño de la legislación tributaria; mayor progresividad de los impuestos y asegurar que las empresas altamente rentables paguen adecuadamente los impuestos ayudará a financiar otras medidas y puede aliviar las tensiones sociales.</t>
  </si>
  <si>
    <t>Pronósticos de crecimiento mundiales.</t>
  </si>
  <si>
    <t>Fuente: Global Economic Perspectives, OECD Economics Outlook, World Economic Outlook.</t>
  </si>
  <si>
    <t>País/Región</t>
  </si>
  <si>
    <t>OCDE</t>
  </si>
  <si>
    <t>FMI</t>
  </si>
  <si>
    <t>Banco Mundial</t>
  </si>
  <si>
    <t>5,8</t>
  </si>
  <si>
    <t>6,0</t>
  </si>
  <si>
    <t>5,6</t>
  </si>
  <si>
    <t>4,4</t>
  </si>
  <si>
    <t>4,3</t>
  </si>
  <si>
    <t>-</t>
  </si>
  <si>
    <t>5,1</t>
  </si>
  <si>
    <t>5,4</t>
  </si>
  <si>
    <t>3,6</t>
  </si>
  <si>
    <t>4,0</t>
  </si>
  <si>
    <t>6,9</t>
  </si>
  <si>
    <t>6,4</t>
  </si>
  <si>
    <t>6,8</t>
  </si>
  <si>
    <t>3,5</t>
  </si>
  <si>
    <t>4,2</t>
  </si>
  <si>
    <t>3,8</t>
  </si>
  <si>
    <t>Economías emergentes</t>
  </si>
  <si>
    <t>6,7</t>
  </si>
  <si>
    <t>5,0</t>
  </si>
  <si>
    <t>8,5</t>
  </si>
  <si>
    <t>8,4</t>
  </si>
  <si>
    <t>4,6</t>
  </si>
  <si>
    <t>5,2</t>
  </si>
  <si>
    <t>3,1</t>
  </si>
  <si>
    <t>2,9</t>
  </si>
  <si>
    <t>Cuadro I.3.1</t>
  </si>
  <si>
    <t>Reducción de tasa de Timbres y Estampillas para créditos Fogape</t>
  </si>
  <si>
    <r>
      <t xml:space="preserve">Devolución de remanente de crédito fiscal IVA (MTTRA) </t>
    </r>
    <r>
      <rPr>
        <vertAlign val="superscript"/>
        <sz val="10"/>
        <color theme="1"/>
        <rFont val="Calibri"/>
        <family val="2"/>
        <scheme val="minor"/>
      </rPr>
      <t>(1)</t>
    </r>
  </si>
  <si>
    <r>
      <t>Disminución transitoria de tasa de interés penal</t>
    </r>
    <r>
      <rPr>
        <vertAlign val="superscript"/>
        <sz val="10"/>
        <color theme="1"/>
        <rFont val="Calibri"/>
        <family val="2"/>
        <scheme val="minor"/>
      </rPr>
      <t xml:space="preserve">(1) </t>
    </r>
  </si>
  <si>
    <t>Efectos del Plan Económico de Emergencia, del Acuerdo Covid 
y otras medidas tributarias para apoyar a las MiPymes, en los Ingresos 2021</t>
  </si>
  <si>
    <t>(1) Corresponden a nuevas medidas implementadas en forma posterior a la publicación del IFP I Trimestre 2021, mediante la Ley N°21.353, publicada en junio de este año.</t>
  </si>
  <si>
    <t>Programas No Sociales</t>
  </si>
  <si>
    <t>Programas Sociales</t>
  </si>
  <si>
    <t>Total</t>
  </si>
  <si>
    <t>General</t>
  </si>
  <si>
    <t>Ministerio de Agricultura</t>
  </si>
  <si>
    <t>Ministerio de Bienes Nacionales</t>
  </si>
  <si>
    <t xml:space="preserve"> </t>
  </si>
  <si>
    <t>Ministerio de Ciencia, Tecnología, Conocimiento e Innovación</t>
  </si>
  <si>
    <t>Ministerio de Desarrollo Social y Familia</t>
  </si>
  <si>
    <t>Ministerio de Economía, Fomento y Turismo</t>
  </si>
  <si>
    <t>Ministerio de Educación</t>
  </si>
  <si>
    <t>Ministerio de Energía</t>
  </si>
  <si>
    <t>Ministerio de Hacienda</t>
  </si>
  <si>
    <t>Ministerio de Interior y Seguridad Pública</t>
  </si>
  <si>
    <t>Ministerio de Justicia y Derechos Humanos</t>
  </si>
  <si>
    <t>Ministerio de la Mujer y Equidad de Género</t>
  </si>
  <si>
    <t>Ministerio de las Culturas, las Artes y el Patrimonio</t>
  </si>
  <si>
    <t>Ministerio de Medio Ambiente</t>
  </si>
  <si>
    <t>Ministerio de Minería</t>
  </si>
  <si>
    <t>Ministerio de Obras Públicas</t>
  </si>
  <si>
    <t>Ministerio de Relaciones Exteriores</t>
  </si>
  <si>
    <t>Ministerio de Salud</t>
  </si>
  <si>
    <t>Ministerio de Trabajo y Previsión Social</t>
  </si>
  <si>
    <t>Ministerio de Transporte y Telecomunicaciones</t>
  </si>
  <si>
    <t>Ministerio de Vivienda y Urbanismo</t>
  </si>
  <si>
    <t>Ministerio del Deporte</t>
  </si>
  <si>
    <t>Ministerio Secretaría General de Gobierno</t>
  </si>
  <si>
    <t>Fundaciones</t>
  </si>
  <si>
    <t>Total general</t>
  </si>
  <si>
    <t>No Social</t>
  </si>
  <si>
    <t>Social</t>
  </si>
  <si>
    <t>Sin criterios nuevos</t>
  </si>
  <si>
    <t xml:space="preserve">Con criterios nuevos </t>
  </si>
  <si>
    <t>No reporta/Sin información</t>
  </si>
  <si>
    <t>Fuente: SES-DIPRES, Monitoreo Oferta Pública 2020.</t>
  </si>
  <si>
    <t>No presenta problemas en los nuevos criterios</t>
  </si>
  <si>
    <t>Si presenta problemas en los nuevos criterios</t>
  </si>
  <si>
    <t>Número de programas</t>
  </si>
  <si>
    <t xml:space="preserve">Total Presupuesto ejecutado 2020 </t>
  </si>
  <si>
    <t>(M$ 2021)</t>
  </si>
  <si>
    <t>Oferta No Social</t>
  </si>
  <si>
    <t>Oferta Social</t>
  </si>
  <si>
    <t>No social</t>
  </si>
  <si>
    <t>Dentro de rango</t>
  </si>
  <si>
    <t xml:space="preserve">Subejecución presupuestaria </t>
  </si>
  <si>
    <t xml:space="preserve">Sobre ejecución presupuestaria </t>
  </si>
  <si>
    <t>No reporta presupuesto inicial o presupuesto total ejecutado</t>
  </si>
  <si>
    <t>Sobre ejecución presupuestaria</t>
  </si>
  <si>
    <t>No reporta</t>
  </si>
  <si>
    <t>Gasto administrativo correctamente estimado</t>
  </si>
  <si>
    <t>Gasto administrativo estimado incorrectamente</t>
  </si>
  <si>
    <t>Gasto administrativo no reportado</t>
  </si>
  <si>
    <t>Variación dentro del rango</t>
  </si>
  <si>
    <t>Variación fuera del rango superior</t>
  </si>
  <si>
    <t>Variación fuera del rango inferior</t>
  </si>
  <si>
    <t>No es posible evaluar/No reporta información 2020</t>
  </si>
  <si>
    <t>El indicador es pertinente y de calidad</t>
  </si>
  <si>
    <t xml:space="preserve">El indicador es pertinente y no de calidad </t>
  </si>
  <si>
    <t>El indicador no es pertinente</t>
  </si>
  <si>
    <t>No reporta indicador de propósito</t>
  </si>
  <si>
    <t>Mejora significativamente</t>
  </si>
  <si>
    <t>Mejora no significativamente</t>
  </si>
  <si>
    <t>Sin variación</t>
  </si>
  <si>
    <t>Empeora no significativamente</t>
  </si>
  <si>
    <t>Empeora significativamente</t>
  </si>
  <si>
    <t>Mecanismo de Incentivo</t>
  </si>
  <si>
    <t>Leyes</t>
  </si>
  <si>
    <t>N° de Servicios que comprometen Objetivos</t>
  </si>
  <si>
    <t>Programa de Mejoramiento de la Gestión (PMG)</t>
  </si>
  <si>
    <t>19.553, art 6°</t>
  </si>
  <si>
    <t>Servicios Locales de Educación Pública (PMG)</t>
  </si>
  <si>
    <t>Adscritos al PMG</t>
  </si>
  <si>
    <t>Ley 19.490 (Ministerio de Salud)</t>
  </si>
  <si>
    <t>Ley 19.479 (Servicio Nacional de Aduanas</t>
  </si>
  <si>
    <t xml:space="preserve"> DL 531[1] (Comisión Chilena de Energía Nuclear)</t>
  </si>
  <si>
    <t>Metas de Eficiencia Institucional</t>
  </si>
  <si>
    <t>20.212, art 9°</t>
  </si>
  <si>
    <t>Metas Anuales de Gestión - SMA[2]</t>
  </si>
  <si>
    <t>DFL N° 3 de 2010[3]</t>
  </si>
  <si>
    <t>[1] Art. 25, DL 531 de 1974, Ministerio de Economía, Fomento y Turismo.</t>
  </si>
  <si>
    <t>[2] Superintendencia del Medio Ambiente.</t>
  </si>
  <si>
    <t>[3] DFL del 13 de mayo de 2010 de la Secretaría General de la Presidencia.</t>
  </si>
  <si>
    <t>Porcentaje de cumplimiento</t>
  </si>
  <si>
    <t>N° Instituciones</t>
  </si>
  <si>
    <t>N°</t>
  </si>
  <si>
    <t>%</t>
  </si>
  <si>
    <t>95% - 99%</t>
  </si>
  <si>
    <t>90% - 94%</t>
  </si>
  <si>
    <t>85% - 89%</t>
  </si>
  <si>
    <t>80% - 84%</t>
  </si>
  <si>
    <t>75% - 79%</t>
  </si>
  <si>
    <t>&lt; 75%</t>
  </si>
  <si>
    <t>Objetivos de Gestión</t>
  </si>
  <si>
    <t>Promedio de Cumplimiento por Objetivo de Gestión</t>
  </si>
  <si>
    <t>1. Gestión Eficaz</t>
  </si>
  <si>
    <t>2. Eficiencia Institucional</t>
  </si>
  <si>
    <t>3. Calidad de Servicio a los usuarios</t>
  </si>
  <si>
    <t>Objetivos</t>
  </si>
  <si>
    <t>Indicadores</t>
  </si>
  <si>
    <t>Cumple</t>
  </si>
  <si>
    <t>No Cumple</t>
  </si>
  <si>
    <t>Total Comprometidos (n= 168 Servicios</t>
  </si>
  <si>
    <t>1.- Objetivo de Gestión Eficaz</t>
  </si>
  <si>
    <t>Informes de Dotación</t>
  </si>
  <si>
    <t>Tasa de Accidentes Laborales</t>
  </si>
  <si>
    <t>Cobertura de Fiscalización</t>
  </si>
  <si>
    <t>Eficacia Fiscalización</t>
  </si>
  <si>
    <t>Medidas Equidad de Género</t>
  </si>
  <si>
    <t>2.- Eficiencia Institucional</t>
  </si>
  <si>
    <t>Eficiencia Energética</t>
  </si>
  <si>
    <t>Gasto Subtítulos 22 y 29</t>
  </si>
  <si>
    <t>Licitaciones sin oferentes</t>
  </si>
  <si>
    <t>Ejecución presupuestaria en diciembre</t>
  </si>
  <si>
    <t>Desviación Montos Contratos</t>
  </si>
  <si>
    <t>3.- Calidad de Servicio a los usuarios</t>
  </si>
  <si>
    <t>Consultas de Transparencia (SAIP)</t>
  </si>
  <si>
    <t>Reclamos Respondidos</t>
  </si>
  <si>
    <t>Trámites Digitales</t>
  </si>
  <si>
    <t>Tiempo promedio de tramitación</t>
  </si>
  <si>
    <t>Satisfacción Neta de usuarios</t>
  </si>
  <si>
    <t>Servicios 2018</t>
  </si>
  <si>
    <t>Promedio Cump.  Global 2018</t>
  </si>
  <si>
    <t>Servicios 2019</t>
  </si>
  <si>
    <t>Promedio Cump.  Global 2019</t>
  </si>
  <si>
    <t>Servicios 2020</t>
  </si>
  <si>
    <t>Promedio Cump. Global 2020</t>
  </si>
  <si>
    <t>SECRETARIA GENERAL DE LA PRESIDENCIA</t>
  </si>
  <si>
    <t>PRESIDENCIA DE LA REPUBLICA</t>
  </si>
  <si>
    <t>DEFENSA NACIONAL</t>
  </si>
  <si>
    <t>CIENCIA, TECNOLOGIA, CONOCIMIENTO E INNOVACION</t>
  </si>
  <si>
    <t> -</t>
  </si>
  <si>
    <t>SALUD</t>
  </si>
  <si>
    <t>SECRETARIA GENERAL DE GOBIERNO</t>
  </si>
  <si>
    <t>TRABAJO Y PREVISION SOCIAL</t>
  </si>
  <si>
    <t>MINERIA</t>
  </si>
  <si>
    <t>ECONOMIA, FOMENTO Y TURISMO</t>
  </si>
  <si>
    <t>ENERGIA</t>
  </si>
  <si>
    <t>DESARROLLO SOCIAL</t>
  </si>
  <si>
    <t>BIENES NACIONALES</t>
  </si>
  <si>
    <t>INTERIOR Y SEGURIDAD PÚBLICA</t>
  </si>
  <si>
    <t>CULTURAS, LAS ARTES Y EL PATRIMONIO</t>
  </si>
  <si>
    <t>OBRAS PUBLICAS</t>
  </si>
  <si>
    <t>AGRICULTURA</t>
  </si>
  <si>
    <t>VIVIENDA Y URBANISMO</t>
  </si>
  <si>
    <t>EDUCACION</t>
  </si>
  <si>
    <t>HACIENDA</t>
  </si>
  <si>
    <t>MEDIO AMBIENTE</t>
  </si>
  <si>
    <t>RELACIONES EXTERIORES</t>
  </si>
  <si>
    <t>DEPORTE</t>
  </si>
  <si>
    <t>MUJER Y LA EQUIDAD DE GÉNERO</t>
  </si>
  <si>
    <t>TRANSPORTE Y TELECOMUNICACIONES</t>
  </si>
  <si>
    <t>JUSTICIA Y DERECHOS HUMANOS</t>
  </si>
  <si>
    <t>Promedio Cumplimiento Global 2020</t>
  </si>
  <si>
    <t>Promedio Cumplimiento Global 2020 sin considerar causa externa</t>
  </si>
  <si>
    <t>Tribunal</t>
  </si>
  <si>
    <t>Porcentaje cumplimiento</t>
  </si>
  <si>
    <t>Porcentaje de la asignación</t>
  </si>
  <si>
    <t>global año 2020</t>
  </si>
  <si>
    <t>de gestión</t>
  </si>
  <si>
    <t xml:space="preserve">1. Arica y Parinacota </t>
  </si>
  <si>
    <t xml:space="preserve">2. Tarapacá </t>
  </si>
  <si>
    <t xml:space="preserve">3. Antofagasta </t>
  </si>
  <si>
    <t xml:space="preserve">4. Atacama </t>
  </si>
  <si>
    <t xml:space="preserve">5. Coquimbo </t>
  </si>
  <si>
    <t xml:space="preserve">6. Valparaíso </t>
  </si>
  <si>
    <t xml:space="preserve">7. Primer Tribunal Región Metropolitana </t>
  </si>
  <si>
    <t xml:space="preserve">8. Segundo Tribunal Región Metropolitana </t>
  </si>
  <si>
    <t xml:space="preserve">9. Tercer Tribunal Región Metropolitana </t>
  </si>
  <si>
    <t xml:space="preserve">10. Cuarto Tribunal Región Metropolitana </t>
  </si>
  <si>
    <t xml:space="preserve">11. Libertador General Bernardo O'Higgins </t>
  </si>
  <si>
    <t xml:space="preserve">12. Del Maule </t>
  </si>
  <si>
    <t xml:space="preserve">13. De Ñuble y del Biobío </t>
  </si>
  <si>
    <t xml:space="preserve">14. La Araucanía </t>
  </si>
  <si>
    <t xml:space="preserve">15. Los Ríos </t>
  </si>
  <si>
    <t xml:space="preserve">16. Los Lagos </t>
  </si>
  <si>
    <t xml:space="preserve">17. Aysén del General Carlos Ibáñez del Campo </t>
  </si>
  <si>
    <t xml:space="preserve">18. Magallanes y la Antártica Chilena </t>
  </si>
  <si>
    <t>Cuadro R.3.1</t>
  </si>
  <si>
    <t>Componentes de las Cláusulas de Escape</t>
  </si>
  <si>
    <t>Definición / Elementos</t>
  </si>
  <si>
    <t>Definición</t>
  </si>
  <si>
    <t>Motivo de activación</t>
  </si>
  <si>
    <t>Dimensiones generales</t>
  </si>
  <si>
    <t>Elementos específicos</t>
  </si>
  <si>
    <t>Elementos complementarios</t>
  </si>
  <si>
    <t>Fuente: elaboración propia en base a Schaechter et al. (2012).</t>
  </si>
  <si>
    <t>(*) El documento indica que para considerar el uso de CE “dichos eventos deben implicar un impacto considerable sobre la posición financiera del gobierno general o períodos de significativo deterioro económico”. En el contexto, según la revisión realizada por el CFA (2021), se recomienda que la activación de CE sea complementada con mecanismos de corrección. A modo de ejemplo, CFA (2021) señala que, como parte del Pacto Fiscal Europeo firmado en 2012, gran parte de los países de dicha región introdujo mecanismos de corrección para especificar las acciones a seguir y las trayectorias de convergencia a las metas fiscales en caso de desviaciones de éstas.</t>
  </si>
  <si>
    <t>Características de las cláusulas de escape por país</t>
  </si>
  <si>
    <t>País</t>
  </si>
  <si>
    <t>Desde (año)</t>
  </si>
  <si>
    <t>Descripción de circunstancias que activan una cláusula de escape</t>
  </si>
  <si>
    <t>Brasil</t>
  </si>
  <si>
    <t>Crecimiento del PIB por debajo del 1% durante cuatro trimestres y que exista un desastre natural, pero sólo puede invocarse con la aprobación del Congreso.</t>
  </si>
  <si>
    <t>Colombia</t>
  </si>
  <si>
    <t>La aplicación de la regla fiscal puede suspenderse temporalmente en caso de eventos extraordinarios que amenacen la estabilidad macroeconómica del país, sujeto a la opinión favorable del CONFIS (consejo fiscal interno encabezado por el Ministro de Finanzas).</t>
  </si>
  <si>
    <t>Alemania</t>
  </si>
  <si>
    <t>La cláusula de escape se puede activar ante la ocurrencia de desastres naturales o situaciones de emergencia inusuales que estén fuera del control del gobierno y que tengan un impacto importante en la posición financiera del gobierno. Se necesita la mayoría absoluta del parlamento para activar la cláusula de escape. El Parlamento debe aprobar un plan de amortización con un plazo específico para reducir la desviación acumulada. Hasta 2010, existía una cláusula de escape en caso de "distorsión del equilibrio macroeconómico".</t>
  </si>
  <si>
    <t>Jamaica</t>
  </si>
  <si>
    <t>Los objetivos pueden excederse por motivos de seguridad nacional, emergencia nacional u otros motivos excepcionales, según lo especifique el Ministro en una orden sujeta a resolución afirmativa.</t>
  </si>
  <si>
    <t>Isla de Mauricio</t>
  </si>
  <si>
    <t>Desviaciones temporales en caso de emergencias y grandes proyectos de inversión pública</t>
  </si>
  <si>
    <t>México</t>
  </si>
  <si>
    <t xml:space="preserve">Si los ingresos no petroleros están por debajo de su potencial debido a una brecha de producción negativa, puede haber un déficit equivalente a esta diferencia. </t>
  </si>
  <si>
    <t>Panamá</t>
  </si>
  <si>
    <t>Si el PIB crece menos del 1%, el techo del déficit del sector público no financiero se puede relajar al 3 por ciento del PIB en el primer año, seguido de una transición gradual al techo original (1% del PIB) en 3 años.</t>
  </si>
  <si>
    <t>Perú</t>
  </si>
  <si>
    <t>Si el PIB disminuye o en caso de otras emergencias, declaradas por el Congreso a solicitud del Ejecutivo, el techo del déficit se puede relajar hasta el 2,5% del PIB. El Ejecutivo debe especificar los topes de déficit y gasto que se aplicarán durante el período de excepción. En ambos casos se requiere un ajuste mínimo del 0,5% del PIB hasta que se alcance el límite de déficit del 1%.</t>
  </si>
  <si>
    <t>Romania</t>
  </si>
  <si>
    <t>En caso de un cambio de gobierno, el nuevo gobierno anunciará si su programa es consistente con el Marco Presupuestario a Mediano Plazo (MTBF) y, en caso contrario, el Ministerio de Finanzas preparará un MTBF revisado, que será aprobado por el parlamento y sujeto a revisión y opinión del Consejo Fiscal.</t>
  </si>
  <si>
    <t>Eslovaquia</t>
  </si>
  <si>
    <t>Cláusulas de escape para una recesión importante, rescate del sistema bancario, desastres naturales y esquemas de garantías internacionales.</t>
  </si>
  <si>
    <t>España</t>
  </si>
  <si>
    <t>En caso de desastres naturales, desaceleración excepcional, déficits presupuestarios excepcionales van acompañados de un plan financiero a mediano plazo para corregir esta situación en los próximos 3 años (debe ser aprobado por mayoría de votos del parlamento).</t>
  </si>
  <si>
    <t>Suiza</t>
  </si>
  <si>
    <t>El gobierno puede aprobar por supermayoría un presupuesto que se desvíe de la regla de equilibrio presupuestario en "circunstancias excepcionales", que se definen en la Ley de Presupuesto como la ocurrencia de un desastre natural, una recesión severa o cambios en los métodos contables.</t>
  </si>
  <si>
    <t>Estados miembros de la Unión Europea</t>
  </si>
  <si>
    <t>UEM* de África occidental</t>
  </si>
  <si>
    <t>Déficit temporal y pronunciado del PIB (al menos 3pp. por debajo del promedio de los 3 años anteriores) y de los ingresos presupuestarios (al menos 10pp. por debajo del promedio de los 3 años anteriores en promedio).</t>
  </si>
  <si>
    <t>*UEM: Unión Económica Monetaria</t>
  </si>
  <si>
    <t>Cuadro R.3.3</t>
  </si>
  <si>
    <t xml:space="preserve">Período </t>
  </si>
  <si>
    <t>Decreto original</t>
  </si>
  <si>
    <t>Meta original</t>
  </si>
  <si>
    <t>Decreto modificatorio</t>
  </si>
  <si>
    <t>Meta modificada</t>
  </si>
  <si>
    <t>2006-2009</t>
  </si>
  <si>
    <t>1.259 de 2007</t>
  </si>
  <si>
    <t>La presente Administración ha fijado una meta de superávit estructural anual equivalente al uno por ciento del Producto Interno Bruto anual.</t>
  </si>
  <si>
    <t>2010-2013</t>
  </si>
  <si>
    <t>637 de 2010</t>
  </si>
  <si>
    <t>Implementar una política fiscal que procurará converger a un balance estructural equilibrado hacia fines del actual período presidencial.</t>
  </si>
  <si>
    <t>1.357, de 2011</t>
  </si>
  <si>
    <t>Implementar una política fiscal que procurará converger a un déficit estructural del 1% del producto interno bruto hacia fines del actual período presidencial.</t>
  </si>
  <si>
    <t>2014-2017</t>
  </si>
  <si>
    <t>892, de 2014</t>
  </si>
  <si>
    <t>La presente administración se ha fijado como meta fiscal converger gradualmente a una situación de balance estructural en el año 2018, equivalente a un cero por ciento del Producto Interno Bruto anual.</t>
  </si>
  <si>
    <t>1.378, de 2015</t>
  </si>
  <si>
    <t>La meta fiscal de la presente administración será, a partir del año 2016 y hasta 2018, reducir el déficit estructural en aproximadamente un cuarto de punto porcentual del Producto Interno Bruto cada año, medido este último con parámetros estructurales comparables de un año a otro.</t>
  </si>
  <si>
    <t>2018-2021</t>
  </si>
  <si>
    <t>743, de 2018</t>
  </si>
  <si>
    <t>Reducir el déficit estructural en aproximadamente un quinto de punto porcentual del Producto Interno Bruto cada año, comenzando con un déficit estructural de 1,8% del PIB en 2018, para llegar a un déficit estructural del 1% del Producto Interno Bruto el año 2022.</t>
  </si>
  <si>
    <t>253, de 2020</t>
  </si>
  <si>
    <t>La meta fiscal de la presente administración será, a partir del año 2020 y hasta el año 2022, reducir el déficit estructural en aproximadamente 1,2% Producto Interno Bruto (PIB), comenzando con un déficit estructural de 3,2% del PIB en 2020, pasando a un déficit estructural de 2,5% del PIB en 2021, para llegar a un déficit estructural de 2,0% del PIB el año 2022.</t>
  </si>
  <si>
    <t>1.579, de 2020</t>
  </si>
  <si>
    <t>La meta fiscal de la presente administración será alcanzar un déficit estructural de 3,9% del PIB en el año 2022, comenzando con un déficit estructural de 3,2% del PIB en el año 2020, y un déficit estructural de 4,7% del PIB para el año 2021.</t>
  </si>
  <si>
    <t>Fuente: elaboración en base a Biblioteca del Congreso Nacional y Dipres.</t>
  </si>
  <si>
    <t>(*) El Decreto N°637, publicado el 26-06-2010 en el Diario Oficial, fue modificado por el Decreto N°1357, publicado el 21-10-2011. Asimismo, el Decreto N°892, publicado el 3-07-2014, fue modificado por el Decreto N°1378, publicado el 5-10-2015. Finalmente, el Decreto N°743, publicado el 9-07-2018, fue modificado por el Decreto N°253, publicado el 30-03-2020 y, posteriormente, por el Decreto N°1579, publicado el 29-10-2020.</t>
  </si>
  <si>
    <t xml:space="preserve">Cuadro III.1.1 </t>
  </si>
  <si>
    <t>Oferta pública según Ministerios</t>
  </si>
  <si>
    <t>Cuadro III.1.2</t>
  </si>
  <si>
    <t>Criterios nuevos focalización oferta pública monitoreada</t>
  </si>
  <si>
    <t xml:space="preserve">Cuadro III.1.3 </t>
  </si>
  <si>
    <t xml:space="preserve">Cumplimiento criterios focalización oferta pública monitoreada </t>
  </si>
  <si>
    <t>Cuadro III.1.4</t>
  </si>
  <si>
    <t>Presupuesto total ejecutado por la Oferta Pública del Estado monitoreada</t>
  </si>
  <si>
    <t xml:space="preserve">Cuadro III.1.5 </t>
  </si>
  <si>
    <t>Ejecución Presupuestaria respecto al Presupuesto inicial 2020</t>
  </si>
  <si>
    <t xml:space="preserve">Cuadro III.1.6 </t>
  </si>
  <si>
    <t>Ejecución Presupuestaria respecto al Presupuesto final 2020</t>
  </si>
  <si>
    <t>Cuadro III.1.7</t>
  </si>
  <si>
    <t>Estimación del Gasto Administrativo (n=673)</t>
  </si>
  <si>
    <t>Cuadro III.1.8</t>
  </si>
  <si>
    <t>Variación del Gasto por beneficiario 2020 respecto al periodo 2018-2019</t>
  </si>
  <si>
    <t xml:space="preserve">Cuadro III.1.9 </t>
  </si>
  <si>
    <t>Indicadores para medir el cumplimiento del objetivo del programa</t>
  </si>
  <si>
    <t xml:space="preserve">Cuadro III.1.10 </t>
  </si>
  <si>
    <t>Logro de indicadores de propósito en relación a los períodos anteriores (2018-2019)</t>
  </si>
  <si>
    <t xml:space="preserve">Cuadro III.2.1.1 </t>
  </si>
  <si>
    <t>Mecanismos de incentivo institucionales</t>
  </si>
  <si>
    <t xml:space="preserve">Cuadro III.2.1.2 </t>
  </si>
  <si>
    <t>Resultados Globales de Cumplimiento por Tramos. Número de Instituciones. Años 2015-2020</t>
  </si>
  <si>
    <t xml:space="preserve">Cuadro III.2.1.3 </t>
  </si>
  <si>
    <t>Resultados 2020, por Objetivos de Gestión</t>
  </si>
  <si>
    <t>Cuadro III.2.1.4</t>
  </si>
  <si>
    <t>Resultados por Indicadores de Desempeño Transversal, Número de Instituciones que comprometen el Indicador y grado de cumplimiento. Año 2020</t>
  </si>
  <si>
    <t xml:space="preserve">Cuadro III.2.1.5 </t>
  </si>
  <si>
    <t>Promedio Cumplimiento Global, Ministerios. Años 2018, 2019 y 2020</t>
  </si>
  <si>
    <t xml:space="preserve">Cuadro III.2.1.6 </t>
  </si>
  <si>
    <t>Porcentaje de Cumplimiento Global antes de después de Causa Externa</t>
  </si>
  <si>
    <t xml:space="preserve">Cuadro III.2.2.1 </t>
  </si>
  <si>
    <t>Cuadro R.3.2</t>
  </si>
  <si>
    <t>Porcentaje de Cumplimiento y de Asignación. Tribunales Tributarios y Aduaneros. 2020</t>
  </si>
  <si>
    <t>2021p</t>
  </si>
  <si>
    <t>p: proyección.</t>
  </si>
  <si>
    <t>Efecto en Gasto (miles de pesos 2021)</t>
  </si>
  <si>
    <t>Efecto en Ingreso (miles de pesos 2021)</t>
  </si>
  <si>
    <t>Ingresos Tributarios GMP10 moneda nacional y extranjera 1997-2001p</t>
  </si>
  <si>
    <r>
      <t xml:space="preserve">·        </t>
    </r>
    <r>
      <rPr>
        <b/>
        <sz val="10"/>
        <color theme="1"/>
        <rFont val="Calibri"/>
        <family val="2"/>
        <scheme val="minor"/>
      </rPr>
      <t xml:space="preserve">Mecanismos que permiten el desvío temporal de las reglas fiscales existentes como respuesta ante ‘eventos inusuales’ </t>
    </r>
    <r>
      <rPr>
        <sz val="10"/>
        <color theme="1"/>
        <rFont val="Calibri"/>
        <family val="2"/>
        <scheme val="minor"/>
      </rPr>
      <t xml:space="preserve">(shocks) fuera del control de los países*.   </t>
    </r>
  </si>
  <si>
    <r>
      <t xml:space="preserve">·        </t>
    </r>
    <r>
      <rPr>
        <b/>
        <sz val="10"/>
        <color theme="1"/>
        <rFont val="Calibri"/>
        <family val="2"/>
        <scheme val="minor"/>
      </rPr>
      <t>Circunstancias en que es necesario un rol contra cíclico</t>
    </r>
    <r>
      <rPr>
        <sz val="10"/>
        <color theme="1"/>
        <rFont val="Calibri"/>
        <family val="2"/>
        <scheme val="minor"/>
      </rPr>
      <t xml:space="preserve"> </t>
    </r>
    <r>
      <rPr>
        <b/>
        <sz val="10"/>
        <color theme="1"/>
        <rFont val="Calibri"/>
        <family val="2"/>
        <scheme val="minor"/>
      </rPr>
      <t>de la política fiscal</t>
    </r>
    <r>
      <rPr>
        <sz val="10"/>
        <color theme="1"/>
        <rFont val="Calibri"/>
        <family val="2"/>
        <scheme val="minor"/>
      </rPr>
      <t xml:space="preserve">. Dentro de éstas se encuentran: crisis económicas; desastres naturales; </t>
    </r>
    <r>
      <rPr>
        <i/>
        <sz val="10"/>
        <color theme="1"/>
        <rFont val="Calibri"/>
        <family val="2"/>
        <scheme val="minor"/>
      </rPr>
      <t>shocks</t>
    </r>
    <r>
      <rPr>
        <sz val="10"/>
        <color theme="1"/>
        <rFont val="Calibri"/>
        <family val="2"/>
        <scheme val="minor"/>
      </rPr>
      <t xml:space="preserve"> en los precios de los </t>
    </r>
    <r>
      <rPr>
        <i/>
        <sz val="10"/>
        <color theme="1"/>
        <rFont val="Calibri"/>
        <family val="2"/>
        <scheme val="minor"/>
      </rPr>
      <t>commodities</t>
    </r>
    <r>
      <rPr>
        <sz val="10"/>
        <color theme="1"/>
        <rFont val="Calibri"/>
        <family val="2"/>
        <scheme val="minor"/>
      </rPr>
      <t xml:space="preserve">; </t>
    </r>
    <r>
      <rPr>
        <i/>
        <sz val="10"/>
        <color theme="1"/>
        <rFont val="Calibri"/>
        <family val="2"/>
        <scheme val="minor"/>
      </rPr>
      <t>shocks</t>
    </r>
    <r>
      <rPr>
        <sz val="10"/>
        <color theme="1"/>
        <rFont val="Calibri"/>
        <family val="2"/>
        <scheme val="minor"/>
      </rPr>
      <t xml:space="preserve"> migratorios; rescates bancarios o razones de seguridad nacional.</t>
    </r>
  </si>
  <si>
    <r>
      <t xml:space="preserve">·        </t>
    </r>
    <r>
      <rPr>
        <b/>
        <sz val="10"/>
        <color theme="1"/>
        <rFont val="Calibri"/>
        <family val="2"/>
        <scheme val="minor"/>
      </rPr>
      <t xml:space="preserve">Obedecer a </t>
    </r>
    <r>
      <rPr>
        <b/>
        <i/>
        <sz val="10"/>
        <color theme="1"/>
        <rFont val="Calibri"/>
        <family val="2"/>
        <scheme val="minor"/>
      </rPr>
      <t>shocks</t>
    </r>
    <r>
      <rPr>
        <b/>
        <sz val="10"/>
        <color theme="1"/>
        <rFont val="Calibri"/>
        <family val="2"/>
        <scheme val="minor"/>
      </rPr>
      <t xml:space="preserve"> negativos, significativos, transitorios y exógenos</t>
    </r>
    <r>
      <rPr>
        <sz val="10"/>
        <color theme="1"/>
        <rFont val="Calibri"/>
        <family val="2"/>
        <scheme val="minor"/>
      </rPr>
      <t xml:space="preserve"> </t>
    </r>
    <r>
      <rPr>
        <b/>
        <sz val="10"/>
        <color theme="1"/>
        <rFont val="Calibri"/>
        <family val="2"/>
        <scheme val="minor"/>
      </rPr>
      <t>al gobierno</t>
    </r>
    <r>
      <rPr>
        <sz val="10"/>
        <color theme="1"/>
        <rFont val="Calibri"/>
        <family val="2"/>
        <scheme val="minor"/>
      </rPr>
      <t>.</t>
    </r>
  </si>
  <si>
    <r>
      <t xml:space="preserve">·        </t>
    </r>
    <r>
      <rPr>
        <b/>
        <sz val="10"/>
        <color theme="1"/>
        <rFont val="Calibri"/>
        <family val="2"/>
        <scheme val="minor"/>
      </rPr>
      <t xml:space="preserve">Flexibilidad </t>
    </r>
    <r>
      <rPr>
        <sz val="10"/>
        <color theme="1"/>
        <rFont val="Calibri"/>
        <family val="2"/>
        <scheme val="minor"/>
      </rPr>
      <t>que permita a la autoridad una reacción discrecional ante eventos extraordinarios.</t>
    </r>
  </si>
  <si>
    <r>
      <t xml:space="preserve">·        </t>
    </r>
    <r>
      <rPr>
        <b/>
        <sz val="10"/>
        <color theme="1"/>
        <rFont val="Calibri"/>
        <family val="2"/>
        <scheme val="minor"/>
      </rPr>
      <t xml:space="preserve">Exigibilidad </t>
    </r>
    <r>
      <rPr>
        <sz val="10"/>
        <color theme="1"/>
        <rFont val="Calibri"/>
        <family val="2"/>
        <scheme val="minor"/>
      </rPr>
      <t>que fuerce a la autoridad a generar herramientas que permitan retomar la senda de convergencia a las metas fiscales.</t>
    </r>
  </si>
  <si>
    <r>
      <t xml:space="preserve">·        </t>
    </r>
    <r>
      <rPr>
        <b/>
        <sz val="10"/>
        <color theme="1"/>
        <rFont val="Calibri"/>
        <family val="2"/>
        <scheme val="minor"/>
      </rPr>
      <t>Lista acotada de factores de activación y lineamientos claros sobre interpretación y determinación de los eventos que las gatillan.</t>
    </r>
  </si>
  <si>
    <r>
      <t xml:space="preserve">·        </t>
    </r>
    <r>
      <rPr>
        <b/>
        <sz val="10"/>
        <color theme="1"/>
        <rFont val="Calibri"/>
        <family val="2"/>
        <scheme val="minor"/>
      </rPr>
      <t>Especificación sobre trayectoria de retorno a las metas fiscales</t>
    </r>
    <r>
      <rPr>
        <sz val="10"/>
        <color theme="1"/>
        <rFont val="Calibri"/>
        <family val="2"/>
        <scheme val="minor"/>
      </rPr>
      <t>.</t>
    </r>
  </si>
  <si>
    <r>
      <t xml:space="preserve">·        </t>
    </r>
    <r>
      <rPr>
        <b/>
        <sz val="10"/>
        <color theme="1"/>
        <rFont val="Calibri"/>
        <family val="2"/>
        <scheme val="minor"/>
      </rPr>
      <t>Tratamiento de las desviaciones</t>
    </r>
    <r>
      <rPr>
        <sz val="10"/>
        <color theme="1"/>
        <rFont val="Calibri"/>
        <family val="2"/>
        <scheme val="minor"/>
      </rPr>
      <t xml:space="preserve"> </t>
    </r>
    <r>
      <rPr>
        <b/>
        <sz val="10"/>
        <color theme="1"/>
        <rFont val="Calibri"/>
        <family val="2"/>
        <scheme val="minor"/>
      </rPr>
      <t>acumuladas o</t>
    </r>
    <r>
      <rPr>
        <sz val="10"/>
        <color theme="1"/>
        <rFont val="Calibri"/>
        <family val="2"/>
        <scheme val="minor"/>
      </rPr>
      <t xml:space="preserve"> </t>
    </r>
    <r>
      <rPr>
        <b/>
        <sz val="10"/>
        <color theme="1"/>
        <rFont val="Calibri"/>
        <family val="2"/>
        <scheme val="minor"/>
      </rPr>
      <t>mecanismos de corrección.</t>
    </r>
  </si>
  <si>
    <r>
      <t xml:space="preserve">·        </t>
    </r>
    <r>
      <rPr>
        <b/>
        <sz val="10"/>
        <color theme="1"/>
        <rFont val="Calibri"/>
        <family val="2"/>
        <scheme val="minor"/>
      </rPr>
      <t>Especificar el</t>
    </r>
    <r>
      <rPr>
        <sz val="10"/>
        <color theme="1"/>
        <rFont val="Calibri"/>
        <family val="2"/>
        <scheme val="minor"/>
      </rPr>
      <t xml:space="preserve"> </t>
    </r>
    <r>
      <rPr>
        <b/>
        <sz val="10"/>
        <color theme="1"/>
        <rFont val="Calibri"/>
        <family val="2"/>
        <scheme val="minor"/>
      </rPr>
      <t>órgano o institución encargada de gatillar la CE</t>
    </r>
    <r>
      <rPr>
        <sz val="10"/>
        <color theme="1"/>
        <rFont val="Calibri"/>
        <family val="2"/>
        <scheme val="minor"/>
      </rPr>
      <t xml:space="preserve"> (por ej. Ministerio de Hacienda, Institución Fiscal Independiente, otro). </t>
    </r>
  </si>
  <si>
    <r>
      <t xml:space="preserve">·        </t>
    </r>
    <r>
      <rPr>
        <b/>
        <sz val="10"/>
        <color theme="1"/>
        <rFont val="Calibri"/>
        <family val="2"/>
        <scheme val="minor"/>
      </rPr>
      <t>Cronograma y procedimientos</t>
    </r>
    <r>
      <rPr>
        <sz val="10"/>
        <color theme="1"/>
        <rFont val="Calibri"/>
        <family val="2"/>
        <scheme val="minor"/>
      </rPr>
      <t xml:space="preserve"> necesarios del mecanismo de corrección. </t>
    </r>
  </si>
  <si>
    <r>
      <t xml:space="preserve">·        </t>
    </r>
    <r>
      <rPr>
        <b/>
        <sz val="10"/>
        <color theme="1"/>
        <rFont val="Calibri"/>
        <family val="2"/>
        <scheme val="minor"/>
      </rPr>
      <t>Mecanismos de control efectivos</t>
    </r>
    <r>
      <rPr>
        <sz val="10"/>
        <color theme="1"/>
        <rFont val="Calibri"/>
        <family val="2"/>
        <scheme val="minor"/>
      </rPr>
      <t xml:space="preserve"> mediante la evaluación y supervisión de parte de una entidad autónoma.</t>
    </r>
  </si>
  <si>
    <r>
      <t xml:space="preserve">·        </t>
    </r>
    <r>
      <rPr>
        <b/>
        <sz val="10"/>
        <color theme="1"/>
        <rFont val="Calibri"/>
        <family val="2"/>
        <scheme val="minor"/>
      </rPr>
      <t xml:space="preserve">Estrategia comunicacional, </t>
    </r>
    <r>
      <rPr>
        <sz val="10"/>
        <color theme="1"/>
        <rFont val="Calibri"/>
        <family val="2"/>
        <scheme val="minor"/>
      </rPr>
      <t>para lograr que cuente con la credibilidad y evitar efectos financieros adversos.</t>
    </r>
  </si>
  <si>
    <r>
      <t xml:space="preserve">No se puede abrir un procedimiento de </t>
    </r>
    <r>
      <rPr>
        <i/>
        <sz val="10"/>
        <color theme="1"/>
        <rFont val="Calibri"/>
        <family val="2"/>
        <scheme val="minor"/>
      </rPr>
      <t>déficit excesivo</t>
    </r>
    <r>
      <rPr>
        <sz val="10"/>
        <color theme="1"/>
        <rFont val="Calibri"/>
        <family val="2"/>
        <scheme val="minor"/>
      </rPr>
      <t xml:space="preserve"> cuando el límite del déficit de 3% se excede sólo de manera temporal y excepcional y, además, el déficit está cerca de su límite (ambas condiciones deben aplicarse). Los plazos para la corrección del </t>
    </r>
    <r>
      <rPr>
        <i/>
        <sz val="10"/>
        <color theme="1"/>
        <rFont val="Calibri"/>
        <family val="2"/>
        <scheme val="minor"/>
      </rPr>
      <t>déficit excesivo</t>
    </r>
    <r>
      <rPr>
        <sz val="10"/>
        <color theme="1"/>
        <rFont val="Calibri"/>
        <family val="2"/>
        <scheme val="minor"/>
      </rPr>
      <t xml:space="preserve"> pueden ampliarse en caso de que ocurran eventos económicos adversos.</t>
    </r>
  </si>
  <si>
    <t xml:space="preserve">Estrategias fiscales durante las diferentes fases de la pandemia (FMI) </t>
  </si>
  <si>
    <t>Cuadro R.1.1</t>
  </si>
  <si>
    <t>Costo Fiscal de las medidas transitorias de Reforzamiento y Ampliación de la Red de Protección Social</t>
  </si>
  <si>
    <t>(millones de dólares de cada año)</t>
  </si>
  <si>
    <r>
      <t>Decretos de política fiscal y metas definidas para el BCA en cada administración, 2006-2022 (*</t>
    </r>
    <r>
      <rPr>
        <b/>
        <sz val="9"/>
        <color theme="1"/>
        <rFont val="Calibri"/>
        <family val="2"/>
        <scheme val="minor"/>
      </rPr>
      <t>)</t>
    </r>
  </si>
  <si>
    <t>Cuadro R.2.1</t>
  </si>
  <si>
    <t>Fuentes de Financiamiento del Gobierno Central en 2020 y 2021p</t>
  </si>
  <si>
    <t>(millones de dólares)</t>
  </si>
  <si>
    <t>Medida</t>
  </si>
  <si>
    <t>Costo Fiscal (MMUS$)</t>
  </si>
  <si>
    <t>Hasta sep-21</t>
  </si>
  <si>
    <t>Bono Emergencia Covid</t>
  </si>
  <si>
    <t>Ingreso Familiar de Emergencia (IFE) 2020</t>
  </si>
  <si>
    <t>Bono IFE Navidad</t>
  </si>
  <si>
    <t>IFE 2021 (enero a junio)</t>
  </si>
  <si>
    <t>IFE Universal</t>
  </si>
  <si>
    <t>Beneficio para trabajadores a honorarios</t>
  </si>
  <si>
    <t>Bono Clase Media 2020</t>
  </si>
  <si>
    <t>Bono Clase Media 2021</t>
  </si>
  <si>
    <t>Bono Pensionados</t>
  </si>
  <si>
    <t>Bono Transportistas 2020</t>
  </si>
  <si>
    <t>Bono Transportistas 2021</t>
  </si>
  <si>
    <t>Bono para quienes quedaron sin saldo producto del retiro de Fondos Previsionales</t>
  </si>
  <si>
    <t>Bono especial de emergencia sanitaria COVID-19 Personal de Salud</t>
  </si>
  <si>
    <t>Ingreso Mínimo Garantizado</t>
  </si>
  <si>
    <t>Postnatal de Emergencia</t>
  </si>
  <si>
    <t>Extensión del Postnatal de Emergencia</t>
  </si>
  <si>
    <t>Subsidio al Empleo: Regresa, Contrata, Protege, Subsidio al Nuevo Empleo</t>
  </si>
  <si>
    <t>Alimentos para Chile (cajas de alimentos)</t>
  </si>
  <si>
    <t xml:space="preserve">Total </t>
  </si>
  <si>
    <t>Porcentaje PIB</t>
  </si>
  <si>
    <t>7,0%</t>
  </si>
  <si>
    <t>Uso Activos</t>
  </si>
  <si>
    <t>Endeudamiento</t>
  </si>
  <si>
    <t>Total a Financiar</t>
  </si>
  <si>
    <t>Cierre 1S21</t>
  </si>
  <si>
    <t>--</t>
  </si>
  <si>
    <t>Pendiente 2S21</t>
  </si>
  <si>
    <t>Fondo Pymes 2021</t>
  </si>
  <si>
    <t>Se debe planificar o iniciar si hay interrupciones en el suministro se han aliviado en gran medida.</t>
  </si>
  <si>
    <t>Sí. Para facilitar la reasignación y la salida de empresas no viables a tiempo.</t>
  </si>
  <si>
    <t>Postergación PPM (PEE y Acuerdo Covid - MTTRA) </t>
  </si>
  <si>
    <r>
      <t>Otros Ingresos</t>
    </r>
    <r>
      <rPr>
        <vertAlign val="superscript"/>
        <sz val="10"/>
        <rFont val="Calibri"/>
        <family val="2"/>
      </rPr>
      <t>(2)</t>
    </r>
  </si>
  <si>
    <t>(1) Considerar que hay un aumento de $40.250 millones, respecto al IFP anterior. Signo negativo de la variación refeja el monto negativo del ajuste cíclico previsto en el IFP anterior.</t>
  </si>
  <si>
    <t xml:space="preserve">Cuadro R.4A.1. </t>
  </si>
  <si>
    <t>Diferencia precio Referencia  del cobre – precio cobre Codelco                    (centavos de dólar por libra)</t>
  </si>
  <si>
    <t xml:space="preserve">Año </t>
  </si>
  <si>
    <t>Informe Financiero</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</si>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</sst>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42" formatCode="_ &quot;$&quot;* #,##0_ ;_ &quot;$&quot;* \-#,##0_ ;_ &quot;$&quot;* &quot;-&quot;_ ;_ @_ "/>
    <numFmt numFmtId="41" formatCode="_ * #,##0_ ;_ * \-#,##0_ ;_ * &quot;-&quot;_ ;_ @_ "/>
    <numFmt numFmtId="43" formatCode="_ * #,##0.00_ ;_ * \-#,##0.00_ ;_ * &quot;-&quot;??_ ;_ @_ "/>
    <numFmt numFmtId="164" formatCode="_-* #,##0.00_-;\-* #,##0.00_-;_-* &quot;-&quot;??_-;_-@_-"/>
    <numFmt numFmtId="165" formatCode="0.0"/>
    <numFmt numFmtId="166" formatCode="0.0%"/>
    <numFmt numFmtId="167" formatCode="_-* #,##0_-;\-* #,##0_-;_-* &quot;-&quot;??_-;_-@_-"/>
    <numFmt numFmtId="168" formatCode="#,##0.0"/>
    <numFmt numFmtId="169" formatCode="0.000000"/>
    <numFmt numFmtId="170" formatCode="_-* #,##0.0_-;\-* #,##0.0_-;_-* &quot;-&quot;??_-;_-@_-"/>
    <numFmt numFmtId="171" formatCode="_(&quot;$&quot;* #,##0.00_);_(&quot;$&quot;* \(#,##0.00\);_(&quot;$&quot;* &quot;-&quot;??_);_(@_)"/>
    <numFmt numFmtId="172" formatCode="_(&quot;$&quot;* #,##0_);_(&quot;$&quot;* \(#,##0\);_(&quot;$&quot;* &quot;-&quot;_);_(@_)"/>
    <numFmt numFmtId="173" formatCode="_-* #,##0_-;\-* #,##0_-;_-* &quot;-&quot;_-;_-@_-"/>
    <numFmt numFmtId="174" formatCode="#,##0.000"/>
    <numFmt numFmtId="175" formatCode="_ * #,##0.0_ ;_ * \-#,##0.0_ ;_ * &quot;-&quot;_ ;_ @_ "/>
  </numFmts>
  <fonts count="26"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vertAlign val="superscript"/>
      <sz val="10"/>
      <color rgb="FF000000"/>
      <name val="Calibri"/>
      <family val="2"/>
      <scheme val="minor"/>
    </font>
    <font>
      <b/>
      <vertAlign val="superscript"/>
      <sz val="10"/>
      <color rgb="FF000000"/>
      <name val="Calibri"/>
      <family val="2"/>
      <scheme val="minor"/>
    </font>
    <font>
      <sz val="10"/>
      <color rgb="FFFFFFFF"/>
      <name val="Calibri"/>
      <family val="2"/>
      <scheme val="minor"/>
    </font>
    <font>
      <b/>
      <sz val="10"/>
      <color rgb="FFFFFFFF"/>
      <name val="Calibri"/>
      <family val="2"/>
      <scheme val="minor"/>
    </font>
    <font>
      <b/>
      <sz val="10"/>
      <name val="Calibri"/>
      <family val="2"/>
      <scheme val="minor"/>
    </font>
    <font>
      <sz val="10"/>
      <name val="Calibri"/>
      <family val="2"/>
      <scheme val="minor"/>
    </font>
    <font>
      <i/>
      <sz val="10"/>
      <name val="Calibri"/>
      <family val="2"/>
      <scheme val="minor"/>
    </font>
    <font>
      <b/>
      <sz val="10"/>
      <name val="Calibri"/>
      <family val="2"/>
    </font>
    <font>
      <sz val="10"/>
      <name val="Calibri"/>
      <family val="2"/>
    </font>
    <font>
      <i/>
      <sz val="10"/>
      <name val="Calibri"/>
      <family val="2"/>
    </font>
    <font>
      <i/>
      <sz val="10"/>
      <color theme="1"/>
      <name val="Calibri"/>
      <family val="2"/>
      <scheme val="minor"/>
    </font>
    <font>
      <vertAlign val="superscript"/>
      <sz val="10"/>
      <name val="Calibri"/>
      <family val="2"/>
    </font>
    <font>
      <sz val="10"/>
      <color rgb="FFFF0000"/>
      <name val="Calibri"/>
      <family val="2"/>
      <scheme val="minor"/>
    </font>
    <font>
      <sz val="10"/>
      <name val="Arial"/>
      <family val="2"/>
    </font>
    <font>
      <sz val="8"/>
      <name val="Calibri"/>
      <family val="2"/>
      <scheme val="minor"/>
    </font>
    <font>
      <vertAlign val="superscript"/>
      <sz val="10"/>
      <name val="Calibri"/>
      <family val="2"/>
      <scheme val="minor"/>
    </font>
    <font>
      <b/>
      <sz val="9"/>
      <color theme="1"/>
      <name val="Calibri"/>
      <family val="2"/>
      <scheme val="minor"/>
    </font>
    <font>
      <u/>
      <sz val="11"/>
      <color theme="10"/>
      <name val="Calibri"/>
      <family val="2"/>
      <scheme val="minor"/>
    </font>
    <font>
      <vertAlign val="superscript"/>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0" fontId="1" fillId="0" borderId="0"/>
    <xf numFmtId="42" fontId="1" fillId="0" borderId="0" applyFont="0" applyFill="0" applyBorder="0" applyAlignment="0" applyProtection="0"/>
    <xf numFmtId="0" fontId="23" fillId="0" borderId="0" applyNumberFormat="0" applyFill="0" applyBorder="0" applyAlignment="0" applyProtection="0"/>
  </cellStyleXfs>
  <cellXfs count="759">
    <xf numFmtId="0" fontId="0" fillId="0" borderId="0" xfId="0"/>
    <xf numFmtId="0" fontId="2" fillId="2" borderId="0" xfId="0" applyFont="1" applyFill="1"/>
    <xf numFmtId="0" fontId="3" fillId="2" borderId="0" xfId="0" applyFont="1" applyFill="1"/>
    <xf numFmtId="0" fontId="3" fillId="2" borderId="2" xfId="0" applyFont="1" applyFill="1" applyBorder="1"/>
    <xf numFmtId="0" fontId="2" fillId="2" borderId="7" xfId="0" applyFont="1" applyFill="1" applyBorder="1"/>
    <xf numFmtId="0" fontId="2" fillId="2" borderId="5" xfId="0" applyFont="1" applyFill="1" applyBorder="1"/>
    <xf numFmtId="0" fontId="3" fillId="2" borderId="5" xfId="0" applyFont="1" applyFill="1" applyBorder="1"/>
    <xf numFmtId="0" fontId="3" fillId="2" borderId="7" xfId="0" applyFont="1" applyFill="1" applyBorder="1"/>
    <xf numFmtId="0" fontId="5" fillId="2" borderId="0" xfId="0" applyFont="1" applyFill="1" applyAlignment="1">
      <alignment vertical="center"/>
    </xf>
    <xf numFmtId="0" fontId="4" fillId="2" borderId="5" xfId="0" applyFont="1" applyFill="1" applyBorder="1" applyAlignment="1">
      <alignment vertical="center"/>
    </xf>
    <xf numFmtId="3" fontId="2" fillId="2" borderId="6" xfId="0" applyNumberFormat="1" applyFont="1" applyFill="1" applyBorder="1" applyAlignment="1">
      <alignment horizontal="right" vertical="center"/>
    </xf>
    <xf numFmtId="0" fontId="5" fillId="2" borderId="5" xfId="0" applyFont="1" applyFill="1" applyBorder="1" applyAlignment="1">
      <alignment horizontal="left" vertical="center" indent="1"/>
    </xf>
    <xf numFmtId="3" fontId="3" fillId="2" borderId="6" xfId="0" applyNumberFormat="1" applyFont="1" applyFill="1" applyBorder="1" applyAlignment="1">
      <alignment horizontal="right" vertical="center"/>
    </xf>
    <xf numFmtId="0" fontId="5" fillId="2" borderId="5" xfId="0" applyFont="1" applyFill="1" applyBorder="1" applyAlignment="1">
      <alignment horizontal="left" vertical="center" indent="2"/>
    </xf>
    <xf numFmtId="0" fontId="5" fillId="2" borderId="7" xfId="0" applyFont="1" applyFill="1" applyBorder="1" applyAlignment="1">
      <alignment horizontal="left" vertical="center" indent="1"/>
    </xf>
    <xf numFmtId="3" fontId="3" fillId="2" borderId="8" xfId="0" applyNumberFormat="1" applyFont="1" applyFill="1" applyBorder="1" applyAlignment="1">
      <alignment horizontal="right" vertical="center"/>
    </xf>
    <xf numFmtId="3" fontId="3" fillId="2" borderId="9" xfId="0" applyNumberFormat="1" applyFont="1" applyFill="1" applyBorder="1" applyAlignment="1">
      <alignment horizontal="right" vertical="center"/>
    </xf>
    <xf numFmtId="0" fontId="3" fillId="2" borderId="10" xfId="0" applyFont="1" applyFill="1" applyBorder="1" applyAlignment="1">
      <alignmen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xf>
    <xf numFmtId="3" fontId="2" fillId="2" borderId="13" xfId="0" applyNumberFormat="1" applyFont="1" applyFill="1" applyBorder="1" applyAlignment="1">
      <alignment horizontal="right" vertical="center"/>
    </xf>
    <xf numFmtId="3" fontId="3" fillId="2" borderId="13"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3" fontId="3" fillId="2" borderId="0" xfId="0" applyNumberFormat="1" applyFont="1" applyFill="1"/>
    <xf numFmtId="0" fontId="5" fillId="2" borderId="0" xfId="0" applyFont="1" applyFill="1" applyAlignment="1">
      <alignment horizontal="justify" vertical="center"/>
    </xf>
    <xf numFmtId="0" fontId="2" fillId="2" borderId="0" xfId="0" applyFont="1" applyFill="1" applyAlignment="1">
      <alignment horizontal="justify"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vertical="center"/>
    </xf>
    <xf numFmtId="0" fontId="5"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3" xfId="0" applyFont="1" applyFill="1" applyBorder="1" applyAlignment="1">
      <alignment vertical="center" wrapText="1"/>
    </xf>
    <xf numFmtId="0" fontId="3" fillId="2" borderId="4" xfId="0" applyFont="1" applyFill="1" applyBorder="1" applyAlignment="1">
      <alignment vertical="center"/>
    </xf>
    <xf numFmtId="166" fontId="5" fillId="2" borderId="6"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4" xfId="0" applyFont="1" applyFill="1" applyBorder="1" applyAlignment="1">
      <alignment horizontal="center" vertical="center"/>
    </xf>
    <xf numFmtId="166" fontId="5" fillId="2" borderId="5" xfId="0" applyNumberFormat="1" applyFont="1" applyFill="1" applyBorder="1" applyAlignment="1">
      <alignment horizontal="center" vertical="center" wrapText="1"/>
    </xf>
    <xf numFmtId="166" fontId="3" fillId="2"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0" xfId="0" applyFont="1" applyFill="1" applyAlignment="1">
      <alignment vertical="center"/>
    </xf>
    <xf numFmtId="0" fontId="3" fillId="2" borderId="0" xfId="0" applyFont="1" applyFill="1" applyAlignment="1">
      <alignment vertical="center"/>
    </xf>
    <xf numFmtId="167" fontId="2" fillId="2" borderId="6" xfId="1" applyNumberFormat="1" applyFont="1" applyFill="1" applyBorder="1" applyAlignment="1">
      <alignment vertical="center"/>
    </xf>
    <xf numFmtId="0" fontId="5" fillId="2" borderId="5" xfId="0" applyFont="1" applyFill="1" applyBorder="1" applyAlignment="1">
      <alignment vertical="center"/>
    </xf>
    <xf numFmtId="167" fontId="3" fillId="2" borderId="6" xfId="1" applyNumberFormat="1" applyFont="1" applyFill="1" applyBorder="1" applyAlignment="1">
      <alignment vertical="center"/>
    </xf>
    <xf numFmtId="0" fontId="5" fillId="2" borderId="7" xfId="0" applyFont="1" applyFill="1" applyBorder="1" applyAlignment="1">
      <alignment vertical="center"/>
    </xf>
    <xf numFmtId="167" fontId="3" fillId="2" borderId="9" xfId="1" applyNumberFormat="1" applyFont="1" applyFill="1" applyBorder="1" applyAlignment="1">
      <alignment vertical="center"/>
    </xf>
    <xf numFmtId="0" fontId="4" fillId="2" borderId="12" xfId="0" applyFont="1" applyFill="1" applyBorder="1" applyAlignment="1">
      <alignment horizontal="center" vertical="center"/>
    </xf>
    <xf numFmtId="167" fontId="2" fillId="2" borderId="13" xfId="1" applyNumberFormat="1" applyFont="1" applyFill="1" applyBorder="1" applyAlignment="1">
      <alignment vertical="center"/>
    </xf>
    <xf numFmtId="167" fontId="3" fillId="2" borderId="13" xfId="1" applyNumberFormat="1" applyFont="1" applyFill="1" applyBorder="1" applyAlignment="1">
      <alignment vertical="center"/>
    </xf>
    <xf numFmtId="167" fontId="3" fillId="2" borderId="14" xfId="1" applyNumberFormat="1" applyFont="1" applyFill="1" applyBorder="1" applyAlignment="1">
      <alignment vertical="center"/>
    </xf>
    <xf numFmtId="167" fontId="3" fillId="2" borderId="8" xfId="1" applyNumberFormat="1" applyFont="1" applyFill="1" applyBorder="1" applyAlignment="1">
      <alignment vertical="center"/>
    </xf>
    <xf numFmtId="0" fontId="3" fillId="2" borderId="0" xfId="0" applyFont="1" applyFill="1" applyBorder="1" applyAlignment="1">
      <alignment horizontal="left" vertical="center"/>
    </xf>
    <xf numFmtId="1" fontId="3" fillId="2" borderId="0" xfId="0" applyNumberFormat="1" applyFont="1" applyFill="1"/>
    <xf numFmtId="0" fontId="4" fillId="2" borderId="5" xfId="0" applyFont="1" applyFill="1" applyBorder="1" applyAlignment="1">
      <alignment vertical="center" wrapText="1"/>
    </xf>
    <xf numFmtId="166" fontId="3" fillId="2" borderId="0" xfId="2" applyNumberFormat="1" applyFont="1" applyFill="1" applyBorder="1" applyAlignment="1">
      <alignment horizontal="right" vertical="center" wrapText="1"/>
    </xf>
    <xf numFmtId="0" fontId="5" fillId="2" borderId="5" xfId="0" applyFont="1" applyFill="1" applyBorder="1" applyAlignment="1">
      <alignment vertical="center" wrapText="1"/>
    </xf>
    <xf numFmtId="166" fontId="3" fillId="2" borderId="13" xfId="2" applyNumberFormat="1" applyFont="1" applyFill="1" applyBorder="1" applyAlignment="1">
      <alignment horizontal="right" vertical="center" wrapText="1"/>
    </xf>
    <xf numFmtId="166" fontId="3" fillId="2" borderId="6" xfId="2" applyNumberFormat="1" applyFont="1" applyFill="1" applyBorder="1" applyAlignment="1">
      <alignment horizontal="right" vertical="center" wrapText="1"/>
    </xf>
    <xf numFmtId="0" fontId="3" fillId="2" borderId="10" xfId="0" applyFont="1" applyFill="1" applyBorder="1" applyAlignment="1">
      <alignment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left" vertical="center"/>
    </xf>
    <xf numFmtId="0" fontId="3" fillId="2" borderId="0" xfId="0" applyFont="1" applyFill="1" applyAlignment="1">
      <alignment horizontal="left"/>
    </xf>
    <xf numFmtId="167" fontId="3" fillId="2" borderId="0" xfId="0" applyNumberFormat="1" applyFont="1" applyFill="1"/>
    <xf numFmtId="3" fontId="5" fillId="2" borderId="6" xfId="0" applyNumberFormat="1" applyFont="1" applyFill="1" applyBorder="1" applyAlignment="1">
      <alignment horizontal="right" vertical="center"/>
    </xf>
    <xf numFmtId="0" fontId="8" fillId="2" borderId="10" xfId="0" applyFont="1" applyFill="1" applyBorder="1" applyAlignment="1">
      <alignment vertical="center"/>
    </xf>
    <xf numFmtId="0" fontId="4" fillId="2" borderId="10" xfId="0" applyFont="1" applyFill="1" applyBorder="1" applyAlignment="1">
      <alignment vertical="center"/>
    </xf>
    <xf numFmtId="3" fontId="4" fillId="2" borderId="12" xfId="0" applyNumberFormat="1" applyFont="1" applyFill="1" applyBorder="1" applyAlignment="1">
      <alignment horizontal="right" vertical="center"/>
    </xf>
    <xf numFmtId="3" fontId="4" fillId="2" borderId="4" xfId="0" applyNumberFormat="1" applyFont="1" applyFill="1" applyBorder="1" applyAlignment="1">
      <alignment horizontal="right" vertical="center"/>
    </xf>
    <xf numFmtId="0" fontId="4" fillId="2" borderId="7" xfId="0" applyFont="1" applyFill="1" applyBorder="1" applyAlignment="1">
      <alignment vertical="center"/>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 fillId="0" borderId="0" xfId="0" applyFont="1"/>
    <xf numFmtId="0" fontId="10" fillId="2" borderId="1" xfId="0" applyFont="1" applyFill="1" applyBorder="1" applyAlignment="1">
      <alignment horizontal="center" vertical="center"/>
    </xf>
    <xf numFmtId="0" fontId="10" fillId="2" borderId="11" xfId="0" applyFont="1" applyFill="1" applyBorder="1" applyAlignment="1">
      <alignment horizontal="center" vertical="center"/>
    </xf>
    <xf numFmtId="0" fontId="2" fillId="2" borderId="10" xfId="0" applyFont="1" applyFill="1" applyBorder="1"/>
    <xf numFmtId="0" fontId="10" fillId="2" borderId="5" xfId="0" applyFont="1" applyFill="1" applyBorder="1" applyAlignment="1">
      <alignment vertical="center"/>
    </xf>
    <xf numFmtId="0" fontId="11" fillId="2" borderId="5" xfId="0" applyFont="1" applyFill="1" applyBorder="1" applyAlignment="1">
      <alignment vertical="center"/>
    </xf>
    <xf numFmtId="0" fontId="10" fillId="2" borderId="7" xfId="0" applyFont="1" applyFill="1" applyBorder="1" applyAlignment="1">
      <alignment vertical="center"/>
    </xf>
    <xf numFmtId="0" fontId="10" fillId="2" borderId="9" xfId="0" applyFont="1" applyFill="1" applyBorder="1" applyAlignment="1">
      <alignment horizontal="center" vertical="center" wrapText="1"/>
    </xf>
    <xf numFmtId="0" fontId="10" fillId="2" borderId="10" xfId="0" applyFont="1" applyFill="1" applyBorder="1" applyAlignment="1">
      <alignment vertical="center"/>
    </xf>
    <xf numFmtId="0" fontId="10" fillId="2" borderId="12" xfId="0" applyFont="1" applyFill="1" applyBorder="1" applyAlignment="1">
      <alignment horizontal="center" vertical="center" wrapText="1"/>
    </xf>
    <xf numFmtId="165" fontId="10" fillId="2" borderId="6" xfId="0" applyNumberFormat="1" applyFont="1" applyFill="1" applyBorder="1" applyAlignment="1">
      <alignment horizontal="center" vertical="center" wrapText="1"/>
    </xf>
    <xf numFmtId="165" fontId="11" fillId="2" borderId="6" xfId="0" applyNumberFormat="1" applyFont="1" applyFill="1" applyBorder="1" applyAlignment="1">
      <alignment horizontal="center" vertical="center" wrapText="1"/>
    </xf>
    <xf numFmtId="0" fontId="10" fillId="2" borderId="0" xfId="0" applyFont="1" applyFill="1" applyAlignment="1">
      <alignment horizontal="left" vertical="center"/>
    </xf>
    <xf numFmtId="0" fontId="11" fillId="2" borderId="0" xfId="0" applyFont="1" applyFill="1"/>
    <xf numFmtId="0" fontId="11" fillId="2" borderId="0" xfId="0" applyFont="1" applyFill="1" applyAlignment="1">
      <alignment horizontal="left" vertical="center"/>
    </xf>
    <xf numFmtId="0" fontId="10" fillId="2" borderId="0" xfId="0" applyFont="1" applyFill="1" applyAlignment="1">
      <alignment horizontal="center" vertical="center" wrapText="1"/>
    </xf>
    <xf numFmtId="0" fontId="10" fillId="2" borderId="2" xfId="0" applyFont="1" applyFill="1" applyBorder="1" applyAlignment="1">
      <alignment horizontal="center" vertical="center"/>
    </xf>
    <xf numFmtId="0" fontId="11" fillId="2" borderId="0" xfId="0" applyFont="1" applyFill="1" applyAlignment="1">
      <alignment horizontal="center" vertical="center"/>
    </xf>
    <xf numFmtId="0" fontId="10" fillId="2" borderId="5" xfId="0" applyFont="1" applyFill="1" applyBorder="1" applyAlignment="1">
      <alignment horizontal="justify" vertical="center" wrapText="1"/>
    </xf>
    <xf numFmtId="0" fontId="10" fillId="2" borderId="13" xfId="0" quotePrefix="1" applyFont="1" applyFill="1" applyBorder="1" applyAlignment="1">
      <alignment horizontal="center" vertical="center" wrapText="1"/>
    </xf>
    <xf numFmtId="0" fontId="10" fillId="2" borderId="7" xfId="0" applyFont="1" applyFill="1" applyBorder="1" applyAlignment="1">
      <alignment horizontal="justify" vertical="center"/>
    </xf>
    <xf numFmtId="0" fontId="10" fillId="2" borderId="1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left" vertical="center" wrapText="1"/>
    </xf>
    <xf numFmtId="167" fontId="10" fillId="2" borderId="13" xfId="4" applyNumberFormat="1" applyFont="1" applyFill="1" applyBorder="1"/>
    <xf numFmtId="3" fontId="10" fillId="2" borderId="13" xfId="4" applyNumberFormat="1" applyFont="1" applyFill="1" applyBorder="1"/>
    <xf numFmtId="168" fontId="10" fillId="2" borderId="5" xfId="0" applyNumberFormat="1" applyFont="1" applyFill="1" applyBorder="1" applyAlignment="1">
      <alignment horizontal="center"/>
    </xf>
    <xf numFmtId="168" fontId="10" fillId="2" borderId="15" xfId="0" applyNumberFormat="1" applyFont="1" applyFill="1" applyBorder="1" applyAlignment="1">
      <alignment horizontal="center"/>
    </xf>
    <xf numFmtId="168" fontId="10" fillId="2" borderId="0" xfId="0" applyNumberFormat="1" applyFont="1" applyFill="1" applyAlignment="1">
      <alignment horizontal="center"/>
    </xf>
    <xf numFmtId="166" fontId="11" fillId="2" borderId="0" xfId="2" applyNumberFormat="1" applyFont="1" applyFill="1"/>
    <xf numFmtId="0" fontId="11" fillId="2" borderId="5" xfId="0" applyFont="1" applyFill="1" applyBorder="1" applyAlignment="1">
      <alignment horizontal="left" vertical="center" wrapText="1"/>
    </xf>
    <xf numFmtId="167" fontId="11" fillId="2" borderId="13" xfId="4" applyNumberFormat="1" applyFont="1" applyFill="1" applyBorder="1"/>
    <xf numFmtId="3" fontId="11" fillId="2" borderId="13" xfId="4" applyNumberFormat="1" applyFont="1" applyFill="1" applyBorder="1"/>
    <xf numFmtId="168" fontId="11" fillId="2" borderId="5" xfId="0" applyNumberFormat="1" applyFont="1" applyFill="1" applyBorder="1" applyAlignment="1">
      <alignment horizontal="center"/>
    </xf>
    <xf numFmtId="168" fontId="11" fillId="2" borderId="13" xfId="0" applyNumberFormat="1" applyFont="1" applyFill="1" applyBorder="1" applyAlignment="1">
      <alignment horizontal="center"/>
    </xf>
    <xf numFmtId="168" fontId="11" fillId="2" borderId="0" xfId="0" applyNumberFormat="1" applyFont="1" applyFill="1" applyAlignment="1">
      <alignment horizontal="center"/>
    </xf>
    <xf numFmtId="0" fontId="12" fillId="2" borderId="5" xfId="0" applyFont="1" applyFill="1" applyBorder="1" applyAlignment="1">
      <alignment horizontal="left" vertical="center" wrapText="1"/>
    </xf>
    <xf numFmtId="168" fontId="10" fillId="2" borderId="13" xfId="0" applyNumberFormat="1" applyFont="1" applyFill="1" applyBorder="1" applyAlignment="1">
      <alignment horizontal="center"/>
    </xf>
    <xf numFmtId="167" fontId="10" fillId="2" borderId="7" xfId="4" applyNumberFormat="1" applyFont="1" applyFill="1" applyBorder="1" applyAlignment="1">
      <alignment horizontal="left" wrapText="1"/>
    </xf>
    <xf numFmtId="167" fontId="10" fillId="2" borderId="14" xfId="4" applyNumberFormat="1" applyFont="1" applyFill="1" applyBorder="1"/>
    <xf numFmtId="3" fontId="10" fillId="2" borderId="14" xfId="4" applyNumberFormat="1" applyFont="1" applyFill="1" applyBorder="1"/>
    <xf numFmtId="168" fontId="10" fillId="2" borderId="7" xfId="0" applyNumberFormat="1" applyFont="1" applyFill="1" applyBorder="1" applyAlignment="1">
      <alignment horizontal="center"/>
    </xf>
    <xf numFmtId="168" fontId="10" fillId="2" borderId="14" xfId="0" applyNumberFormat="1" applyFont="1" applyFill="1" applyBorder="1" applyAlignment="1">
      <alignment horizontal="center"/>
    </xf>
    <xf numFmtId="0" fontId="11" fillId="2" borderId="0" xfId="0" applyFont="1" applyFill="1" applyAlignment="1">
      <alignment horizontal="left" vertical="center" wrapText="1"/>
    </xf>
    <xf numFmtId="3" fontId="11" fillId="2" borderId="0" xfId="0" applyNumberFormat="1" applyFont="1" applyFill="1"/>
    <xf numFmtId="167" fontId="11" fillId="2" borderId="0" xfId="3" applyNumberFormat="1" applyFont="1" applyFill="1"/>
    <xf numFmtId="0" fontId="13" fillId="2" borderId="0" xfId="0" applyFont="1" applyFill="1" applyAlignment="1">
      <alignment horizontal="left" vertical="center"/>
    </xf>
    <xf numFmtId="0" fontId="14" fillId="2" borderId="0" xfId="0" applyFont="1" applyFill="1"/>
    <xf numFmtId="0" fontId="14" fillId="2" borderId="0" xfId="0" applyFont="1" applyFill="1" applyAlignment="1">
      <alignment horizontal="left" vertical="center"/>
    </xf>
    <xf numFmtId="0" fontId="13" fillId="2" borderId="0" xfId="0" applyFont="1" applyFill="1" applyAlignment="1">
      <alignment horizontal="center" vertical="center"/>
    </xf>
    <xf numFmtId="0" fontId="13" fillId="2" borderId="2" xfId="0" applyFont="1" applyFill="1" applyBorder="1" applyAlignment="1">
      <alignment vertical="center"/>
    </xf>
    <xf numFmtId="0" fontId="4" fillId="3" borderId="1" xfId="0" applyFont="1" applyFill="1" applyBorder="1" applyAlignment="1">
      <alignment horizontal="center" vertical="center" wrapText="1"/>
    </xf>
    <xf numFmtId="3" fontId="2" fillId="2" borderId="15" xfId="0" applyNumberFormat="1" applyFont="1" applyFill="1" applyBorder="1" applyAlignment="1">
      <alignment horizontal="right"/>
    </xf>
    <xf numFmtId="3" fontId="10" fillId="2" borderId="2" xfId="0" applyNumberFormat="1" applyFont="1" applyFill="1" applyBorder="1" applyAlignment="1">
      <alignment horizontal="right"/>
    </xf>
    <xf numFmtId="165" fontId="13" fillId="2" borderId="15" xfId="0" applyNumberFormat="1" applyFont="1" applyFill="1" applyBorder="1" applyAlignment="1">
      <alignment horizontal="center" vertical="center"/>
    </xf>
    <xf numFmtId="169" fontId="3" fillId="2" borderId="0" xfId="0" applyNumberFormat="1" applyFont="1" applyFill="1"/>
    <xf numFmtId="0" fontId="14" fillId="2" borderId="5" xfId="0" applyFont="1" applyFill="1" applyBorder="1" applyAlignment="1">
      <alignment vertical="center"/>
    </xf>
    <xf numFmtId="3" fontId="3" fillId="2" borderId="13" xfId="0" applyNumberFormat="1" applyFont="1" applyFill="1" applyBorder="1" applyAlignment="1">
      <alignment horizontal="right"/>
    </xf>
    <xf numFmtId="3" fontId="11" fillId="2" borderId="5" xfId="0" applyNumberFormat="1" applyFont="1" applyFill="1" applyBorder="1" applyAlignment="1">
      <alignment horizontal="right"/>
    </xf>
    <xf numFmtId="165" fontId="14" fillId="2" borderId="13" xfId="0" applyNumberFormat="1" applyFont="1" applyFill="1" applyBorder="1" applyAlignment="1">
      <alignment horizontal="center" vertical="center"/>
    </xf>
    <xf numFmtId="0" fontId="15" fillId="2" borderId="5" xfId="0" applyFont="1" applyFill="1" applyBorder="1" applyAlignment="1">
      <alignment vertical="center"/>
    </xf>
    <xf numFmtId="3" fontId="16" fillId="2" borderId="13" xfId="0" applyNumberFormat="1" applyFont="1" applyFill="1" applyBorder="1" applyAlignment="1">
      <alignment horizontal="right"/>
    </xf>
    <xf numFmtId="3" fontId="12" fillId="2" borderId="5" xfId="0" applyNumberFormat="1" applyFont="1" applyFill="1" applyBorder="1" applyAlignment="1">
      <alignment horizontal="right"/>
    </xf>
    <xf numFmtId="165" fontId="15" fillId="2" borderId="13" xfId="0" applyNumberFormat="1" applyFont="1" applyFill="1" applyBorder="1" applyAlignment="1">
      <alignment horizontal="center" vertical="center"/>
    </xf>
    <xf numFmtId="0" fontId="14" fillId="2" borderId="7" xfId="0" applyFont="1" applyFill="1" applyBorder="1" applyAlignment="1">
      <alignment vertical="center"/>
    </xf>
    <xf numFmtId="3" fontId="3" fillId="2" borderId="14" xfId="0" applyNumberFormat="1" applyFont="1" applyFill="1" applyBorder="1" applyAlignment="1">
      <alignment horizontal="right"/>
    </xf>
    <xf numFmtId="3" fontId="11" fillId="2" borderId="7" xfId="0" applyNumberFormat="1" applyFont="1" applyFill="1" applyBorder="1" applyAlignment="1">
      <alignment horizontal="right"/>
    </xf>
    <xf numFmtId="165" fontId="14" fillId="2" borderId="14" xfId="0" applyNumberFormat="1" applyFont="1" applyFill="1" applyBorder="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horizontal="left" vertical="center" wrapText="1"/>
    </xf>
    <xf numFmtId="0" fontId="11" fillId="2" borderId="0" xfId="0" applyFont="1" applyFill="1" applyAlignment="1">
      <alignment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1" fillId="2" borderId="13" xfId="0" quotePrefix="1" applyFont="1" applyFill="1" applyBorder="1" applyAlignment="1">
      <alignment horizontal="center"/>
    </xf>
    <xf numFmtId="3" fontId="11" fillId="2" borderId="13" xfId="0" applyNumberFormat="1" applyFont="1" applyFill="1" applyBorder="1" applyAlignment="1">
      <alignment horizontal="right" vertical="center" wrapText="1"/>
    </xf>
    <xf numFmtId="168" fontId="11" fillId="2" borderId="13" xfId="0" applyNumberFormat="1" applyFont="1" applyFill="1" applyBorder="1" applyAlignment="1">
      <alignment horizontal="center" vertical="center" wrapText="1"/>
    </xf>
    <xf numFmtId="168" fontId="11" fillId="2" borderId="0" xfId="0" applyNumberFormat="1" applyFont="1" applyFill="1" applyAlignment="1">
      <alignment horizontal="center" vertical="center" wrapText="1"/>
    </xf>
    <xf numFmtId="165" fontId="11" fillId="2" borderId="0" xfId="0" applyNumberFormat="1" applyFont="1" applyFill="1"/>
    <xf numFmtId="168" fontId="11" fillId="2" borderId="0" xfId="0" applyNumberFormat="1" applyFont="1" applyFill="1"/>
    <xf numFmtId="0" fontId="10" fillId="2" borderId="13" xfId="0" quotePrefix="1" applyFont="1" applyFill="1" applyBorder="1" applyAlignment="1">
      <alignment horizontal="center"/>
    </xf>
    <xf numFmtId="3" fontId="10" fillId="2" borderId="13" xfId="0" applyNumberFormat="1" applyFont="1" applyFill="1" applyBorder="1" applyAlignment="1">
      <alignment horizontal="right" vertical="center" wrapText="1"/>
    </xf>
    <xf numFmtId="168" fontId="10" fillId="2" borderId="13" xfId="0" applyNumberFormat="1" applyFont="1" applyFill="1" applyBorder="1" applyAlignment="1">
      <alignment horizontal="center" vertical="center" wrapText="1"/>
    </xf>
    <xf numFmtId="168" fontId="10" fillId="2" borderId="0" xfId="0" applyNumberFormat="1" applyFont="1" applyFill="1" applyAlignment="1">
      <alignment horizontal="center" vertical="center" wrapText="1"/>
    </xf>
    <xf numFmtId="0" fontId="10" fillId="2" borderId="14" xfId="0" quotePrefix="1" applyFont="1" applyFill="1" applyBorder="1" applyAlignment="1">
      <alignment horizontal="center"/>
    </xf>
    <xf numFmtId="0" fontId="10" fillId="2" borderId="7" xfId="0" applyFont="1" applyFill="1" applyBorder="1" applyAlignment="1">
      <alignment horizontal="left" vertical="center" wrapText="1"/>
    </xf>
    <xf numFmtId="3" fontId="10" fillId="2" borderId="14" xfId="0" applyNumberFormat="1" applyFont="1" applyFill="1" applyBorder="1" applyAlignment="1">
      <alignment horizontal="right" vertical="center" wrapText="1"/>
    </xf>
    <xf numFmtId="168" fontId="10" fillId="2" borderId="14" xfId="0" applyNumberFormat="1" applyFont="1" applyFill="1" applyBorder="1" applyAlignment="1">
      <alignment horizontal="center" vertical="center" wrapText="1"/>
    </xf>
    <xf numFmtId="3" fontId="4" fillId="2" borderId="1" xfId="0" applyNumberFormat="1" applyFont="1" applyFill="1" applyBorder="1" applyAlignment="1">
      <alignment horizontal="right" vertical="center"/>
    </xf>
    <xf numFmtId="3" fontId="5" fillId="2" borderId="13" xfId="0" applyNumberFormat="1" applyFont="1" applyFill="1" applyBorder="1" applyAlignment="1">
      <alignment horizontal="right" vertical="center"/>
    </xf>
    <xf numFmtId="3" fontId="4" fillId="2" borderId="15" xfId="0" applyNumberFormat="1" applyFont="1" applyFill="1" applyBorder="1" applyAlignment="1">
      <alignment horizontal="right" vertical="center"/>
    </xf>
    <xf numFmtId="0" fontId="2" fillId="2" borderId="14" xfId="0" applyFont="1" applyFill="1" applyBorder="1" applyAlignment="1">
      <alignment horizontal="center"/>
    </xf>
    <xf numFmtId="0" fontId="3" fillId="2" borderId="15" xfId="0" applyFont="1" applyFill="1" applyBorder="1" applyAlignment="1">
      <alignment horizontal="center"/>
    </xf>
    <xf numFmtId="0" fontId="3" fillId="2" borderId="13" xfId="0" applyFont="1" applyFill="1" applyBorder="1" applyAlignment="1">
      <alignment horizontal="center"/>
    </xf>
    <xf numFmtId="0" fontId="2" fillId="2" borderId="0" xfId="0" applyFont="1" applyFill="1" applyAlignment="1">
      <alignment horizontal="center"/>
    </xf>
    <xf numFmtId="0" fontId="10" fillId="2" borderId="2" xfId="0" applyFont="1" applyFill="1" applyBorder="1" applyAlignment="1">
      <alignment horizontal="centerContinuous"/>
    </xf>
    <xf numFmtId="0" fontId="10" fillId="2" borderId="7" xfId="0" applyFont="1" applyFill="1" applyBorder="1"/>
    <xf numFmtId="0" fontId="10" fillId="2" borderId="5" xfId="0" applyFont="1" applyFill="1" applyBorder="1"/>
    <xf numFmtId="0" fontId="11" fillId="2" borderId="13" xfId="0" applyFont="1" applyFill="1" applyBorder="1" applyAlignment="1">
      <alignment horizontal="center"/>
    </xf>
    <xf numFmtId="165" fontId="2" fillId="2" borderId="13" xfId="2" applyNumberFormat="1" applyFont="1" applyFill="1" applyBorder="1" applyAlignment="1">
      <alignment horizontal="center" vertical="top"/>
    </xf>
    <xf numFmtId="0" fontId="11" fillId="2" borderId="5" xfId="0" applyFont="1" applyFill="1" applyBorder="1"/>
    <xf numFmtId="165" fontId="3" fillId="2" borderId="13" xfId="2" applyNumberFormat="1" applyFont="1" applyFill="1" applyBorder="1" applyAlignment="1">
      <alignment horizontal="center" vertical="top"/>
    </xf>
    <xf numFmtId="0" fontId="10" fillId="2" borderId="2" xfId="0" applyFont="1" applyFill="1" applyBorder="1"/>
    <xf numFmtId="0" fontId="5" fillId="2" borderId="7" xfId="0" applyFont="1" applyFill="1" applyBorder="1" applyAlignment="1">
      <alignment vertical="center" wrapText="1"/>
    </xf>
    <xf numFmtId="0" fontId="4" fillId="2" borderId="5" xfId="0" applyFont="1" applyFill="1" applyBorder="1" applyAlignment="1">
      <alignment horizontal="justify" vertical="center" wrapText="1"/>
    </xf>
    <xf numFmtId="37" fontId="2" fillId="2" borderId="13" xfId="0" applyNumberFormat="1" applyFont="1" applyFill="1" applyBorder="1" applyAlignment="1">
      <alignment horizontal="right" vertical="center" wrapText="1"/>
    </xf>
    <xf numFmtId="37" fontId="2" fillId="2" borderId="0" xfId="0" applyNumberFormat="1" applyFont="1" applyFill="1" applyBorder="1" applyAlignment="1">
      <alignment horizontal="right" vertical="center" wrapText="1"/>
    </xf>
    <xf numFmtId="37" fontId="2" fillId="2" borderId="6" xfId="0" applyNumberFormat="1" applyFont="1" applyFill="1" applyBorder="1" applyAlignment="1">
      <alignment horizontal="right" vertical="center" wrapText="1"/>
    </xf>
    <xf numFmtId="166" fontId="2" fillId="2" borderId="13" xfId="2" applyNumberFormat="1" applyFont="1" applyFill="1" applyBorder="1" applyAlignment="1">
      <alignment horizontal="right" vertical="center" wrapText="1"/>
    </xf>
    <xf numFmtId="166" fontId="2" fillId="2" borderId="0" xfId="2" applyNumberFormat="1" applyFont="1" applyFill="1" applyBorder="1" applyAlignment="1">
      <alignment horizontal="right" vertical="center" wrapText="1"/>
    </xf>
    <xf numFmtId="166" fontId="2" fillId="2" borderId="6" xfId="2" applyNumberFormat="1" applyFont="1" applyFill="1" applyBorder="1" applyAlignment="1">
      <alignment horizontal="right" vertical="center" wrapText="1"/>
    </xf>
    <xf numFmtId="166" fontId="3" fillId="2" borderId="14" xfId="2" applyNumberFormat="1" applyFont="1" applyFill="1" applyBorder="1" applyAlignment="1">
      <alignment horizontal="right" vertical="center" wrapText="1"/>
    </xf>
    <xf numFmtId="166" fontId="3" fillId="2" borderId="8" xfId="2" applyNumberFormat="1" applyFont="1" applyFill="1" applyBorder="1" applyAlignment="1">
      <alignment horizontal="right" vertical="center" wrapText="1"/>
    </xf>
    <xf numFmtId="166" fontId="3" fillId="2" borderId="9" xfId="2" applyNumberFormat="1" applyFont="1" applyFill="1" applyBorder="1" applyAlignment="1">
      <alignment horizontal="right" vertical="center" wrapText="1"/>
    </xf>
    <xf numFmtId="0" fontId="2" fillId="2" borderId="13" xfId="0" applyFont="1" applyFill="1" applyBorder="1" applyAlignment="1">
      <alignment horizontal="center"/>
    </xf>
    <xf numFmtId="3" fontId="10" fillId="2" borderId="15" xfId="0" applyNumberFormat="1" applyFont="1" applyFill="1" applyBorder="1" applyAlignment="1">
      <alignment horizontal="right" vertical="center" wrapText="1"/>
    </xf>
    <xf numFmtId="0" fontId="11" fillId="2" borderId="5" xfId="0" applyFont="1" applyFill="1" applyBorder="1" applyAlignment="1">
      <alignment horizontal="left" vertical="center" wrapText="1" indent="1"/>
    </xf>
    <xf numFmtId="3" fontId="10" fillId="2" borderId="1" xfId="0" applyNumberFormat="1" applyFont="1" applyFill="1" applyBorder="1" applyAlignment="1">
      <alignment horizontal="right" vertical="center" wrapText="1"/>
    </xf>
    <xf numFmtId="3" fontId="10" fillId="2" borderId="13" xfId="0" applyNumberFormat="1" applyFont="1" applyFill="1" applyBorder="1" applyAlignment="1">
      <alignment horizontal="right"/>
    </xf>
    <xf numFmtId="3" fontId="11" fillId="2" borderId="13" xfId="0" applyNumberFormat="1" applyFont="1" applyFill="1" applyBorder="1" applyAlignment="1">
      <alignment horizontal="right"/>
    </xf>
    <xf numFmtId="3" fontId="10" fillId="2" borderId="14" xfId="0" applyNumberFormat="1" applyFont="1" applyFill="1" applyBorder="1" applyAlignment="1">
      <alignment horizontal="right"/>
    </xf>
    <xf numFmtId="0" fontId="10" fillId="2" borderId="5" xfId="0" quotePrefix="1"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1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4" xfId="0" applyFont="1" applyFill="1" applyBorder="1" applyAlignment="1">
      <alignment horizontal="center" vertical="center" wrapText="1"/>
    </xf>
    <xf numFmtId="166" fontId="11" fillId="2" borderId="13" xfId="2" applyNumberFormat="1" applyFont="1" applyFill="1" applyBorder="1" applyAlignment="1">
      <alignment horizontal="center" vertical="center" wrapText="1"/>
    </xf>
    <xf numFmtId="0" fontId="11" fillId="2" borderId="7" xfId="0" applyFont="1" applyFill="1" applyBorder="1" applyAlignment="1">
      <alignment horizontal="left" vertical="center" wrapText="1"/>
    </xf>
    <xf numFmtId="166" fontId="11" fillId="2" borderId="9" xfId="0" applyNumberFormat="1" applyFont="1" applyFill="1" applyBorder="1" applyAlignment="1">
      <alignment horizontal="center" vertical="center" wrapText="1"/>
    </xf>
    <xf numFmtId="0" fontId="10" fillId="2" borderId="16" xfId="0" applyFont="1" applyFill="1" applyBorder="1" applyAlignment="1">
      <alignment horizontal="left" vertical="center" wrapText="1"/>
    </xf>
    <xf numFmtId="0" fontId="18" fillId="2" borderId="13"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1" fillId="2" borderId="16" xfId="0" applyFont="1" applyFill="1" applyBorder="1" applyAlignment="1">
      <alignment horizontal="left" vertical="center" wrapText="1"/>
    </xf>
    <xf numFmtId="0" fontId="11" fillId="2" borderId="13" xfId="0" applyFont="1" applyFill="1" applyBorder="1" applyAlignment="1">
      <alignment horizontal="center" vertical="center" wrapText="1"/>
    </xf>
    <xf numFmtId="3" fontId="11" fillId="2" borderId="13" xfId="0" applyNumberFormat="1" applyFont="1" applyFill="1" applyBorder="1" applyAlignment="1">
      <alignment horizontal="center" vertical="center" wrapText="1"/>
    </xf>
    <xf numFmtId="3" fontId="11" fillId="2" borderId="6" xfId="0" applyNumberFormat="1" applyFont="1" applyFill="1" applyBorder="1" applyAlignment="1">
      <alignment horizontal="center" vertical="center" wrapText="1"/>
    </xf>
    <xf numFmtId="0" fontId="11" fillId="2" borderId="17" xfId="0" applyFont="1" applyFill="1" applyBorder="1" applyAlignment="1">
      <alignment horizontal="left" vertical="center" wrapText="1"/>
    </xf>
    <xf numFmtId="3" fontId="11" fillId="2" borderId="14" xfId="0" applyNumberFormat="1" applyFont="1" applyFill="1" applyBorder="1" applyAlignment="1">
      <alignment horizontal="center" vertical="center" wrapText="1"/>
    </xf>
    <xf numFmtId="0" fontId="11" fillId="2" borderId="0" xfId="0" applyFont="1" applyFill="1" applyAlignment="1">
      <alignment vertical="center"/>
    </xf>
    <xf numFmtId="166" fontId="11" fillId="2" borderId="1" xfId="0" applyNumberFormat="1" applyFont="1" applyFill="1" applyBorder="1" applyAlignment="1">
      <alignment horizontal="center" vertical="center"/>
    </xf>
    <xf numFmtId="0" fontId="11" fillId="2" borderId="1" xfId="0" applyFont="1" applyFill="1" applyBorder="1" applyAlignment="1">
      <alignment vertical="center" wrapText="1"/>
    </xf>
    <xf numFmtId="0" fontId="11" fillId="2" borderId="12" xfId="0" applyFont="1" applyFill="1" applyBorder="1" applyAlignment="1">
      <alignment vertical="center" wrapText="1"/>
    </xf>
    <xf numFmtId="0" fontId="11" fillId="2" borderId="10" xfId="0" applyFont="1" applyFill="1" applyBorder="1" applyAlignment="1">
      <alignment vertical="center"/>
    </xf>
    <xf numFmtId="0" fontId="11" fillId="2" borderId="2" xfId="0" applyFont="1" applyFill="1" applyBorder="1" applyAlignment="1">
      <alignment vertical="center"/>
    </xf>
    <xf numFmtId="0" fontId="11" fillId="2" borderId="7" xfId="0" applyFont="1" applyFill="1" applyBorder="1" applyAlignment="1">
      <alignment vertical="center"/>
    </xf>
    <xf numFmtId="0" fontId="10" fillId="2" borderId="15" xfId="0" applyFont="1" applyFill="1" applyBorder="1" applyAlignment="1">
      <alignment horizontal="center" vertical="center"/>
    </xf>
    <xf numFmtId="166" fontId="11" fillId="2" borderId="13" xfId="0" applyNumberFormat="1" applyFont="1" applyFill="1" applyBorder="1" applyAlignment="1">
      <alignment horizontal="center" vertical="center"/>
    </xf>
    <xf numFmtId="166"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10" fontId="11" fillId="2" borderId="1" xfId="0" applyNumberFormat="1" applyFont="1" applyFill="1" applyBorder="1" applyAlignment="1">
      <alignment horizontal="center" vertical="center" wrapText="1"/>
    </xf>
    <xf numFmtId="0" fontId="11" fillId="2" borderId="0" xfId="7" applyFont="1" applyFill="1"/>
    <xf numFmtId="0" fontId="10" fillId="2" borderId="0" xfId="7" applyFont="1" applyFill="1"/>
    <xf numFmtId="0" fontId="10" fillId="2" borderId="10" xfId="0" applyFont="1" applyFill="1" applyBorder="1"/>
    <xf numFmtId="3" fontId="10" fillId="2" borderId="1" xfId="0" applyNumberFormat="1" applyFont="1" applyFill="1" applyBorder="1"/>
    <xf numFmtId="3" fontId="11" fillId="2" borderId="13" xfId="0" applyNumberFormat="1" applyFont="1" applyFill="1" applyBorder="1"/>
    <xf numFmtId="3" fontId="10" fillId="2" borderId="15" xfId="0" applyNumberFormat="1" applyFont="1" applyFill="1" applyBorder="1"/>
    <xf numFmtId="0" fontId="0" fillId="2" borderId="0" xfId="0" applyFill="1"/>
    <xf numFmtId="3" fontId="10" fillId="2" borderId="10" xfId="0" applyNumberFormat="1" applyFont="1" applyFill="1" applyBorder="1" applyAlignment="1">
      <alignment horizontal="center" wrapText="1"/>
    </xf>
    <xf numFmtId="3" fontId="10" fillId="2" borderId="15" xfId="0" applyNumberFormat="1" applyFont="1" applyFill="1" applyBorder="1" applyAlignment="1">
      <alignment horizontal="center" wrapText="1"/>
    </xf>
    <xf numFmtId="0" fontId="10" fillId="2" borderId="0" xfId="8" applyFont="1" applyFill="1"/>
    <xf numFmtId="0" fontId="11" fillId="2" borderId="0" xfId="8" applyFont="1" applyFill="1"/>
    <xf numFmtId="165" fontId="10" fillId="2" borderId="14" xfId="7" applyNumberFormat="1" applyFont="1" applyFill="1" applyBorder="1" applyAlignment="1">
      <alignment horizontal="center"/>
    </xf>
    <xf numFmtId="0" fontId="2" fillId="2" borderId="12" xfId="0" applyFont="1" applyFill="1" applyBorder="1" applyAlignment="1">
      <alignment horizontal="center"/>
    </xf>
    <xf numFmtId="0" fontId="3" fillId="2" borderId="0" xfId="0" applyFont="1" applyFill="1" applyAlignment="1">
      <alignment horizontal="left" vertical="center"/>
    </xf>
    <xf numFmtId="165" fontId="3" fillId="2" borderId="13" xfId="1" applyNumberFormat="1" applyFont="1" applyFill="1" applyBorder="1" applyAlignment="1">
      <alignment horizontal="center" vertical="top"/>
    </xf>
    <xf numFmtId="165" fontId="2" fillId="2" borderId="14" xfId="2" applyNumberFormat="1" applyFont="1" applyFill="1" applyBorder="1" applyAlignment="1">
      <alignment horizontal="center" vertical="top"/>
    </xf>
    <xf numFmtId="0" fontId="4" fillId="2" borderId="7" xfId="0" applyFont="1" applyFill="1" applyBorder="1" applyAlignment="1">
      <alignment horizontal="right" vertical="center"/>
    </xf>
    <xf numFmtId="0" fontId="10" fillId="2" borderId="2" xfId="0" applyFont="1" applyFill="1" applyBorder="1" applyAlignment="1">
      <alignment vertical="center"/>
    </xf>
    <xf numFmtId="3" fontId="2" fillId="2" borderId="7" xfId="0" applyNumberFormat="1" applyFont="1" applyFill="1" applyBorder="1" applyAlignment="1">
      <alignment horizontal="right" vertical="center"/>
    </xf>
    <xf numFmtId="3" fontId="11" fillId="2" borderId="13" xfId="0" applyNumberFormat="1" applyFont="1" applyFill="1" applyBorder="1" applyAlignment="1">
      <alignment horizontal="right" vertical="center"/>
    </xf>
    <xf numFmtId="3" fontId="2" fillId="2" borderId="13" xfId="1" applyNumberFormat="1" applyFont="1" applyFill="1" applyBorder="1" applyAlignment="1">
      <alignment horizontal="right" vertical="top"/>
    </xf>
    <xf numFmtId="3" fontId="3" fillId="2" borderId="13" xfId="1" applyNumberFormat="1" applyFont="1" applyFill="1" applyBorder="1" applyAlignment="1">
      <alignment horizontal="right" vertical="top"/>
    </xf>
    <xf numFmtId="3" fontId="2" fillId="2" borderId="14" xfId="1" applyNumberFormat="1" applyFont="1" applyFill="1" applyBorder="1" applyAlignment="1">
      <alignment horizontal="right" vertical="top"/>
    </xf>
    <xf numFmtId="0" fontId="11" fillId="2" borderId="0" xfId="0" applyFont="1" applyFill="1" applyAlignment="1">
      <alignment horizontal="left" vertical="center"/>
    </xf>
    <xf numFmtId="0" fontId="11" fillId="2" borderId="6" xfId="0" applyFont="1" applyFill="1" applyBorder="1" applyAlignment="1">
      <alignment vertical="center" wrapText="1"/>
    </xf>
    <xf numFmtId="0" fontId="11" fillId="2" borderId="1" xfId="0" applyFont="1" applyFill="1" applyBorder="1" applyAlignment="1">
      <alignment vertical="center" wrapText="1"/>
    </xf>
    <xf numFmtId="0" fontId="5" fillId="2" borderId="0" xfId="0" applyFont="1" applyFill="1" applyAlignment="1">
      <alignment vertical="center"/>
    </xf>
    <xf numFmtId="0" fontId="18" fillId="2" borderId="0" xfId="0" applyFont="1" applyFill="1"/>
    <xf numFmtId="0" fontId="11" fillId="2" borderId="5" xfId="8" applyFont="1" applyFill="1" applyBorder="1"/>
    <xf numFmtId="0" fontId="10" fillId="2" borderId="7" xfId="8" applyFont="1" applyFill="1" applyBorder="1"/>
    <xf numFmtId="0" fontId="2" fillId="2" borderId="7" xfId="0" applyFont="1" applyFill="1" applyBorder="1" applyAlignment="1">
      <alignment horizontal="center"/>
    </xf>
    <xf numFmtId="0" fontId="2" fillId="2" borderId="9" xfId="0" applyFont="1" applyFill="1" applyBorder="1" applyAlignment="1">
      <alignment horizontal="center"/>
    </xf>
    <xf numFmtId="0" fontId="3" fillId="2" borderId="0" xfId="0" applyFont="1" applyFill="1" applyBorder="1"/>
    <xf numFmtId="0" fontId="10" fillId="2" borderId="10" xfId="0" applyFont="1" applyFill="1" applyBorder="1" applyAlignment="1">
      <alignment horizontal="center" vertical="center"/>
    </xf>
    <xf numFmtId="3" fontId="10" fillId="2" borderId="6" xfId="0" applyNumberFormat="1" applyFont="1" applyFill="1" applyBorder="1" applyAlignment="1">
      <alignment horizontal="right" vertical="center" wrapText="1"/>
    </xf>
    <xf numFmtId="3" fontId="11" fillId="2" borderId="6" xfId="0" applyNumberFormat="1" applyFont="1" applyFill="1" applyBorder="1" applyAlignment="1">
      <alignment horizontal="right" vertical="center" wrapText="1"/>
    </xf>
    <xf numFmtId="0" fontId="11" fillId="2" borderId="5" xfId="0" applyFont="1" applyFill="1" applyBorder="1" applyAlignment="1">
      <alignment horizontal="left" vertical="center" indent="1"/>
    </xf>
    <xf numFmtId="0" fontId="11" fillId="2" borderId="5" xfId="0" applyFont="1" applyFill="1" applyBorder="1" applyAlignment="1">
      <alignment horizontal="left" vertical="center" wrapText="1" indent="2"/>
    </xf>
    <xf numFmtId="3" fontId="11" fillId="2" borderId="6" xfId="0" applyNumberFormat="1" applyFont="1" applyFill="1" applyBorder="1" applyAlignment="1">
      <alignment horizontal="right" vertical="center"/>
    </xf>
    <xf numFmtId="3" fontId="10" fillId="2" borderId="9" xfId="0" applyNumberFormat="1" applyFont="1" applyFill="1" applyBorder="1" applyAlignment="1">
      <alignment horizontal="right" vertical="center"/>
    </xf>
    <xf numFmtId="0" fontId="10" fillId="2" borderId="10" xfId="0" applyFont="1" applyFill="1" applyBorder="1" applyAlignment="1">
      <alignment horizontal="center" vertical="center" wrapText="1"/>
    </xf>
    <xf numFmtId="3" fontId="10" fillId="2" borderId="4" xfId="0" applyNumberFormat="1" applyFont="1" applyFill="1" applyBorder="1" applyAlignment="1">
      <alignment horizontal="right" vertical="center" wrapText="1"/>
    </xf>
    <xf numFmtId="0" fontId="11" fillId="2" borderId="7" xfId="0" applyFont="1" applyFill="1" applyBorder="1" applyAlignment="1">
      <alignment horizontal="left" vertical="center" wrapText="1" indent="1"/>
    </xf>
    <xf numFmtId="3" fontId="11" fillId="2" borderId="9" xfId="0" applyNumberFormat="1" applyFont="1" applyFill="1" applyBorder="1" applyAlignment="1">
      <alignment horizontal="right" vertical="center" wrapText="1"/>
    </xf>
    <xf numFmtId="3" fontId="10" fillId="2" borderId="12" xfId="0" applyNumberFormat="1" applyFont="1" applyFill="1" applyBorder="1" applyAlignment="1">
      <alignment horizontal="right" vertical="center" wrapText="1"/>
    </xf>
    <xf numFmtId="3" fontId="11" fillId="2" borderId="14" xfId="0" applyNumberFormat="1" applyFont="1" applyFill="1" applyBorder="1" applyAlignment="1">
      <alignment horizontal="right" vertical="center" wrapText="1"/>
    </xf>
    <xf numFmtId="3" fontId="10" fillId="2" borderId="14" xfId="0" applyNumberFormat="1" applyFont="1" applyFill="1" applyBorder="1" applyAlignment="1">
      <alignment horizontal="right" vertical="center"/>
    </xf>
    <xf numFmtId="0" fontId="11" fillId="2" borderId="5" xfId="0" applyFont="1" applyFill="1" applyBorder="1" applyAlignment="1">
      <alignment vertical="center" wrapText="1"/>
    </xf>
    <xf numFmtId="0" fontId="10" fillId="2" borderId="5" xfId="0" applyFont="1" applyFill="1" applyBorder="1" applyAlignment="1">
      <alignment vertical="center" wrapText="1"/>
    </xf>
    <xf numFmtId="165" fontId="11" fillId="2" borderId="6" xfId="0" applyNumberFormat="1" applyFont="1" applyFill="1" applyBorder="1" applyAlignment="1">
      <alignment horizontal="center" vertical="center"/>
    </xf>
    <xf numFmtId="165" fontId="10" fillId="2" borderId="6" xfId="0" applyNumberFormat="1" applyFont="1" applyFill="1" applyBorder="1" applyAlignment="1">
      <alignment horizontal="center" vertical="center"/>
    </xf>
    <xf numFmtId="165" fontId="10" fillId="2" borderId="9" xfId="0" applyNumberFormat="1" applyFont="1" applyFill="1" applyBorder="1" applyAlignment="1">
      <alignment horizontal="center" vertical="center"/>
    </xf>
    <xf numFmtId="0" fontId="11" fillId="2" borderId="10" xfId="0" applyFont="1" applyFill="1" applyBorder="1" applyAlignment="1">
      <alignment vertical="center" wrapText="1"/>
    </xf>
    <xf numFmtId="3" fontId="10" fillId="2" borderId="13" xfId="0" applyNumberFormat="1" applyFont="1" applyFill="1" applyBorder="1" applyAlignment="1">
      <alignment horizontal="right" vertical="center"/>
    </xf>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xf>
    <xf numFmtId="0" fontId="11" fillId="2" borderId="13" xfId="0" applyFont="1" applyFill="1" applyBorder="1"/>
    <xf numFmtId="170" fontId="3" fillId="2" borderId="13" xfId="1" applyNumberFormat="1" applyFont="1" applyFill="1" applyBorder="1" applyAlignment="1">
      <alignment horizontal="center" vertical="top"/>
    </xf>
    <xf numFmtId="3" fontId="2" fillId="2" borderId="15" xfId="1" applyNumberFormat="1" applyFont="1" applyFill="1" applyBorder="1" applyAlignment="1">
      <alignment horizontal="right" vertical="top"/>
    </xf>
    <xf numFmtId="165" fontId="2" fillId="2" borderId="15" xfId="2" applyNumberFormat="1" applyFont="1" applyFill="1" applyBorder="1" applyAlignment="1">
      <alignment horizontal="center" vertical="top"/>
    </xf>
    <xf numFmtId="0" fontId="10" fillId="2" borderId="0" xfId="0" applyFont="1" applyFill="1" applyAlignment="1">
      <alignment horizontal="left" vertical="center"/>
    </xf>
    <xf numFmtId="0" fontId="11" fillId="2" borderId="0" xfId="0" applyFont="1" applyFill="1" applyAlignment="1">
      <alignment horizontal="left" vertical="center"/>
    </xf>
    <xf numFmtId="0" fontId="4" fillId="2" borderId="3" xfId="0" applyFont="1" applyFill="1" applyBorder="1" applyAlignment="1">
      <alignment horizontal="center" vertical="center" wrapText="1"/>
    </xf>
    <xf numFmtId="168" fontId="10" fillId="2" borderId="5" xfId="0" applyNumberFormat="1" applyFont="1" applyFill="1" applyBorder="1" applyProtection="1">
      <protection locked="0"/>
    </xf>
    <xf numFmtId="168" fontId="11" fillId="2" borderId="5" xfId="0" applyNumberFormat="1" applyFont="1" applyFill="1" applyBorder="1"/>
    <xf numFmtId="168" fontId="11" fillId="2" borderId="5" xfId="0" applyNumberFormat="1" applyFont="1" applyFill="1" applyBorder="1" applyProtection="1">
      <protection locked="0"/>
    </xf>
    <xf numFmtId="168" fontId="11" fillId="2" borderId="5" xfId="0" applyNumberFormat="1" applyFont="1" applyFill="1" applyBorder="1" applyAlignment="1" applyProtection="1">
      <alignment vertical="top"/>
      <protection locked="0"/>
    </xf>
    <xf numFmtId="0" fontId="3" fillId="2" borderId="10"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2" borderId="5" xfId="0" applyFont="1" applyFill="1" applyBorder="1" applyAlignment="1">
      <alignment horizontal="justify" vertical="center" wrapText="1"/>
    </xf>
    <xf numFmtId="3" fontId="3" fillId="2" borderId="13" xfId="0" applyNumberFormat="1" applyFont="1" applyFill="1" applyBorder="1" applyAlignment="1">
      <alignment horizontal="right" vertical="center" wrapText="1"/>
    </xf>
    <xf numFmtId="165" fontId="3" fillId="2" borderId="6" xfId="0" applyNumberFormat="1" applyFont="1" applyFill="1" applyBorder="1" applyAlignment="1">
      <alignment horizontal="center" vertical="center" wrapText="1"/>
    </xf>
    <xf numFmtId="0" fontId="2" fillId="2" borderId="7" xfId="0" applyFont="1" applyFill="1" applyBorder="1" applyAlignment="1">
      <alignment horizontal="justify" vertical="center" wrapText="1"/>
    </xf>
    <xf numFmtId="3" fontId="2" fillId="2" borderId="14" xfId="0" applyNumberFormat="1" applyFont="1" applyFill="1" applyBorder="1" applyAlignment="1">
      <alignment horizontal="right" vertical="center" wrapText="1"/>
    </xf>
    <xf numFmtId="165" fontId="2" fillId="2" borderId="9" xfId="0" applyNumberFormat="1" applyFont="1" applyFill="1" applyBorder="1" applyAlignment="1">
      <alignment horizontal="center" vertical="center" wrapText="1"/>
    </xf>
    <xf numFmtId="0" fontId="4" fillId="2" borderId="2" xfId="0" applyFont="1" applyFill="1" applyBorder="1" applyAlignment="1">
      <alignment vertical="center" wrapText="1"/>
    </xf>
    <xf numFmtId="0" fontId="4" fillId="2" borderId="15" xfId="0" applyFont="1" applyFill="1" applyBorder="1" applyAlignment="1">
      <alignment horizontal="center" vertical="center" wrapText="1"/>
    </xf>
    <xf numFmtId="3" fontId="4" fillId="2" borderId="15" xfId="11" applyNumberFormat="1" applyFont="1" applyFill="1" applyBorder="1" applyAlignment="1">
      <alignment horizontal="right" vertical="center" wrapText="1"/>
    </xf>
    <xf numFmtId="168" fontId="10" fillId="2" borderId="3" xfId="11" applyNumberFormat="1" applyFont="1" applyFill="1" applyBorder="1" applyAlignment="1">
      <alignment horizontal="center" vertical="center" wrapText="1"/>
    </xf>
    <xf numFmtId="168" fontId="10" fillId="2" borderId="15" xfId="11" applyNumberFormat="1" applyFont="1" applyFill="1" applyBorder="1" applyAlignment="1">
      <alignment horizontal="center" vertical="center" wrapText="1"/>
    </xf>
    <xf numFmtId="3" fontId="5" fillId="2" borderId="13" xfId="11" applyNumberFormat="1" applyFont="1" applyFill="1" applyBorder="1" applyAlignment="1">
      <alignment horizontal="right" vertical="center" wrapText="1"/>
    </xf>
    <xf numFmtId="168" fontId="5" fillId="2" borderId="0" xfId="11" applyNumberFormat="1" applyFont="1" applyFill="1" applyBorder="1" applyAlignment="1">
      <alignment horizontal="center" vertical="center" wrapText="1"/>
    </xf>
    <xf numFmtId="168" fontId="5" fillId="2" borderId="13" xfId="11" applyNumberFormat="1" applyFont="1" applyFill="1" applyBorder="1" applyAlignment="1">
      <alignment horizontal="center" vertical="center" wrapText="1"/>
    </xf>
    <xf numFmtId="0" fontId="4" fillId="2" borderId="14" xfId="0" applyFont="1" applyFill="1" applyBorder="1" applyAlignment="1">
      <alignment vertical="center" wrapText="1"/>
    </xf>
    <xf numFmtId="3" fontId="4" fillId="2" borderId="9" xfId="11" applyNumberFormat="1" applyFont="1" applyFill="1" applyBorder="1" applyAlignment="1">
      <alignment horizontal="right" vertical="center" wrapText="1"/>
    </xf>
    <xf numFmtId="168" fontId="10" fillId="2" borderId="8" xfId="11" applyNumberFormat="1" applyFont="1" applyFill="1" applyBorder="1" applyAlignment="1">
      <alignment horizontal="center" vertical="center" wrapText="1"/>
    </xf>
    <xf numFmtId="168" fontId="10" fillId="2" borderId="14" xfId="11" applyNumberFormat="1" applyFont="1" applyFill="1" applyBorder="1" applyAlignment="1">
      <alignment horizontal="center" vertical="center" wrapText="1"/>
    </xf>
    <xf numFmtId="3" fontId="18" fillId="2" borderId="0" xfId="0" applyNumberFormat="1" applyFont="1" applyFill="1"/>
    <xf numFmtId="3" fontId="11" fillId="2" borderId="0" xfId="8" applyNumberFormat="1" applyFont="1" applyFill="1" applyAlignment="1">
      <alignment vertical="center"/>
    </xf>
    <xf numFmtId="3" fontId="10" fillId="2" borderId="8" xfId="8" applyNumberFormat="1" applyFont="1" applyFill="1" applyBorder="1" applyAlignment="1">
      <alignment vertical="center"/>
    </xf>
    <xf numFmtId="3" fontId="4" fillId="2" borderId="2" xfId="0" applyNumberFormat="1" applyFont="1" applyFill="1" applyBorder="1" applyAlignment="1">
      <alignment horizontal="center" wrapText="1"/>
    </xf>
    <xf numFmtId="3" fontId="4" fillId="2" borderId="7" xfId="0" applyNumberFormat="1" applyFont="1" applyFill="1" applyBorder="1" applyAlignment="1">
      <alignment horizontal="center" wrapText="1"/>
    </xf>
    <xf numFmtId="0" fontId="4" fillId="2" borderId="7" xfId="8" applyFont="1" applyFill="1" applyBorder="1" applyAlignment="1">
      <alignment horizontal="center" vertical="center"/>
    </xf>
    <xf numFmtId="0" fontId="4" fillId="2" borderId="9" xfId="8" applyFont="1" applyFill="1" applyBorder="1" applyAlignment="1">
      <alignment horizontal="center" vertical="center"/>
    </xf>
    <xf numFmtId="0" fontId="4" fillId="2" borderId="8" xfId="8" applyFont="1" applyFill="1" applyBorder="1" applyAlignment="1">
      <alignment horizontal="center" vertical="center"/>
    </xf>
    <xf numFmtId="3" fontId="11" fillId="2" borderId="5" xfId="8" applyNumberFormat="1" applyFont="1" applyFill="1" applyBorder="1" applyAlignment="1">
      <alignment vertical="center"/>
    </xf>
    <xf numFmtId="3" fontId="10" fillId="2" borderId="7" xfId="8" applyNumberFormat="1" applyFont="1" applyFill="1" applyBorder="1" applyAlignment="1">
      <alignment vertical="center"/>
    </xf>
    <xf numFmtId="0" fontId="3" fillId="2" borderId="10" xfId="0" applyFont="1" applyFill="1" applyBorder="1"/>
    <xf numFmtId="0" fontId="10" fillId="2" borderId="12" xfId="0" applyFont="1" applyFill="1" applyBorder="1" applyAlignment="1">
      <alignment horizontal="center" vertical="center"/>
    </xf>
    <xf numFmtId="0" fontId="2" fillId="2" borderId="2" xfId="0" applyFont="1" applyFill="1" applyBorder="1"/>
    <xf numFmtId="3" fontId="2" fillId="2" borderId="15" xfId="12" applyNumberFormat="1" applyFont="1" applyFill="1" applyBorder="1"/>
    <xf numFmtId="0" fontId="3" fillId="2" borderId="7" xfId="0" applyFont="1" applyFill="1" applyBorder="1" applyAlignment="1">
      <alignment horizontal="right"/>
    </xf>
    <xf numFmtId="165" fontId="11" fillId="0" borderId="14" xfId="2" applyNumberFormat="1" applyFont="1" applyBorder="1" applyAlignment="1">
      <alignment horizontal="center"/>
    </xf>
    <xf numFmtId="3" fontId="3" fillId="2" borderId="13" xfId="12" applyNumberFormat="1" applyFont="1" applyFill="1" applyBorder="1"/>
    <xf numFmtId="41" fontId="3" fillId="2" borderId="0" xfId="10" applyFont="1" applyFill="1"/>
    <xf numFmtId="0" fontId="11" fillId="2" borderId="11" xfId="0" applyFont="1" applyFill="1" applyBorder="1" applyAlignment="1">
      <alignment vertical="center"/>
    </xf>
    <xf numFmtId="41" fontId="11" fillId="2" borderId="15" xfId="10" applyFont="1" applyFill="1" applyBorder="1" applyAlignment="1">
      <alignment horizontal="right" vertical="center" wrapText="1"/>
    </xf>
    <xf numFmtId="41" fontId="11" fillId="2" borderId="13" xfId="10" applyFont="1" applyFill="1" applyBorder="1" applyAlignment="1">
      <alignment horizontal="right" vertical="center" wrapText="1"/>
    </xf>
    <xf numFmtId="0" fontId="10" fillId="2" borderId="8" xfId="0" applyFont="1" applyFill="1" applyBorder="1" applyAlignment="1">
      <alignment horizontal="left" vertical="center"/>
    </xf>
    <xf numFmtId="0" fontId="5" fillId="2" borderId="0" xfId="0" applyFont="1" applyFill="1" applyBorder="1" applyAlignment="1">
      <alignment vertical="center"/>
    </xf>
    <xf numFmtId="0" fontId="5" fillId="2" borderId="10" xfId="0" applyFont="1" applyFill="1" applyBorder="1" applyAlignment="1">
      <alignment vertical="center"/>
    </xf>
    <xf numFmtId="0" fontId="3" fillId="2" borderId="0" xfId="0" applyFont="1" applyFill="1" applyAlignment="1">
      <alignment horizontal="left"/>
    </xf>
    <xf numFmtId="166" fontId="11" fillId="0" borderId="14" xfId="0" applyNumberFormat="1" applyFont="1" applyBorder="1" applyAlignment="1">
      <alignment horizontal="center" vertical="center" wrapText="1"/>
    </xf>
    <xf numFmtId="3" fontId="3" fillId="2" borderId="15" xfId="4" applyNumberFormat="1" applyFont="1" applyFill="1" applyBorder="1"/>
    <xf numFmtId="3" fontId="3" fillId="2" borderId="13" xfId="4" applyNumberFormat="1" applyFont="1" applyFill="1" applyBorder="1"/>
    <xf numFmtId="3" fontId="11" fillId="2" borderId="0" xfId="4" applyNumberFormat="1" applyFont="1" applyFill="1"/>
    <xf numFmtId="3" fontId="2" fillId="2" borderId="13" xfId="4" applyNumberFormat="1" applyFont="1" applyFill="1" applyBorder="1"/>
    <xf numFmtId="0" fontId="11" fillId="2" borderId="0" xfId="0" quotePrefix="1" applyFont="1" applyFill="1"/>
    <xf numFmtId="3" fontId="2" fillId="2" borderId="0" xfId="0" applyNumberFormat="1" applyFont="1" applyFill="1" applyAlignment="1">
      <alignment horizontal="right" vertical="center"/>
    </xf>
    <xf numFmtId="3" fontId="3" fillId="2" borderId="0" xfId="0" applyNumberFormat="1" applyFont="1" applyFill="1" applyAlignment="1">
      <alignment horizontal="right" vertical="center"/>
    </xf>
    <xf numFmtId="165" fontId="10" fillId="2" borderId="13" xfId="0" applyNumberFormat="1" applyFont="1" applyFill="1" applyBorder="1" applyAlignment="1">
      <alignment horizontal="center" vertical="center" wrapText="1"/>
    </xf>
    <xf numFmtId="165" fontId="10" fillId="2" borderId="13" xfId="0" applyNumberFormat="1" applyFont="1" applyFill="1" applyBorder="1" applyAlignment="1">
      <alignment horizontal="center"/>
    </xf>
    <xf numFmtId="165" fontId="10" fillId="2" borderId="14" xfId="0" applyNumberFormat="1" applyFont="1" applyFill="1" applyBorder="1" applyAlignment="1">
      <alignment horizontal="center" vertical="center" wrapText="1"/>
    </xf>
    <xf numFmtId="165" fontId="10" fillId="2" borderId="14" xfId="0" applyNumberFormat="1" applyFont="1" applyFill="1" applyBorder="1" applyAlignment="1">
      <alignment horizontal="center" vertical="center"/>
    </xf>
    <xf numFmtId="3" fontId="4" fillId="2" borderId="13"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165" fontId="5" fillId="2" borderId="13" xfId="0" applyNumberFormat="1" applyFont="1" applyFill="1" applyBorder="1" applyAlignment="1">
      <alignment horizontal="center" vertical="center"/>
    </xf>
    <xf numFmtId="165" fontId="5" fillId="2" borderId="0" xfId="0" applyNumberFormat="1" applyFont="1" applyFill="1" applyBorder="1" applyAlignment="1">
      <alignment horizontal="center" vertical="center"/>
    </xf>
    <xf numFmtId="165" fontId="5" fillId="2" borderId="14" xfId="0" applyNumberFormat="1" applyFont="1" applyFill="1" applyBorder="1" applyAlignment="1">
      <alignment horizontal="center" vertical="center"/>
    </xf>
    <xf numFmtId="165" fontId="5" fillId="2" borderId="8" xfId="0" applyNumberFormat="1" applyFont="1" applyFill="1" applyBorder="1" applyAlignment="1">
      <alignment horizontal="center" vertical="center"/>
    </xf>
    <xf numFmtId="3" fontId="10" fillId="2" borderId="1" xfId="0" applyNumberFormat="1" applyFont="1" applyFill="1" applyBorder="1" applyAlignment="1">
      <alignment horizontal="right" vertical="center"/>
    </xf>
    <xf numFmtId="0" fontId="11" fillId="2" borderId="5" xfId="0" quotePrefix="1" applyFont="1" applyFill="1" applyBorder="1" applyAlignment="1">
      <alignment horizontal="right" wrapText="1"/>
    </xf>
    <xf numFmtId="166" fontId="5" fillId="2" borderId="0" xfId="0" applyNumberFormat="1" applyFont="1" applyFill="1" applyAlignment="1">
      <alignment horizontal="center" vertical="center" wrapText="1"/>
    </xf>
    <xf numFmtId="166" fontId="3" fillId="2" borderId="0" xfId="0" applyNumberFormat="1" applyFont="1" applyFill="1" applyAlignment="1">
      <alignment horizontal="center" vertical="center" wrapText="1"/>
    </xf>
    <xf numFmtId="167" fontId="3" fillId="2" borderId="0" xfId="1" applyNumberFormat="1" applyFont="1" applyFill="1" applyAlignment="1">
      <alignment vertical="center"/>
    </xf>
    <xf numFmtId="167" fontId="2" fillId="2" borderId="0" xfId="1" applyNumberFormat="1" applyFont="1" applyFill="1" applyAlignment="1">
      <alignment vertical="center"/>
    </xf>
    <xf numFmtId="166" fontId="3" fillId="2" borderId="0" xfId="2" applyNumberFormat="1" applyFont="1" applyFill="1"/>
    <xf numFmtId="41" fontId="4" fillId="2" borderId="13" xfId="10" applyFont="1" applyFill="1" applyBorder="1" applyAlignment="1">
      <alignment horizontal="right" vertical="center"/>
    </xf>
    <xf numFmtId="41" fontId="4" fillId="2" borderId="0" xfId="10" applyFont="1" applyFill="1" applyBorder="1" applyAlignment="1">
      <alignment horizontal="right" vertical="center"/>
    </xf>
    <xf numFmtId="41" fontId="4" fillId="2" borderId="6" xfId="10" applyFont="1" applyFill="1" applyBorder="1" applyAlignment="1">
      <alignment horizontal="right" vertical="center"/>
    </xf>
    <xf numFmtId="41" fontId="5" fillId="2" borderId="13" xfId="10" applyFont="1" applyFill="1" applyBorder="1" applyAlignment="1">
      <alignment horizontal="right" vertical="center"/>
    </xf>
    <xf numFmtId="41" fontId="5" fillId="2" borderId="0" xfId="10" applyFont="1" applyFill="1" applyBorder="1" applyAlignment="1">
      <alignment horizontal="right" vertical="center"/>
    </xf>
    <xf numFmtId="41" fontId="5" fillId="2" borderId="6" xfId="10" applyFont="1" applyFill="1" applyBorder="1" applyAlignment="1">
      <alignment horizontal="right" vertical="center"/>
    </xf>
    <xf numFmtId="41" fontId="5" fillId="2" borderId="14" xfId="10" applyFont="1" applyFill="1" applyBorder="1" applyAlignment="1">
      <alignment horizontal="right" vertical="center"/>
    </xf>
    <xf numFmtId="41" fontId="5" fillId="2" borderId="8" xfId="10" applyFont="1" applyFill="1" applyBorder="1" applyAlignment="1">
      <alignment horizontal="right" vertical="center"/>
    </xf>
    <xf numFmtId="41" fontId="5" fillId="2" borderId="9" xfId="10" applyFont="1" applyFill="1" applyBorder="1" applyAlignment="1">
      <alignment horizontal="right" vertical="center"/>
    </xf>
    <xf numFmtId="168" fontId="3" fillId="2" borderId="0" xfId="0" applyNumberFormat="1" applyFont="1" applyFill="1"/>
    <xf numFmtId="165" fontId="11" fillId="2" borderId="0" xfId="2" applyNumberFormat="1" applyFont="1" applyFill="1"/>
    <xf numFmtId="165" fontId="2" fillId="2" borderId="13" xfId="1" applyNumberFormat="1" applyFont="1" applyFill="1" applyBorder="1" applyAlignment="1">
      <alignment horizontal="center" vertical="top"/>
    </xf>
    <xf numFmtId="174" fontId="3" fillId="2" borderId="0" xfId="0" applyNumberFormat="1" applyFont="1" applyFill="1"/>
    <xf numFmtId="0" fontId="3" fillId="2" borderId="1" xfId="0" applyFont="1" applyFill="1" applyBorder="1" applyAlignment="1">
      <alignment horizontal="center" vertical="center" wrapText="1"/>
    </xf>
    <xf numFmtId="42" fontId="3" fillId="2" borderId="1" xfId="13" applyFont="1" applyFill="1" applyBorder="1" applyAlignment="1">
      <alignment horizontal="center" vertical="center" wrapText="1"/>
    </xf>
    <xf numFmtId="0" fontId="3" fillId="2" borderId="0" xfId="0" applyFont="1" applyFill="1" applyAlignment="1">
      <alignment wrapText="1"/>
    </xf>
    <xf numFmtId="1" fontId="3" fillId="2" borderId="1" xfId="13" applyNumberFormat="1" applyFont="1" applyFill="1" applyBorder="1" applyAlignment="1">
      <alignment horizontal="center" vertical="center" wrapText="1"/>
    </xf>
    <xf numFmtId="42" fontId="11" fillId="2" borderId="1" xfId="13" applyFont="1" applyFill="1" applyBorder="1" applyAlignment="1">
      <alignment horizontal="center" vertical="center" wrapText="1"/>
    </xf>
    <xf numFmtId="0" fontId="11"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42" fontId="3" fillId="2" borderId="1" xfId="0" applyNumberFormat="1" applyFont="1" applyFill="1" applyBorder="1" applyAlignment="1">
      <alignment horizontal="left" vertical="center" wrapText="1"/>
    </xf>
    <xf numFmtId="0" fontId="3" fillId="2" borderId="1" xfId="0" applyFont="1" applyFill="1" applyBorder="1"/>
    <xf numFmtId="0" fontId="3" fillId="2" borderId="1" xfId="0" applyFont="1" applyFill="1" applyBorder="1" applyAlignment="1">
      <alignment vertical="center"/>
    </xf>
    <xf numFmtId="0" fontId="11" fillId="2" borderId="0" xfId="0" applyFont="1" applyFill="1" applyAlignment="1">
      <alignment horizontal="left"/>
    </xf>
    <xf numFmtId="165" fontId="3" fillId="2" borderId="6" xfId="0" applyNumberFormat="1" applyFont="1" applyFill="1" applyBorder="1" applyAlignment="1">
      <alignment horizontal="center" vertical="center"/>
    </xf>
    <xf numFmtId="168" fontId="11" fillId="2" borderId="6" xfId="8" applyNumberFormat="1" applyFont="1" applyFill="1" applyBorder="1" applyAlignment="1">
      <alignment horizontal="center" vertical="center"/>
    </xf>
    <xf numFmtId="168" fontId="10" fillId="2" borderId="9" xfId="8" applyNumberFormat="1" applyFont="1" applyFill="1" applyBorder="1" applyAlignment="1">
      <alignment horizontal="center" vertical="center"/>
    </xf>
    <xf numFmtId="3" fontId="4" fillId="2" borderId="10" xfId="0" applyNumberFormat="1" applyFont="1" applyFill="1" applyBorder="1" applyAlignment="1">
      <alignment vertical="center"/>
    </xf>
    <xf numFmtId="3" fontId="5" fillId="2" borderId="5" xfId="0" applyNumberFormat="1" applyFont="1" applyFill="1" applyBorder="1" applyAlignment="1">
      <alignment vertical="center"/>
    </xf>
    <xf numFmtId="3" fontId="4" fillId="2" borderId="2" xfId="0" applyNumberFormat="1" applyFont="1" applyFill="1" applyBorder="1" applyAlignment="1">
      <alignment vertical="center"/>
    </xf>
    <xf numFmtId="165" fontId="4" fillId="2" borderId="14" xfId="0" applyNumberFormat="1" applyFont="1" applyFill="1" applyBorder="1" applyAlignment="1">
      <alignment horizontal="center" vertical="center"/>
    </xf>
    <xf numFmtId="165" fontId="4" fillId="2" borderId="7" xfId="0" applyNumberFormat="1" applyFont="1" applyFill="1" applyBorder="1" applyAlignment="1">
      <alignment horizontal="center" vertical="center"/>
    </xf>
    <xf numFmtId="165" fontId="2" fillId="2" borderId="9" xfId="0" applyNumberFormat="1" applyFont="1" applyFill="1" applyBorder="1" applyAlignment="1">
      <alignment horizontal="center" vertical="center"/>
    </xf>
    <xf numFmtId="168" fontId="3" fillId="2" borderId="5" xfId="0" applyNumberFormat="1" applyFont="1" applyFill="1" applyBorder="1" applyAlignment="1">
      <alignment horizontal="right" vertical="center"/>
    </xf>
    <xf numFmtId="168" fontId="5" fillId="2" borderId="5" xfId="0" applyNumberFormat="1" applyFont="1" applyFill="1" applyBorder="1" applyAlignment="1">
      <alignment horizontal="right" vertical="center"/>
    </xf>
    <xf numFmtId="0" fontId="11" fillId="2" borderId="0" xfId="0" applyFont="1" applyFill="1" applyAlignment="1">
      <alignment horizontal="left" vertical="center"/>
    </xf>
    <xf numFmtId="0" fontId="2" fillId="2" borderId="1" xfId="0" applyFont="1" applyFill="1" applyBorder="1" applyAlignment="1">
      <alignment horizontal="center"/>
    </xf>
    <xf numFmtId="0" fontId="2" fillId="2" borderId="0" xfId="0" applyFont="1" applyFill="1" applyAlignment="1">
      <alignment wrapText="1"/>
    </xf>
    <xf numFmtId="0" fontId="2" fillId="0" borderId="0" xfId="0" applyFont="1"/>
    <xf numFmtId="0" fontId="2" fillId="0" borderId="0" xfId="0" applyFont="1" applyAlignment="1">
      <alignment vertical="center"/>
    </xf>
    <xf numFmtId="0" fontId="11" fillId="0" borderId="0" xfId="0" applyFont="1" applyAlignment="1">
      <alignment horizontal="left" vertical="center"/>
    </xf>
    <xf numFmtId="0" fontId="11" fillId="0" borderId="0" xfId="0" applyFont="1"/>
    <xf numFmtId="0" fontId="2" fillId="0" borderId="1" xfId="0" applyFont="1" applyBorder="1" applyAlignment="1">
      <alignment horizontal="center"/>
    </xf>
    <xf numFmtId="0" fontId="3" fillId="0" borderId="1" xfId="0" applyFont="1" applyBorder="1"/>
    <xf numFmtId="165" fontId="3" fillId="0" borderId="1" xfId="0" applyNumberFormat="1" applyFont="1" applyBorder="1" applyAlignment="1">
      <alignment horizontal="center"/>
    </xf>
    <xf numFmtId="0" fontId="3" fillId="0" borderId="1" xfId="0" applyFont="1" applyBorder="1" applyAlignment="1">
      <alignment horizontal="center"/>
    </xf>
    <xf numFmtId="0" fontId="5" fillId="0" borderId="0" xfId="0" applyFont="1" applyBorder="1" applyAlignment="1">
      <alignment horizontal="center" vertical="center" wrapText="1"/>
    </xf>
    <xf numFmtId="0" fontId="5" fillId="0" borderId="5" xfId="0" applyFont="1" applyBorder="1" applyAlignment="1">
      <alignment vertical="center" wrapText="1"/>
    </xf>
    <xf numFmtId="0" fontId="4" fillId="0" borderId="7"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0" fontId="5" fillId="0" borderId="0"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vertical="center" wrapText="1"/>
    </xf>
    <xf numFmtId="10" fontId="5" fillId="0" borderId="6" xfId="0" applyNumberFormat="1" applyFont="1" applyBorder="1" applyAlignment="1">
      <alignment horizontal="center" vertical="center" wrapText="1"/>
    </xf>
    <xf numFmtId="0" fontId="4" fillId="0" borderId="15" xfId="0" applyFont="1" applyBorder="1" applyAlignment="1">
      <alignment horizontal="center" vertical="center" wrapText="1"/>
    </xf>
    <xf numFmtId="10" fontId="5" fillId="0" borderId="13" xfId="0" applyNumberFormat="1" applyFont="1" applyBorder="1" applyAlignment="1">
      <alignment horizontal="center" vertical="center" wrapText="1"/>
    </xf>
    <xf numFmtId="9" fontId="4" fillId="0" borderId="14" xfId="0" applyNumberFormat="1" applyFont="1" applyBorder="1" applyAlignment="1">
      <alignment horizontal="center" vertical="center" wrapText="1"/>
    </xf>
    <xf numFmtId="0" fontId="4" fillId="0" borderId="1" xfId="0" applyFont="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11" xfId="0" applyNumberFormat="1" applyFont="1" applyBorder="1" applyAlignment="1">
      <alignment horizontal="center" vertical="center" wrapText="1"/>
    </xf>
    <xf numFmtId="0" fontId="4" fillId="0" borderId="2" xfId="0" applyFont="1" applyBorder="1" applyAlignment="1">
      <alignment horizontal="center" vertical="center" wrapText="1"/>
    </xf>
    <xf numFmtId="9" fontId="5" fillId="0" borderId="6"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9" fontId="5" fillId="0" borderId="8" xfId="0" applyNumberFormat="1" applyFont="1" applyBorder="1" applyAlignment="1">
      <alignment horizontal="center" vertical="center" wrapText="1"/>
    </xf>
    <xf numFmtId="9" fontId="5" fillId="0" borderId="9" xfId="0" applyNumberFormat="1" applyFont="1" applyBorder="1" applyAlignment="1">
      <alignment horizontal="center" vertical="center" wrapText="1"/>
    </xf>
    <xf numFmtId="0" fontId="5" fillId="0" borderId="2" xfId="0" applyFont="1" applyBorder="1" applyAlignment="1">
      <alignment vertical="center" wrapText="1"/>
    </xf>
    <xf numFmtId="0" fontId="5" fillId="0" borderId="7" xfId="0" applyFont="1" applyBorder="1" applyAlignment="1">
      <alignment vertical="center" wrapText="1"/>
    </xf>
    <xf numFmtId="9" fontId="5" fillId="0" borderId="15"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0" fontId="2" fillId="0" borderId="4" xfId="0" applyFont="1" applyBorder="1" applyAlignment="1">
      <alignment horizontal="center" vertical="center" wrapText="1"/>
    </xf>
    <xf numFmtId="6" fontId="5" fillId="0" borderId="6" xfId="0" applyNumberFormat="1" applyFont="1" applyBorder="1" applyAlignment="1">
      <alignment horizontal="right" vertical="center"/>
    </xf>
    <xf numFmtId="0" fontId="2" fillId="0" borderId="9" xfId="0" applyFont="1" applyBorder="1" applyAlignment="1">
      <alignment horizontal="center" vertical="center" wrapText="1"/>
    </xf>
    <xf numFmtId="0" fontId="5" fillId="0" borderId="13" xfId="0" applyFont="1" applyBorder="1" applyAlignment="1">
      <alignment horizontal="center" vertical="center"/>
    </xf>
    <xf numFmtId="0" fontId="4" fillId="0" borderId="1" xfId="0" applyFont="1" applyBorder="1" applyAlignment="1">
      <alignment horizontal="center" vertical="center"/>
    </xf>
    <xf numFmtId="6" fontId="4" fillId="0" borderId="12" xfId="0" applyNumberFormat="1" applyFont="1" applyBorder="1" applyAlignment="1">
      <alignment horizontal="right" vertical="center"/>
    </xf>
    <xf numFmtId="0" fontId="5" fillId="0" borderId="5" xfId="0" applyFont="1" applyBorder="1" applyAlignment="1">
      <alignment horizontal="left" vertical="center"/>
    </xf>
    <xf numFmtId="0" fontId="4" fillId="0" borderId="10" xfId="0" applyFont="1" applyBorder="1" applyAlignment="1">
      <alignment horizontal="left" vertical="center"/>
    </xf>
    <xf numFmtId="166" fontId="3" fillId="0" borderId="0" xfId="0" applyNumberFormat="1" applyFont="1" applyBorder="1" applyAlignment="1">
      <alignment horizontal="center" vertical="center" wrapText="1"/>
    </xf>
    <xf numFmtId="0" fontId="3" fillId="0" borderId="10" xfId="0" applyFont="1" applyBorder="1" applyAlignment="1">
      <alignmen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wrapText="1"/>
    </xf>
    <xf numFmtId="166" fontId="2" fillId="0" borderId="11" xfId="0" applyNumberFormat="1" applyFont="1" applyBorder="1" applyAlignment="1">
      <alignment horizontal="center" vertical="center" wrapText="1"/>
    </xf>
    <xf numFmtId="0" fontId="2" fillId="0" borderId="1" xfId="0" applyFont="1" applyBorder="1" applyAlignment="1">
      <alignment horizontal="center" vertical="center" wrapText="1"/>
    </xf>
    <xf numFmtId="166" fontId="3" fillId="0" borderId="13"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3" fillId="0" borderId="5" xfId="0" applyFont="1" applyBorder="1" applyAlignment="1">
      <alignment vertical="center" wrapText="1"/>
    </xf>
    <xf numFmtId="0" fontId="2" fillId="0" borderId="0" xfId="0" applyFont="1" applyAlignment="1">
      <alignment horizontal="left"/>
    </xf>
    <xf numFmtId="9" fontId="3" fillId="0" borderId="0" xfId="0" applyNumberFormat="1" applyFont="1" applyBorder="1" applyAlignment="1">
      <alignment horizontal="center" vertical="center" wrapText="1"/>
    </xf>
    <xf numFmtId="9" fontId="3" fillId="0" borderId="8" xfId="0" applyNumberFormat="1" applyFont="1" applyBorder="1" applyAlignment="1">
      <alignment horizontal="center" vertical="center" wrapText="1"/>
    </xf>
    <xf numFmtId="9" fontId="3" fillId="0" borderId="9" xfId="0" applyNumberFormat="1" applyFont="1" applyBorder="1" applyAlignment="1">
      <alignment horizontal="center" vertical="center" wrapText="1"/>
    </xf>
    <xf numFmtId="9" fontId="2" fillId="0" borderId="11"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0" fontId="3" fillId="0" borderId="0" xfId="0" applyNumberFormat="1" applyFont="1" applyBorder="1" applyAlignment="1">
      <alignment horizontal="center" vertical="center" wrapText="1"/>
    </xf>
    <xf numFmtId="10" fontId="2" fillId="0" borderId="6"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9" fontId="4" fillId="0" borderId="6"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4" fillId="0" borderId="10" xfId="0" applyFont="1" applyBorder="1" applyAlignment="1">
      <alignment horizontal="center" vertical="center" wrapText="1"/>
    </xf>
    <xf numFmtId="10" fontId="4" fillId="0" borderId="13" xfId="0" applyNumberFormat="1" applyFont="1" applyBorder="1" applyAlignment="1">
      <alignment horizontal="center" vertical="center" wrapText="1"/>
    </xf>
    <xf numFmtId="0" fontId="5" fillId="0" borderId="10" xfId="0" applyFont="1" applyBorder="1" applyAlignment="1">
      <alignment horizontal="center" vertical="center" wrapText="1"/>
    </xf>
    <xf numFmtId="10" fontId="2" fillId="0" borderId="12"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2" xfId="0" applyFont="1" applyBorder="1" applyAlignment="1">
      <alignmen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9" fontId="3" fillId="0" borderId="6"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vertical="center" wrapText="1"/>
    </xf>
    <xf numFmtId="9" fontId="3" fillId="0" borderId="13"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wrapText="1"/>
    </xf>
    <xf numFmtId="0" fontId="2"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horizontal="center" vertical="center" wrapText="1"/>
    </xf>
    <xf numFmtId="9" fontId="3" fillId="0" borderId="4" xfId="0" applyNumberFormat="1" applyFont="1" applyBorder="1" applyAlignment="1">
      <alignment horizontal="center" vertical="center" wrapTex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0" borderId="0"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5" xfId="0" applyFont="1" applyBorder="1" applyAlignment="1">
      <alignment horizontal="center" vertical="center"/>
    </xf>
    <xf numFmtId="0" fontId="2" fillId="0" borderId="10" xfId="0" applyFont="1" applyBorder="1" applyAlignment="1">
      <alignment horizontal="center" vertical="center"/>
    </xf>
    <xf numFmtId="0" fontId="5" fillId="0" borderId="5" xfId="0" applyFont="1" applyBorder="1" applyAlignment="1">
      <alignment vertical="center"/>
    </xf>
    <xf numFmtId="0" fontId="4" fillId="0" borderId="10" xfId="0" applyFont="1" applyBorder="1" applyAlignment="1">
      <alignment vertical="center"/>
    </xf>
    <xf numFmtId="0" fontId="3" fillId="0" borderId="13"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wrapText="1"/>
    </xf>
    <xf numFmtId="0" fontId="2" fillId="2" borderId="0" xfId="0" applyFont="1" applyFill="1" applyAlignment="1">
      <alignment horizontal="left" vertical="center"/>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xf>
    <xf numFmtId="165" fontId="14" fillId="0" borderId="13" xfId="0" applyNumberFormat="1" applyFont="1" applyFill="1" applyBorder="1" applyAlignment="1">
      <alignment horizontal="center" vertical="center"/>
    </xf>
    <xf numFmtId="175" fontId="11" fillId="2" borderId="0" xfId="10" applyNumberFormat="1" applyFont="1" applyFill="1" applyAlignment="1">
      <alignment horizontal="center"/>
    </xf>
    <xf numFmtId="0" fontId="5" fillId="0" borderId="13" xfId="0" applyFont="1" applyBorder="1" applyAlignment="1">
      <alignment horizontal="center" vertical="center" wrapText="1"/>
    </xf>
    <xf numFmtId="0" fontId="4" fillId="0" borderId="14" xfId="0" applyFont="1" applyBorder="1" applyAlignment="1">
      <alignment horizontal="center" vertical="center" wrapText="1"/>
    </xf>
    <xf numFmtId="41" fontId="11" fillId="2" borderId="0" xfId="10" applyFont="1" applyFill="1"/>
    <xf numFmtId="0" fontId="3" fillId="2" borderId="0" xfId="0" applyFont="1" applyFill="1" applyBorder="1" applyAlignment="1">
      <alignment horizontal="left"/>
    </xf>
    <xf numFmtId="1" fontId="3" fillId="0" borderId="0" xfId="0" applyNumberFormat="1" applyFont="1"/>
    <xf numFmtId="0" fontId="3" fillId="0" borderId="13" xfId="0" applyFont="1" applyBorder="1" applyAlignment="1">
      <alignment horizontal="left" vertical="center"/>
    </xf>
    <xf numFmtId="0" fontId="3" fillId="0" borderId="1"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vertical="center"/>
    </xf>
    <xf numFmtId="0" fontId="2"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5" xfId="0" applyFont="1" applyBorder="1" applyAlignment="1">
      <alignment horizontal="center" vertical="center" wrapText="1"/>
    </xf>
    <xf numFmtId="3" fontId="3" fillId="0" borderId="14" xfId="0" applyNumberFormat="1" applyFont="1" applyBorder="1" applyAlignment="1">
      <alignment horizontal="center" vertical="center" wrapText="1"/>
    </xf>
    <xf numFmtId="3" fontId="10" fillId="2" borderId="0" xfId="4" applyNumberFormat="1" applyFont="1" applyFill="1" applyBorder="1"/>
    <xf numFmtId="0" fontId="3" fillId="2" borderId="1" xfId="0" applyFont="1" applyFill="1" applyBorder="1" applyAlignment="1">
      <alignment vertical="center" wrapText="1"/>
    </xf>
    <xf numFmtId="166" fontId="5" fillId="0" borderId="13" xfId="0" applyNumberFormat="1" applyFont="1" applyBorder="1" applyAlignment="1">
      <alignment horizontal="center" vertical="center" wrapText="1"/>
    </xf>
    <xf numFmtId="166" fontId="5" fillId="0" borderId="0"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6" fontId="4" fillId="0" borderId="11" xfId="0" applyNumberFormat="1" applyFont="1" applyBorder="1" applyAlignment="1">
      <alignment horizontal="center" vertical="center" wrapText="1"/>
    </xf>
    <xf numFmtId="0" fontId="10" fillId="2" borderId="1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wrapText="1"/>
    </xf>
    <xf numFmtId="0" fontId="3" fillId="2" borderId="5" xfId="0" applyFont="1" applyFill="1" applyBorder="1" applyAlignment="1">
      <alignment vertical="center" wrapText="1"/>
    </xf>
    <xf numFmtId="0" fontId="3" fillId="2" borderId="13"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3" xfId="0" applyFont="1" applyFill="1" applyBorder="1" applyAlignment="1">
      <alignment wrapText="1"/>
    </xf>
    <xf numFmtId="166" fontId="10" fillId="2" borderId="14" xfId="2" applyNumberFormat="1" applyFont="1" applyFill="1" applyBorder="1" applyAlignment="1">
      <alignment horizontal="center" vertical="center" wrapText="1"/>
    </xf>
    <xf numFmtId="0" fontId="11" fillId="2" borderId="0" xfId="0" applyFont="1" applyFill="1" applyAlignment="1">
      <alignment horizontal="center"/>
    </xf>
    <xf numFmtId="0" fontId="10" fillId="2" borderId="0" xfId="0" applyFont="1" applyFill="1" applyAlignment="1">
      <alignment horizontal="left"/>
    </xf>
    <xf numFmtId="0" fontId="12" fillId="2" borderId="7" xfId="0" applyFont="1" applyFill="1" applyBorder="1" applyAlignment="1">
      <alignment horizontal="left" vertical="center" wrapText="1" indent="2"/>
    </xf>
    <xf numFmtId="0" fontId="12" fillId="2" borderId="5" xfId="0" applyFont="1" applyFill="1" applyBorder="1" applyAlignment="1">
      <alignment horizontal="left" vertical="center" wrapText="1" indent="2"/>
    </xf>
    <xf numFmtId="0" fontId="14" fillId="2" borderId="0" xfId="0" applyFont="1" applyFill="1" applyBorder="1" applyAlignment="1">
      <alignment vertical="center"/>
    </xf>
    <xf numFmtId="3" fontId="3" fillId="2" borderId="0" xfId="0" applyNumberFormat="1" applyFont="1" applyFill="1" applyBorder="1" applyAlignment="1">
      <alignment horizontal="right"/>
    </xf>
    <xf numFmtId="3" fontId="11" fillId="2" borderId="0" xfId="0" applyNumberFormat="1" applyFont="1" applyFill="1" applyBorder="1" applyAlignment="1">
      <alignment horizontal="right"/>
    </xf>
    <xf numFmtId="165" fontId="14" fillId="2" borderId="0" xfId="0" applyNumberFormat="1" applyFont="1" applyFill="1" applyBorder="1" applyAlignment="1">
      <alignment horizontal="center" vertical="center"/>
    </xf>
    <xf numFmtId="3" fontId="18" fillId="2" borderId="0" xfId="2" applyNumberFormat="1" applyFont="1" applyFill="1"/>
    <xf numFmtId="0" fontId="10" fillId="2" borderId="7" xfId="0" applyFont="1" applyFill="1" applyBorder="1" applyAlignment="1">
      <alignment horizontal="left"/>
    </xf>
    <xf numFmtId="0" fontId="5" fillId="2" borderId="0" xfId="0" applyFont="1" applyFill="1" applyAlignment="1">
      <alignment vertical="center"/>
    </xf>
    <xf numFmtId="0" fontId="11" fillId="0" borderId="0" xfId="14" applyFont="1" applyAlignment="1">
      <alignment vertical="center"/>
    </xf>
    <xf numFmtId="0" fontId="3" fillId="0" borderId="0" xfId="0" applyFont="1" applyFill="1"/>
    <xf numFmtId="0" fontId="2" fillId="0" borderId="1" xfId="0" applyFont="1" applyFill="1" applyBorder="1" applyAlignment="1">
      <alignment horizontal="center"/>
    </xf>
    <xf numFmtId="0" fontId="3" fillId="0" borderId="0" xfId="0" applyFont="1" applyFill="1" applyAlignment="1">
      <alignment horizont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3" fillId="2" borderId="13" xfId="0" applyFont="1" applyFill="1" applyBorder="1" applyAlignment="1">
      <alignment horizontal="center" vertical="center"/>
    </xf>
    <xf numFmtId="1" fontId="3" fillId="2" borderId="6" xfId="0" applyNumberFormat="1" applyFont="1" applyFill="1" applyBorder="1" applyAlignment="1">
      <alignment horizontal="center" vertical="center"/>
    </xf>
    <xf numFmtId="0" fontId="3" fillId="2" borderId="14" xfId="0" applyFont="1" applyFill="1" applyBorder="1" applyAlignment="1">
      <alignment horizontal="center" vertical="center"/>
    </xf>
    <xf numFmtId="1" fontId="3" fillId="2" borderId="9" xfId="0" applyNumberFormat="1" applyFont="1" applyFill="1" applyBorder="1" applyAlignment="1">
      <alignment horizontal="center" vertical="center"/>
    </xf>
    <xf numFmtId="165" fontId="3" fillId="2" borderId="13"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0" fillId="2" borderId="2"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9" xfId="0" applyFont="1" applyFill="1" applyBorder="1" applyAlignment="1">
      <alignment horizontal="center" vertical="center"/>
    </xf>
    <xf numFmtId="0" fontId="3" fillId="2" borderId="3" xfId="0" applyFont="1" applyFill="1" applyBorder="1" applyAlignment="1">
      <alignment horizontal="left" vertical="center" wrapText="1"/>
    </xf>
    <xf numFmtId="0" fontId="11" fillId="2" borderId="1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0" borderId="0" xfId="0" applyFont="1" applyAlignment="1">
      <alignment horizontal="left" wrapText="1"/>
    </xf>
    <xf numFmtId="0" fontId="3" fillId="2" borderId="0" xfId="0" applyFont="1" applyFill="1" applyBorder="1" applyAlignment="1">
      <alignment horizontal="left" wrapText="1"/>
    </xf>
    <xf numFmtId="0" fontId="2" fillId="2" borderId="0" xfId="0" applyFont="1" applyFill="1" applyAlignment="1">
      <alignment horizontal="left" vertical="center"/>
    </xf>
    <xf numFmtId="0" fontId="3" fillId="2" borderId="0" xfId="0" applyFont="1" applyFill="1" applyAlignment="1">
      <alignment horizontal="left" vertical="center"/>
    </xf>
    <xf numFmtId="0" fontId="11" fillId="2" borderId="0" xfId="0" quotePrefix="1" applyFont="1" applyFill="1" applyAlignment="1">
      <alignment horizontal="left"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left" vertical="center" wrapText="1"/>
    </xf>
    <xf numFmtId="0" fontId="11" fillId="2" borderId="0" xfId="0" applyFont="1" applyFill="1" applyAlignment="1">
      <alignment horizontal="lef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4" fillId="2" borderId="2" xfId="8" applyFont="1" applyFill="1" applyBorder="1" applyAlignment="1">
      <alignment horizontal="center" vertical="center"/>
    </xf>
    <xf numFmtId="0" fontId="4" fillId="2" borderId="4" xfId="8" applyFont="1" applyFill="1" applyBorder="1" applyAlignment="1">
      <alignment horizontal="center" vertical="center"/>
    </xf>
    <xf numFmtId="0" fontId="4" fillId="2" borderId="3" xfId="8" applyFont="1" applyFill="1" applyBorder="1" applyAlignment="1">
      <alignment horizontal="center" vertic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165" fontId="3" fillId="2" borderId="5" xfId="0" applyNumberFormat="1" applyFont="1" applyFill="1" applyBorder="1" applyAlignment="1">
      <alignment horizontal="center" vertical="center"/>
    </xf>
    <xf numFmtId="165" fontId="3" fillId="2" borderId="0" xfId="0" applyNumberFormat="1" applyFont="1" applyFill="1" applyAlignment="1">
      <alignment horizontal="center" vertical="center"/>
    </xf>
    <xf numFmtId="1" fontId="3" fillId="2" borderId="0" xfId="0" applyNumberFormat="1" applyFont="1" applyFill="1" applyAlignment="1">
      <alignment horizontal="center" vertical="center"/>
    </xf>
    <xf numFmtId="0" fontId="3" fillId="2" borderId="5" xfId="0" applyFont="1" applyFill="1" applyBorder="1" applyAlignment="1">
      <alignment horizontal="center" vertical="center"/>
    </xf>
    <xf numFmtId="1" fontId="3" fillId="2" borderId="5" xfId="0" applyNumberFormat="1" applyFont="1" applyFill="1" applyBorder="1" applyAlignment="1">
      <alignment horizontal="center" vertical="center"/>
    </xf>
    <xf numFmtId="1" fontId="3" fillId="2" borderId="8" xfId="0" applyNumberFormat="1" applyFont="1" applyFill="1" applyBorder="1" applyAlignment="1">
      <alignment horizontal="center" vertical="center"/>
    </xf>
    <xf numFmtId="0" fontId="3" fillId="2" borderId="7" xfId="0" applyFont="1" applyFill="1" applyBorder="1" applyAlignment="1">
      <alignment horizontal="center" vertical="center"/>
    </xf>
    <xf numFmtId="1" fontId="3" fillId="2" borderId="7" xfId="0" applyNumberFormat="1" applyFont="1" applyFill="1" applyBorder="1" applyAlignment="1">
      <alignment horizontal="center" vertical="center"/>
    </xf>
    <xf numFmtId="0" fontId="3" fillId="2" borderId="3" xfId="0" quotePrefix="1" applyFont="1" applyFill="1" applyBorder="1" applyAlignment="1">
      <alignment horizontal="left"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11" fillId="2" borderId="0" xfId="0" applyFont="1" applyFill="1" applyBorder="1" applyAlignment="1">
      <alignment horizontal="justify" vertical="center" wrapText="1"/>
    </xf>
    <xf numFmtId="0" fontId="11" fillId="2" borderId="0" xfId="0" applyFont="1" applyFill="1" applyAlignment="1">
      <alignment horizontal="justify" vertical="center" wrapText="1"/>
    </xf>
    <xf numFmtId="0" fontId="3" fillId="2" borderId="0" xfId="0" applyFont="1" applyFill="1" applyBorder="1" applyAlignment="1">
      <alignment horizontal="left" vertical="center"/>
    </xf>
    <xf numFmtId="0" fontId="5" fillId="2" borderId="0" xfId="0" applyFont="1" applyFill="1" applyAlignment="1">
      <alignment vertical="center" wrapText="1"/>
    </xf>
    <xf numFmtId="0" fontId="5" fillId="2" borderId="0" xfId="0" applyFont="1" applyFill="1" applyAlignment="1">
      <alignment vertic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left" vertical="top"/>
    </xf>
    <xf numFmtId="0" fontId="3" fillId="0" borderId="2" xfId="0" applyFont="1" applyBorder="1" applyAlignment="1">
      <alignment vertical="top" wrapText="1"/>
    </xf>
    <xf numFmtId="0" fontId="3" fillId="0" borderId="7" xfId="0" applyFont="1" applyBorder="1" applyAlignment="1">
      <alignment vertical="top"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10"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vertical="center" wrapText="1"/>
    </xf>
    <xf numFmtId="0" fontId="10" fillId="0" borderId="14" xfId="0" applyFont="1" applyBorder="1" applyAlignment="1">
      <alignmen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15" xfId="0" applyFont="1" applyBorder="1" applyAlignment="1">
      <alignmen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7" xfId="0" applyFont="1" applyBorder="1" applyAlignment="1">
      <alignment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2" fillId="0" borderId="15" xfId="0" applyFont="1" applyBorder="1" applyAlignment="1">
      <alignment vertical="center" wrapText="1"/>
    </xf>
    <xf numFmtId="0" fontId="2" fillId="0" borderId="14" xfId="0" applyFont="1" applyBorder="1" applyAlignment="1">
      <alignment vertical="center" wrapText="1"/>
    </xf>
    <xf numFmtId="0" fontId="11" fillId="2" borderId="1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 xfId="0" applyFont="1" applyFill="1" applyBorder="1" applyAlignment="1">
      <alignment vertical="center" wrapText="1"/>
    </xf>
    <xf numFmtId="0" fontId="11" fillId="2" borderId="9" xfId="0" applyFont="1" applyFill="1" applyBorder="1" applyAlignment="1">
      <alignment vertical="center" wrapText="1"/>
    </xf>
    <xf numFmtId="0" fontId="11" fillId="2" borderId="6" xfId="0" applyFont="1" applyFill="1" applyBorder="1" applyAlignment="1">
      <alignment vertical="center" wrapText="1"/>
    </xf>
    <xf numFmtId="0" fontId="11" fillId="2" borderId="1" xfId="0" applyFont="1" applyFill="1" applyBorder="1" applyAlignment="1">
      <alignment vertical="center" wrapText="1"/>
    </xf>
    <xf numFmtId="0" fontId="11" fillId="2" borderId="3" xfId="0" applyFont="1" applyFill="1" applyBorder="1" applyAlignment="1">
      <alignment horizontal="left" wrapText="1"/>
    </xf>
    <xf numFmtId="0" fontId="2" fillId="2" borderId="0" xfId="0" applyFont="1" applyFill="1" applyAlignment="1">
      <alignment horizontal="left"/>
    </xf>
    <xf numFmtId="0" fontId="3" fillId="2" borderId="0" xfId="0" applyFont="1" applyFill="1" applyAlignment="1">
      <alignment horizontal="left"/>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3" fillId="2" borderId="0" xfId="0" applyFont="1" applyFill="1" applyAlignment="1">
      <alignment horizontal="left" wrapText="1"/>
    </xf>
    <xf numFmtId="0" fontId="2" fillId="0" borderId="1" xfId="0" applyFont="1" applyFill="1" applyBorder="1" applyAlignment="1">
      <alignment horizontal="center" vertical="center"/>
    </xf>
    <xf numFmtId="0" fontId="2" fillId="0" borderId="1" xfId="0" applyFont="1" applyFill="1" applyBorder="1" applyAlignment="1">
      <alignment horizontal="center"/>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left" vertical="top" wrapText="1"/>
    </xf>
    <xf numFmtId="0" fontId="3" fillId="0" borderId="2" xfId="0" applyFont="1" applyBorder="1" applyAlignment="1">
      <alignment horizontal="center" vertical="center"/>
    </xf>
    <xf numFmtId="0" fontId="3" fillId="0" borderId="1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top" wrapText="1"/>
    </xf>
    <xf numFmtId="0" fontId="3" fillId="2" borderId="0" xfId="0" applyFont="1" applyFill="1" applyAlignment="1">
      <alignment horizontal="left" vertical="center" wrapText="1"/>
    </xf>
    <xf numFmtId="0" fontId="3" fillId="2" borderId="1" xfId="0" applyFont="1" applyFill="1" applyBorder="1" applyAlignment="1">
      <alignment vertical="center" wrapTex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10" fillId="2" borderId="12"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3" fontId="12" fillId="2" borderId="13" xfId="0" applyNumberFormat="1" applyFont="1" applyFill="1" applyBorder="1" applyAlignment="1">
      <alignment horizontal="center" vertical="center" wrapText="1"/>
    </xf>
    <xf numFmtId="3" fontId="12" fillId="2" borderId="14" xfId="0" applyNumberFormat="1" applyFont="1" applyFill="1" applyBorder="1" applyAlignment="1">
      <alignment horizontal="center" vertical="center" wrapText="1"/>
    </xf>
    <xf numFmtId="3" fontId="10" fillId="2" borderId="11" xfId="0" applyNumberFormat="1" applyFont="1" applyFill="1" applyBorder="1" applyAlignment="1">
      <alignment horizontal="center" vertical="center" wrapText="1"/>
    </xf>
    <xf numFmtId="3" fontId="12" fillId="2" borderId="0" xfId="0" applyNumberFormat="1" applyFont="1" applyFill="1" applyBorder="1" applyAlignment="1">
      <alignment horizontal="center" vertical="center" wrapText="1"/>
    </xf>
    <xf numFmtId="3" fontId="12" fillId="2" borderId="8" xfId="0" applyNumberFormat="1" applyFont="1" applyFill="1" applyBorder="1" applyAlignment="1">
      <alignment horizontal="center" vertical="center" wrapText="1"/>
    </xf>
  </cellXfs>
  <cellStyles count="15">
    <cellStyle name="Hipervínculo" xfId="14" builtinId="8"/>
    <cellStyle name="Millares" xfId="1" builtinId="3"/>
    <cellStyle name="Millares [0]" xfId="10" builtinId="6"/>
    <cellStyle name="Millares [0] 2" xfId="11" xr:uid="{6A96D004-08DF-4934-91D7-DFB169A5418C}"/>
    <cellStyle name="Millares 2" xfId="3" xr:uid="{A40C4277-2EF3-4052-BD61-6E8F7E72EDCE}"/>
    <cellStyle name="Millares 2 2" xfId="4" xr:uid="{750FAB4B-EA50-45BE-A9B2-68F582470C4E}"/>
    <cellStyle name="Moneda [0]" xfId="13" builtinId="7"/>
    <cellStyle name="Moneda [0] 2" xfId="6" xr:uid="{05445A1C-13CD-4687-935F-4CC12DB94AAB}"/>
    <cellStyle name="Moneda 2" xfId="5" xr:uid="{53066693-D579-45C9-BADF-6F859B106D20}"/>
    <cellStyle name="Normal" xfId="0" builtinId="0"/>
    <cellStyle name="Normal 10" xfId="8" xr:uid="{A63AE861-32D9-4A32-87C0-84BA2ED25EFC}"/>
    <cellStyle name="Normal 2" xfId="7" xr:uid="{DF508A5E-96A1-4F11-AE12-513A7D554C0D}"/>
    <cellStyle name="Normal 4" xfId="12" xr:uid="{031E05D0-B8F3-4324-9F4B-10927BB2E4F3}"/>
    <cellStyle name="Porcentaje" xfId="2" builtinId="5"/>
    <cellStyle name="Porcentual 2 4" xfId="9" xr:uid="{E96D666B-5A12-4218-AFD0-B9DC22C7BA7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4.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2.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dos%20Deuda/BaseDatos/SDBaseDa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ldos%20Deuda/2002/Junio/ProyStock06-2002D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ldos%20Deuda/2002/Marzo/SDExterna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ervicio%20Deuda/Mar2004/DEMar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3D66-ACE6-46C1-9328-290A9811A590}">
  <dimension ref="A1:G14"/>
  <sheetViews>
    <sheetView workbookViewId="0">
      <selection activeCell="E16" sqref="E16"/>
    </sheetView>
  </sheetViews>
  <sheetFormatPr baseColWidth="10" defaultColWidth="10.7109375" defaultRowHeight="12.75" x14ac:dyDescent="0.2"/>
  <cols>
    <col min="1" max="1" width="29.28515625" style="2" bestFit="1" customWidth="1"/>
    <col min="2" max="3" width="7.7109375" style="2" customWidth="1"/>
    <col min="4" max="4" width="15.5703125" style="2" customWidth="1"/>
    <col min="5" max="6" width="7.7109375" style="2" customWidth="1"/>
    <col min="7" max="7" width="18.5703125" style="2" customWidth="1"/>
    <col min="8" max="16384" width="10.7109375" style="2"/>
  </cols>
  <sheetData>
    <row r="1" spans="1:7" x14ac:dyDescent="0.2">
      <c r="A1" s="1" t="s">
        <v>56</v>
      </c>
    </row>
    <row r="2" spans="1:7" x14ac:dyDescent="0.2">
      <c r="A2" s="50" t="s">
        <v>522</v>
      </c>
    </row>
    <row r="3" spans="1:7" x14ac:dyDescent="0.2">
      <c r="A3" s="2" t="s">
        <v>57</v>
      </c>
    </row>
    <row r="5" spans="1:7" ht="17.649999999999999" customHeight="1" x14ac:dyDescent="0.2">
      <c r="A5" s="613" t="s">
        <v>524</v>
      </c>
      <c r="B5" s="615">
        <v>2021</v>
      </c>
      <c r="C5" s="616"/>
      <c r="D5" s="617"/>
      <c r="E5" s="615">
        <v>2022</v>
      </c>
      <c r="F5" s="616"/>
      <c r="G5" s="617"/>
    </row>
    <row r="6" spans="1:7" x14ac:dyDescent="0.2">
      <c r="A6" s="614"/>
      <c r="B6" s="419" t="s">
        <v>525</v>
      </c>
      <c r="C6" s="419" t="s">
        <v>526</v>
      </c>
      <c r="D6" s="419" t="s">
        <v>527</v>
      </c>
      <c r="E6" s="419" t="s">
        <v>525</v>
      </c>
      <c r="F6" s="419" t="s">
        <v>526</v>
      </c>
      <c r="G6" s="419" t="s">
        <v>527</v>
      </c>
    </row>
    <row r="7" spans="1:7" x14ac:dyDescent="0.2">
      <c r="A7" s="420" t="s">
        <v>49</v>
      </c>
      <c r="B7" s="421" t="s">
        <v>528</v>
      </c>
      <c r="C7" s="421" t="s">
        <v>529</v>
      </c>
      <c r="D7" s="421" t="s">
        <v>530</v>
      </c>
      <c r="E7" s="421" t="s">
        <v>531</v>
      </c>
      <c r="F7" s="421" t="s">
        <v>531</v>
      </c>
      <c r="G7" s="421" t="s">
        <v>532</v>
      </c>
    </row>
    <row r="8" spans="1:7" x14ac:dyDescent="0.2">
      <c r="A8" s="420" t="s">
        <v>50</v>
      </c>
      <c r="B8" s="422" t="s">
        <v>533</v>
      </c>
      <c r="C8" s="421" t="s">
        <v>534</v>
      </c>
      <c r="D8" s="421" t="s">
        <v>535</v>
      </c>
      <c r="E8" s="421" t="s">
        <v>533</v>
      </c>
      <c r="F8" s="421" t="s">
        <v>536</v>
      </c>
      <c r="G8" s="421" t="s">
        <v>537</v>
      </c>
    </row>
    <row r="9" spans="1:7" x14ac:dyDescent="0.2">
      <c r="A9" s="420" t="s">
        <v>51</v>
      </c>
      <c r="B9" s="421" t="s">
        <v>538</v>
      </c>
      <c r="C9" s="421" t="s">
        <v>539</v>
      </c>
      <c r="D9" s="421" t="s">
        <v>540</v>
      </c>
      <c r="E9" s="421" t="s">
        <v>536</v>
      </c>
      <c r="F9" s="421" t="s">
        <v>541</v>
      </c>
      <c r="G9" s="421" t="s">
        <v>542</v>
      </c>
    </row>
    <row r="10" spans="1:7" x14ac:dyDescent="0.2">
      <c r="A10" s="420" t="s">
        <v>52</v>
      </c>
      <c r="B10" s="421" t="s">
        <v>532</v>
      </c>
      <c r="C10" s="421" t="s">
        <v>531</v>
      </c>
      <c r="D10" s="421" t="s">
        <v>542</v>
      </c>
      <c r="E10" s="421" t="s">
        <v>531</v>
      </c>
      <c r="F10" s="421" t="s">
        <v>543</v>
      </c>
      <c r="G10" s="421" t="s">
        <v>531</v>
      </c>
    </row>
    <row r="11" spans="1:7" x14ac:dyDescent="0.2">
      <c r="A11" s="420" t="s">
        <v>544</v>
      </c>
      <c r="B11" s="422" t="s">
        <v>533</v>
      </c>
      <c r="C11" s="421" t="s">
        <v>545</v>
      </c>
      <c r="D11" s="421" t="s">
        <v>529</v>
      </c>
      <c r="E11" s="422" t="s">
        <v>533</v>
      </c>
      <c r="F11" s="421" t="s">
        <v>546</v>
      </c>
      <c r="G11" s="421" t="s">
        <v>535</v>
      </c>
    </row>
    <row r="12" spans="1:7" x14ac:dyDescent="0.2">
      <c r="A12" s="420" t="s">
        <v>53</v>
      </c>
      <c r="B12" s="421" t="s">
        <v>547</v>
      </c>
      <c r="C12" s="421" t="s">
        <v>548</v>
      </c>
      <c r="D12" s="421" t="s">
        <v>547</v>
      </c>
      <c r="E12" s="421" t="s">
        <v>528</v>
      </c>
      <c r="F12" s="421" t="s">
        <v>530</v>
      </c>
      <c r="G12" s="421" t="s">
        <v>535</v>
      </c>
    </row>
    <row r="13" spans="1:7" x14ac:dyDescent="0.2">
      <c r="A13" s="420" t="s">
        <v>54</v>
      </c>
      <c r="B13" s="422" t="s">
        <v>533</v>
      </c>
      <c r="C13" s="421" t="s">
        <v>549</v>
      </c>
      <c r="D13" s="421" t="s">
        <v>550</v>
      </c>
      <c r="E13" s="422" t="s">
        <v>533</v>
      </c>
      <c r="F13" s="421" t="s">
        <v>551</v>
      </c>
      <c r="G13" s="421" t="s">
        <v>552</v>
      </c>
    </row>
    <row r="14" spans="1:7" x14ac:dyDescent="0.2">
      <c r="A14" s="412" t="s">
        <v>523</v>
      </c>
    </row>
  </sheetData>
  <mergeCells count="3">
    <mergeCell ref="A5:A6"/>
    <mergeCell ref="B5:D5"/>
    <mergeCell ref="E5:G5"/>
  </mergeCells>
  <pageMargins left="0.7" right="0.7" top="0.75" bottom="0.75" header="0.3" footer="0.3"/>
  <pageSetup paperSize="9" orientation="portrait" horizontalDpi="0" verticalDpi="0" r:id="rId1"/>
  <ignoredErrors>
    <ignoredError sqref="B7:G1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43F02-2EC7-4375-A2E8-F86F2B043681}">
  <dimension ref="A1:D11"/>
  <sheetViews>
    <sheetView workbookViewId="0">
      <selection activeCell="A13" sqref="A13"/>
    </sheetView>
  </sheetViews>
  <sheetFormatPr baseColWidth="10" defaultColWidth="10.7109375" defaultRowHeight="12.75" x14ac:dyDescent="0.2"/>
  <cols>
    <col min="1" max="1" width="44.28515625" style="2" bestFit="1" customWidth="1"/>
    <col min="2" max="16384" width="10.7109375" style="2"/>
  </cols>
  <sheetData>
    <row r="1" spans="1:4" x14ac:dyDescent="0.2">
      <c r="A1" s="239" t="s">
        <v>199</v>
      </c>
      <c r="B1" s="238"/>
    </row>
    <row r="2" spans="1:4" x14ac:dyDescent="0.2">
      <c r="A2" s="239" t="s">
        <v>456</v>
      </c>
      <c r="B2" s="238"/>
    </row>
    <row r="3" spans="1:4" x14ac:dyDescent="0.2">
      <c r="A3" s="238" t="s">
        <v>250</v>
      </c>
      <c r="B3" s="238"/>
    </row>
    <row r="4" spans="1:4" x14ac:dyDescent="0.2">
      <c r="A4" s="238"/>
      <c r="B4" s="238"/>
    </row>
    <row r="5" spans="1:4" ht="25.5" x14ac:dyDescent="0.2">
      <c r="A5" s="245"/>
      <c r="B5" s="246" t="s">
        <v>230</v>
      </c>
      <c r="C5" s="246" t="s">
        <v>229</v>
      </c>
    </row>
    <row r="6" spans="1:4" x14ac:dyDescent="0.2">
      <c r="A6" s="240" t="s">
        <v>40</v>
      </c>
      <c r="B6" s="241">
        <v>67402875.728085712</v>
      </c>
      <c r="C6" s="241">
        <v>67585692.230840221</v>
      </c>
    </row>
    <row r="7" spans="1:4" x14ac:dyDescent="0.2">
      <c r="A7" s="185" t="s">
        <v>277</v>
      </c>
      <c r="B7" s="242">
        <v>8658835.7957008407</v>
      </c>
      <c r="C7" s="242">
        <v>16752303.418531699</v>
      </c>
      <c r="D7" s="26"/>
    </row>
    <row r="8" spans="1:4" x14ac:dyDescent="0.2">
      <c r="A8" s="185" t="s">
        <v>200</v>
      </c>
      <c r="B8" s="242">
        <v>-1683371.9248699024</v>
      </c>
      <c r="C8" s="242">
        <v>-3834708.2094836961</v>
      </c>
    </row>
    <row r="9" spans="1:4" x14ac:dyDescent="0.2">
      <c r="A9" s="187" t="s">
        <v>42</v>
      </c>
      <c r="B9" s="243">
        <v>74378339.59891665</v>
      </c>
      <c r="C9" s="243">
        <v>80503287.439888224</v>
      </c>
      <c r="D9" s="26"/>
    </row>
    <row r="10" spans="1:4" x14ac:dyDescent="0.2">
      <c r="A10" s="607" t="s">
        <v>43</v>
      </c>
      <c r="B10" s="249">
        <v>33</v>
      </c>
      <c r="C10" s="249">
        <v>34.112542688729903</v>
      </c>
    </row>
    <row r="11" spans="1:4" x14ac:dyDescent="0.2">
      <c r="A11" s="2" t="s">
        <v>24</v>
      </c>
    </row>
  </sheetData>
  <phoneticPr fontId="20"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FD344-B6AC-4B64-99A1-57615CD454CC}">
  <dimension ref="A1:E10"/>
  <sheetViews>
    <sheetView workbookViewId="0">
      <selection activeCell="D11" sqref="D11"/>
    </sheetView>
  </sheetViews>
  <sheetFormatPr baseColWidth="10" defaultColWidth="10.7109375" defaultRowHeight="15" x14ac:dyDescent="0.25"/>
  <cols>
    <col min="1" max="1" width="27.42578125" style="244" customWidth="1"/>
    <col min="2" max="16384" width="10.7109375" style="244"/>
  </cols>
  <sheetData>
    <row r="1" spans="1:5" x14ac:dyDescent="0.25">
      <c r="A1" s="247" t="s">
        <v>270</v>
      </c>
      <c r="B1" s="95"/>
    </row>
    <row r="2" spans="1:5" x14ac:dyDescent="0.25">
      <c r="A2" s="247" t="s">
        <v>231</v>
      </c>
      <c r="B2" s="95"/>
    </row>
    <row r="3" spans="1:5" x14ac:dyDescent="0.25">
      <c r="A3" s="248" t="s">
        <v>209</v>
      </c>
      <c r="B3" s="95"/>
    </row>
    <row r="4" spans="1:5" x14ac:dyDescent="0.25">
      <c r="A4" s="248"/>
      <c r="B4" s="95"/>
    </row>
    <row r="5" spans="1:5" x14ac:dyDescent="0.25">
      <c r="A5" s="329"/>
      <c r="B5" s="653" t="s">
        <v>291</v>
      </c>
      <c r="C5" s="654"/>
      <c r="D5" s="655" t="s">
        <v>292</v>
      </c>
      <c r="E5" s="654"/>
    </row>
    <row r="6" spans="1:5" x14ac:dyDescent="0.25">
      <c r="A6" s="330"/>
      <c r="B6" s="331" t="s">
        <v>44</v>
      </c>
      <c r="C6" s="332" t="s">
        <v>122</v>
      </c>
      <c r="D6" s="333" t="s">
        <v>44</v>
      </c>
      <c r="E6" s="332" t="s">
        <v>122</v>
      </c>
    </row>
    <row r="7" spans="1:5" x14ac:dyDescent="0.25">
      <c r="A7" s="266" t="s">
        <v>201</v>
      </c>
      <c r="B7" s="334">
        <v>18727.822632809599</v>
      </c>
      <c r="C7" s="402">
        <v>5.7747293173404497</v>
      </c>
      <c r="D7" s="327">
        <v>16372.210390947481</v>
      </c>
      <c r="E7" s="402">
        <v>4.9371527238725896</v>
      </c>
    </row>
    <row r="8" spans="1:5" x14ac:dyDescent="0.25">
      <c r="A8" s="266" t="s">
        <v>202</v>
      </c>
      <c r="B8" s="334">
        <v>106467.70626813147</v>
      </c>
      <c r="C8" s="402">
        <v>32.971167507050097</v>
      </c>
      <c r="D8" s="327">
        <v>113121.41979517118</v>
      </c>
      <c r="E8" s="402">
        <v>34.112542688729903</v>
      </c>
    </row>
    <row r="9" spans="1:5" x14ac:dyDescent="0.25">
      <c r="A9" s="267" t="s">
        <v>203</v>
      </c>
      <c r="B9" s="335">
        <v>-87739.883635321865</v>
      </c>
      <c r="C9" s="403">
        <v>-27.196438189709646</v>
      </c>
      <c r="D9" s="328">
        <v>-96749.2094042237</v>
      </c>
      <c r="E9" s="403">
        <v>-29.175389964857313</v>
      </c>
    </row>
    <row r="10" spans="1:5" x14ac:dyDescent="0.25">
      <c r="A10" s="2" t="s">
        <v>24</v>
      </c>
      <c r="B10" s="2"/>
      <c r="C10" s="2"/>
    </row>
  </sheetData>
  <mergeCells count="2">
    <mergeCell ref="B5:C5"/>
    <mergeCell ref="D5:E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F8BB8-247C-4E23-BBBC-509908E48FE6}">
  <dimension ref="A1:I16"/>
  <sheetViews>
    <sheetView workbookViewId="0">
      <selection activeCell="A17" sqref="A17"/>
    </sheetView>
  </sheetViews>
  <sheetFormatPr baseColWidth="10" defaultColWidth="10.7109375" defaultRowHeight="12.75" x14ac:dyDescent="0.2"/>
  <cols>
    <col min="1" max="1" width="26.5703125" style="2" customWidth="1"/>
    <col min="2" max="9" width="9.42578125" style="2" bestFit="1" customWidth="1"/>
    <col min="10" max="16384" width="10.7109375" style="2"/>
  </cols>
  <sheetData>
    <row r="1" spans="1:9" x14ac:dyDescent="0.2">
      <c r="A1" s="1" t="s">
        <v>553</v>
      </c>
      <c r="D1" s="265"/>
    </row>
    <row r="2" spans="1:9" x14ac:dyDescent="0.2">
      <c r="A2" s="1" t="s">
        <v>232</v>
      </c>
    </row>
    <row r="4" spans="1:9" x14ac:dyDescent="0.2">
      <c r="A4" s="3"/>
      <c r="B4" s="656">
        <v>2022</v>
      </c>
      <c r="C4" s="657"/>
      <c r="D4" s="656">
        <v>2023</v>
      </c>
      <c r="E4" s="657"/>
      <c r="F4" s="656">
        <v>2024</v>
      </c>
      <c r="G4" s="657"/>
      <c r="H4" s="658">
        <v>2025</v>
      </c>
      <c r="I4" s="657"/>
    </row>
    <row r="5" spans="1:9" x14ac:dyDescent="0.2">
      <c r="A5" s="4"/>
      <c r="B5" s="268" t="s">
        <v>233</v>
      </c>
      <c r="C5" s="269" t="s">
        <v>234</v>
      </c>
      <c r="D5" s="268" t="s">
        <v>233</v>
      </c>
      <c r="E5" s="269" t="s">
        <v>234</v>
      </c>
      <c r="F5" s="268" t="s">
        <v>233</v>
      </c>
      <c r="G5" s="269" t="s">
        <v>234</v>
      </c>
      <c r="H5" s="268" t="s">
        <v>233</v>
      </c>
      <c r="I5" s="269" t="s">
        <v>234</v>
      </c>
    </row>
    <row r="6" spans="1:9" x14ac:dyDescent="0.2">
      <c r="A6" s="5" t="s">
        <v>0</v>
      </c>
      <c r="B6" s="659">
        <v>3.5</v>
      </c>
      <c r="C6" s="623">
        <v>2.9</v>
      </c>
      <c r="D6" s="660">
        <v>3.2</v>
      </c>
      <c r="E6" s="660">
        <v>2.8</v>
      </c>
      <c r="F6" s="659">
        <v>2.7</v>
      </c>
      <c r="G6" s="623">
        <v>2.7</v>
      </c>
      <c r="H6" s="660">
        <v>2.5</v>
      </c>
      <c r="I6" s="623">
        <v>2.5</v>
      </c>
    </row>
    <row r="7" spans="1:9" x14ac:dyDescent="0.2">
      <c r="A7" s="6" t="s">
        <v>1</v>
      </c>
      <c r="B7" s="659"/>
      <c r="C7" s="623"/>
      <c r="D7" s="660"/>
      <c r="E7" s="660"/>
      <c r="F7" s="659"/>
      <c r="G7" s="623"/>
      <c r="H7" s="660"/>
      <c r="I7" s="623"/>
    </row>
    <row r="8" spans="1:9" x14ac:dyDescent="0.2">
      <c r="A8" s="5" t="s">
        <v>2</v>
      </c>
      <c r="B8" s="659">
        <v>3.4</v>
      </c>
      <c r="C8" s="623">
        <v>2.5</v>
      </c>
      <c r="D8" s="660">
        <v>3.3</v>
      </c>
      <c r="E8" s="660">
        <v>3.3</v>
      </c>
      <c r="F8" s="659">
        <v>2.8</v>
      </c>
      <c r="G8" s="623">
        <v>3.2</v>
      </c>
      <c r="H8" s="660">
        <v>2.7</v>
      </c>
      <c r="I8" s="623">
        <v>3.1</v>
      </c>
    </row>
    <row r="9" spans="1:9" x14ac:dyDescent="0.2">
      <c r="A9" s="6" t="s">
        <v>1</v>
      </c>
      <c r="B9" s="659"/>
      <c r="C9" s="623"/>
      <c r="D9" s="660"/>
      <c r="E9" s="660"/>
      <c r="F9" s="659"/>
      <c r="G9" s="623"/>
      <c r="H9" s="660"/>
      <c r="I9" s="623"/>
    </row>
    <row r="10" spans="1:9" x14ac:dyDescent="0.2">
      <c r="A10" s="5" t="s">
        <v>3</v>
      </c>
      <c r="B10" s="659">
        <v>3</v>
      </c>
      <c r="C10" s="623">
        <v>3.1</v>
      </c>
      <c r="D10" s="660">
        <v>3</v>
      </c>
      <c r="E10" s="660">
        <v>3</v>
      </c>
      <c r="F10" s="659">
        <v>3</v>
      </c>
      <c r="G10" s="623">
        <v>3</v>
      </c>
      <c r="H10" s="660">
        <v>3</v>
      </c>
      <c r="I10" s="623">
        <v>3</v>
      </c>
    </row>
    <row r="11" spans="1:9" x14ac:dyDescent="0.2">
      <c r="A11" s="6" t="s">
        <v>4</v>
      </c>
      <c r="B11" s="659"/>
      <c r="C11" s="623"/>
      <c r="D11" s="660"/>
      <c r="E11" s="660"/>
      <c r="F11" s="659"/>
      <c r="G11" s="623"/>
      <c r="H11" s="660"/>
      <c r="I11" s="623"/>
    </row>
    <row r="12" spans="1:9" x14ac:dyDescent="0.2">
      <c r="A12" s="5" t="s">
        <v>5</v>
      </c>
      <c r="B12" s="662">
        <v>694</v>
      </c>
      <c r="C12" s="619">
        <v>712.7</v>
      </c>
      <c r="D12" s="661">
        <v>696</v>
      </c>
      <c r="E12" s="661">
        <v>719.2</v>
      </c>
      <c r="F12" s="663">
        <v>698</v>
      </c>
      <c r="G12" s="619">
        <v>730.6</v>
      </c>
      <c r="H12" s="661">
        <v>701</v>
      </c>
      <c r="I12" s="619">
        <v>738</v>
      </c>
    </row>
    <row r="13" spans="1:9" x14ac:dyDescent="0.2">
      <c r="A13" s="6" t="s">
        <v>6</v>
      </c>
      <c r="B13" s="662"/>
      <c r="C13" s="619"/>
      <c r="D13" s="661"/>
      <c r="E13" s="661"/>
      <c r="F13" s="663"/>
      <c r="G13" s="619"/>
      <c r="H13" s="661"/>
      <c r="I13" s="619"/>
    </row>
    <row r="14" spans="1:9" x14ac:dyDescent="0.2">
      <c r="A14" s="5" t="s">
        <v>7</v>
      </c>
      <c r="B14" s="662">
        <v>388</v>
      </c>
      <c r="C14" s="619">
        <v>395.1</v>
      </c>
      <c r="D14" s="661">
        <v>358</v>
      </c>
      <c r="E14" s="661">
        <v>367.6</v>
      </c>
      <c r="F14" s="663">
        <v>335</v>
      </c>
      <c r="G14" s="619">
        <v>334.6</v>
      </c>
      <c r="H14" s="661">
        <v>314</v>
      </c>
      <c r="I14" s="619">
        <v>313.8</v>
      </c>
    </row>
    <row r="15" spans="1:9" x14ac:dyDescent="0.2">
      <c r="A15" s="7" t="s">
        <v>8</v>
      </c>
      <c r="B15" s="665"/>
      <c r="C15" s="621"/>
      <c r="D15" s="664"/>
      <c r="E15" s="664"/>
      <c r="F15" s="666"/>
      <c r="G15" s="621"/>
      <c r="H15" s="664"/>
      <c r="I15" s="621"/>
    </row>
    <row r="16" spans="1:9" x14ac:dyDescent="0.2">
      <c r="A16" s="2" t="s">
        <v>9</v>
      </c>
    </row>
  </sheetData>
  <mergeCells count="44">
    <mergeCell ref="H14:H15"/>
    <mergeCell ref="I14:I15"/>
    <mergeCell ref="B14:B15"/>
    <mergeCell ref="C14:C15"/>
    <mergeCell ref="D14:D15"/>
    <mergeCell ref="E14:E15"/>
    <mergeCell ref="F14:F15"/>
    <mergeCell ref="G14:G15"/>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G8:G9"/>
    <mergeCell ref="H8:H9"/>
    <mergeCell ref="I8:I9"/>
    <mergeCell ref="H10:H11"/>
    <mergeCell ref="I10:I11"/>
    <mergeCell ref="B8:B9"/>
    <mergeCell ref="C8:C9"/>
    <mergeCell ref="D8:D9"/>
    <mergeCell ref="E8:E9"/>
    <mergeCell ref="F8:F9"/>
    <mergeCell ref="B4:C4"/>
    <mergeCell ref="D4:E4"/>
    <mergeCell ref="F4:G4"/>
    <mergeCell ref="H4:I4"/>
    <mergeCell ref="B6:B7"/>
    <mergeCell ref="C6:C7"/>
    <mergeCell ref="D6:D7"/>
    <mergeCell ref="E6:E7"/>
    <mergeCell ref="F6:F7"/>
    <mergeCell ref="G6:G7"/>
    <mergeCell ref="H6:H7"/>
    <mergeCell ref="I6:I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6064-F26C-417B-AD8A-6B5E60F569AB}">
  <dimension ref="A1:E19"/>
  <sheetViews>
    <sheetView zoomScaleNormal="100" workbookViewId="0">
      <selection activeCell="D11" sqref="D11:E11"/>
    </sheetView>
  </sheetViews>
  <sheetFormatPr baseColWidth="10" defaultColWidth="10.7109375" defaultRowHeight="12.75" x14ac:dyDescent="0.2"/>
  <cols>
    <col min="1" max="1" width="42.7109375" style="2" bestFit="1" customWidth="1"/>
    <col min="2" max="16384" width="10.7109375" style="2"/>
  </cols>
  <sheetData>
    <row r="1" spans="1:5" x14ac:dyDescent="0.2">
      <c r="A1" s="1" t="s">
        <v>10</v>
      </c>
    </row>
    <row r="2" spans="1:5" x14ac:dyDescent="0.2">
      <c r="A2" s="1" t="s">
        <v>235</v>
      </c>
    </row>
    <row r="3" spans="1:5" x14ac:dyDescent="0.2">
      <c r="A3" s="2" t="s">
        <v>228</v>
      </c>
    </row>
    <row r="5" spans="1:5" x14ac:dyDescent="0.2">
      <c r="A5" s="17"/>
      <c r="B5" s="20">
        <v>2022</v>
      </c>
      <c r="C5" s="20">
        <v>2023</v>
      </c>
      <c r="D5" s="19">
        <v>2024</v>
      </c>
      <c r="E5" s="19">
        <v>2025</v>
      </c>
    </row>
    <row r="6" spans="1:5" x14ac:dyDescent="0.2">
      <c r="A6" s="9" t="s">
        <v>11</v>
      </c>
      <c r="B6" s="21">
        <v>53157646.320780843</v>
      </c>
      <c r="C6" s="357">
        <v>54942713.746485487</v>
      </c>
      <c r="D6" s="21">
        <v>57189453.712379418</v>
      </c>
      <c r="E6" s="10">
        <v>58418999.708843641</v>
      </c>
    </row>
    <row r="7" spans="1:5" x14ac:dyDescent="0.2">
      <c r="A7" s="9" t="s">
        <v>12</v>
      </c>
      <c r="B7" s="21">
        <v>53143962.708180845</v>
      </c>
      <c r="C7" s="357">
        <v>54929022.071285486</v>
      </c>
      <c r="D7" s="21">
        <v>57175802.08617942</v>
      </c>
      <c r="E7" s="10">
        <v>58405309.031643644</v>
      </c>
    </row>
    <row r="8" spans="1:5" x14ac:dyDescent="0.2">
      <c r="A8" s="11" t="s">
        <v>13</v>
      </c>
      <c r="B8" s="22">
        <v>42557129.020445198</v>
      </c>
      <c r="C8" s="358">
        <v>44450674.705446541</v>
      </c>
      <c r="D8" s="22">
        <v>47567976.203633472</v>
      </c>
      <c r="E8" s="12">
        <v>49200930.191831194</v>
      </c>
    </row>
    <row r="9" spans="1:5" x14ac:dyDescent="0.2">
      <c r="A9" s="13" t="s">
        <v>14</v>
      </c>
      <c r="B9" s="22">
        <v>3625062.8540000003</v>
      </c>
      <c r="C9" s="358">
        <v>2676785.2580000004</v>
      </c>
      <c r="D9" s="22">
        <v>2309445.7779999999</v>
      </c>
      <c r="E9" s="12">
        <v>1764948.0610000002</v>
      </c>
    </row>
    <row r="10" spans="1:5" x14ac:dyDescent="0.2">
      <c r="A10" s="13" t="s">
        <v>15</v>
      </c>
      <c r="B10" s="22">
        <v>38932066.166445196</v>
      </c>
      <c r="C10" s="358">
        <v>41773889.44744654</v>
      </c>
      <c r="D10" s="22">
        <v>45258530.425633475</v>
      </c>
      <c r="E10" s="12">
        <v>47435982.130831197</v>
      </c>
    </row>
    <row r="11" spans="1:5" x14ac:dyDescent="0.2">
      <c r="A11" s="11" t="s">
        <v>16</v>
      </c>
      <c r="B11" s="22">
        <v>3306140.8919999995</v>
      </c>
      <c r="C11" s="358">
        <v>2889328.5180000002</v>
      </c>
      <c r="D11" s="22">
        <v>1791699.0880000002</v>
      </c>
      <c r="E11" s="12">
        <v>1151416.5390000001</v>
      </c>
    </row>
    <row r="12" spans="1:5" x14ac:dyDescent="0.2">
      <c r="A12" s="11" t="s">
        <v>17</v>
      </c>
      <c r="B12" s="22">
        <v>3091848.8178417711</v>
      </c>
      <c r="C12" s="358">
        <v>3178668.5274326331</v>
      </c>
      <c r="D12" s="22">
        <v>3264495.725756696</v>
      </c>
      <c r="E12" s="12">
        <v>3345440.1120405393</v>
      </c>
    </row>
    <row r="13" spans="1:5" x14ac:dyDescent="0.2">
      <c r="A13" s="11" t="s">
        <v>18</v>
      </c>
      <c r="B13" s="22">
        <v>141022.6253905452</v>
      </c>
      <c r="C13" s="358">
        <v>144982.5678403491</v>
      </c>
      <c r="D13" s="22">
        <v>148897.2407595843</v>
      </c>
      <c r="E13" s="12">
        <v>152589.20325092689</v>
      </c>
    </row>
    <row r="14" spans="1:5" x14ac:dyDescent="0.2">
      <c r="A14" s="11" t="s">
        <v>19</v>
      </c>
      <c r="B14" s="22">
        <v>1347340.9437559959</v>
      </c>
      <c r="C14" s="358">
        <v>1332339.9100236807</v>
      </c>
      <c r="D14" s="22">
        <v>1368318.0953721006</v>
      </c>
      <c r="E14" s="12">
        <v>1440444.8588963151</v>
      </c>
    </row>
    <row r="15" spans="1:5" x14ac:dyDescent="0.2">
      <c r="A15" s="11" t="s">
        <v>20</v>
      </c>
      <c r="B15" s="22">
        <v>1090674.2433937402</v>
      </c>
      <c r="C15" s="358">
        <v>1224001.0401518445</v>
      </c>
      <c r="D15" s="22">
        <v>1257188.4434353844</v>
      </c>
      <c r="E15" s="12">
        <v>1288654.1225551891</v>
      </c>
    </row>
    <row r="16" spans="1:5" x14ac:dyDescent="0.2">
      <c r="A16" s="11" t="s">
        <v>21</v>
      </c>
      <c r="B16" s="22">
        <v>1609806.165353592</v>
      </c>
      <c r="C16" s="358">
        <v>1709026.802390425</v>
      </c>
      <c r="D16" s="22">
        <v>1777227.2892221969</v>
      </c>
      <c r="E16" s="12">
        <v>1825834.0040694799</v>
      </c>
    </row>
    <row r="17" spans="1:5" x14ac:dyDescent="0.2">
      <c r="A17" s="9" t="s">
        <v>22</v>
      </c>
      <c r="B17" s="21">
        <v>13683.6126</v>
      </c>
      <c r="C17" s="357">
        <v>13691.6752</v>
      </c>
      <c r="D17" s="21">
        <v>13651.626199999999</v>
      </c>
      <c r="E17" s="10">
        <v>13690.6772</v>
      </c>
    </row>
    <row r="18" spans="1:5" x14ac:dyDescent="0.2">
      <c r="A18" s="14" t="s">
        <v>23</v>
      </c>
      <c r="B18" s="23">
        <v>13683.6126</v>
      </c>
      <c r="C18" s="15">
        <v>13691.6752</v>
      </c>
      <c r="D18" s="23">
        <v>13651.626199999999</v>
      </c>
      <c r="E18" s="16">
        <v>13690.6772</v>
      </c>
    </row>
    <row r="19" spans="1:5" x14ac:dyDescent="0.2">
      <c r="A19" s="8" t="s">
        <v>24</v>
      </c>
      <c r="B19" s="8"/>
      <c r="C19" s="8"/>
      <c r="D19" s="8"/>
      <c r="E19" s="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37F95-F43B-4362-927B-15BFC654F874}">
  <dimension ref="A1:E17"/>
  <sheetViews>
    <sheetView zoomScaleNormal="100" workbookViewId="0">
      <selection activeCell="A16" sqref="A16"/>
    </sheetView>
  </sheetViews>
  <sheetFormatPr baseColWidth="10" defaultColWidth="10.7109375" defaultRowHeight="12.75" x14ac:dyDescent="0.2"/>
  <cols>
    <col min="1" max="1" width="62.85546875" style="2" customWidth="1"/>
    <col min="2" max="16384" width="10.7109375" style="2"/>
  </cols>
  <sheetData>
    <row r="1" spans="1:5" x14ac:dyDescent="0.2">
      <c r="A1" s="24" t="s">
        <v>27</v>
      </c>
    </row>
    <row r="2" spans="1:5" x14ac:dyDescent="0.2">
      <c r="A2" s="24" t="s">
        <v>236</v>
      </c>
    </row>
    <row r="3" spans="1:5" x14ac:dyDescent="0.2">
      <c r="A3" s="25" t="s">
        <v>238</v>
      </c>
    </row>
    <row r="4" spans="1:5" x14ac:dyDescent="0.2">
      <c r="A4" s="25"/>
    </row>
    <row r="5" spans="1:5" x14ac:dyDescent="0.2">
      <c r="A5" s="336"/>
      <c r="B5" s="83">
        <v>2022</v>
      </c>
      <c r="C5" s="84">
        <v>2023</v>
      </c>
      <c r="D5" s="83">
        <v>2024</v>
      </c>
      <c r="E5" s="337">
        <v>2025</v>
      </c>
    </row>
    <row r="6" spans="1:5" x14ac:dyDescent="0.2">
      <c r="A6" s="338" t="s">
        <v>334</v>
      </c>
      <c r="B6" s="339">
        <v>50590955.947468318</v>
      </c>
      <c r="C6" s="339">
        <v>53090294.686215058</v>
      </c>
      <c r="D6" s="339">
        <v>55548765.765952185</v>
      </c>
      <c r="E6" s="339">
        <v>56939447.189816751</v>
      </c>
    </row>
    <row r="7" spans="1:5" x14ac:dyDescent="0.2">
      <c r="A7" s="340" t="s">
        <v>293</v>
      </c>
      <c r="B7" s="341">
        <v>-4.369710667917726</v>
      </c>
      <c r="C7" s="341">
        <v>4.9402876323229927</v>
      </c>
      <c r="D7" s="341">
        <v>4.6307354201391426</v>
      </c>
      <c r="E7" s="341">
        <v>2.5035325315308388</v>
      </c>
    </row>
    <row r="8" spans="1:5" ht="15" x14ac:dyDescent="0.2">
      <c r="A8" s="370" t="s">
        <v>336</v>
      </c>
      <c r="B8" s="342">
        <v>561750</v>
      </c>
      <c r="C8" s="342"/>
      <c r="D8" s="342"/>
      <c r="E8" s="342"/>
    </row>
    <row r="9" spans="1:5" x14ac:dyDescent="0.2">
      <c r="A9" s="370" t="s">
        <v>338</v>
      </c>
      <c r="B9" s="342">
        <v>2004940.373312518</v>
      </c>
      <c r="C9" s="342">
        <v>1852419.0602704138</v>
      </c>
      <c r="D9" s="342">
        <v>1640687.9464272484</v>
      </c>
      <c r="E9" s="342">
        <v>1479552.5190268904</v>
      </c>
    </row>
    <row r="10" spans="1:5" x14ac:dyDescent="0.2">
      <c r="A10" s="338" t="s">
        <v>335</v>
      </c>
      <c r="B10" s="339">
        <v>53157646.320780836</v>
      </c>
      <c r="C10" s="339">
        <v>54942713.746485472</v>
      </c>
      <c r="D10" s="339">
        <v>57189453.712379433</v>
      </c>
      <c r="E10" s="339">
        <v>58418999.708843641</v>
      </c>
    </row>
    <row r="11" spans="1:5" x14ac:dyDescent="0.2">
      <c r="A11" s="340" t="s">
        <v>293</v>
      </c>
      <c r="B11" s="341">
        <v>-3.6980179927819989</v>
      </c>
      <c r="C11" s="341">
        <v>3.3580633195560372</v>
      </c>
      <c r="D11" s="341">
        <v>4.0892409779787364</v>
      </c>
      <c r="E11" s="341">
        <v>2.1499523350772431</v>
      </c>
    </row>
    <row r="12" spans="1:5" ht="27.75" customHeight="1" x14ac:dyDescent="0.2">
      <c r="A12" s="667" t="s">
        <v>337</v>
      </c>
      <c r="B12" s="667"/>
      <c r="C12" s="667"/>
      <c r="D12" s="667"/>
      <c r="E12" s="667"/>
    </row>
    <row r="13" spans="1:5" ht="18" customHeight="1" x14ac:dyDescent="0.2">
      <c r="A13" s="2" t="s">
        <v>24</v>
      </c>
      <c r="B13" s="343"/>
      <c r="C13" s="343"/>
      <c r="D13" s="343"/>
      <c r="E13" s="343"/>
    </row>
    <row r="15" spans="1:5" x14ac:dyDescent="0.2">
      <c r="A15" s="265"/>
    </row>
    <row r="17" spans="2:2" x14ac:dyDescent="0.2">
      <c r="B17" s="26"/>
    </row>
  </sheetData>
  <mergeCells count="1">
    <mergeCell ref="A12:E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FE0D-C373-468A-AA90-E44FA94C30BF}">
  <dimension ref="A1:I11"/>
  <sheetViews>
    <sheetView workbookViewId="0">
      <selection activeCell="A17" sqref="A17"/>
    </sheetView>
  </sheetViews>
  <sheetFormatPr baseColWidth="10" defaultColWidth="10.7109375" defaultRowHeight="12.75" x14ac:dyDescent="0.2"/>
  <cols>
    <col min="1" max="1" width="31.42578125" style="2" bestFit="1" customWidth="1"/>
    <col min="2" max="16384" width="10.7109375" style="2"/>
  </cols>
  <sheetData>
    <row r="1" spans="1:9" x14ac:dyDescent="0.2">
      <c r="A1" s="644" t="s">
        <v>25</v>
      </c>
      <c r="B1" s="644"/>
      <c r="C1" s="644"/>
      <c r="D1" s="644"/>
      <c r="E1" s="644"/>
      <c r="F1" s="644"/>
      <c r="G1" s="644"/>
      <c r="H1" s="644"/>
      <c r="I1" s="644"/>
    </row>
    <row r="2" spans="1:9" x14ac:dyDescent="0.2">
      <c r="A2" s="644" t="s">
        <v>244</v>
      </c>
      <c r="B2" s="644"/>
      <c r="C2" s="644"/>
      <c r="D2" s="644"/>
      <c r="E2" s="644"/>
      <c r="F2" s="644"/>
      <c r="G2" s="644"/>
      <c r="H2" s="644"/>
      <c r="I2" s="644"/>
    </row>
    <row r="3" spans="1:9" x14ac:dyDescent="0.2">
      <c r="A3" s="28"/>
    </row>
    <row r="4" spans="1:9" x14ac:dyDescent="0.2">
      <c r="A4" s="672"/>
      <c r="B4" s="668">
        <v>2022</v>
      </c>
      <c r="C4" s="669"/>
      <c r="D4" s="668">
        <v>2023</v>
      </c>
      <c r="E4" s="669"/>
      <c r="F4" s="668">
        <v>2024</v>
      </c>
      <c r="G4" s="669"/>
      <c r="H4" s="670">
        <v>2025</v>
      </c>
      <c r="I4" s="671"/>
    </row>
    <row r="5" spans="1:9" x14ac:dyDescent="0.2">
      <c r="A5" s="662"/>
      <c r="B5" s="42" t="s">
        <v>233</v>
      </c>
      <c r="C5" s="31" t="s">
        <v>234</v>
      </c>
      <c r="D5" s="42" t="s">
        <v>233</v>
      </c>
      <c r="E5" s="31" t="s">
        <v>234</v>
      </c>
      <c r="F5" s="42" t="s">
        <v>233</v>
      </c>
      <c r="G5" s="31" t="s">
        <v>234</v>
      </c>
      <c r="H5" s="42" t="s">
        <v>233</v>
      </c>
      <c r="I5" s="31" t="s">
        <v>234</v>
      </c>
    </row>
    <row r="6" spans="1:9" x14ac:dyDescent="0.2">
      <c r="A6" s="32" t="s">
        <v>29</v>
      </c>
      <c r="B6" s="43"/>
      <c r="C6" s="44"/>
      <c r="D6" s="33"/>
      <c r="E6" s="34"/>
      <c r="F6" s="43"/>
      <c r="G6" s="44"/>
      <c r="H6" s="35"/>
      <c r="I6" s="36"/>
    </row>
    <row r="7" spans="1:9" x14ac:dyDescent="0.2">
      <c r="A7" s="11" t="s">
        <v>239</v>
      </c>
      <c r="B7" s="45">
        <v>1.6036387500986793E-2</v>
      </c>
      <c r="C7" s="37">
        <v>1.6036387500986793E-2</v>
      </c>
      <c r="D7" s="371">
        <v>1.731512785126621E-2</v>
      </c>
      <c r="E7" s="371">
        <v>1.731512785126621E-2</v>
      </c>
      <c r="F7" s="45">
        <v>1.8496589822790011E-2</v>
      </c>
      <c r="G7" s="37">
        <v>1.8496589822790011E-2</v>
      </c>
      <c r="H7" s="371">
        <v>1.9428239450864915E-2</v>
      </c>
      <c r="I7" s="37">
        <v>1.9428239450864915E-2</v>
      </c>
    </row>
    <row r="8" spans="1:9" x14ac:dyDescent="0.2">
      <c r="A8" s="11" t="s">
        <v>30</v>
      </c>
      <c r="B8" s="45">
        <v>1.4699999999999935E-2</v>
      </c>
      <c r="C8" s="46">
        <v>5.7000000000000384E-3</v>
      </c>
      <c r="D8" s="371">
        <v>3.9999999999995595E-4</v>
      </c>
      <c r="E8" s="372">
        <v>-4.8000000000000265E-3</v>
      </c>
      <c r="F8" s="45">
        <v>-7.3999999999999622E-3</v>
      </c>
      <c r="G8" s="46">
        <v>-1.3000000000000012E-2</v>
      </c>
      <c r="H8" s="371">
        <v>-1.2299999999999978E-2</v>
      </c>
      <c r="I8" s="37">
        <v>-1.8199999999999994E-2</v>
      </c>
    </row>
    <row r="9" spans="1:9" x14ac:dyDescent="0.2">
      <c r="A9" s="32" t="s">
        <v>31</v>
      </c>
      <c r="B9" s="47"/>
      <c r="C9" s="48"/>
      <c r="D9" s="40"/>
      <c r="E9" s="41"/>
      <c r="F9" s="47"/>
      <c r="G9" s="48"/>
      <c r="H9" s="35"/>
      <c r="I9" s="36"/>
    </row>
    <row r="10" spans="1:9" x14ac:dyDescent="0.2">
      <c r="A10" s="14" t="s">
        <v>32</v>
      </c>
      <c r="B10" s="49">
        <v>288</v>
      </c>
      <c r="C10" s="39">
        <v>288</v>
      </c>
      <c r="D10" s="38">
        <v>288</v>
      </c>
      <c r="E10" s="38">
        <v>288</v>
      </c>
      <c r="F10" s="49">
        <v>288</v>
      </c>
      <c r="G10" s="39">
        <v>288</v>
      </c>
      <c r="H10" s="38">
        <v>288</v>
      </c>
      <c r="I10" s="39">
        <v>288</v>
      </c>
    </row>
    <row r="11" spans="1:9" ht="18" customHeight="1" x14ac:dyDescent="0.2">
      <c r="A11" s="27" t="s">
        <v>24</v>
      </c>
      <c r="B11" s="8"/>
      <c r="C11" s="8"/>
      <c r="D11" s="8"/>
      <c r="E11" s="8"/>
      <c r="F11" s="8"/>
      <c r="G11" s="8"/>
      <c r="H11" s="8"/>
      <c r="I11" s="8"/>
    </row>
  </sheetData>
  <mergeCells count="7">
    <mergeCell ref="A1:I1"/>
    <mergeCell ref="A2:I2"/>
    <mergeCell ref="B4:C4"/>
    <mergeCell ref="D4:E4"/>
    <mergeCell ref="F4:G4"/>
    <mergeCell ref="H4:I4"/>
    <mergeCell ref="A4:A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1FB27-1C37-4AFF-B0B7-4E15E90D8995}">
  <dimension ref="A1:F16"/>
  <sheetViews>
    <sheetView topLeftCell="A2" workbookViewId="0">
      <selection activeCell="E16" sqref="E16"/>
    </sheetView>
  </sheetViews>
  <sheetFormatPr baseColWidth="10" defaultColWidth="10.7109375" defaultRowHeight="12.75" x14ac:dyDescent="0.2"/>
  <cols>
    <col min="1" max="1" width="29.42578125" style="2" customWidth="1"/>
    <col min="2" max="5" width="11.85546875" style="2" customWidth="1"/>
    <col min="6" max="16384" width="10.7109375" style="2"/>
  </cols>
  <sheetData>
    <row r="1" spans="1:6" x14ac:dyDescent="0.2">
      <c r="A1" s="50" t="s">
        <v>27</v>
      </c>
    </row>
    <row r="2" spans="1:6" x14ac:dyDescent="0.2">
      <c r="A2" s="50" t="s">
        <v>240</v>
      </c>
    </row>
    <row r="3" spans="1:6" x14ac:dyDescent="0.2">
      <c r="A3" s="51" t="s">
        <v>228</v>
      </c>
      <c r="C3" s="375"/>
      <c r="D3" s="375"/>
      <c r="E3" s="375"/>
    </row>
    <row r="4" spans="1:6" x14ac:dyDescent="0.2">
      <c r="A4" s="51"/>
    </row>
    <row r="5" spans="1:6" x14ac:dyDescent="0.2">
      <c r="A5" s="17"/>
      <c r="B5" s="20">
        <v>2022</v>
      </c>
      <c r="C5" s="20">
        <v>2023</v>
      </c>
      <c r="D5" s="57">
        <v>2024</v>
      </c>
      <c r="E5" s="57">
        <v>2025</v>
      </c>
    </row>
    <row r="6" spans="1:6" x14ac:dyDescent="0.2">
      <c r="A6" s="9" t="s">
        <v>11</v>
      </c>
      <c r="B6" s="58">
        <v>48187353.44736062</v>
      </c>
      <c r="C6" s="374">
        <v>50950398.05041676</v>
      </c>
      <c r="D6" s="58">
        <v>54057845.47506249</v>
      </c>
      <c r="E6" s="52">
        <v>56032789.27914945</v>
      </c>
    </row>
    <row r="7" spans="1:6" x14ac:dyDescent="0.2">
      <c r="A7" s="53" t="s">
        <v>13</v>
      </c>
      <c r="B7" s="59">
        <v>40016717.505919933</v>
      </c>
      <c r="C7" s="373">
        <v>42248055.698783189</v>
      </c>
      <c r="D7" s="59">
        <v>45462231.909841344</v>
      </c>
      <c r="E7" s="54">
        <v>47299865.006954536</v>
      </c>
    </row>
    <row r="8" spans="1:6" x14ac:dyDescent="0.2">
      <c r="A8" s="53" t="s">
        <v>34</v>
      </c>
      <c r="B8" s="59">
        <v>1577939.5553096463</v>
      </c>
      <c r="C8" s="373">
        <v>857792.2014959004</v>
      </c>
      <c r="D8" s="59">
        <v>1039234.9869369806</v>
      </c>
      <c r="E8" s="54">
        <v>1029636.0175824239</v>
      </c>
    </row>
    <row r="9" spans="1:6" ht="15" x14ac:dyDescent="0.2">
      <c r="A9" s="53" t="s">
        <v>241</v>
      </c>
      <c r="B9" s="59">
        <v>38438777.950610287</v>
      </c>
      <c r="C9" s="373">
        <v>41390263.497287288</v>
      </c>
      <c r="D9" s="59">
        <v>44422996.922904365</v>
      </c>
      <c r="E9" s="54">
        <v>46270228.989372112</v>
      </c>
    </row>
    <row r="10" spans="1:6" x14ac:dyDescent="0.2">
      <c r="A10" s="53" t="s">
        <v>16</v>
      </c>
      <c r="B10" s="59">
        <v>859157.6153632896</v>
      </c>
      <c r="C10" s="373">
        <v>1114366.891986669</v>
      </c>
      <c r="D10" s="59">
        <v>806630.92069568031</v>
      </c>
      <c r="E10" s="54">
        <v>724545.24021601013</v>
      </c>
    </row>
    <row r="11" spans="1:6" x14ac:dyDescent="0.2">
      <c r="A11" s="53" t="s">
        <v>35</v>
      </c>
      <c r="B11" s="59">
        <v>2580252.1494742841</v>
      </c>
      <c r="C11" s="373">
        <v>2610102.1445292574</v>
      </c>
      <c r="D11" s="59">
        <v>2644350.107374954</v>
      </c>
      <c r="E11" s="54">
        <v>2682624.6489886972</v>
      </c>
    </row>
    <row r="12" spans="1:6" ht="15" x14ac:dyDescent="0.2">
      <c r="A12" s="55" t="s">
        <v>242</v>
      </c>
      <c r="B12" s="60">
        <v>4731226.1766031105</v>
      </c>
      <c r="C12" s="61">
        <v>4977873.3151176404</v>
      </c>
      <c r="D12" s="60">
        <v>5144632.537150518</v>
      </c>
      <c r="E12" s="56">
        <v>5325754.382990214</v>
      </c>
    </row>
    <row r="13" spans="1:6" ht="57" customHeight="1" x14ac:dyDescent="0.2">
      <c r="A13" s="673" t="s">
        <v>461</v>
      </c>
      <c r="B13" s="673"/>
      <c r="C13" s="673"/>
      <c r="D13" s="673"/>
      <c r="E13" s="673"/>
    </row>
    <row r="14" spans="1:6" ht="54.95" customHeight="1" x14ac:dyDescent="0.2">
      <c r="A14" s="674" t="s">
        <v>243</v>
      </c>
      <c r="B14" s="674"/>
      <c r="C14" s="674"/>
      <c r="D14" s="674"/>
      <c r="E14" s="674"/>
      <c r="F14" s="265"/>
    </row>
    <row r="15" spans="1:6" ht="18.95" customHeight="1" x14ac:dyDescent="0.2">
      <c r="A15" s="608" t="s">
        <v>24</v>
      </c>
      <c r="B15" s="608"/>
      <c r="C15" s="608"/>
      <c r="D15" s="608"/>
      <c r="E15" s="608"/>
    </row>
    <row r="16" spans="1:6" x14ac:dyDescent="0.2">
      <c r="B16" s="73"/>
      <c r="C16" s="73"/>
      <c r="D16" s="73"/>
      <c r="E16" s="73"/>
    </row>
  </sheetData>
  <mergeCells count="2">
    <mergeCell ref="A13:E13"/>
    <mergeCell ref="A14:E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9BD4-A716-4C2E-AC04-E6373CD54923}">
  <dimension ref="A1:G15"/>
  <sheetViews>
    <sheetView workbookViewId="0">
      <selection activeCell="A19" sqref="A19"/>
    </sheetView>
  </sheetViews>
  <sheetFormatPr baseColWidth="10" defaultColWidth="10.7109375" defaultRowHeight="12.75" x14ac:dyDescent="0.2"/>
  <cols>
    <col min="1" max="1" width="34.42578125" style="2" customWidth="1"/>
    <col min="2" max="3" width="16" style="2" customWidth="1"/>
    <col min="4" max="4" width="13.7109375" style="2" customWidth="1"/>
    <col min="5" max="5" width="14" style="2" customWidth="1"/>
    <col min="6" max="16384" width="10.7109375" style="2"/>
  </cols>
  <sheetData>
    <row r="1" spans="1:7" x14ac:dyDescent="0.2">
      <c r="A1" s="644" t="s">
        <v>28</v>
      </c>
      <c r="B1" s="644"/>
      <c r="C1" s="644"/>
      <c r="D1" s="644"/>
      <c r="E1" s="644"/>
    </row>
    <row r="2" spans="1:7" x14ac:dyDescent="0.2">
      <c r="A2" s="644" t="s">
        <v>275</v>
      </c>
      <c r="B2" s="644"/>
      <c r="C2" s="644"/>
      <c r="D2" s="644"/>
      <c r="E2" s="644"/>
    </row>
    <row r="3" spans="1:7" x14ac:dyDescent="0.2">
      <c r="A3" s="675" t="s">
        <v>313</v>
      </c>
      <c r="B3" s="675"/>
      <c r="C3" s="675"/>
      <c r="D3" s="675"/>
      <c r="E3" s="675"/>
    </row>
    <row r="4" spans="1:7" x14ac:dyDescent="0.2">
      <c r="A4" s="62"/>
      <c r="B4" s="62"/>
      <c r="C4" s="62"/>
      <c r="D4" s="62"/>
      <c r="E4" s="62"/>
    </row>
    <row r="5" spans="1:7" x14ac:dyDescent="0.2">
      <c r="A5" s="69"/>
      <c r="B5" s="70">
        <v>2022</v>
      </c>
      <c r="C5" s="70">
        <v>2023</v>
      </c>
      <c r="D5" s="19">
        <v>2024</v>
      </c>
      <c r="E5" s="19">
        <v>2025</v>
      </c>
    </row>
    <row r="6" spans="1:7" x14ac:dyDescent="0.2">
      <c r="A6" s="189" t="s">
        <v>245</v>
      </c>
      <c r="B6" s="190">
        <v>55476899.870444514</v>
      </c>
      <c r="C6" s="191">
        <v>55244637.864454143</v>
      </c>
      <c r="D6" s="190">
        <v>55471283.022110611</v>
      </c>
      <c r="E6" s="192">
        <v>56207898.072307907</v>
      </c>
    </row>
    <row r="7" spans="1:7" x14ac:dyDescent="0.2">
      <c r="A7" s="64" t="s">
        <v>340</v>
      </c>
      <c r="B7" s="190">
        <v>55757143.787294127</v>
      </c>
      <c r="C7" s="191">
        <v>55551327.606020764</v>
      </c>
      <c r="D7" s="190">
        <v>55758829.76179181</v>
      </c>
      <c r="E7" s="192">
        <v>56508142.785499752</v>
      </c>
    </row>
    <row r="8" spans="1:7" ht="15" x14ac:dyDescent="0.2">
      <c r="A8" s="66" t="s">
        <v>246</v>
      </c>
      <c r="B8" s="67">
        <v>-5.3117824920655421E-3</v>
      </c>
      <c r="C8" s="65">
        <v>-3.6912970660499811E-3</v>
      </c>
      <c r="D8" s="67">
        <v>3.7353230735128751E-3</v>
      </c>
      <c r="E8" s="68">
        <v>1.3438463951074509E-2</v>
      </c>
    </row>
    <row r="9" spans="1:7" x14ac:dyDescent="0.2">
      <c r="A9" s="64" t="s">
        <v>248</v>
      </c>
      <c r="B9" s="190">
        <v>280243.91684961319</v>
      </c>
      <c r="C9" s="191">
        <v>306689.74156662077</v>
      </c>
      <c r="D9" s="190">
        <v>287546.73968119919</v>
      </c>
      <c r="E9" s="192">
        <v>300244.71319184452</v>
      </c>
    </row>
    <row r="10" spans="1:7" x14ac:dyDescent="0.2">
      <c r="A10" s="9" t="s">
        <v>247</v>
      </c>
      <c r="B10" s="193">
        <v>1.1433403483467994E-3</v>
      </c>
      <c r="C10" s="194">
        <v>1.2163537193875485E-3</v>
      </c>
      <c r="D10" s="193">
        <v>1.1149381208457466E-3</v>
      </c>
      <c r="E10" s="195">
        <v>1.1371722967466499E-3</v>
      </c>
    </row>
    <row r="11" spans="1:7" x14ac:dyDescent="0.2">
      <c r="A11" s="188" t="s">
        <v>37</v>
      </c>
      <c r="B11" s="196">
        <v>5.0515424889290284E-3</v>
      </c>
      <c r="C11" s="197">
        <v>5.5514843326351926E-3</v>
      </c>
      <c r="D11" s="196">
        <v>5.1837045046638774E-3</v>
      </c>
      <c r="E11" s="198">
        <v>5.3416819252980474E-3</v>
      </c>
    </row>
    <row r="12" spans="1:7" x14ac:dyDescent="0.2">
      <c r="A12" s="676" t="s">
        <v>249</v>
      </c>
      <c r="B12" s="676"/>
      <c r="C12" s="676"/>
      <c r="D12" s="676"/>
      <c r="E12" s="676"/>
    </row>
    <row r="13" spans="1:7" x14ac:dyDescent="0.2">
      <c r="A13" s="8" t="s">
        <v>24</v>
      </c>
      <c r="B13" s="8"/>
      <c r="C13" s="8"/>
      <c r="D13" s="8"/>
      <c r="E13" s="8"/>
    </row>
    <row r="15" spans="1:7" x14ac:dyDescent="0.2">
      <c r="B15" s="63"/>
      <c r="C15" s="63"/>
      <c r="D15" s="63"/>
      <c r="E15" s="63"/>
      <c r="F15" s="63"/>
      <c r="G15" s="63"/>
    </row>
  </sheetData>
  <mergeCells count="4">
    <mergeCell ref="A1:E1"/>
    <mergeCell ref="A2:E2"/>
    <mergeCell ref="A3:E3"/>
    <mergeCell ref="A12:E12"/>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6B5FB-8396-419C-8652-CA3ACC02BE38}">
  <dimension ref="A1:E9"/>
  <sheetViews>
    <sheetView workbookViewId="0"/>
  </sheetViews>
  <sheetFormatPr baseColWidth="10" defaultColWidth="10.85546875" defaultRowHeight="12.75" x14ac:dyDescent="0.2"/>
  <cols>
    <col min="1" max="1" width="37.7109375" style="2" customWidth="1"/>
    <col min="2" max="16384" width="10.85546875" style="2"/>
  </cols>
  <sheetData>
    <row r="1" spans="1:5" x14ac:dyDescent="0.2">
      <c r="A1" s="1" t="s">
        <v>33</v>
      </c>
    </row>
    <row r="2" spans="1:5" x14ac:dyDescent="0.2">
      <c r="A2" s="1" t="s">
        <v>274</v>
      </c>
    </row>
    <row r="3" spans="1:5" x14ac:dyDescent="0.2">
      <c r="A3" s="2" t="s">
        <v>228</v>
      </c>
    </row>
    <row r="5" spans="1:5" x14ac:dyDescent="0.2">
      <c r="A5" s="17"/>
      <c r="B5" s="18">
        <v>2022</v>
      </c>
      <c r="C5" s="20">
        <v>2023</v>
      </c>
      <c r="D5" s="57">
        <v>2024</v>
      </c>
      <c r="E5" s="57">
        <v>2025</v>
      </c>
    </row>
    <row r="6" spans="1:5" x14ac:dyDescent="0.2">
      <c r="A6" s="9" t="s">
        <v>271</v>
      </c>
      <c r="B6" s="376">
        <v>55757143.787294127</v>
      </c>
      <c r="C6" s="377">
        <v>55551327.606020764</v>
      </c>
      <c r="D6" s="376">
        <v>55758829.76179181</v>
      </c>
      <c r="E6" s="378">
        <v>56508142.785499752</v>
      </c>
    </row>
    <row r="7" spans="1:5" x14ac:dyDescent="0.2">
      <c r="A7" s="53" t="s">
        <v>272</v>
      </c>
      <c r="B7" s="379">
        <v>55741445.226114124</v>
      </c>
      <c r="C7" s="380">
        <v>55541561.760667764</v>
      </c>
      <c r="D7" s="379">
        <v>55753137.81425181</v>
      </c>
      <c r="E7" s="381">
        <v>56505048.294980749</v>
      </c>
    </row>
    <row r="8" spans="1:5" x14ac:dyDescent="0.2">
      <c r="A8" s="55" t="s">
        <v>273</v>
      </c>
      <c r="B8" s="382">
        <v>15698.561180000001</v>
      </c>
      <c r="C8" s="383">
        <v>9765.8453530000006</v>
      </c>
      <c r="D8" s="382">
        <v>5691.9475400000001</v>
      </c>
      <c r="E8" s="384">
        <v>3094.4905189999999</v>
      </c>
    </row>
    <row r="9" spans="1:5" x14ac:dyDescent="0.2">
      <c r="A9" s="264" t="s">
        <v>24</v>
      </c>
      <c r="B9" s="264"/>
      <c r="C9" s="264"/>
      <c r="D9" s="264"/>
      <c r="E9" s="264"/>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A896-CC48-42EB-B1CD-9F5467456FC9}">
  <dimension ref="A1:F15"/>
  <sheetViews>
    <sheetView workbookViewId="0">
      <selection activeCell="A14" sqref="A14"/>
    </sheetView>
  </sheetViews>
  <sheetFormatPr baseColWidth="10" defaultColWidth="10.7109375" defaultRowHeight="12.75" x14ac:dyDescent="0.2"/>
  <cols>
    <col min="1" max="1" width="3.42578125" style="2" customWidth="1"/>
    <col min="2" max="2" width="44.7109375" style="2" customWidth="1"/>
    <col min="3" max="16384" width="10.7109375" style="2"/>
  </cols>
  <sheetData>
    <row r="1" spans="1:6" x14ac:dyDescent="0.2">
      <c r="A1" s="1" t="s">
        <v>36</v>
      </c>
    </row>
    <row r="2" spans="1:6" x14ac:dyDescent="0.2">
      <c r="A2" s="1" t="s">
        <v>276</v>
      </c>
    </row>
    <row r="3" spans="1:6" x14ac:dyDescent="0.2">
      <c r="A3" s="2" t="s">
        <v>250</v>
      </c>
    </row>
    <row r="5" spans="1:6" x14ac:dyDescent="0.2">
      <c r="A5" s="228"/>
      <c r="B5" s="344"/>
      <c r="C5" s="104">
        <v>2022</v>
      </c>
      <c r="D5" s="104">
        <v>2023</v>
      </c>
      <c r="E5" s="104">
        <v>2024</v>
      </c>
      <c r="F5" s="104">
        <v>2025</v>
      </c>
    </row>
    <row r="6" spans="1:6" x14ac:dyDescent="0.2">
      <c r="A6" s="87" t="s">
        <v>63</v>
      </c>
      <c r="B6" s="299" t="s">
        <v>294</v>
      </c>
      <c r="C6" s="345">
        <v>53157646.320780836</v>
      </c>
      <c r="D6" s="345">
        <v>54942713.746485472</v>
      </c>
      <c r="E6" s="345">
        <v>57189453.712379433</v>
      </c>
      <c r="F6" s="345">
        <v>58418999.708843641</v>
      </c>
    </row>
    <row r="7" spans="1:6" x14ac:dyDescent="0.2">
      <c r="A7" s="87" t="s">
        <v>64</v>
      </c>
      <c r="B7" s="299" t="s">
        <v>295</v>
      </c>
      <c r="C7" s="346">
        <v>55757143.787294127</v>
      </c>
      <c r="D7" s="346">
        <v>55551327.606020764</v>
      </c>
      <c r="E7" s="346">
        <v>55758829.76179181</v>
      </c>
      <c r="F7" s="346">
        <v>56508142.785499752</v>
      </c>
    </row>
    <row r="8" spans="1:6" x14ac:dyDescent="0.2">
      <c r="A8" s="87" t="s">
        <v>87</v>
      </c>
      <c r="B8" s="299" t="s">
        <v>296</v>
      </c>
      <c r="C8" s="346">
        <v>48187353.445360616</v>
      </c>
      <c r="D8" s="346">
        <v>50950398.051416755</v>
      </c>
      <c r="E8" s="346">
        <v>54057845.477062508</v>
      </c>
      <c r="F8" s="346">
        <v>56032789.282149449</v>
      </c>
    </row>
    <row r="9" spans="1:6" x14ac:dyDescent="0.2">
      <c r="A9" s="86" t="s">
        <v>145</v>
      </c>
      <c r="B9" s="298" t="s">
        <v>297</v>
      </c>
      <c r="C9" s="359">
        <v>-3.944</v>
      </c>
      <c r="D9" s="359">
        <v>-2.944</v>
      </c>
      <c r="E9" s="360">
        <v>-1.944</v>
      </c>
      <c r="F9" s="360">
        <v>-0.94399999999999995</v>
      </c>
    </row>
    <row r="10" spans="1:6" x14ac:dyDescent="0.2">
      <c r="A10" s="87" t="s">
        <v>298</v>
      </c>
      <c r="B10" s="299" t="s">
        <v>299</v>
      </c>
      <c r="C10" s="160">
        <v>57845193.594549507</v>
      </c>
      <c r="D10" s="160">
        <v>58352220.274548993</v>
      </c>
      <c r="E10" s="160">
        <v>59042682.244937591</v>
      </c>
      <c r="F10" s="346">
        <v>58500989.047227949</v>
      </c>
    </row>
    <row r="11" spans="1:6" x14ac:dyDescent="0.2">
      <c r="A11" s="87" t="s">
        <v>300</v>
      </c>
      <c r="B11" s="299" t="s">
        <v>301</v>
      </c>
      <c r="C11" s="160">
        <v>2088049.8072553799</v>
      </c>
      <c r="D11" s="160">
        <v>2800892.668528229</v>
      </c>
      <c r="E11" s="160">
        <v>3283852.4831457809</v>
      </c>
      <c r="F11" s="160">
        <v>1992846.2617281973</v>
      </c>
    </row>
    <row r="12" spans="1:6" x14ac:dyDescent="0.2">
      <c r="A12" s="87" t="s">
        <v>302</v>
      </c>
      <c r="B12" s="299" t="s">
        <v>306</v>
      </c>
      <c r="C12" s="160">
        <v>3023.398646533426</v>
      </c>
      <c r="D12" s="160">
        <v>4147.750071863863</v>
      </c>
      <c r="E12" s="160">
        <v>4944.6673540109932</v>
      </c>
      <c r="F12" s="160">
        <v>3071.9193836082768</v>
      </c>
    </row>
    <row r="13" spans="1:6" x14ac:dyDescent="0.2">
      <c r="A13" s="87" t="s">
        <v>303</v>
      </c>
      <c r="B13" s="299" t="s">
        <v>307</v>
      </c>
      <c r="C13" s="161">
        <v>0.85270291417143085</v>
      </c>
      <c r="D13" s="161">
        <v>1.1140267582186956</v>
      </c>
      <c r="E13" s="161">
        <v>1.2806455907194458</v>
      </c>
      <c r="F13" s="161">
        <v>0.76219392679975517</v>
      </c>
    </row>
    <row r="14" spans="1:6" x14ac:dyDescent="0.2">
      <c r="A14" s="88" t="s">
        <v>304</v>
      </c>
      <c r="B14" s="347" t="s">
        <v>305</v>
      </c>
      <c r="C14" s="361">
        <v>-1.9142671821190049</v>
      </c>
      <c r="D14" s="361">
        <v>-1.35609677131254</v>
      </c>
      <c r="E14" s="362">
        <v>-0.72272702899934416</v>
      </c>
      <c r="F14" s="362">
        <v>-3.1358051536127363E-2</v>
      </c>
    </row>
    <row r="15" spans="1:6" x14ac:dyDescent="0.2">
      <c r="A15" s="625" t="s">
        <v>24</v>
      </c>
      <c r="B15" s="625"/>
      <c r="C15" s="95"/>
      <c r="D15" s="95"/>
      <c r="E15" s="95"/>
      <c r="F15" s="95"/>
    </row>
  </sheetData>
  <mergeCells count="1">
    <mergeCell ref="A15:B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61F1-D0C6-4B51-BC2E-4E7D27A6409A}">
  <dimension ref="A1:C15"/>
  <sheetViews>
    <sheetView workbookViewId="0">
      <selection activeCell="C18" sqref="C18"/>
    </sheetView>
  </sheetViews>
  <sheetFormatPr baseColWidth="10" defaultColWidth="10.7109375" defaultRowHeight="12.75" x14ac:dyDescent="0.2"/>
  <cols>
    <col min="1" max="1" width="27.28515625" style="2" bestFit="1" customWidth="1"/>
    <col min="2" max="2" width="12.28515625" style="2" customWidth="1"/>
    <col min="3" max="3" width="13.5703125" style="2" customWidth="1"/>
    <col min="4" max="16384" width="10.7109375" style="2"/>
  </cols>
  <sheetData>
    <row r="1" spans="1:3" x14ac:dyDescent="0.2">
      <c r="A1" s="1" t="s">
        <v>55</v>
      </c>
      <c r="C1" s="265"/>
    </row>
    <row r="2" spans="1:3" x14ac:dyDescent="0.2">
      <c r="A2" s="1" t="s">
        <v>211</v>
      </c>
    </row>
    <row r="4" spans="1:3" x14ac:dyDescent="0.2">
      <c r="A4" s="85"/>
      <c r="B4" s="413" t="s">
        <v>214</v>
      </c>
      <c r="C4" s="250" t="s">
        <v>215</v>
      </c>
    </row>
    <row r="5" spans="1:3" x14ac:dyDescent="0.2">
      <c r="A5" s="5" t="s">
        <v>0</v>
      </c>
      <c r="B5" s="622">
        <v>6</v>
      </c>
      <c r="C5" s="623">
        <v>7.5</v>
      </c>
    </row>
    <row r="6" spans="1:3" x14ac:dyDescent="0.2">
      <c r="A6" s="6" t="s">
        <v>1</v>
      </c>
      <c r="B6" s="622"/>
      <c r="C6" s="623"/>
    </row>
    <row r="7" spans="1:3" x14ac:dyDescent="0.2">
      <c r="A7" s="5" t="s">
        <v>2</v>
      </c>
      <c r="B7" s="622">
        <v>10.7</v>
      </c>
      <c r="C7" s="623">
        <v>12.6</v>
      </c>
    </row>
    <row r="8" spans="1:3" x14ac:dyDescent="0.2">
      <c r="A8" s="6" t="s">
        <v>1</v>
      </c>
      <c r="B8" s="622"/>
      <c r="C8" s="623"/>
    </row>
    <row r="9" spans="1:3" x14ac:dyDescent="0.2">
      <c r="A9" s="5" t="s">
        <v>3</v>
      </c>
      <c r="B9" s="622">
        <v>3.4</v>
      </c>
      <c r="C9" s="623">
        <v>3.7</v>
      </c>
    </row>
    <row r="10" spans="1:3" x14ac:dyDescent="0.2">
      <c r="A10" s="6" t="s">
        <v>4</v>
      </c>
      <c r="B10" s="622"/>
      <c r="C10" s="623"/>
    </row>
    <row r="11" spans="1:3" x14ac:dyDescent="0.2">
      <c r="A11" s="5" t="s">
        <v>5</v>
      </c>
      <c r="B11" s="618">
        <v>699</v>
      </c>
      <c r="C11" s="619">
        <v>711.7</v>
      </c>
    </row>
    <row r="12" spans="1:3" x14ac:dyDescent="0.2">
      <c r="A12" s="6" t="s">
        <v>6</v>
      </c>
      <c r="B12" s="618"/>
      <c r="C12" s="619"/>
    </row>
    <row r="13" spans="1:3" x14ac:dyDescent="0.2">
      <c r="A13" s="5" t="s">
        <v>7</v>
      </c>
      <c r="B13" s="618">
        <v>399</v>
      </c>
      <c r="C13" s="619">
        <v>411.4</v>
      </c>
    </row>
    <row r="14" spans="1:3" x14ac:dyDescent="0.2">
      <c r="A14" s="7" t="s">
        <v>8</v>
      </c>
      <c r="B14" s="620"/>
      <c r="C14" s="621"/>
    </row>
    <row r="15" spans="1:3" x14ac:dyDescent="0.2">
      <c r="A15" s="2" t="s">
        <v>9</v>
      </c>
    </row>
  </sheetData>
  <mergeCells count="10">
    <mergeCell ref="B11:B12"/>
    <mergeCell ref="C11:C12"/>
    <mergeCell ref="B13:B14"/>
    <mergeCell ref="C13:C14"/>
    <mergeCell ref="B5:B6"/>
    <mergeCell ref="C5:C6"/>
    <mergeCell ref="B7:B8"/>
    <mergeCell ref="C7:C8"/>
    <mergeCell ref="B9:B10"/>
    <mergeCell ref="C9:C1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F2DC1-D48F-4826-B9D0-317247F90408}">
  <dimension ref="A1:F13"/>
  <sheetViews>
    <sheetView workbookViewId="0">
      <selection activeCell="C15" sqref="C15"/>
    </sheetView>
  </sheetViews>
  <sheetFormatPr baseColWidth="10" defaultColWidth="10.85546875" defaultRowHeight="12.75" x14ac:dyDescent="0.2"/>
  <cols>
    <col min="1" max="1" width="36.140625" style="2" customWidth="1"/>
    <col min="2" max="16384" width="10.85546875" style="2"/>
  </cols>
  <sheetData>
    <row r="1" spans="1:6" x14ac:dyDescent="0.2">
      <c r="A1" s="1" t="s">
        <v>308</v>
      </c>
    </row>
    <row r="2" spans="1:6" x14ac:dyDescent="0.2">
      <c r="A2" s="1" t="s">
        <v>339</v>
      </c>
    </row>
    <row r="3" spans="1:6" x14ac:dyDescent="0.2">
      <c r="A3" s="2" t="s">
        <v>238</v>
      </c>
    </row>
    <row r="4" spans="1:6" x14ac:dyDescent="0.2">
      <c r="A4" s="270"/>
      <c r="B4" s="270"/>
      <c r="C4" s="270"/>
      <c r="D4" s="270"/>
      <c r="E4" s="270"/>
      <c r="F4" s="270"/>
    </row>
    <row r="5" spans="1:6" x14ac:dyDescent="0.2">
      <c r="A5" s="349"/>
      <c r="B5" s="20">
        <v>2022</v>
      </c>
      <c r="C5" s="20">
        <v>2023</v>
      </c>
      <c r="D5" s="18">
        <v>2024</v>
      </c>
      <c r="E5" s="20">
        <v>2025</v>
      </c>
    </row>
    <row r="6" spans="1:6" x14ac:dyDescent="0.2">
      <c r="A6" s="9" t="s">
        <v>309</v>
      </c>
      <c r="B6" s="363">
        <v>56230456.962108493</v>
      </c>
      <c r="C6" s="363">
        <v>56959398.218661353</v>
      </c>
      <c r="D6" s="364">
        <v>57755443.567951903</v>
      </c>
      <c r="E6" s="363">
        <v>57399240.380675003</v>
      </c>
    </row>
    <row r="7" spans="1:6" x14ac:dyDescent="0.2">
      <c r="A7" s="53" t="s">
        <v>318</v>
      </c>
      <c r="B7" s="365">
        <v>-3.7942144900295349</v>
      </c>
      <c r="C7" s="365">
        <v>1.2963459589952597</v>
      </c>
      <c r="D7" s="366">
        <v>1.3975662914039511</v>
      </c>
      <c r="E7" s="365">
        <v>-0.61674392104323905</v>
      </c>
    </row>
    <row r="8" spans="1:6" x14ac:dyDescent="0.2">
      <c r="A8" s="53" t="s">
        <v>310</v>
      </c>
      <c r="B8" s="174">
        <v>1614736.6324410141</v>
      </c>
      <c r="C8" s="174">
        <v>1392822.0558876395</v>
      </c>
      <c r="D8" s="174">
        <v>1287238.6769856885</v>
      </c>
      <c r="E8" s="174">
        <v>1101748.666552946</v>
      </c>
    </row>
    <row r="9" spans="1:6" x14ac:dyDescent="0.2">
      <c r="A9" s="9" t="s">
        <v>311</v>
      </c>
      <c r="B9" s="363">
        <v>57845193.594549507</v>
      </c>
      <c r="C9" s="363">
        <v>58352220.274548993</v>
      </c>
      <c r="D9" s="364">
        <v>59042682.244937591</v>
      </c>
      <c r="E9" s="363">
        <v>58500989.047227949</v>
      </c>
    </row>
    <row r="10" spans="1:6" x14ac:dyDescent="0.2">
      <c r="A10" s="55" t="s">
        <v>318</v>
      </c>
      <c r="B10" s="367">
        <v>-4.4386085201498897</v>
      </c>
      <c r="C10" s="367">
        <v>0.87652343866866378</v>
      </c>
      <c r="D10" s="368">
        <v>1.1832659788092892</v>
      </c>
      <c r="E10" s="367">
        <v>-0.91746034752018257</v>
      </c>
    </row>
    <row r="11" spans="1:6" x14ac:dyDescent="0.2">
      <c r="A11" s="348" t="s">
        <v>24</v>
      </c>
      <c r="B11" s="270"/>
      <c r="C11" s="270"/>
      <c r="D11" s="270"/>
      <c r="E11" s="270"/>
      <c r="F11" s="270"/>
    </row>
    <row r="12" spans="1:6" x14ac:dyDescent="0.2">
      <c r="A12" s="270"/>
      <c r="B12" s="270"/>
      <c r="C12" s="270"/>
      <c r="D12" s="270"/>
      <c r="E12" s="270"/>
      <c r="F12" s="270"/>
    </row>
    <row r="13" spans="1:6" x14ac:dyDescent="0.2">
      <c r="A13" s="270"/>
      <c r="B13" s="270"/>
      <c r="C13" s="270"/>
      <c r="D13" s="270"/>
      <c r="E13" s="270"/>
      <c r="F13" s="270"/>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408D-0AF0-4D82-B86D-D791771DB97E}">
  <dimension ref="A1:E12"/>
  <sheetViews>
    <sheetView workbookViewId="0">
      <selection activeCell="A13" sqref="A13"/>
    </sheetView>
  </sheetViews>
  <sheetFormatPr baseColWidth="10" defaultColWidth="10.7109375" defaultRowHeight="12.75" x14ac:dyDescent="0.2"/>
  <cols>
    <col min="1" max="1" width="30.7109375" style="2" customWidth="1"/>
    <col min="2" max="4" width="10.85546875" style="2" bestFit="1" customWidth="1"/>
    <col min="5" max="5" width="11.140625" style="2" bestFit="1" customWidth="1"/>
    <col min="6" max="16384" width="10.7109375" style="2"/>
  </cols>
  <sheetData>
    <row r="1" spans="1:5" x14ac:dyDescent="0.2">
      <c r="A1" s="644" t="s">
        <v>38</v>
      </c>
      <c r="B1" s="644"/>
      <c r="C1" s="644"/>
      <c r="D1" s="644"/>
      <c r="E1" s="644"/>
    </row>
    <row r="2" spans="1:5" x14ac:dyDescent="0.2">
      <c r="A2" s="71" t="s">
        <v>459</v>
      </c>
      <c r="B2" s="72"/>
      <c r="C2" s="72"/>
      <c r="D2" s="72"/>
      <c r="E2" s="72"/>
    </row>
    <row r="3" spans="1:5" x14ac:dyDescent="0.2">
      <c r="A3" s="675" t="s">
        <v>250</v>
      </c>
      <c r="B3" s="675"/>
      <c r="C3" s="675"/>
      <c r="D3" s="675"/>
      <c r="E3" s="675"/>
    </row>
    <row r="4" spans="1:5" x14ac:dyDescent="0.2">
      <c r="A4" s="62"/>
      <c r="B4" s="62"/>
      <c r="C4" s="62"/>
      <c r="D4" s="62"/>
      <c r="E4" s="62"/>
    </row>
    <row r="5" spans="1:5" x14ac:dyDescent="0.2">
      <c r="A5" s="75"/>
      <c r="B5" s="271">
        <v>2022</v>
      </c>
      <c r="C5" s="271">
        <v>2023</v>
      </c>
      <c r="D5" s="271">
        <v>2024</v>
      </c>
      <c r="E5" s="83">
        <v>2025</v>
      </c>
    </row>
    <row r="6" spans="1:5" x14ac:dyDescent="0.2">
      <c r="A6" s="76" t="s">
        <v>40</v>
      </c>
      <c r="B6" s="404">
        <v>80503287.439888224</v>
      </c>
      <c r="C6" s="404">
        <v>89940944.347274885</v>
      </c>
      <c r="D6" s="173">
        <v>96125667.508688942</v>
      </c>
      <c r="E6" s="77">
        <v>99715266.632268533</v>
      </c>
    </row>
    <row r="7" spans="1:5" x14ac:dyDescent="0.2">
      <c r="A7" s="53" t="s">
        <v>277</v>
      </c>
      <c r="B7" s="405">
        <v>2599497.4665132798</v>
      </c>
      <c r="C7" s="405">
        <v>608613.85953527701</v>
      </c>
      <c r="D7" s="174">
        <v>-1430623.95058761</v>
      </c>
      <c r="E7" s="74">
        <v>-1910856.9233438901</v>
      </c>
    </row>
    <row r="8" spans="1:5" x14ac:dyDescent="0.2">
      <c r="A8" s="53" t="s">
        <v>41</v>
      </c>
      <c r="B8" s="405">
        <v>6838159.4408733845</v>
      </c>
      <c r="C8" s="405">
        <v>5576109.3018787801</v>
      </c>
      <c r="D8" s="174">
        <v>5020223.0741672069</v>
      </c>
      <c r="E8" s="74">
        <v>3834806.7675511688</v>
      </c>
    </row>
    <row r="9" spans="1:5" x14ac:dyDescent="0.2">
      <c r="A9" s="32" t="s">
        <v>42</v>
      </c>
      <c r="B9" s="406">
        <v>89940944.347274885</v>
      </c>
      <c r="C9" s="406">
        <v>96125667.508688942</v>
      </c>
      <c r="D9" s="175">
        <v>99715266.632268533</v>
      </c>
      <c r="E9" s="78">
        <v>101639216.47647581</v>
      </c>
    </row>
    <row r="10" spans="1:5" x14ac:dyDescent="0.2">
      <c r="A10" s="254" t="s">
        <v>122</v>
      </c>
      <c r="B10" s="408">
        <v>36.679874022520728</v>
      </c>
      <c r="C10" s="408">
        <v>38.132122541650901</v>
      </c>
      <c r="D10" s="407">
        <v>38.642747975708666</v>
      </c>
      <c r="E10" s="407">
        <v>38.497141285496994</v>
      </c>
    </row>
    <row r="11" spans="1:5" x14ac:dyDescent="0.2">
      <c r="A11" s="8" t="s">
        <v>26</v>
      </c>
      <c r="B11" s="677"/>
      <c r="C11" s="677"/>
      <c r="D11" s="677"/>
      <c r="E11" s="677"/>
    </row>
    <row r="12" spans="1:5" x14ac:dyDescent="0.2">
      <c r="A12" s="8"/>
      <c r="B12" s="677"/>
      <c r="C12" s="677"/>
      <c r="D12" s="677"/>
      <c r="E12" s="677"/>
    </row>
  </sheetData>
  <mergeCells count="6">
    <mergeCell ref="A1:E1"/>
    <mergeCell ref="A3:E3"/>
    <mergeCell ref="B11:B12"/>
    <mergeCell ref="C11:C12"/>
    <mergeCell ref="D11:D12"/>
    <mergeCell ref="E11:E1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01D9-9580-4273-8EDE-9293DB8FC3C3}">
  <dimension ref="A1:I10"/>
  <sheetViews>
    <sheetView workbookViewId="0">
      <selection sqref="A1:E1"/>
    </sheetView>
  </sheetViews>
  <sheetFormatPr baseColWidth="10" defaultColWidth="10.7109375" defaultRowHeight="12.75" x14ac:dyDescent="0.2"/>
  <cols>
    <col min="1" max="1" width="25.28515625" style="2" bestFit="1" customWidth="1"/>
    <col min="2" max="16384" width="10.7109375" style="2"/>
  </cols>
  <sheetData>
    <row r="1" spans="1:9" x14ac:dyDescent="0.2">
      <c r="A1" s="644" t="s">
        <v>457</v>
      </c>
      <c r="B1" s="644"/>
      <c r="C1" s="644"/>
      <c r="D1" s="644"/>
      <c r="E1" s="644"/>
    </row>
    <row r="2" spans="1:9" x14ac:dyDescent="0.2">
      <c r="A2" s="644" t="s">
        <v>458</v>
      </c>
      <c r="B2" s="644"/>
      <c r="C2" s="644"/>
      <c r="D2" s="644"/>
      <c r="E2" s="644"/>
    </row>
    <row r="3" spans="1:9" x14ac:dyDescent="0.2">
      <c r="A3" s="675" t="s">
        <v>210</v>
      </c>
      <c r="B3" s="675"/>
      <c r="C3" s="675"/>
      <c r="D3" s="675"/>
      <c r="E3" s="675"/>
    </row>
    <row r="4" spans="1:9" x14ac:dyDescent="0.2">
      <c r="A4" s="62"/>
      <c r="B4" s="62"/>
      <c r="C4" s="62"/>
      <c r="D4" s="62"/>
      <c r="E4" s="62"/>
    </row>
    <row r="5" spans="1:9" x14ac:dyDescent="0.2">
      <c r="A5" s="80"/>
      <c r="B5" s="668">
        <v>2022</v>
      </c>
      <c r="C5" s="669"/>
      <c r="D5" s="668">
        <v>2023</v>
      </c>
      <c r="E5" s="669"/>
      <c r="F5" s="668">
        <v>2024</v>
      </c>
      <c r="G5" s="669"/>
      <c r="H5" s="668">
        <v>2025</v>
      </c>
      <c r="I5" s="669"/>
    </row>
    <row r="6" spans="1:9" x14ac:dyDescent="0.2">
      <c r="A6" s="81"/>
      <c r="B6" s="30" t="s">
        <v>44</v>
      </c>
      <c r="C6" s="29" t="s">
        <v>122</v>
      </c>
      <c r="D6" s="30" t="s">
        <v>44</v>
      </c>
      <c r="E6" s="29" t="s">
        <v>122</v>
      </c>
      <c r="F6" s="30" t="s">
        <v>44</v>
      </c>
      <c r="G6" s="29" t="s">
        <v>122</v>
      </c>
      <c r="H6" s="30" t="s">
        <v>44</v>
      </c>
      <c r="I6" s="29" t="s">
        <v>122</v>
      </c>
    </row>
    <row r="7" spans="1:9" x14ac:dyDescent="0.2">
      <c r="A7" s="53" t="s">
        <v>45</v>
      </c>
      <c r="B7" s="410">
        <v>13233.810983603687</v>
      </c>
      <c r="C7" s="401">
        <v>3.7323742561445399</v>
      </c>
      <c r="D7" s="410">
        <v>13467.321163703007</v>
      </c>
      <c r="E7" s="401">
        <v>3.61714900758105</v>
      </c>
      <c r="F7" s="410">
        <v>14109.962106143021</v>
      </c>
      <c r="G7" s="401">
        <v>3.6544048027609599</v>
      </c>
      <c r="H7" s="410">
        <v>14776.563134539783</v>
      </c>
      <c r="I7" s="401">
        <v>3.6663026846371598</v>
      </c>
    </row>
    <row r="8" spans="1:9" x14ac:dyDescent="0.2">
      <c r="A8" s="53" t="s">
        <v>46</v>
      </c>
      <c r="B8" s="411">
        <v>130055.15696002499</v>
      </c>
      <c r="C8" s="401">
        <v>36.6798740225207</v>
      </c>
      <c r="D8" s="410">
        <v>141973.01240446177</v>
      </c>
      <c r="E8" s="401">
        <v>38.132122541650901</v>
      </c>
      <c r="F8" s="411">
        <v>149202.87681390429</v>
      </c>
      <c r="G8" s="401">
        <v>38.642747975708701</v>
      </c>
      <c r="H8" s="411">
        <v>155157.79455092706</v>
      </c>
      <c r="I8" s="401">
        <v>38.497141285497001</v>
      </c>
    </row>
    <row r="9" spans="1:9" x14ac:dyDescent="0.2">
      <c r="A9" s="79" t="s">
        <v>47</v>
      </c>
      <c r="B9" s="256">
        <v>-116821.3459764213</v>
      </c>
      <c r="C9" s="409">
        <v>-32.947499766376161</v>
      </c>
      <c r="D9" s="256">
        <v>-128505.69124075877</v>
      </c>
      <c r="E9" s="409">
        <v>-34.514973534069853</v>
      </c>
      <c r="F9" s="256">
        <v>-135092.91470776129</v>
      </c>
      <c r="G9" s="409">
        <v>-34.988343172947744</v>
      </c>
      <c r="H9" s="256">
        <v>-140381.23141638728</v>
      </c>
      <c r="I9" s="409">
        <v>-34.830838600859842</v>
      </c>
    </row>
    <row r="10" spans="1:9" x14ac:dyDescent="0.2">
      <c r="A10" s="8" t="s">
        <v>24</v>
      </c>
      <c r="B10" s="8"/>
      <c r="C10" s="8"/>
      <c r="D10" s="8"/>
      <c r="E10" s="8"/>
    </row>
  </sheetData>
  <mergeCells count="7">
    <mergeCell ref="D5:E5"/>
    <mergeCell ref="F5:G5"/>
    <mergeCell ref="H5:I5"/>
    <mergeCell ref="A1:E1"/>
    <mergeCell ref="A2:E2"/>
    <mergeCell ref="A3:E3"/>
    <mergeCell ref="B5:C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3E996-0E5E-4A26-AD76-C5F6B4C1F691}">
  <dimension ref="A1:D30"/>
  <sheetViews>
    <sheetView showGridLines="0" topLeftCell="A10" zoomScaleNormal="100" workbookViewId="0">
      <selection activeCell="A32" sqref="A32"/>
    </sheetView>
  </sheetViews>
  <sheetFormatPr baseColWidth="10" defaultColWidth="10.85546875" defaultRowHeight="12.75" x14ac:dyDescent="0.2"/>
  <cols>
    <col min="1" max="1" width="54.85546875" style="82" customWidth="1"/>
    <col min="2" max="16384" width="10.85546875" style="82"/>
  </cols>
  <sheetData>
    <row r="1" spans="1:4" x14ac:dyDescent="0.2">
      <c r="A1" s="415" t="s">
        <v>806</v>
      </c>
    </row>
    <row r="2" spans="1:4" x14ac:dyDescent="0.2">
      <c r="A2" s="415" t="s">
        <v>807</v>
      </c>
    </row>
    <row r="3" spans="1:4" x14ac:dyDescent="0.2">
      <c r="A3" s="415"/>
    </row>
    <row r="4" spans="1:4" x14ac:dyDescent="0.2">
      <c r="A4" s="678" t="s">
        <v>121</v>
      </c>
      <c r="B4" s="680" t="s">
        <v>559</v>
      </c>
      <c r="C4" s="682" t="s">
        <v>560</v>
      </c>
      <c r="D4" s="433" t="s">
        <v>561</v>
      </c>
    </row>
    <row r="5" spans="1:4" x14ac:dyDescent="0.2">
      <c r="A5" s="679"/>
      <c r="B5" s="681"/>
      <c r="C5" s="683"/>
      <c r="D5" s="555" t="s">
        <v>562</v>
      </c>
    </row>
    <row r="6" spans="1:4" x14ac:dyDescent="0.2">
      <c r="A6" s="424" t="s">
        <v>563</v>
      </c>
      <c r="B6" s="554">
        <v>39</v>
      </c>
      <c r="C6" s="423">
        <v>6</v>
      </c>
      <c r="D6" s="554">
        <v>45</v>
      </c>
    </row>
    <row r="7" spans="1:4" x14ac:dyDescent="0.2">
      <c r="A7" s="424" t="s">
        <v>564</v>
      </c>
      <c r="B7" s="554">
        <v>8</v>
      </c>
      <c r="C7" s="423" t="s">
        <v>565</v>
      </c>
      <c r="D7" s="554">
        <v>8</v>
      </c>
    </row>
    <row r="8" spans="1:4" x14ac:dyDescent="0.2">
      <c r="A8" s="424" t="s">
        <v>566</v>
      </c>
      <c r="B8" s="554">
        <v>19</v>
      </c>
      <c r="C8" s="423">
        <v>0</v>
      </c>
      <c r="D8" s="554">
        <v>19</v>
      </c>
    </row>
    <row r="9" spans="1:4" x14ac:dyDescent="0.2">
      <c r="A9" s="424" t="s">
        <v>567</v>
      </c>
      <c r="B9" s="554" t="s">
        <v>565</v>
      </c>
      <c r="C9" s="423">
        <v>128</v>
      </c>
      <c r="D9" s="554">
        <v>128</v>
      </c>
    </row>
    <row r="10" spans="1:4" x14ac:dyDescent="0.2">
      <c r="A10" s="424" t="s">
        <v>568</v>
      </c>
      <c r="B10" s="554">
        <v>76</v>
      </c>
      <c r="C10" s="423">
        <v>0</v>
      </c>
      <c r="D10" s="554">
        <v>76</v>
      </c>
    </row>
    <row r="11" spans="1:4" x14ac:dyDescent="0.2">
      <c r="A11" s="424" t="s">
        <v>569</v>
      </c>
      <c r="B11" s="554" t="s">
        <v>565</v>
      </c>
      <c r="C11" s="423">
        <v>102</v>
      </c>
      <c r="D11" s="554">
        <v>102</v>
      </c>
    </row>
    <row r="12" spans="1:4" x14ac:dyDescent="0.2">
      <c r="A12" s="424" t="s">
        <v>570</v>
      </c>
      <c r="B12" s="554">
        <v>12</v>
      </c>
      <c r="C12" s="423">
        <v>0</v>
      </c>
      <c r="D12" s="554">
        <v>12</v>
      </c>
    </row>
    <row r="13" spans="1:4" x14ac:dyDescent="0.2">
      <c r="A13" s="424" t="s">
        <v>571</v>
      </c>
      <c r="B13" s="554">
        <v>5</v>
      </c>
      <c r="C13" s="423">
        <v>0</v>
      </c>
      <c r="D13" s="554">
        <v>5</v>
      </c>
    </row>
    <row r="14" spans="1:4" x14ac:dyDescent="0.2">
      <c r="A14" s="424" t="s">
        <v>572</v>
      </c>
      <c r="B14" s="554">
        <v>7</v>
      </c>
      <c r="C14" s="423">
        <v>38</v>
      </c>
      <c r="D14" s="554">
        <v>45</v>
      </c>
    </row>
    <row r="15" spans="1:4" x14ac:dyDescent="0.2">
      <c r="A15" s="424" t="s">
        <v>573</v>
      </c>
      <c r="B15" s="554">
        <v>19</v>
      </c>
      <c r="C15" s="423">
        <v>10</v>
      </c>
      <c r="D15" s="554">
        <v>29</v>
      </c>
    </row>
    <row r="16" spans="1:4" x14ac:dyDescent="0.2">
      <c r="A16" s="424" t="s">
        <v>574</v>
      </c>
      <c r="B16" s="554">
        <v>0</v>
      </c>
      <c r="C16" s="423">
        <v>7</v>
      </c>
      <c r="D16" s="554">
        <v>7</v>
      </c>
    </row>
    <row r="17" spans="1:4" x14ac:dyDescent="0.2">
      <c r="A17" s="424" t="s">
        <v>575</v>
      </c>
      <c r="B17" s="554">
        <v>0</v>
      </c>
      <c r="C17" s="423">
        <v>47</v>
      </c>
      <c r="D17" s="554">
        <v>47</v>
      </c>
    </row>
    <row r="18" spans="1:4" x14ac:dyDescent="0.2">
      <c r="A18" s="424" t="s">
        <v>576</v>
      </c>
      <c r="B18" s="554">
        <v>0</v>
      </c>
      <c r="C18" s="423">
        <v>4</v>
      </c>
      <c r="D18" s="554">
        <v>4</v>
      </c>
    </row>
    <row r="19" spans="1:4" x14ac:dyDescent="0.2">
      <c r="A19" s="424" t="s">
        <v>577</v>
      </c>
      <c r="B19" s="554">
        <v>3</v>
      </c>
      <c r="C19" s="423">
        <v>0</v>
      </c>
      <c r="D19" s="554">
        <v>3</v>
      </c>
    </row>
    <row r="20" spans="1:4" x14ac:dyDescent="0.2">
      <c r="A20" s="424" t="s">
        <v>578</v>
      </c>
      <c r="B20" s="554">
        <v>1</v>
      </c>
      <c r="C20" s="423">
        <v>0</v>
      </c>
      <c r="D20" s="554">
        <v>1</v>
      </c>
    </row>
    <row r="21" spans="1:4" x14ac:dyDescent="0.2">
      <c r="A21" s="424" t="s">
        <v>579</v>
      </c>
      <c r="B21" s="554">
        <v>12</v>
      </c>
      <c r="C21" s="423">
        <v>0</v>
      </c>
      <c r="D21" s="554">
        <v>12</v>
      </c>
    </row>
    <row r="22" spans="1:4" x14ac:dyDescent="0.2">
      <c r="A22" s="424" t="s">
        <v>580</v>
      </c>
      <c r="B22" s="554">
        <v>0</v>
      </c>
      <c r="C22" s="423">
        <v>41</v>
      </c>
      <c r="D22" s="554">
        <v>41</v>
      </c>
    </row>
    <row r="23" spans="1:4" x14ac:dyDescent="0.2">
      <c r="A23" s="424" t="s">
        <v>581</v>
      </c>
      <c r="B23" s="554">
        <v>0</v>
      </c>
      <c r="C23" s="423">
        <v>35</v>
      </c>
      <c r="D23" s="554">
        <v>35</v>
      </c>
    </row>
    <row r="24" spans="1:4" x14ac:dyDescent="0.2">
      <c r="A24" s="424" t="s">
        <v>582</v>
      </c>
      <c r="B24" s="554">
        <v>5</v>
      </c>
      <c r="C24" s="423">
        <v>0</v>
      </c>
      <c r="D24" s="554">
        <v>5</v>
      </c>
    </row>
    <row r="25" spans="1:4" x14ac:dyDescent="0.2">
      <c r="A25" s="424" t="s">
        <v>583</v>
      </c>
      <c r="B25" s="554">
        <v>0</v>
      </c>
      <c r="C25" s="423">
        <v>18</v>
      </c>
      <c r="D25" s="554">
        <v>18</v>
      </c>
    </row>
    <row r="26" spans="1:4" x14ac:dyDescent="0.2">
      <c r="A26" s="424" t="s">
        <v>584</v>
      </c>
      <c r="B26" s="554">
        <v>0</v>
      </c>
      <c r="C26" s="423">
        <v>9</v>
      </c>
      <c r="D26" s="554">
        <v>9</v>
      </c>
    </row>
    <row r="27" spans="1:4" x14ac:dyDescent="0.2">
      <c r="A27" s="424" t="s">
        <v>585</v>
      </c>
      <c r="B27" s="554">
        <v>9</v>
      </c>
      <c r="C27" s="423">
        <v>0</v>
      </c>
      <c r="D27" s="554">
        <v>9</v>
      </c>
    </row>
    <row r="28" spans="1:4" x14ac:dyDescent="0.2">
      <c r="A28" s="424" t="s">
        <v>586</v>
      </c>
      <c r="B28" s="554">
        <v>0</v>
      </c>
      <c r="C28" s="423">
        <v>24</v>
      </c>
      <c r="D28" s="554">
        <v>24</v>
      </c>
    </row>
    <row r="29" spans="1:4" x14ac:dyDescent="0.2">
      <c r="A29" s="426" t="s">
        <v>587</v>
      </c>
      <c r="B29" s="436">
        <v>215</v>
      </c>
      <c r="C29" s="427">
        <v>469</v>
      </c>
      <c r="D29" s="436">
        <v>684</v>
      </c>
    </row>
    <row r="30" spans="1:4" x14ac:dyDescent="0.2">
      <c r="A30" s="82" t="s">
        <v>593</v>
      </c>
    </row>
  </sheetData>
  <mergeCells count="3">
    <mergeCell ref="A4:A5"/>
    <mergeCell ref="B4:B5"/>
    <mergeCell ref="C4:C5"/>
  </mergeCells>
  <pageMargins left="0.7" right="0.7" top="0.75" bottom="0.75" header="0.3" footer="0.3"/>
  <pageSetup orientation="portrait"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CD1D-4D82-4EBC-9BF3-8DB43D8AD628}">
  <dimension ref="A1:D9"/>
  <sheetViews>
    <sheetView showGridLines="0" workbookViewId="0">
      <selection activeCell="A10" sqref="A10"/>
    </sheetView>
  </sheetViews>
  <sheetFormatPr baseColWidth="10" defaultColWidth="10.85546875" defaultRowHeight="12.75" x14ac:dyDescent="0.2"/>
  <cols>
    <col min="1" max="1" width="27.7109375" style="82" customWidth="1"/>
    <col min="2" max="16384" width="10.85546875" style="82"/>
  </cols>
  <sheetData>
    <row r="1" spans="1:4" x14ac:dyDescent="0.2">
      <c r="A1" s="415" t="s">
        <v>808</v>
      </c>
    </row>
    <row r="2" spans="1:4" x14ac:dyDescent="0.2">
      <c r="A2" s="415" t="s">
        <v>809</v>
      </c>
    </row>
    <row r="4" spans="1:4" x14ac:dyDescent="0.2">
      <c r="A4" s="426"/>
      <c r="B4" s="436" t="s">
        <v>588</v>
      </c>
      <c r="C4" s="427" t="s">
        <v>589</v>
      </c>
      <c r="D4" s="436" t="s">
        <v>561</v>
      </c>
    </row>
    <row r="5" spans="1:4" x14ac:dyDescent="0.2">
      <c r="A5" s="431" t="s">
        <v>590</v>
      </c>
      <c r="B5" s="578">
        <v>0.23400000000000001</v>
      </c>
      <c r="C5" s="579">
        <v>0.58599999999999997</v>
      </c>
      <c r="D5" s="578">
        <v>0.82</v>
      </c>
    </row>
    <row r="6" spans="1:4" x14ac:dyDescent="0.2">
      <c r="A6" s="431" t="s">
        <v>591</v>
      </c>
      <c r="B6" s="578">
        <v>4.3999999999999997E-2</v>
      </c>
      <c r="C6" s="579">
        <v>6.9000000000000006E-2</v>
      </c>
      <c r="D6" s="578">
        <v>0.113</v>
      </c>
    </row>
    <row r="7" spans="1:4" x14ac:dyDescent="0.2">
      <c r="A7" s="431" t="s">
        <v>592</v>
      </c>
      <c r="B7" s="578">
        <v>3.6999999999999998E-2</v>
      </c>
      <c r="C7" s="579">
        <v>3.1E-2</v>
      </c>
      <c r="D7" s="578">
        <v>6.7000000000000004E-2</v>
      </c>
    </row>
    <row r="8" spans="1:4" x14ac:dyDescent="0.2">
      <c r="A8" s="426" t="s">
        <v>587</v>
      </c>
      <c r="B8" s="580">
        <v>0.314</v>
      </c>
      <c r="C8" s="581">
        <v>0.68600000000000005</v>
      </c>
      <c r="D8" s="580">
        <v>1</v>
      </c>
    </row>
    <row r="9" spans="1:4" x14ac:dyDescent="0.2">
      <c r="A9" s="684" t="s">
        <v>593</v>
      </c>
      <c r="B9" s="684"/>
      <c r="C9" s="684"/>
      <c r="D9" s="684"/>
    </row>
  </sheetData>
  <mergeCells count="1">
    <mergeCell ref="A9:D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2730-A6A7-4E16-9F86-AC16D33A29AF}">
  <dimension ref="A1:D8"/>
  <sheetViews>
    <sheetView showGridLines="0" workbookViewId="0"/>
  </sheetViews>
  <sheetFormatPr baseColWidth="10" defaultColWidth="10.85546875" defaultRowHeight="12.75" x14ac:dyDescent="0.2"/>
  <cols>
    <col min="1" max="1" width="44.42578125" style="82" customWidth="1"/>
    <col min="2" max="16384" width="10.85546875" style="82"/>
  </cols>
  <sheetData>
    <row r="1" spans="1:4" x14ac:dyDescent="0.2">
      <c r="A1" s="416" t="s">
        <v>810</v>
      </c>
    </row>
    <row r="2" spans="1:4" x14ac:dyDescent="0.2">
      <c r="A2" s="415" t="s">
        <v>811</v>
      </c>
    </row>
    <row r="4" spans="1:4" x14ac:dyDescent="0.2">
      <c r="A4" s="439"/>
      <c r="B4" s="433" t="s">
        <v>588</v>
      </c>
      <c r="C4" s="430" t="s">
        <v>589</v>
      </c>
      <c r="D4" s="433" t="s">
        <v>561</v>
      </c>
    </row>
    <row r="5" spans="1:4" x14ac:dyDescent="0.2">
      <c r="A5" s="445" t="s">
        <v>594</v>
      </c>
      <c r="B5" s="447">
        <v>0.39</v>
      </c>
      <c r="C5" s="442">
        <v>0.56000000000000005</v>
      </c>
      <c r="D5" s="447">
        <v>0.95</v>
      </c>
    </row>
    <row r="6" spans="1:4" x14ac:dyDescent="0.2">
      <c r="A6" s="446" t="s">
        <v>595</v>
      </c>
      <c r="B6" s="448">
        <v>0</v>
      </c>
      <c r="C6" s="443">
        <v>0.05</v>
      </c>
      <c r="D6" s="448">
        <v>0.05</v>
      </c>
    </row>
    <row r="7" spans="1:4" x14ac:dyDescent="0.2">
      <c r="A7" s="425" t="s">
        <v>561</v>
      </c>
      <c r="B7" s="435">
        <v>0.39</v>
      </c>
      <c r="C7" s="441">
        <v>0.61</v>
      </c>
      <c r="D7" s="435">
        <v>1</v>
      </c>
    </row>
    <row r="8" spans="1:4" x14ac:dyDescent="0.2">
      <c r="A8" s="685" t="s">
        <v>593</v>
      </c>
      <c r="B8" s="685"/>
      <c r="C8" s="685"/>
      <c r="D8" s="685"/>
    </row>
  </sheetData>
  <mergeCells count="1">
    <mergeCell ref="A8:D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F7273-8145-45CE-AED2-280C8F0BDF4C}">
  <dimension ref="A1:C9"/>
  <sheetViews>
    <sheetView showGridLines="0" workbookViewId="0"/>
  </sheetViews>
  <sheetFormatPr baseColWidth="10" defaultColWidth="10.85546875" defaultRowHeight="12.75" x14ac:dyDescent="0.2"/>
  <cols>
    <col min="1" max="1" width="19.85546875" style="82" customWidth="1"/>
    <col min="2" max="2" width="12.42578125" style="82" customWidth="1"/>
    <col min="3" max="3" width="18" style="82" customWidth="1"/>
    <col min="4" max="16384" width="10.85546875" style="82"/>
  </cols>
  <sheetData>
    <row r="1" spans="1:3" x14ac:dyDescent="0.2">
      <c r="A1" s="416" t="s">
        <v>812</v>
      </c>
    </row>
    <row r="2" spans="1:3" x14ac:dyDescent="0.2">
      <c r="A2" s="415" t="s">
        <v>813</v>
      </c>
    </row>
    <row r="4" spans="1:3" ht="25.5" x14ac:dyDescent="0.2">
      <c r="A4" s="686"/>
      <c r="B4" s="688" t="s">
        <v>596</v>
      </c>
      <c r="C4" s="449" t="s">
        <v>597</v>
      </c>
    </row>
    <row r="5" spans="1:3" x14ac:dyDescent="0.2">
      <c r="A5" s="687"/>
      <c r="B5" s="689"/>
      <c r="C5" s="451" t="s">
        <v>598</v>
      </c>
    </row>
    <row r="6" spans="1:3" x14ac:dyDescent="0.2">
      <c r="A6" s="455" t="s">
        <v>599</v>
      </c>
      <c r="B6" s="452">
        <v>215</v>
      </c>
      <c r="C6" s="450">
        <v>2630574487</v>
      </c>
    </row>
    <row r="7" spans="1:3" x14ac:dyDescent="0.2">
      <c r="A7" s="455" t="s">
        <v>600</v>
      </c>
      <c r="B7" s="452">
        <v>469</v>
      </c>
      <c r="C7" s="450">
        <v>24540730084</v>
      </c>
    </row>
    <row r="8" spans="1:3" x14ac:dyDescent="0.2">
      <c r="A8" s="456" t="s">
        <v>587</v>
      </c>
      <c r="B8" s="453">
        <v>684</v>
      </c>
      <c r="C8" s="454">
        <v>27171304571</v>
      </c>
    </row>
    <row r="9" spans="1:3" x14ac:dyDescent="0.2">
      <c r="A9" s="82" t="s">
        <v>593</v>
      </c>
    </row>
  </sheetData>
  <mergeCells count="2">
    <mergeCell ref="A4:A5"/>
    <mergeCell ref="B4:B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BAE37-AD3D-4A31-8260-CF723EDDE8FE}">
  <dimension ref="A1:D10"/>
  <sheetViews>
    <sheetView showGridLines="0" workbookViewId="0"/>
  </sheetViews>
  <sheetFormatPr baseColWidth="10" defaultColWidth="10.85546875" defaultRowHeight="12.75" x14ac:dyDescent="0.2"/>
  <cols>
    <col min="1" max="1" width="50.140625" style="82" customWidth="1"/>
    <col min="2" max="2" width="12.42578125" style="82" customWidth="1"/>
    <col min="3" max="16384" width="10.85546875" style="82"/>
  </cols>
  <sheetData>
    <row r="1" spans="1:4" x14ac:dyDescent="0.2">
      <c r="A1" s="415" t="s">
        <v>814</v>
      </c>
    </row>
    <row r="2" spans="1:4" x14ac:dyDescent="0.2">
      <c r="A2" s="415" t="s">
        <v>815</v>
      </c>
    </row>
    <row r="4" spans="1:4" ht="25.5" x14ac:dyDescent="0.2">
      <c r="A4" s="458"/>
      <c r="B4" s="463" t="s">
        <v>601</v>
      </c>
      <c r="C4" s="459" t="s">
        <v>589</v>
      </c>
      <c r="D4" s="463" t="s">
        <v>587</v>
      </c>
    </row>
    <row r="5" spans="1:4" x14ac:dyDescent="0.2">
      <c r="A5" s="466" t="s">
        <v>602</v>
      </c>
      <c r="B5" s="464">
        <v>0.51100000000000001</v>
      </c>
      <c r="C5" s="457">
        <v>0.67400000000000004</v>
      </c>
      <c r="D5" s="464">
        <v>0.623</v>
      </c>
    </row>
    <row r="6" spans="1:4" x14ac:dyDescent="0.2">
      <c r="A6" s="466" t="s">
        <v>603</v>
      </c>
      <c r="B6" s="464">
        <v>0.40500000000000003</v>
      </c>
      <c r="C6" s="457">
        <v>0.23899999999999999</v>
      </c>
      <c r="D6" s="464">
        <v>0.29099999999999998</v>
      </c>
    </row>
    <row r="7" spans="1:4" x14ac:dyDescent="0.2">
      <c r="A7" s="466" t="s">
        <v>604</v>
      </c>
      <c r="B7" s="464">
        <v>6.5000000000000002E-2</v>
      </c>
      <c r="C7" s="457">
        <v>8.3000000000000004E-2</v>
      </c>
      <c r="D7" s="464">
        <v>7.6999999999999999E-2</v>
      </c>
    </row>
    <row r="8" spans="1:4" x14ac:dyDescent="0.2">
      <c r="A8" s="466" t="s">
        <v>605</v>
      </c>
      <c r="B8" s="464">
        <v>1.9E-2</v>
      </c>
      <c r="C8" s="457">
        <v>4.0000000000000001E-3</v>
      </c>
      <c r="D8" s="464">
        <v>8.9999999999999993E-3</v>
      </c>
    </row>
    <row r="9" spans="1:4" x14ac:dyDescent="0.2">
      <c r="A9" s="461" t="s">
        <v>561</v>
      </c>
      <c r="B9" s="465">
        <v>1</v>
      </c>
      <c r="C9" s="462">
        <v>1</v>
      </c>
      <c r="D9" s="465">
        <v>1</v>
      </c>
    </row>
    <row r="10" spans="1:4" x14ac:dyDescent="0.2">
      <c r="A10" s="417" t="s">
        <v>593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171A-F017-44BB-9EFF-D17BA2D44D72}">
  <dimension ref="A1:D10"/>
  <sheetViews>
    <sheetView showGridLines="0" workbookViewId="0"/>
  </sheetViews>
  <sheetFormatPr baseColWidth="10" defaultColWidth="10.85546875" defaultRowHeight="12.75" x14ac:dyDescent="0.2"/>
  <cols>
    <col min="1" max="1" width="28.7109375" style="82" customWidth="1"/>
    <col min="2" max="16384" width="10.85546875" style="82"/>
  </cols>
  <sheetData>
    <row r="1" spans="1:4" x14ac:dyDescent="0.2">
      <c r="A1" s="416" t="s">
        <v>816</v>
      </c>
    </row>
    <row r="2" spans="1:4" x14ac:dyDescent="0.2">
      <c r="A2" s="416" t="s">
        <v>817</v>
      </c>
    </row>
    <row r="4" spans="1:4" ht="25.5" x14ac:dyDescent="0.2">
      <c r="A4" s="458"/>
      <c r="B4" s="463" t="s">
        <v>601</v>
      </c>
      <c r="C4" s="459" t="s">
        <v>589</v>
      </c>
      <c r="D4" s="463" t="s">
        <v>587</v>
      </c>
    </row>
    <row r="5" spans="1:4" x14ac:dyDescent="0.2">
      <c r="A5" s="466" t="s">
        <v>602</v>
      </c>
      <c r="B5" s="464">
        <v>0.82799999999999996</v>
      </c>
      <c r="C5" s="457">
        <v>0.81399999999999995</v>
      </c>
      <c r="D5" s="464">
        <v>0.81899999999999995</v>
      </c>
    </row>
    <row r="6" spans="1:4" x14ac:dyDescent="0.2">
      <c r="A6" s="466" t="s">
        <v>603</v>
      </c>
      <c r="B6" s="464">
        <v>0.126</v>
      </c>
      <c r="C6" s="457">
        <v>0.114</v>
      </c>
      <c r="D6" s="464">
        <v>0.11700000000000001</v>
      </c>
    </row>
    <row r="7" spans="1:4" x14ac:dyDescent="0.2">
      <c r="A7" s="466" t="s">
        <v>606</v>
      </c>
      <c r="B7" s="464">
        <v>3.6999999999999998E-2</v>
      </c>
      <c r="C7" s="457">
        <v>6.8000000000000005E-2</v>
      </c>
      <c r="D7" s="464">
        <v>5.8000000000000003E-2</v>
      </c>
    </row>
    <row r="8" spans="1:4" x14ac:dyDescent="0.2">
      <c r="A8" s="466" t="s">
        <v>607</v>
      </c>
      <c r="B8" s="464">
        <v>8.9999999999999993E-3</v>
      </c>
      <c r="C8" s="457">
        <v>4.0000000000000001E-3</v>
      </c>
      <c r="D8" s="464">
        <v>6.0000000000000001E-3</v>
      </c>
    </row>
    <row r="9" spans="1:4" x14ac:dyDescent="0.2">
      <c r="A9" s="461" t="s">
        <v>561</v>
      </c>
      <c r="B9" s="465">
        <v>1</v>
      </c>
      <c r="C9" s="462">
        <v>1</v>
      </c>
      <c r="D9" s="465">
        <v>1</v>
      </c>
    </row>
    <row r="10" spans="1:4" x14ac:dyDescent="0.2">
      <c r="A10" s="417" t="s">
        <v>593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C20D-E28C-4297-B0E1-FF6F4D87FF53}">
  <dimension ref="A1:D9"/>
  <sheetViews>
    <sheetView showGridLines="0" workbookViewId="0"/>
  </sheetViews>
  <sheetFormatPr baseColWidth="10" defaultColWidth="10.85546875" defaultRowHeight="12.75" x14ac:dyDescent="0.2"/>
  <cols>
    <col min="1" max="1" width="40.5703125" style="82" bestFit="1" customWidth="1"/>
    <col min="2" max="16384" width="10.85546875" style="82"/>
  </cols>
  <sheetData>
    <row r="1" spans="1:4" x14ac:dyDescent="0.2">
      <c r="A1" s="416" t="s">
        <v>818</v>
      </c>
    </row>
    <row r="2" spans="1:4" x14ac:dyDescent="0.2">
      <c r="A2" s="467" t="s">
        <v>819</v>
      </c>
    </row>
    <row r="3" spans="1:4" x14ac:dyDescent="0.2">
      <c r="A3" s="415"/>
    </row>
    <row r="4" spans="1:4" ht="25.5" x14ac:dyDescent="0.2">
      <c r="A4" s="458"/>
      <c r="B4" s="463" t="s">
        <v>601</v>
      </c>
      <c r="C4" s="463" t="s">
        <v>589</v>
      </c>
      <c r="D4" s="460" t="s">
        <v>587</v>
      </c>
    </row>
    <row r="5" spans="1:4" x14ac:dyDescent="0.2">
      <c r="A5" s="466" t="s">
        <v>608</v>
      </c>
      <c r="B5" s="473">
        <v>0.56999999999999995</v>
      </c>
      <c r="C5" s="473">
        <v>0.88</v>
      </c>
      <c r="D5" s="479">
        <v>0.79</v>
      </c>
    </row>
    <row r="6" spans="1:4" x14ac:dyDescent="0.2">
      <c r="A6" s="466" t="s">
        <v>609</v>
      </c>
      <c r="B6" s="473">
        <v>0.22</v>
      </c>
      <c r="C6" s="473">
        <v>0.05</v>
      </c>
      <c r="D6" s="479">
        <v>0.1</v>
      </c>
    </row>
    <row r="7" spans="1:4" x14ac:dyDescent="0.2">
      <c r="A7" s="466" t="s">
        <v>610</v>
      </c>
      <c r="B7" s="473">
        <v>0.21</v>
      </c>
      <c r="C7" s="473">
        <v>7.0000000000000007E-2</v>
      </c>
      <c r="D7" s="479">
        <v>0.11</v>
      </c>
    </row>
    <row r="8" spans="1:4" x14ac:dyDescent="0.2">
      <c r="A8" s="461" t="s">
        <v>561</v>
      </c>
      <c r="B8" s="474">
        <v>1</v>
      </c>
      <c r="C8" s="474">
        <v>1</v>
      </c>
      <c r="D8" s="472">
        <v>1</v>
      </c>
    </row>
    <row r="9" spans="1:4" x14ac:dyDescent="0.2">
      <c r="A9" s="82" t="s">
        <v>593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AD38-2D1E-466D-93AD-0594104E17E1}">
  <dimension ref="A1:I28"/>
  <sheetViews>
    <sheetView topLeftCell="D7" workbookViewId="0">
      <selection activeCell="E26" sqref="E26"/>
    </sheetView>
  </sheetViews>
  <sheetFormatPr baseColWidth="10" defaultColWidth="11.42578125" defaultRowHeight="12.75" x14ac:dyDescent="0.2"/>
  <cols>
    <col min="1" max="1" width="33" style="95" customWidth="1"/>
    <col min="2" max="2" width="14.28515625" style="95" customWidth="1"/>
    <col min="3" max="3" width="14.5703125" style="95" customWidth="1"/>
    <col min="4" max="4" width="16.28515625" style="95" customWidth="1"/>
    <col min="5" max="5" width="11.28515625" style="95" customWidth="1"/>
    <col min="6" max="6" width="12.7109375" style="95" customWidth="1"/>
    <col min="7" max="8" width="10.5703125" style="95" customWidth="1"/>
    <col min="9" max="16384" width="11.42578125" style="95"/>
  </cols>
  <sheetData>
    <row r="1" spans="1:9" x14ac:dyDescent="0.2">
      <c r="A1" s="624" t="s">
        <v>58</v>
      </c>
      <c r="B1" s="624"/>
      <c r="C1" s="624"/>
      <c r="D1" s="624"/>
      <c r="E1" s="624"/>
    </row>
    <row r="2" spans="1:9" x14ac:dyDescent="0.2">
      <c r="A2" s="624" t="s">
        <v>212</v>
      </c>
      <c r="B2" s="624"/>
      <c r="C2" s="624"/>
      <c r="D2" s="624"/>
      <c r="E2" s="624"/>
    </row>
    <row r="3" spans="1:9" x14ac:dyDescent="0.2">
      <c r="A3" s="624" t="s">
        <v>59</v>
      </c>
      <c r="B3" s="624"/>
      <c r="C3" s="624"/>
      <c r="D3" s="624"/>
      <c r="E3" s="624"/>
    </row>
    <row r="4" spans="1:9" x14ac:dyDescent="0.2">
      <c r="A4" s="625" t="s">
        <v>213</v>
      </c>
      <c r="B4" s="625"/>
      <c r="C4" s="625"/>
      <c r="D4" s="625"/>
      <c r="E4" s="625"/>
    </row>
    <row r="5" spans="1:9" x14ac:dyDescent="0.2">
      <c r="A5" s="97"/>
      <c r="B5" s="97"/>
      <c r="C5" s="97"/>
      <c r="D5" s="97"/>
      <c r="E5" s="97"/>
    </row>
    <row r="6" spans="1:9" x14ac:dyDescent="0.2">
      <c r="A6" s="626" t="s">
        <v>60</v>
      </c>
      <c r="B6" s="628" t="s">
        <v>61</v>
      </c>
      <c r="C6" s="628" t="s">
        <v>62</v>
      </c>
      <c r="D6" s="628" t="s">
        <v>206</v>
      </c>
      <c r="E6" s="630" t="s">
        <v>62</v>
      </c>
      <c r="F6" s="631"/>
      <c r="G6" s="99"/>
      <c r="H6" s="99"/>
    </row>
    <row r="7" spans="1:9" ht="15" customHeight="1" x14ac:dyDescent="0.2">
      <c r="A7" s="627"/>
      <c r="B7" s="629"/>
      <c r="C7" s="629"/>
      <c r="D7" s="629"/>
      <c r="E7" s="632"/>
      <c r="F7" s="633"/>
      <c r="G7" s="99"/>
      <c r="H7" s="99"/>
    </row>
    <row r="8" spans="1:9" x14ac:dyDescent="0.2">
      <c r="A8" s="627"/>
      <c r="B8" s="629"/>
      <c r="C8" s="629"/>
      <c r="D8" s="629"/>
      <c r="E8" s="632"/>
      <c r="F8" s="633"/>
      <c r="G8" s="99"/>
      <c r="H8" s="99"/>
    </row>
    <row r="9" spans="1:9" x14ac:dyDescent="0.2">
      <c r="A9" s="100"/>
      <c r="B9" s="101" t="s">
        <v>63</v>
      </c>
      <c r="C9" s="101" t="s">
        <v>64</v>
      </c>
      <c r="D9" s="101" t="s">
        <v>65</v>
      </c>
      <c r="E9" s="634"/>
      <c r="F9" s="635"/>
      <c r="G9" s="99"/>
      <c r="H9" s="99"/>
    </row>
    <row r="10" spans="1:9" ht="25.5" x14ac:dyDescent="0.2">
      <c r="A10" s="102"/>
      <c r="B10" s="103" t="s">
        <v>227</v>
      </c>
      <c r="C10" s="103" t="s">
        <v>227</v>
      </c>
      <c r="D10" s="103" t="s">
        <v>227</v>
      </c>
      <c r="E10" s="104" t="s">
        <v>66</v>
      </c>
      <c r="F10" s="105" t="s">
        <v>122</v>
      </c>
      <c r="G10" s="106"/>
      <c r="H10" s="106"/>
    </row>
    <row r="11" spans="1:9" ht="25.5" x14ac:dyDescent="0.2">
      <c r="A11" s="107" t="s">
        <v>67</v>
      </c>
      <c r="B11" s="108">
        <v>52883756.393185139</v>
      </c>
      <c r="C11" s="108">
        <v>55180017.688142598</v>
      </c>
      <c r="D11" s="109">
        <v>2296261.294957459</v>
      </c>
      <c r="E11" s="110">
        <v>33.512759370810159</v>
      </c>
      <c r="F11" s="111">
        <v>23.382035303305759</v>
      </c>
      <c r="G11" s="553"/>
      <c r="H11" s="112"/>
      <c r="I11" s="113"/>
    </row>
    <row r="12" spans="1:9" x14ac:dyDescent="0.2">
      <c r="A12" s="114" t="s">
        <v>68</v>
      </c>
      <c r="B12" s="115">
        <v>42860727.243999995</v>
      </c>
      <c r="C12" s="115">
        <v>43994584.931999996</v>
      </c>
      <c r="D12" s="116">
        <v>1133857.688000001</v>
      </c>
      <c r="E12" s="117">
        <v>31.336229811194983</v>
      </c>
      <c r="F12" s="118">
        <v>18.642308957710917</v>
      </c>
      <c r="G12" s="553"/>
      <c r="H12" s="119"/>
      <c r="I12" s="113"/>
    </row>
    <row r="13" spans="1:9" x14ac:dyDescent="0.2">
      <c r="A13" s="120" t="s">
        <v>69</v>
      </c>
      <c r="B13" s="115">
        <v>3015752.11</v>
      </c>
      <c r="C13" s="115">
        <v>3087851.199</v>
      </c>
      <c r="D13" s="116">
        <v>72099.089000000153</v>
      </c>
      <c r="E13" s="117">
        <v>122.47946919264234</v>
      </c>
      <c r="F13" s="118">
        <v>1.308449122912982</v>
      </c>
      <c r="G13" s="553"/>
      <c r="H13" s="119"/>
      <c r="I13" s="113"/>
    </row>
    <row r="14" spans="1:9" x14ac:dyDescent="0.2">
      <c r="A14" s="120" t="s">
        <v>70</v>
      </c>
      <c r="B14" s="115">
        <v>39844975.133999996</v>
      </c>
      <c r="C14" s="115">
        <v>40906733.732999995</v>
      </c>
      <c r="D14" s="116">
        <v>1061758.5989999995</v>
      </c>
      <c r="E14" s="117">
        <v>27.396613174043765</v>
      </c>
      <c r="F14" s="118">
        <v>17.333859834797931</v>
      </c>
      <c r="G14" s="553"/>
      <c r="H14" s="119"/>
      <c r="I14" s="113"/>
    </row>
    <row r="15" spans="1:9" x14ac:dyDescent="0.2">
      <c r="A15" s="114" t="s">
        <v>71</v>
      </c>
      <c r="B15" s="115">
        <v>2962413.3000000003</v>
      </c>
      <c r="C15" s="115">
        <v>3350398.9200000004</v>
      </c>
      <c r="D15" s="116">
        <v>387985.62000000011</v>
      </c>
      <c r="E15" s="117">
        <v>216.97814595143006</v>
      </c>
      <c r="F15" s="118">
        <v>1.4197013540361996</v>
      </c>
      <c r="G15" s="553"/>
      <c r="H15" s="119"/>
      <c r="I15" s="113"/>
    </row>
    <row r="16" spans="1:9" x14ac:dyDescent="0.2">
      <c r="A16" s="114" t="s">
        <v>72</v>
      </c>
      <c r="B16" s="115">
        <v>3127879.1695823069</v>
      </c>
      <c r="C16" s="115">
        <v>2884616.7183199413</v>
      </c>
      <c r="D16" s="116">
        <v>-243262.45126236556</v>
      </c>
      <c r="E16" s="117">
        <v>-10.408576926408415</v>
      </c>
      <c r="F16" s="118">
        <v>1.2223303429414545</v>
      </c>
      <c r="G16" s="553"/>
      <c r="H16" s="119"/>
      <c r="I16" s="113"/>
    </row>
    <row r="17" spans="1:9" x14ac:dyDescent="0.2">
      <c r="A17" s="114" t="s">
        <v>73</v>
      </c>
      <c r="B17" s="115">
        <v>98798.102313063195</v>
      </c>
      <c r="C17" s="115">
        <v>136040.7632525544</v>
      </c>
      <c r="D17" s="116">
        <v>37242.660939491208</v>
      </c>
      <c r="E17" s="117">
        <v>15.283904402733128</v>
      </c>
      <c r="F17" s="118">
        <v>5.7646047651474748E-2</v>
      </c>
      <c r="G17" s="553"/>
      <c r="H17" s="119"/>
      <c r="I17" s="113"/>
    </row>
    <row r="18" spans="1:9" x14ac:dyDescent="0.2">
      <c r="A18" s="114" t="s">
        <v>74</v>
      </c>
      <c r="B18" s="115">
        <v>1103762.3317968785</v>
      </c>
      <c r="C18" s="115">
        <v>1045908.3120310223</v>
      </c>
      <c r="D18" s="116">
        <v>-57854.01976585621</v>
      </c>
      <c r="E18" s="117">
        <v>16.95656670894617</v>
      </c>
      <c r="F18" s="118">
        <v>0.44319422320854795</v>
      </c>
      <c r="G18" s="553"/>
      <c r="H18" s="119"/>
      <c r="I18" s="113"/>
    </row>
    <row r="19" spans="1:9" x14ac:dyDescent="0.2">
      <c r="A19" s="114" t="s">
        <v>75</v>
      </c>
      <c r="B19" s="115">
        <v>794085.35499529843</v>
      </c>
      <c r="C19" s="115">
        <v>1353644.9405325726</v>
      </c>
      <c r="D19" s="116">
        <v>559559.58553727414</v>
      </c>
      <c r="E19" s="117">
        <v>67.575866659026445</v>
      </c>
      <c r="F19" s="118">
        <v>0.57359484671704231</v>
      </c>
      <c r="G19" s="553"/>
      <c r="H19" s="119"/>
      <c r="I19" s="113"/>
    </row>
    <row r="20" spans="1:9" x14ac:dyDescent="0.2">
      <c r="A20" s="114" t="s">
        <v>76</v>
      </c>
      <c r="B20" s="115">
        <v>1936090.8904976039</v>
      </c>
      <c r="C20" s="115">
        <v>2414823.1020065108</v>
      </c>
      <c r="D20" s="116">
        <v>478732.21150890691</v>
      </c>
      <c r="E20" s="117">
        <v>39.187963695056482</v>
      </c>
      <c r="F20" s="118">
        <v>1.0232595310401242</v>
      </c>
      <c r="G20" s="553"/>
      <c r="H20" s="119"/>
      <c r="I20" s="113"/>
    </row>
    <row r="21" spans="1:9" ht="25.5" x14ac:dyDescent="0.2">
      <c r="A21" s="107" t="s">
        <v>22</v>
      </c>
      <c r="B21" s="108">
        <v>18892.237000000001</v>
      </c>
      <c r="C21" s="108">
        <v>18894.332999999999</v>
      </c>
      <c r="D21" s="109">
        <v>2.0959999999977299</v>
      </c>
      <c r="E21" s="110">
        <v>24.052186052321019</v>
      </c>
      <c r="F21" s="121">
        <v>8.0063033639322101E-3</v>
      </c>
      <c r="G21" s="553"/>
      <c r="H21" s="119"/>
      <c r="I21" s="113"/>
    </row>
    <row r="22" spans="1:9" x14ac:dyDescent="0.2">
      <c r="A22" s="114" t="s">
        <v>77</v>
      </c>
      <c r="B22" s="115">
        <v>18892.237000000001</v>
      </c>
      <c r="C22" s="115">
        <v>18894.332999999999</v>
      </c>
      <c r="D22" s="116">
        <v>2.0959999999977299</v>
      </c>
      <c r="E22" s="117">
        <v>24.052186052321019</v>
      </c>
      <c r="F22" s="118">
        <v>8.0063033639322101E-3</v>
      </c>
      <c r="G22" s="553"/>
      <c r="H22" s="119"/>
      <c r="I22" s="113"/>
    </row>
    <row r="23" spans="1:9" x14ac:dyDescent="0.2">
      <c r="A23" s="122" t="s">
        <v>48</v>
      </c>
      <c r="B23" s="123">
        <v>52902648.630185142</v>
      </c>
      <c r="C23" s="123">
        <v>55198912.021142595</v>
      </c>
      <c r="D23" s="124">
        <v>2296263.3909574524</v>
      </c>
      <c r="E23" s="125">
        <v>33.509274188377162</v>
      </c>
      <c r="F23" s="126">
        <v>23.390041606669691</v>
      </c>
      <c r="G23" s="553"/>
      <c r="H23" s="112"/>
      <c r="I23" s="113"/>
    </row>
    <row r="24" spans="1:9" x14ac:dyDescent="0.2">
      <c r="A24" s="127" t="s">
        <v>78</v>
      </c>
    </row>
    <row r="25" spans="1:9" x14ac:dyDescent="0.2">
      <c r="B25" s="128"/>
    </row>
    <row r="26" spans="1:9" x14ac:dyDescent="0.2">
      <c r="F26" s="129"/>
    </row>
    <row r="28" spans="1:9" x14ac:dyDescent="0.2">
      <c r="B28" s="129"/>
    </row>
  </sheetData>
  <mergeCells count="9">
    <mergeCell ref="A1:E1"/>
    <mergeCell ref="A2:E2"/>
    <mergeCell ref="A3:E3"/>
    <mergeCell ref="A4:E4"/>
    <mergeCell ref="A6:A8"/>
    <mergeCell ref="B6:B8"/>
    <mergeCell ref="C6:C8"/>
    <mergeCell ref="D6:D8"/>
    <mergeCell ref="E6:F9"/>
  </mergeCells>
  <pageMargins left="0.7" right="0.7" top="0.75" bottom="0.75" header="0.3" footer="0.3"/>
  <ignoredErrors>
    <ignoredError sqref="B9:C9"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F6B48-4112-4EFB-8D5A-646BD9185D82}">
  <dimension ref="A1:D10"/>
  <sheetViews>
    <sheetView showGridLines="0" workbookViewId="0"/>
  </sheetViews>
  <sheetFormatPr baseColWidth="10" defaultColWidth="10.85546875" defaultRowHeight="12.75" x14ac:dyDescent="0.2"/>
  <cols>
    <col min="1" max="1" width="41.85546875" style="82" customWidth="1"/>
    <col min="2" max="16384" width="10.85546875" style="82"/>
  </cols>
  <sheetData>
    <row r="1" spans="1:4" x14ac:dyDescent="0.2">
      <c r="A1" s="415" t="s">
        <v>820</v>
      </c>
    </row>
    <row r="2" spans="1:4" x14ac:dyDescent="0.2">
      <c r="A2" s="415" t="s">
        <v>821</v>
      </c>
    </row>
    <row r="4" spans="1:4" ht="25.5" x14ac:dyDescent="0.2">
      <c r="A4" s="458"/>
      <c r="B4" s="463" t="s">
        <v>601</v>
      </c>
      <c r="C4" s="459" t="s">
        <v>589</v>
      </c>
      <c r="D4" s="463" t="s">
        <v>587</v>
      </c>
    </row>
    <row r="5" spans="1:4" x14ac:dyDescent="0.2">
      <c r="A5" s="466" t="s">
        <v>611</v>
      </c>
      <c r="B5" s="477">
        <v>0.52100000000000002</v>
      </c>
      <c r="C5" s="475">
        <v>0.33900000000000002</v>
      </c>
      <c r="D5" s="478">
        <v>0.39600000000000002</v>
      </c>
    </row>
    <row r="6" spans="1:4" x14ac:dyDescent="0.2">
      <c r="A6" s="466" t="s">
        <v>612</v>
      </c>
      <c r="B6" s="477">
        <v>0.25600000000000001</v>
      </c>
      <c r="C6" s="475">
        <v>0.26700000000000002</v>
      </c>
      <c r="D6" s="478">
        <v>0.26300000000000001</v>
      </c>
    </row>
    <row r="7" spans="1:4" x14ac:dyDescent="0.2">
      <c r="A7" s="466" t="s">
        <v>613</v>
      </c>
      <c r="B7" s="477">
        <v>2.3E-2</v>
      </c>
      <c r="C7" s="475">
        <v>0.24299999999999999</v>
      </c>
      <c r="D7" s="478">
        <v>0.17399999999999999</v>
      </c>
    </row>
    <row r="8" spans="1:4" ht="25.5" x14ac:dyDescent="0.2">
      <c r="A8" s="466" t="s">
        <v>614</v>
      </c>
      <c r="B8" s="477">
        <v>0.2</v>
      </c>
      <c r="C8" s="475">
        <v>0.151</v>
      </c>
      <c r="D8" s="478">
        <v>0.16700000000000001</v>
      </c>
    </row>
    <row r="9" spans="1:4" x14ac:dyDescent="0.2">
      <c r="A9" s="461" t="s">
        <v>561</v>
      </c>
      <c r="B9" s="474">
        <v>1</v>
      </c>
      <c r="C9" s="471">
        <v>1</v>
      </c>
      <c r="D9" s="474">
        <v>1</v>
      </c>
    </row>
    <row r="10" spans="1:4" x14ac:dyDescent="0.2">
      <c r="A10" s="417" t="s">
        <v>593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95321-C7CA-45BC-9F00-2B31B9E08D05}">
  <dimension ref="A1:D10"/>
  <sheetViews>
    <sheetView showGridLines="0" workbookViewId="0"/>
  </sheetViews>
  <sheetFormatPr baseColWidth="10" defaultRowHeight="15" x14ac:dyDescent="0.25"/>
  <cols>
    <col min="1" max="1" width="36.7109375" customWidth="1"/>
  </cols>
  <sheetData>
    <row r="1" spans="1:4" x14ac:dyDescent="0.25">
      <c r="A1" s="416" t="s">
        <v>822</v>
      </c>
    </row>
    <row r="2" spans="1:4" x14ac:dyDescent="0.25">
      <c r="A2" s="416" t="s">
        <v>823</v>
      </c>
    </row>
    <row r="4" spans="1:4" x14ac:dyDescent="0.25">
      <c r="A4" s="481"/>
      <c r="B4" s="436" t="s">
        <v>588</v>
      </c>
      <c r="C4" s="427" t="s">
        <v>589</v>
      </c>
      <c r="D4" s="436" t="s">
        <v>561</v>
      </c>
    </row>
    <row r="5" spans="1:4" x14ac:dyDescent="0.25">
      <c r="A5" s="424" t="s">
        <v>615</v>
      </c>
      <c r="B5" s="434">
        <v>0.72599999999999998</v>
      </c>
      <c r="C5" s="429">
        <v>0.872</v>
      </c>
      <c r="D5" s="482">
        <v>0.82599999999999996</v>
      </c>
    </row>
    <row r="6" spans="1:4" x14ac:dyDescent="0.25">
      <c r="A6" s="424" t="s">
        <v>616</v>
      </c>
      <c r="B6" s="434">
        <v>4.2000000000000003E-2</v>
      </c>
      <c r="C6" s="429">
        <v>4.4999999999999998E-2</v>
      </c>
      <c r="D6" s="482">
        <v>4.3999999999999997E-2</v>
      </c>
    </row>
    <row r="7" spans="1:4" x14ac:dyDescent="0.25">
      <c r="A7" s="424" t="s">
        <v>617</v>
      </c>
      <c r="B7" s="434">
        <v>8.4000000000000005E-2</v>
      </c>
      <c r="C7" s="429">
        <v>7.9000000000000001E-2</v>
      </c>
      <c r="D7" s="482">
        <v>0.08</v>
      </c>
    </row>
    <row r="8" spans="1:4" x14ac:dyDescent="0.25">
      <c r="A8" s="424" t="s">
        <v>618</v>
      </c>
      <c r="B8" s="434">
        <v>0.14899999999999999</v>
      </c>
      <c r="C8" s="429">
        <v>4.0000000000000001E-3</v>
      </c>
      <c r="D8" s="482">
        <v>0.05</v>
      </c>
    </row>
    <row r="9" spans="1:4" x14ac:dyDescent="0.25">
      <c r="A9" s="426" t="s">
        <v>561</v>
      </c>
      <c r="B9" s="437">
        <v>1</v>
      </c>
      <c r="C9" s="438">
        <v>1</v>
      </c>
      <c r="D9" s="437">
        <v>1</v>
      </c>
    </row>
    <row r="10" spans="1:4" x14ac:dyDescent="0.25">
      <c r="A10" s="417" t="s">
        <v>593</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7BE3B-8157-4F74-880E-16D4BF698836}">
  <dimension ref="A1:D11"/>
  <sheetViews>
    <sheetView showGridLines="0" workbookViewId="0"/>
  </sheetViews>
  <sheetFormatPr baseColWidth="10" defaultColWidth="10.85546875" defaultRowHeight="12.75" x14ac:dyDescent="0.2"/>
  <cols>
    <col min="1" max="1" width="25.85546875" style="82" customWidth="1"/>
    <col min="2" max="16384" width="10.85546875" style="82"/>
  </cols>
  <sheetData>
    <row r="1" spans="1:4" x14ac:dyDescent="0.2">
      <c r="A1" s="415" t="s">
        <v>824</v>
      </c>
    </row>
    <row r="2" spans="1:4" x14ac:dyDescent="0.2">
      <c r="A2" s="415" t="s">
        <v>825</v>
      </c>
    </row>
    <row r="4" spans="1:4" x14ac:dyDescent="0.2">
      <c r="A4" s="483"/>
      <c r="B4" s="436" t="s">
        <v>588</v>
      </c>
      <c r="C4" s="436" t="s">
        <v>589</v>
      </c>
      <c r="D4" s="428" t="s">
        <v>561</v>
      </c>
    </row>
    <row r="5" spans="1:4" x14ac:dyDescent="0.2">
      <c r="A5" s="466" t="s">
        <v>619</v>
      </c>
      <c r="B5" s="477">
        <v>0.159</v>
      </c>
      <c r="C5" s="477">
        <v>0.20599999999999999</v>
      </c>
      <c r="D5" s="476">
        <v>0.191</v>
      </c>
    </row>
    <row r="6" spans="1:4" x14ac:dyDescent="0.2">
      <c r="A6" s="466" t="s">
        <v>620</v>
      </c>
      <c r="B6" s="477">
        <v>0.28399999999999997</v>
      </c>
      <c r="C6" s="477">
        <v>0.254</v>
      </c>
      <c r="D6" s="476">
        <v>0.26400000000000001</v>
      </c>
    </row>
    <row r="7" spans="1:4" x14ac:dyDescent="0.2">
      <c r="A7" s="466" t="s">
        <v>621</v>
      </c>
      <c r="B7" s="477">
        <v>0.125</v>
      </c>
      <c r="C7" s="477">
        <v>0.14799999999999999</v>
      </c>
      <c r="D7" s="476">
        <v>0.14099999999999999</v>
      </c>
    </row>
    <row r="8" spans="1:4" x14ac:dyDescent="0.2">
      <c r="A8" s="466" t="s">
        <v>622</v>
      </c>
      <c r="B8" s="477">
        <v>0.22700000000000001</v>
      </c>
      <c r="C8" s="477">
        <v>0.185</v>
      </c>
      <c r="D8" s="476">
        <v>0.19900000000000001</v>
      </c>
    </row>
    <row r="9" spans="1:4" x14ac:dyDescent="0.2">
      <c r="A9" s="466" t="s">
        <v>623</v>
      </c>
      <c r="B9" s="477">
        <v>0.20499999999999999</v>
      </c>
      <c r="C9" s="477">
        <v>0.20599999999999999</v>
      </c>
      <c r="D9" s="476">
        <v>0.20599999999999999</v>
      </c>
    </row>
    <row r="10" spans="1:4" x14ac:dyDescent="0.2">
      <c r="A10" s="426" t="s">
        <v>561</v>
      </c>
      <c r="B10" s="485">
        <v>1</v>
      </c>
      <c r="C10" s="485">
        <v>1</v>
      </c>
      <c r="D10" s="484">
        <v>1</v>
      </c>
    </row>
    <row r="11" spans="1:4" x14ac:dyDescent="0.2">
      <c r="A11" s="82" t="s">
        <v>593</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BEDC-F0B1-4E0C-98EF-A112D72E7D6B}">
  <dimension ref="A1:G17"/>
  <sheetViews>
    <sheetView showGridLines="0" topLeftCell="A8" workbookViewId="0">
      <selection activeCell="A20" sqref="A20"/>
    </sheetView>
  </sheetViews>
  <sheetFormatPr baseColWidth="10" defaultColWidth="10.85546875" defaultRowHeight="12.75" x14ac:dyDescent="0.2"/>
  <cols>
    <col min="1" max="1" width="22.5703125" style="82" customWidth="1"/>
    <col min="2" max="2" width="15.5703125" style="82" customWidth="1"/>
    <col min="3" max="16384" width="10.85546875" style="82"/>
  </cols>
  <sheetData>
    <row r="1" spans="1:7" x14ac:dyDescent="0.2">
      <c r="A1" s="416" t="s">
        <v>826</v>
      </c>
    </row>
    <row r="2" spans="1:7" x14ac:dyDescent="0.2">
      <c r="A2" s="416" t="s">
        <v>827</v>
      </c>
    </row>
    <row r="4" spans="1:7" x14ac:dyDescent="0.2">
      <c r="A4" s="692" t="s">
        <v>624</v>
      </c>
      <c r="B4" s="694" t="s">
        <v>625</v>
      </c>
      <c r="C4" s="692" t="s">
        <v>626</v>
      </c>
      <c r="D4" s="696"/>
      <c r="E4" s="696"/>
      <c r="F4" s="696"/>
      <c r="G4" s="697"/>
    </row>
    <row r="5" spans="1:7" x14ac:dyDescent="0.2">
      <c r="A5" s="693"/>
      <c r="B5" s="695"/>
      <c r="C5" s="504">
        <v>2020</v>
      </c>
      <c r="D5" s="507">
        <v>2019</v>
      </c>
      <c r="E5" s="505">
        <v>2018</v>
      </c>
      <c r="F5" s="507">
        <v>2017</v>
      </c>
      <c r="G5" s="506">
        <v>2016</v>
      </c>
    </row>
    <row r="6" spans="1:7" ht="38.25" x14ac:dyDescent="0.2">
      <c r="A6" s="490" t="s">
        <v>627</v>
      </c>
      <c r="B6" s="698" t="s">
        <v>628</v>
      </c>
      <c r="C6" s="500">
        <v>139</v>
      </c>
      <c r="D6" s="508">
        <v>139</v>
      </c>
      <c r="E6" s="491">
        <v>134</v>
      </c>
      <c r="F6" s="508">
        <v>130</v>
      </c>
      <c r="G6" s="492">
        <v>128</v>
      </c>
    </row>
    <row r="7" spans="1:7" ht="25.5" x14ac:dyDescent="0.2">
      <c r="A7" s="493" t="s">
        <v>629</v>
      </c>
      <c r="B7" s="699"/>
      <c r="C7" s="501">
        <v>11</v>
      </c>
      <c r="D7" s="509">
        <v>7</v>
      </c>
      <c r="E7" s="494">
        <v>4</v>
      </c>
      <c r="F7" s="509">
        <v>0</v>
      </c>
      <c r="G7" s="495">
        <v>0</v>
      </c>
    </row>
    <row r="8" spans="1:7" ht="38.25" x14ac:dyDescent="0.2">
      <c r="A8" s="700" t="s">
        <v>630</v>
      </c>
      <c r="B8" s="513" t="s">
        <v>631</v>
      </c>
      <c r="C8" s="500">
        <v>5</v>
      </c>
      <c r="D8" s="508">
        <v>5</v>
      </c>
      <c r="E8" s="491">
        <v>5</v>
      </c>
      <c r="F8" s="508">
        <v>5</v>
      </c>
      <c r="G8" s="492">
        <v>5</v>
      </c>
    </row>
    <row r="9" spans="1:7" ht="38.25" x14ac:dyDescent="0.2">
      <c r="A9" s="701"/>
      <c r="B9" s="514" t="s">
        <v>632</v>
      </c>
      <c r="C9" s="502">
        <v>1</v>
      </c>
      <c r="D9" s="510">
        <v>1</v>
      </c>
      <c r="E9" s="486">
        <v>1</v>
      </c>
      <c r="F9" s="510">
        <v>1</v>
      </c>
      <c r="G9" s="487">
        <v>1</v>
      </c>
    </row>
    <row r="10" spans="1:7" ht="51" x14ac:dyDescent="0.2">
      <c r="A10" s="702"/>
      <c r="B10" s="515" t="s">
        <v>633</v>
      </c>
      <c r="C10" s="501">
        <v>1</v>
      </c>
      <c r="D10" s="509">
        <v>1</v>
      </c>
      <c r="E10" s="494">
        <v>1</v>
      </c>
      <c r="F10" s="509">
        <v>1</v>
      </c>
      <c r="G10" s="495">
        <v>1</v>
      </c>
    </row>
    <row r="11" spans="1:7" ht="25.5" x14ac:dyDescent="0.2">
      <c r="A11" s="496" t="s">
        <v>634</v>
      </c>
      <c r="B11" s="516" t="s">
        <v>635</v>
      </c>
      <c r="C11" s="503">
        <v>15</v>
      </c>
      <c r="D11" s="511">
        <v>14</v>
      </c>
      <c r="E11" s="497">
        <v>14</v>
      </c>
      <c r="F11" s="511">
        <v>14</v>
      </c>
      <c r="G11" s="498">
        <v>14</v>
      </c>
    </row>
    <row r="12" spans="1:7" ht="25.5" x14ac:dyDescent="0.2">
      <c r="A12" s="496" t="s">
        <v>636</v>
      </c>
      <c r="B12" s="516" t="s">
        <v>637</v>
      </c>
      <c r="C12" s="503">
        <v>1</v>
      </c>
      <c r="D12" s="511">
        <v>1</v>
      </c>
      <c r="E12" s="497">
        <v>1</v>
      </c>
      <c r="F12" s="511">
        <v>1</v>
      </c>
      <c r="G12" s="498">
        <v>1</v>
      </c>
    </row>
    <row r="13" spans="1:7" x14ac:dyDescent="0.2">
      <c r="A13" s="690" t="s">
        <v>561</v>
      </c>
      <c r="B13" s="691"/>
      <c r="C13" s="499">
        <v>173</v>
      </c>
      <c r="D13" s="512">
        <v>168</v>
      </c>
      <c r="E13" s="488">
        <v>160</v>
      </c>
      <c r="F13" s="512">
        <v>152</v>
      </c>
      <c r="G13" s="489">
        <v>150</v>
      </c>
    </row>
    <row r="14" spans="1:7" x14ac:dyDescent="0.2">
      <c r="A14" s="609" t="s">
        <v>638</v>
      </c>
      <c r="B14" s="418"/>
      <c r="C14" s="418"/>
      <c r="D14" s="418"/>
    </row>
    <row r="15" spans="1:7" x14ac:dyDescent="0.2">
      <c r="A15" s="609" t="s">
        <v>639</v>
      </c>
      <c r="B15" s="418"/>
      <c r="C15" s="418"/>
      <c r="D15" s="418"/>
    </row>
    <row r="16" spans="1:7" x14ac:dyDescent="0.2">
      <c r="A16" s="609" t="s">
        <v>640</v>
      </c>
      <c r="B16" s="418"/>
      <c r="C16" s="418"/>
      <c r="D16" s="418"/>
    </row>
    <row r="17" spans="1:1" x14ac:dyDescent="0.2">
      <c r="A17" s="82" t="s">
        <v>24</v>
      </c>
    </row>
  </sheetData>
  <mergeCells count="6">
    <mergeCell ref="A13:B13"/>
    <mergeCell ref="A4:A5"/>
    <mergeCell ref="B4:B5"/>
    <mergeCell ref="C4:G4"/>
    <mergeCell ref="B6:B7"/>
    <mergeCell ref="A8:A10"/>
  </mergeCells>
  <hyperlinks>
    <hyperlink ref="B10" location="_ftn1" display="_ftn1" xr:uid="{DA9422EC-7D76-4F6A-80C6-5EAAAF3DC85B}"/>
    <hyperlink ref="A12" location="_ftn2" display="_ftn2" xr:uid="{616985C8-5B71-4CB0-9AD4-8B6C16AF2FAC}"/>
    <hyperlink ref="B12" location="_ftn3" display="_ftn3" xr:uid="{48679FEE-CFFF-4AEB-B1CA-88753D699F1C}"/>
    <hyperlink ref="A14" location="_ftnref1" display="_ftnref1" xr:uid="{1792DE61-E2BD-44E7-891D-40BB9E5F4357}"/>
    <hyperlink ref="A15" location="_ftnref2" display="_ftnref2" xr:uid="{6103ACAE-784D-46F6-AC54-BEE36954B45E}"/>
    <hyperlink ref="A16" location="_ftnref3" display="_ftnref3" xr:uid="{575D454C-5122-46E6-8280-332AC472067D}"/>
  </hyperlinks>
  <pageMargins left="0.7" right="0.7" top="0.75" bottom="0.75" header="0.3" footer="0.3"/>
  <pageSetup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DB1BC-001C-4029-A7D0-176042D83C6D}">
  <dimension ref="A1:M15"/>
  <sheetViews>
    <sheetView showGridLines="0" workbookViewId="0"/>
  </sheetViews>
  <sheetFormatPr baseColWidth="10" defaultColWidth="10.85546875" defaultRowHeight="12.75" x14ac:dyDescent="0.2"/>
  <cols>
    <col min="1" max="1" width="13.5703125" style="82" customWidth="1"/>
    <col min="2" max="16384" width="10.85546875" style="82"/>
  </cols>
  <sheetData>
    <row r="1" spans="1:13" x14ac:dyDescent="0.2">
      <c r="A1" s="416" t="s">
        <v>828</v>
      </c>
    </row>
    <row r="2" spans="1:13" x14ac:dyDescent="0.2">
      <c r="A2" s="415" t="s">
        <v>829</v>
      </c>
    </row>
    <row r="4" spans="1:13" x14ac:dyDescent="0.2">
      <c r="A4" s="688" t="s">
        <v>641</v>
      </c>
      <c r="B4" s="704" t="s">
        <v>642</v>
      </c>
      <c r="C4" s="704"/>
      <c r="D4" s="704"/>
      <c r="E4" s="704"/>
      <c r="F4" s="704"/>
      <c r="G4" s="704"/>
      <c r="H4" s="704"/>
      <c r="I4" s="704"/>
      <c r="J4" s="704"/>
      <c r="K4" s="704"/>
      <c r="L4" s="704"/>
      <c r="M4" s="705"/>
    </row>
    <row r="5" spans="1:13" x14ac:dyDescent="0.2">
      <c r="A5" s="703"/>
      <c r="B5" s="706">
        <v>2020</v>
      </c>
      <c r="C5" s="707"/>
      <c r="D5" s="708">
        <v>2019</v>
      </c>
      <c r="E5" s="708"/>
      <c r="F5" s="706">
        <v>2018</v>
      </c>
      <c r="G5" s="707"/>
      <c r="H5" s="708">
        <v>2017</v>
      </c>
      <c r="I5" s="708"/>
      <c r="J5" s="706">
        <v>2016</v>
      </c>
      <c r="K5" s="707"/>
      <c r="L5" s="708">
        <v>2015</v>
      </c>
      <c r="M5" s="709"/>
    </row>
    <row r="6" spans="1:13" x14ac:dyDescent="0.2">
      <c r="A6" s="522"/>
      <c r="B6" s="525" t="s">
        <v>643</v>
      </c>
      <c r="C6" s="451" t="s">
        <v>644</v>
      </c>
      <c r="D6" s="520" t="s">
        <v>643</v>
      </c>
      <c r="E6" s="520" t="s">
        <v>644</v>
      </c>
      <c r="F6" s="525" t="s">
        <v>643</v>
      </c>
      <c r="G6" s="451" t="s">
        <v>644</v>
      </c>
      <c r="H6" s="520" t="s">
        <v>643</v>
      </c>
      <c r="I6" s="520" t="s">
        <v>644</v>
      </c>
      <c r="J6" s="525" t="s">
        <v>643</v>
      </c>
      <c r="K6" s="451" t="s">
        <v>644</v>
      </c>
      <c r="L6" s="520" t="s">
        <v>643</v>
      </c>
      <c r="M6" s="451" t="s">
        <v>644</v>
      </c>
    </row>
    <row r="7" spans="1:13" x14ac:dyDescent="0.2">
      <c r="A7" s="523">
        <v>1</v>
      </c>
      <c r="B7" s="518">
        <v>96</v>
      </c>
      <c r="C7" s="519">
        <v>0.55000000000000004</v>
      </c>
      <c r="D7" s="517">
        <v>75</v>
      </c>
      <c r="E7" s="468">
        <v>0.44</v>
      </c>
      <c r="F7" s="518">
        <v>70</v>
      </c>
      <c r="G7" s="519">
        <v>0.44</v>
      </c>
      <c r="H7" s="517">
        <v>69</v>
      </c>
      <c r="I7" s="468">
        <v>0.45</v>
      </c>
      <c r="J7" s="518">
        <v>51</v>
      </c>
      <c r="K7" s="519">
        <v>0.34</v>
      </c>
      <c r="L7" s="517">
        <v>76</v>
      </c>
      <c r="M7" s="519">
        <v>0.51</v>
      </c>
    </row>
    <row r="8" spans="1:13" x14ac:dyDescent="0.2">
      <c r="A8" s="524" t="s">
        <v>645</v>
      </c>
      <c r="B8" s="518">
        <v>60</v>
      </c>
      <c r="C8" s="519">
        <v>0.35</v>
      </c>
      <c r="D8" s="517">
        <v>72</v>
      </c>
      <c r="E8" s="468">
        <v>0.43</v>
      </c>
      <c r="F8" s="518">
        <v>58</v>
      </c>
      <c r="G8" s="519">
        <v>0.36</v>
      </c>
      <c r="H8" s="517">
        <v>61</v>
      </c>
      <c r="I8" s="468">
        <v>0.4</v>
      </c>
      <c r="J8" s="518">
        <v>74</v>
      </c>
      <c r="K8" s="519">
        <v>0.49</v>
      </c>
      <c r="L8" s="517">
        <v>50</v>
      </c>
      <c r="M8" s="519">
        <v>0.33</v>
      </c>
    </row>
    <row r="9" spans="1:13" x14ac:dyDescent="0.2">
      <c r="A9" s="524" t="s">
        <v>646</v>
      </c>
      <c r="B9" s="518">
        <v>17</v>
      </c>
      <c r="C9" s="519">
        <v>0.1</v>
      </c>
      <c r="D9" s="517">
        <v>21</v>
      </c>
      <c r="E9" s="468">
        <v>0.13</v>
      </c>
      <c r="F9" s="518">
        <v>27</v>
      </c>
      <c r="G9" s="519">
        <v>0.17</v>
      </c>
      <c r="H9" s="517">
        <v>21</v>
      </c>
      <c r="I9" s="468">
        <v>0.14000000000000001</v>
      </c>
      <c r="J9" s="518">
        <v>24</v>
      </c>
      <c r="K9" s="519">
        <v>0.16</v>
      </c>
      <c r="L9" s="517">
        <v>19</v>
      </c>
      <c r="M9" s="519">
        <v>0.13</v>
      </c>
    </row>
    <row r="10" spans="1:13" x14ac:dyDescent="0.2">
      <c r="A10" s="524" t="s">
        <v>647</v>
      </c>
      <c r="B10" s="518">
        <v>0</v>
      </c>
      <c r="C10" s="519">
        <v>0</v>
      </c>
      <c r="D10" s="517">
        <v>0</v>
      </c>
      <c r="E10" s="468">
        <v>0</v>
      </c>
      <c r="F10" s="518">
        <v>5</v>
      </c>
      <c r="G10" s="519">
        <v>0.03</v>
      </c>
      <c r="H10" s="517">
        <v>1</v>
      </c>
      <c r="I10" s="468">
        <v>0.01</v>
      </c>
      <c r="J10" s="518">
        <v>1</v>
      </c>
      <c r="K10" s="519">
        <v>0.01</v>
      </c>
      <c r="L10" s="517">
        <v>3</v>
      </c>
      <c r="M10" s="519">
        <v>0.02</v>
      </c>
    </row>
    <row r="11" spans="1:13" x14ac:dyDescent="0.2">
      <c r="A11" s="524" t="s">
        <v>648</v>
      </c>
      <c r="B11" s="518">
        <v>0</v>
      </c>
      <c r="C11" s="519">
        <v>0</v>
      </c>
      <c r="D11" s="517">
        <v>0</v>
      </c>
      <c r="E11" s="468">
        <v>0</v>
      </c>
      <c r="F11" s="518">
        <v>0</v>
      </c>
      <c r="G11" s="519">
        <v>0</v>
      </c>
      <c r="H11" s="517">
        <v>0</v>
      </c>
      <c r="I11" s="468">
        <v>0</v>
      </c>
      <c r="J11" s="518">
        <v>0</v>
      </c>
      <c r="K11" s="519">
        <v>0</v>
      </c>
      <c r="L11" s="517">
        <v>0</v>
      </c>
      <c r="M11" s="519">
        <v>0</v>
      </c>
    </row>
    <row r="12" spans="1:13" x14ac:dyDescent="0.2">
      <c r="A12" s="524" t="s">
        <v>649</v>
      </c>
      <c r="B12" s="518">
        <v>0</v>
      </c>
      <c r="C12" s="519">
        <v>0</v>
      </c>
      <c r="D12" s="517">
        <v>0</v>
      </c>
      <c r="E12" s="468">
        <v>0</v>
      </c>
      <c r="F12" s="518">
        <v>0</v>
      </c>
      <c r="G12" s="519">
        <v>0</v>
      </c>
      <c r="H12" s="517">
        <v>0</v>
      </c>
      <c r="I12" s="468">
        <v>0</v>
      </c>
      <c r="J12" s="518">
        <v>0</v>
      </c>
      <c r="K12" s="519">
        <v>0</v>
      </c>
      <c r="L12" s="517">
        <v>0</v>
      </c>
      <c r="M12" s="519">
        <v>0</v>
      </c>
    </row>
    <row r="13" spans="1:13" x14ac:dyDescent="0.2">
      <c r="A13" s="524" t="s">
        <v>650</v>
      </c>
      <c r="B13" s="518">
        <v>0</v>
      </c>
      <c r="C13" s="519">
        <v>0</v>
      </c>
      <c r="D13" s="517">
        <v>0</v>
      </c>
      <c r="E13" s="468">
        <v>0</v>
      </c>
      <c r="F13" s="518">
        <v>0</v>
      </c>
      <c r="G13" s="519">
        <v>0</v>
      </c>
      <c r="H13" s="517">
        <v>0</v>
      </c>
      <c r="I13" s="468">
        <v>0</v>
      </c>
      <c r="J13" s="518">
        <v>0</v>
      </c>
      <c r="K13" s="519">
        <v>0</v>
      </c>
      <c r="L13" s="517">
        <v>1</v>
      </c>
      <c r="M13" s="519">
        <v>0.01</v>
      </c>
    </row>
    <row r="14" spans="1:13" x14ac:dyDescent="0.2">
      <c r="A14" s="526" t="s">
        <v>48</v>
      </c>
      <c r="B14" s="527">
        <v>173</v>
      </c>
      <c r="C14" s="472">
        <v>1</v>
      </c>
      <c r="D14" s="459">
        <v>168</v>
      </c>
      <c r="E14" s="471">
        <v>1</v>
      </c>
      <c r="F14" s="527">
        <v>160</v>
      </c>
      <c r="G14" s="472">
        <v>1</v>
      </c>
      <c r="H14" s="459">
        <v>152</v>
      </c>
      <c r="I14" s="471">
        <v>1</v>
      </c>
      <c r="J14" s="527">
        <v>150</v>
      </c>
      <c r="K14" s="472">
        <v>1</v>
      </c>
      <c r="L14" s="459">
        <v>149</v>
      </c>
      <c r="M14" s="472">
        <v>1</v>
      </c>
    </row>
    <row r="15" spans="1:13" x14ac:dyDescent="0.2">
      <c r="A15" s="82" t="s">
        <v>24</v>
      </c>
    </row>
  </sheetData>
  <mergeCells count="8">
    <mergeCell ref="A4:A5"/>
    <mergeCell ref="B4:M4"/>
    <mergeCell ref="B5:C5"/>
    <mergeCell ref="D5:E5"/>
    <mergeCell ref="F5:G5"/>
    <mergeCell ref="H5:I5"/>
    <mergeCell ref="J5:K5"/>
    <mergeCell ref="L5:M5"/>
  </mergeCells>
  <pageMargins left="0.7" right="0.7" top="0.75" bottom="0.75" header="0.3" footer="0.3"/>
  <pageSetup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555E0-FADD-4465-AB83-6EC773C2F141}">
  <dimension ref="A1:C10"/>
  <sheetViews>
    <sheetView showGridLines="0" workbookViewId="0"/>
  </sheetViews>
  <sheetFormatPr baseColWidth="10" defaultColWidth="10.85546875" defaultRowHeight="12.75" x14ac:dyDescent="0.2"/>
  <cols>
    <col min="1" max="1" width="33.5703125" style="82" bestFit="1" customWidth="1"/>
    <col min="2" max="16384" width="10.85546875" style="82"/>
  </cols>
  <sheetData>
    <row r="1" spans="1:3" x14ac:dyDescent="0.2">
      <c r="A1" s="416" t="s">
        <v>830</v>
      </c>
    </row>
    <row r="2" spans="1:3" x14ac:dyDescent="0.2">
      <c r="A2" s="415" t="s">
        <v>831</v>
      </c>
    </row>
    <row r="4" spans="1:3" ht="24" customHeight="1" x14ac:dyDescent="0.2">
      <c r="A4" s="710" t="s">
        <v>651</v>
      </c>
      <c r="B4" s="706" t="s">
        <v>652</v>
      </c>
      <c r="C4" s="707"/>
    </row>
    <row r="5" spans="1:3" x14ac:dyDescent="0.2">
      <c r="A5" s="711"/>
      <c r="B5" s="463">
        <v>2020</v>
      </c>
      <c r="C5" s="463">
        <v>2019</v>
      </c>
    </row>
    <row r="6" spans="1:3" x14ac:dyDescent="0.2">
      <c r="A6" s="466" t="s">
        <v>653</v>
      </c>
      <c r="B6" s="477">
        <v>0.98899999999999999</v>
      </c>
      <c r="C6" s="477">
        <v>0.98699999999999999</v>
      </c>
    </row>
    <row r="7" spans="1:3" x14ac:dyDescent="0.2">
      <c r="A7" s="466" t="s">
        <v>654</v>
      </c>
      <c r="B7" s="477">
        <v>0.997</v>
      </c>
      <c r="C7" s="477">
        <v>0.995</v>
      </c>
    </row>
    <row r="8" spans="1:3" x14ac:dyDescent="0.2">
      <c r="A8" s="466" t="s">
        <v>655</v>
      </c>
      <c r="B8" s="477">
        <v>0.96899999999999997</v>
      </c>
      <c r="C8" s="477">
        <v>0.96699999999999997</v>
      </c>
    </row>
    <row r="9" spans="1:3" x14ac:dyDescent="0.2">
      <c r="A9" s="461" t="s">
        <v>48</v>
      </c>
      <c r="B9" s="485">
        <v>0.98599999999999999</v>
      </c>
      <c r="C9" s="485">
        <v>0.98299999999999998</v>
      </c>
    </row>
    <row r="10" spans="1:3" x14ac:dyDescent="0.2">
      <c r="A10" s="82" t="s">
        <v>24</v>
      </c>
    </row>
  </sheetData>
  <mergeCells count="2">
    <mergeCell ref="A4:A5"/>
    <mergeCell ref="B4:C4"/>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5F656-5241-45E6-A716-43E88EA725BE}">
  <dimension ref="A1:H21"/>
  <sheetViews>
    <sheetView showGridLines="0" workbookViewId="0">
      <selection activeCell="B1" sqref="B1"/>
    </sheetView>
  </sheetViews>
  <sheetFormatPr baseColWidth="10" defaultColWidth="10.85546875" defaultRowHeight="12.75" x14ac:dyDescent="0.2"/>
  <cols>
    <col min="1" max="1" width="10.85546875" style="82"/>
    <col min="2" max="2" width="27.42578125" style="82" customWidth="1"/>
    <col min="3" max="16384" width="10.85546875" style="82"/>
  </cols>
  <sheetData>
    <row r="1" spans="1:8" x14ac:dyDescent="0.2">
      <c r="A1" s="415" t="s">
        <v>832</v>
      </c>
    </row>
    <row r="2" spans="1:8" x14ac:dyDescent="0.2">
      <c r="A2" s="415" t="s">
        <v>833</v>
      </c>
    </row>
    <row r="4" spans="1:8" ht="24" customHeight="1" x14ac:dyDescent="0.2">
      <c r="A4" s="710" t="s">
        <v>656</v>
      </c>
      <c r="B4" s="716" t="s">
        <v>657</v>
      </c>
      <c r="C4" s="706" t="s">
        <v>658</v>
      </c>
      <c r="D4" s="707"/>
      <c r="E4" s="712" t="s">
        <v>659</v>
      </c>
      <c r="F4" s="712"/>
      <c r="G4" s="706" t="s">
        <v>660</v>
      </c>
      <c r="H4" s="707"/>
    </row>
    <row r="5" spans="1:8" x14ac:dyDescent="0.2">
      <c r="A5" s="711"/>
      <c r="B5" s="717"/>
      <c r="C5" s="525" t="s">
        <v>643</v>
      </c>
      <c r="D5" s="451" t="s">
        <v>644</v>
      </c>
      <c r="E5" s="520" t="s">
        <v>643</v>
      </c>
      <c r="F5" s="520" t="s">
        <v>644</v>
      </c>
      <c r="G5" s="525" t="s">
        <v>643</v>
      </c>
      <c r="H5" s="451" t="s">
        <v>644</v>
      </c>
    </row>
    <row r="6" spans="1:8" x14ac:dyDescent="0.2">
      <c r="A6" s="713" t="s">
        <v>661</v>
      </c>
      <c r="B6" s="531" t="s">
        <v>662</v>
      </c>
      <c r="C6" s="532">
        <v>12</v>
      </c>
      <c r="D6" s="533">
        <v>1</v>
      </c>
      <c r="E6" s="534">
        <v>0</v>
      </c>
      <c r="F6" s="535">
        <v>0</v>
      </c>
      <c r="G6" s="532">
        <v>12</v>
      </c>
      <c r="H6" s="533">
        <v>7.0000000000000007E-2</v>
      </c>
    </row>
    <row r="7" spans="1:8" x14ac:dyDescent="0.2">
      <c r="A7" s="714"/>
      <c r="B7" s="529" t="s">
        <v>663</v>
      </c>
      <c r="C7" s="518">
        <v>58</v>
      </c>
      <c r="D7" s="519">
        <v>1</v>
      </c>
      <c r="E7" s="517">
        <v>0</v>
      </c>
      <c r="F7" s="468">
        <v>0</v>
      </c>
      <c r="G7" s="518">
        <v>58</v>
      </c>
      <c r="H7" s="519">
        <v>0.35</v>
      </c>
    </row>
    <row r="8" spans="1:8" x14ac:dyDescent="0.2">
      <c r="A8" s="714"/>
      <c r="B8" s="529" t="s">
        <v>664</v>
      </c>
      <c r="C8" s="518">
        <v>29</v>
      </c>
      <c r="D8" s="519">
        <v>0.94</v>
      </c>
      <c r="E8" s="517">
        <v>2</v>
      </c>
      <c r="F8" s="468">
        <v>0.06</v>
      </c>
      <c r="G8" s="518">
        <v>31</v>
      </c>
      <c r="H8" s="519">
        <v>0.18</v>
      </c>
    </row>
    <row r="9" spans="1:8" x14ac:dyDescent="0.2">
      <c r="A9" s="714"/>
      <c r="B9" s="529" t="s">
        <v>665</v>
      </c>
      <c r="C9" s="518">
        <v>26</v>
      </c>
      <c r="D9" s="519">
        <v>0.93</v>
      </c>
      <c r="E9" s="517">
        <v>2</v>
      </c>
      <c r="F9" s="468">
        <v>7.0000000000000007E-2</v>
      </c>
      <c r="G9" s="518">
        <v>28</v>
      </c>
      <c r="H9" s="519">
        <v>0.17</v>
      </c>
    </row>
    <row r="10" spans="1:8" x14ac:dyDescent="0.2">
      <c r="A10" s="715"/>
      <c r="B10" s="530" t="s">
        <v>666</v>
      </c>
      <c r="C10" s="521">
        <v>133</v>
      </c>
      <c r="D10" s="470">
        <v>0.89</v>
      </c>
      <c r="E10" s="528">
        <v>17</v>
      </c>
      <c r="F10" s="469">
        <v>0.11</v>
      </c>
      <c r="G10" s="521">
        <v>150</v>
      </c>
      <c r="H10" s="470">
        <v>0.89</v>
      </c>
    </row>
    <row r="11" spans="1:8" x14ac:dyDescent="0.2">
      <c r="A11" s="713" t="s">
        <v>667</v>
      </c>
      <c r="B11" s="531" t="s">
        <v>668</v>
      </c>
      <c r="C11" s="532">
        <v>142</v>
      </c>
      <c r="D11" s="533">
        <v>1</v>
      </c>
      <c r="E11" s="534">
        <v>0</v>
      </c>
      <c r="F11" s="535">
        <v>0</v>
      </c>
      <c r="G11" s="532">
        <v>142</v>
      </c>
      <c r="H11" s="533">
        <v>0.85</v>
      </c>
    </row>
    <row r="12" spans="1:8" x14ac:dyDescent="0.2">
      <c r="A12" s="714"/>
      <c r="B12" s="529" t="s">
        <v>669</v>
      </c>
      <c r="C12" s="518">
        <v>168</v>
      </c>
      <c r="D12" s="519">
        <v>1</v>
      </c>
      <c r="E12" s="517">
        <v>0</v>
      </c>
      <c r="F12" s="468">
        <v>0</v>
      </c>
      <c r="G12" s="518">
        <v>168</v>
      </c>
      <c r="H12" s="519">
        <v>1</v>
      </c>
    </row>
    <row r="13" spans="1:8" x14ac:dyDescent="0.2">
      <c r="A13" s="714"/>
      <c r="B13" s="529" t="s">
        <v>670</v>
      </c>
      <c r="C13" s="518">
        <v>63</v>
      </c>
      <c r="D13" s="519">
        <v>0.98</v>
      </c>
      <c r="E13" s="517">
        <v>1</v>
      </c>
      <c r="F13" s="468">
        <v>0.02</v>
      </c>
      <c r="G13" s="518">
        <v>64</v>
      </c>
      <c r="H13" s="519">
        <v>0.38</v>
      </c>
    </row>
    <row r="14" spans="1:8" ht="25.5" x14ac:dyDescent="0.2">
      <c r="A14" s="714"/>
      <c r="B14" s="529" t="s">
        <v>671</v>
      </c>
      <c r="C14" s="518">
        <v>148</v>
      </c>
      <c r="D14" s="519">
        <v>0.88</v>
      </c>
      <c r="E14" s="517">
        <v>20</v>
      </c>
      <c r="F14" s="468">
        <v>0.12</v>
      </c>
      <c r="G14" s="518">
        <v>168</v>
      </c>
      <c r="H14" s="519">
        <v>1</v>
      </c>
    </row>
    <row r="15" spans="1:8" x14ac:dyDescent="0.2">
      <c r="A15" s="715"/>
      <c r="B15" s="530" t="s">
        <v>672</v>
      </c>
      <c r="C15" s="521">
        <v>35</v>
      </c>
      <c r="D15" s="470">
        <v>0.85</v>
      </c>
      <c r="E15" s="528">
        <v>6</v>
      </c>
      <c r="F15" s="469">
        <v>0.15</v>
      </c>
      <c r="G15" s="521">
        <v>41</v>
      </c>
      <c r="H15" s="470">
        <v>0.24</v>
      </c>
    </row>
    <row r="16" spans="1:8" ht="25.5" x14ac:dyDescent="0.2">
      <c r="A16" s="714" t="s">
        <v>673</v>
      </c>
      <c r="B16" s="529" t="s">
        <v>674</v>
      </c>
      <c r="C16" s="518">
        <v>62</v>
      </c>
      <c r="D16" s="519">
        <v>0.98</v>
      </c>
      <c r="E16" s="517">
        <v>1</v>
      </c>
      <c r="F16" s="468">
        <v>0.02</v>
      </c>
      <c r="G16" s="518">
        <v>63</v>
      </c>
      <c r="H16" s="519">
        <v>0.38</v>
      </c>
    </row>
    <row r="17" spans="1:8" x14ac:dyDescent="0.2">
      <c r="A17" s="714"/>
      <c r="B17" s="529" t="s">
        <v>675</v>
      </c>
      <c r="C17" s="518">
        <v>135</v>
      </c>
      <c r="D17" s="519">
        <v>0.92</v>
      </c>
      <c r="E17" s="517">
        <v>11</v>
      </c>
      <c r="F17" s="468">
        <v>0.08</v>
      </c>
      <c r="G17" s="518">
        <v>146</v>
      </c>
      <c r="H17" s="519">
        <v>0.87</v>
      </c>
    </row>
    <row r="18" spans="1:8" x14ac:dyDescent="0.2">
      <c r="A18" s="714"/>
      <c r="B18" s="529" t="s">
        <v>676</v>
      </c>
      <c r="C18" s="518">
        <v>119</v>
      </c>
      <c r="D18" s="519">
        <v>0.86</v>
      </c>
      <c r="E18" s="517">
        <v>19</v>
      </c>
      <c r="F18" s="468">
        <v>0.14000000000000001</v>
      </c>
      <c r="G18" s="518">
        <v>138</v>
      </c>
      <c r="H18" s="519">
        <v>0.82</v>
      </c>
    </row>
    <row r="19" spans="1:8" x14ac:dyDescent="0.2">
      <c r="A19" s="714"/>
      <c r="B19" s="529" t="s">
        <v>677</v>
      </c>
      <c r="C19" s="518">
        <v>120</v>
      </c>
      <c r="D19" s="519">
        <v>0.85</v>
      </c>
      <c r="E19" s="517">
        <v>21</v>
      </c>
      <c r="F19" s="468">
        <v>0.15</v>
      </c>
      <c r="G19" s="518">
        <v>141</v>
      </c>
      <c r="H19" s="519">
        <v>0.84</v>
      </c>
    </row>
    <row r="20" spans="1:8" x14ac:dyDescent="0.2">
      <c r="A20" s="715"/>
      <c r="B20" s="530" t="s">
        <v>678</v>
      </c>
      <c r="C20" s="521">
        <v>37</v>
      </c>
      <c r="D20" s="470">
        <v>0.84</v>
      </c>
      <c r="E20" s="528">
        <v>7</v>
      </c>
      <c r="F20" s="469">
        <v>0.16</v>
      </c>
      <c r="G20" s="521">
        <v>44</v>
      </c>
      <c r="H20" s="470">
        <v>0.26</v>
      </c>
    </row>
    <row r="21" spans="1:8" x14ac:dyDescent="0.2">
      <c r="A21" s="82" t="s">
        <v>24</v>
      </c>
    </row>
  </sheetData>
  <mergeCells count="8">
    <mergeCell ref="E4:F4"/>
    <mergeCell ref="G4:H4"/>
    <mergeCell ref="A6:A10"/>
    <mergeCell ref="A11:A15"/>
    <mergeCell ref="A16:A20"/>
    <mergeCell ref="A4:A5"/>
    <mergeCell ref="B4:B5"/>
    <mergeCell ref="C4:D4"/>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C4FA-F217-48BD-9FE9-63E348226B3C}">
  <dimension ref="A1:G31"/>
  <sheetViews>
    <sheetView showGridLines="0" workbookViewId="0">
      <selection activeCell="D1" sqref="D1"/>
    </sheetView>
  </sheetViews>
  <sheetFormatPr baseColWidth="10" defaultColWidth="10.85546875" defaultRowHeight="12.75" x14ac:dyDescent="0.2"/>
  <cols>
    <col min="1" max="1" width="39" style="82" bestFit="1" customWidth="1"/>
    <col min="2" max="16384" width="10.85546875" style="82"/>
  </cols>
  <sheetData>
    <row r="1" spans="1:7" x14ac:dyDescent="0.2">
      <c r="A1" s="415" t="s">
        <v>834</v>
      </c>
    </row>
    <row r="2" spans="1:7" x14ac:dyDescent="0.2">
      <c r="A2" s="415" t="s">
        <v>835</v>
      </c>
    </row>
    <row r="4" spans="1:7" ht="38.25" x14ac:dyDescent="0.2">
      <c r="A4" s="539" t="s">
        <v>121</v>
      </c>
      <c r="B4" s="527" t="s">
        <v>679</v>
      </c>
      <c r="C4" s="460" t="s">
        <v>680</v>
      </c>
      <c r="D4" s="459" t="s">
        <v>681</v>
      </c>
      <c r="E4" s="459" t="s">
        <v>682</v>
      </c>
      <c r="F4" s="527" t="s">
        <v>683</v>
      </c>
      <c r="G4" s="460" t="s">
        <v>684</v>
      </c>
    </row>
    <row r="5" spans="1:7" x14ac:dyDescent="0.2">
      <c r="A5" s="537" t="s">
        <v>685</v>
      </c>
      <c r="B5" s="542">
        <v>1</v>
      </c>
      <c r="C5" s="538">
        <v>95.8</v>
      </c>
      <c r="D5" s="536">
        <v>1</v>
      </c>
      <c r="E5" s="536">
        <v>100</v>
      </c>
      <c r="F5" s="542">
        <v>1</v>
      </c>
      <c r="G5" s="538">
        <v>100</v>
      </c>
    </row>
    <row r="6" spans="1:7" x14ac:dyDescent="0.2">
      <c r="A6" s="537" t="s">
        <v>686</v>
      </c>
      <c r="B6" s="542">
        <v>1</v>
      </c>
      <c r="C6" s="538">
        <v>93.3</v>
      </c>
      <c r="D6" s="536">
        <v>1</v>
      </c>
      <c r="E6" s="536">
        <v>100</v>
      </c>
      <c r="F6" s="542">
        <v>1</v>
      </c>
      <c r="G6" s="538">
        <v>100</v>
      </c>
    </row>
    <row r="7" spans="1:7" x14ac:dyDescent="0.2">
      <c r="A7" s="537" t="s">
        <v>687</v>
      </c>
      <c r="B7" s="542">
        <v>3</v>
      </c>
      <c r="C7" s="538">
        <v>97.1</v>
      </c>
      <c r="D7" s="536">
        <v>3</v>
      </c>
      <c r="E7" s="536">
        <v>99.5</v>
      </c>
      <c r="F7" s="542">
        <v>3</v>
      </c>
      <c r="G7" s="538">
        <v>100</v>
      </c>
    </row>
    <row r="8" spans="1:7" x14ac:dyDescent="0.2">
      <c r="A8" s="537" t="s">
        <v>688</v>
      </c>
      <c r="B8" s="542" t="s">
        <v>689</v>
      </c>
      <c r="C8" s="538" t="s">
        <v>689</v>
      </c>
      <c r="D8" s="536">
        <v>1</v>
      </c>
      <c r="E8" s="536">
        <v>98.5</v>
      </c>
      <c r="F8" s="542">
        <v>2</v>
      </c>
      <c r="G8" s="538">
        <v>100</v>
      </c>
    </row>
    <row r="9" spans="1:7" x14ac:dyDescent="0.2">
      <c r="A9" s="537" t="s">
        <v>690</v>
      </c>
      <c r="B9" s="542">
        <v>6</v>
      </c>
      <c r="C9" s="538">
        <v>95.4</v>
      </c>
      <c r="D9" s="536">
        <v>6</v>
      </c>
      <c r="E9" s="536">
        <v>97.6</v>
      </c>
      <c r="F9" s="542">
        <v>6</v>
      </c>
      <c r="G9" s="538">
        <v>99.9</v>
      </c>
    </row>
    <row r="10" spans="1:7" x14ac:dyDescent="0.2">
      <c r="A10" s="537" t="s">
        <v>691</v>
      </c>
      <c r="B10" s="542">
        <v>2</v>
      </c>
      <c r="C10" s="538">
        <v>94.5</v>
      </c>
      <c r="D10" s="536">
        <v>2</v>
      </c>
      <c r="E10" s="536">
        <v>95.5</v>
      </c>
      <c r="F10" s="542">
        <v>2</v>
      </c>
      <c r="G10" s="538">
        <v>99.8</v>
      </c>
    </row>
    <row r="11" spans="1:7" x14ac:dyDescent="0.2">
      <c r="A11" s="537" t="s">
        <v>692</v>
      </c>
      <c r="B11" s="542">
        <v>11</v>
      </c>
      <c r="C11" s="538">
        <v>97.9</v>
      </c>
      <c r="D11" s="536">
        <v>11</v>
      </c>
      <c r="E11" s="536">
        <v>98.7</v>
      </c>
      <c r="F11" s="542">
        <v>11</v>
      </c>
      <c r="G11" s="538">
        <v>99.7</v>
      </c>
    </row>
    <row r="12" spans="1:7" x14ac:dyDescent="0.2">
      <c r="A12" s="537" t="s">
        <v>693</v>
      </c>
      <c r="B12" s="542">
        <v>3</v>
      </c>
      <c r="C12" s="538">
        <v>96.4</v>
      </c>
      <c r="D12" s="536">
        <v>3</v>
      </c>
      <c r="E12" s="536">
        <v>98</v>
      </c>
      <c r="F12" s="542">
        <v>3</v>
      </c>
      <c r="G12" s="538">
        <v>99.7</v>
      </c>
    </row>
    <row r="13" spans="1:7" x14ac:dyDescent="0.2">
      <c r="A13" s="537" t="s">
        <v>694</v>
      </c>
      <c r="B13" s="542">
        <v>13</v>
      </c>
      <c r="C13" s="538">
        <v>97.3</v>
      </c>
      <c r="D13" s="536">
        <v>14</v>
      </c>
      <c r="E13" s="536">
        <v>98.3</v>
      </c>
      <c r="F13" s="542">
        <v>14</v>
      </c>
      <c r="G13" s="538">
        <v>99.5</v>
      </c>
    </row>
    <row r="14" spans="1:7" x14ac:dyDescent="0.2">
      <c r="A14" s="537" t="s">
        <v>695</v>
      </c>
      <c r="B14" s="542">
        <v>4</v>
      </c>
      <c r="C14" s="538">
        <v>94.7</v>
      </c>
      <c r="D14" s="536">
        <v>4</v>
      </c>
      <c r="E14" s="536">
        <v>99.5</v>
      </c>
      <c r="F14" s="542">
        <v>4</v>
      </c>
      <c r="G14" s="538">
        <v>99.4</v>
      </c>
    </row>
    <row r="15" spans="1:7" x14ac:dyDescent="0.2">
      <c r="A15" s="537" t="s">
        <v>696</v>
      </c>
      <c r="B15" s="542">
        <v>8</v>
      </c>
      <c r="C15" s="538">
        <v>97.4</v>
      </c>
      <c r="D15" s="536">
        <v>8</v>
      </c>
      <c r="E15" s="536">
        <v>98.2</v>
      </c>
      <c r="F15" s="542">
        <v>8</v>
      </c>
      <c r="G15" s="538">
        <v>99.3</v>
      </c>
    </row>
    <row r="16" spans="1:7" x14ac:dyDescent="0.2">
      <c r="A16" s="537" t="s">
        <v>697</v>
      </c>
      <c r="B16" s="542">
        <v>1</v>
      </c>
      <c r="C16" s="538">
        <v>90.9</v>
      </c>
      <c r="D16" s="536">
        <v>1</v>
      </c>
      <c r="E16" s="536">
        <v>98.5</v>
      </c>
      <c r="F16" s="542">
        <v>1</v>
      </c>
      <c r="G16" s="538">
        <v>99</v>
      </c>
    </row>
    <row r="17" spans="1:7" x14ac:dyDescent="0.2">
      <c r="A17" s="537" t="s">
        <v>698</v>
      </c>
      <c r="B17" s="542">
        <v>22</v>
      </c>
      <c r="C17" s="538">
        <v>96</v>
      </c>
      <c r="D17" s="536">
        <v>22</v>
      </c>
      <c r="E17" s="536">
        <v>98.4</v>
      </c>
      <c r="F17" s="542">
        <v>22</v>
      </c>
      <c r="G17" s="538">
        <v>99</v>
      </c>
    </row>
    <row r="18" spans="1:7" x14ac:dyDescent="0.2">
      <c r="A18" s="537" t="s">
        <v>699</v>
      </c>
      <c r="B18" s="542">
        <v>3</v>
      </c>
      <c r="C18" s="538">
        <v>99.5</v>
      </c>
      <c r="D18" s="536">
        <v>3</v>
      </c>
      <c r="E18" s="536">
        <v>97.8</v>
      </c>
      <c r="F18" s="542">
        <v>3</v>
      </c>
      <c r="G18" s="538">
        <v>98.9</v>
      </c>
    </row>
    <row r="19" spans="1:7" x14ac:dyDescent="0.2">
      <c r="A19" s="537" t="s">
        <v>700</v>
      </c>
      <c r="B19" s="542">
        <v>13</v>
      </c>
      <c r="C19" s="538">
        <v>99.7</v>
      </c>
      <c r="D19" s="536">
        <v>14</v>
      </c>
      <c r="E19" s="536">
        <v>99</v>
      </c>
      <c r="F19" s="542">
        <v>14</v>
      </c>
      <c r="G19" s="538">
        <v>98.8</v>
      </c>
    </row>
    <row r="20" spans="1:7" x14ac:dyDescent="0.2">
      <c r="A20" s="537" t="s">
        <v>701</v>
      </c>
      <c r="B20" s="542">
        <v>6</v>
      </c>
      <c r="C20" s="538">
        <v>99</v>
      </c>
      <c r="D20" s="536">
        <v>6</v>
      </c>
      <c r="E20" s="536">
        <v>97.6</v>
      </c>
      <c r="F20" s="542">
        <v>6</v>
      </c>
      <c r="G20" s="538">
        <v>98.7</v>
      </c>
    </row>
    <row r="21" spans="1:7" x14ac:dyDescent="0.2">
      <c r="A21" s="537" t="s">
        <v>702</v>
      </c>
      <c r="B21" s="542">
        <v>17</v>
      </c>
      <c r="C21" s="538">
        <v>97.6</v>
      </c>
      <c r="D21" s="536">
        <v>18</v>
      </c>
      <c r="E21" s="536">
        <v>97.9</v>
      </c>
      <c r="F21" s="542">
        <v>18</v>
      </c>
      <c r="G21" s="538">
        <v>98.6</v>
      </c>
    </row>
    <row r="22" spans="1:7" x14ac:dyDescent="0.2">
      <c r="A22" s="537" t="s">
        <v>703</v>
      </c>
      <c r="B22" s="542">
        <v>13</v>
      </c>
      <c r="C22" s="538">
        <v>96.6</v>
      </c>
      <c r="D22" s="536">
        <v>17</v>
      </c>
      <c r="E22" s="536">
        <v>99.5</v>
      </c>
      <c r="F22" s="542">
        <v>21</v>
      </c>
      <c r="G22" s="538">
        <v>98.4</v>
      </c>
    </row>
    <row r="23" spans="1:7" x14ac:dyDescent="0.2">
      <c r="A23" s="537" t="s">
        <v>704</v>
      </c>
      <c r="B23" s="542">
        <v>11</v>
      </c>
      <c r="C23" s="538">
        <v>97.4</v>
      </c>
      <c r="D23" s="536">
        <v>10</v>
      </c>
      <c r="E23" s="536">
        <v>98.2</v>
      </c>
      <c r="F23" s="542">
        <v>10</v>
      </c>
      <c r="G23" s="538">
        <v>98.3</v>
      </c>
    </row>
    <row r="24" spans="1:7" x14ac:dyDescent="0.2">
      <c r="A24" s="537" t="s">
        <v>705</v>
      </c>
      <c r="B24" s="542">
        <v>3</v>
      </c>
      <c r="C24" s="538">
        <v>100</v>
      </c>
      <c r="D24" s="536">
        <v>3</v>
      </c>
      <c r="E24" s="536">
        <v>98.2</v>
      </c>
      <c r="F24" s="542">
        <v>3</v>
      </c>
      <c r="G24" s="538">
        <v>97.7</v>
      </c>
    </row>
    <row r="25" spans="1:7" x14ac:dyDescent="0.2">
      <c r="A25" s="537" t="s">
        <v>706</v>
      </c>
      <c r="B25" s="542">
        <v>5</v>
      </c>
      <c r="C25" s="538">
        <v>99.6</v>
      </c>
      <c r="D25" s="536">
        <v>6</v>
      </c>
      <c r="E25" s="536">
        <v>97.2</v>
      </c>
      <c r="F25" s="542">
        <v>6</v>
      </c>
      <c r="G25" s="538">
        <v>97.5</v>
      </c>
    </row>
    <row r="26" spans="1:7" x14ac:dyDescent="0.2">
      <c r="A26" s="537" t="s">
        <v>707</v>
      </c>
      <c r="B26" s="542">
        <v>2</v>
      </c>
      <c r="C26" s="538">
        <v>95</v>
      </c>
      <c r="D26" s="536">
        <v>2</v>
      </c>
      <c r="E26" s="536">
        <v>93.5</v>
      </c>
      <c r="F26" s="542">
        <v>2</v>
      </c>
      <c r="G26" s="538">
        <v>96.8</v>
      </c>
    </row>
    <row r="27" spans="1:7" x14ac:dyDescent="0.2">
      <c r="A27" s="537" t="s">
        <v>708</v>
      </c>
      <c r="B27" s="542">
        <v>2</v>
      </c>
      <c r="C27" s="538">
        <v>98</v>
      </c>
      <c r="D27" s="536">
        <v>2</v>
      </c>
      <c r="E27" s="536">
        <v>98.5</v>
      </c>
      <c r="F27" s="542">
        <v>2</v>
      </c>
      <c r="G27" s="538">
        <v>96.6</v>
      </c>
    </row>
    <row r="28" spans="1:7" x14ac:dyDescent="0.2">
      <c r="A28" s="537" t="s">
        <v>709</v>
      </c>
      <c r="B28" s="542">
        <v>3</v>
      </c>
      <c r="C28" s="538">
        <v>94.4</v>
      </c>
      <c r="D28" s="536">
        <v>3</v>
      </c>
      <c r="E28" s="536">
        <v>98.9</v>
      </c>
      <c r="F28" s="542">
        <v>3</v>
      </c>
      <c r="G28" s="538">
        <v>96.2</v>
      </c>
    </row>
    <row r="29" spans="1:7" x14ac:dyDescent="0.2">
      <c r="A29" s="537" t="s">
        <v>710</v>
      </c>
      <c r="B29" s="542">
        <v>7</v>
      </c>
      <c r="C29" s="538">
        <v>96.9</v>
      </c>
      <c r="D29" s="536">
        <v>7</v>
      </c>
      <c r="E29" s="536">
        <v>97.2</v>
      </c>
      <c r="F29" s="542">
        <v>7</v>
      </c>
      <c r="G29" s="538">
        <v>95</v>
      </c>
    </row>
    <row r="30" spans="1:7" x14ac:dyDescent="0.2">
      <c r="A30" s="539" t="s">
        <v>561</v>
      </c>
      <c r="B30" s="543">
        <v>160</v>
      </c>
      <c r="C30" s="541">
        <v>97.2</v>
      </c>
      <c r="D30" s="540">
        <v>168</v>
      </c>
      <c r="E30" s="540">
        <v>98.3</v>
      </c>
      <c r="F30" s="543">
        <v>173</v>
      </c>
      <c r="G30" s="541">
        <v>98.7</v>
      </c>
    </row>
    <row r="31" spans="1:7" x14ac:dyDescent="0.2">
      <c r="A31" s="82" t="s">
        <v>24</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099A1-CAD7-4AC5-A6E4-301BF4C98683}">
  <dimension ref="A1:D31"/>
  <sheetViews>
    <sheetView showGridLines="0" workbookViewId="0">
      <selection activeCell="D1" sqref="D1"/>
    </sheetView>
  </sheetViews>
  <sheetFormatPr baseColWidth="10" defaultColWidth="10.85546875" defaultRowHeight="12.75" x14ac:dyDescent="0.2"/>
  <cols>
    <col min="1" max="1" width="39" style="82" bestFit="1" customWidth="1"/>
    <col min="2" max="2" width="10.85546875" style="82"/>
    <col min="3" max="3" width="12.85546875" style="82" customWidth="1"/>
    <col min="4" max="4" width="20.7109375" style="82" customWidth="1"/>
    <col min="5" max="16384" width="10.85546875" style="82"/>
  </cols>
  <sheetData>
    <row r="1" spans="1:4" x14ac:dyDescent="0.2">
      <c r="A1" s="416" t="s">
        <v>836</v>
      </c>
    </row>
    <row r="2" spans="1:4" x14ac:dyDescent="0.2">
      <c r="A2" s="416" t="s">
        <v>837</v>
      </c>
    </row>
    <row r="4" spans="1:4" ht="38.25" x14ac:dyDescent="0.2">
      <c r="A4" s="545" t="s">
        <v>121</v>
      </c>
      <c r="B4" s="436" t="s">
        <v>683</v>
      </c>
      <c r="C4" s="427" t="s">
        <v>711</v>
      </c>
      <c r="D4" s="436" t="s">
        <v>712</v>
      </c>
    </row>
    <row r="5" spans="1:4" x14ac:dyDescent="0.2">
      <c r="A5" s="544" t="s">
        <v>685</v>
      </c>
      <c r="B5" s="546">
        <v>1</v>
      </c>
      <c r="C5" s="536">
        <v>100</v>
      </c>
      <c r="D5" s="546">
        <v>99.7</v>
      </c>
    </row>
    <row r="6" spans="1:4" x14ac:dyDescent="0.2">
      <c r="A6" s="544" t="s">
        <v>686</v>
      </c>
      <c r="B6" s="546">
        <v>1</v>
      </c>
      <c r="C6" s="536">
        <v>100</v>
      </c>
      <c r="D6" s="546">
        <v>100</v>
      </c>
    </row>
    <row r="7" spans="1:4" x14ac:dyDescent="0.2">
      <c r="A7" s="544" t="s">
        <v>687</v>
      </c>
      <c r="B7" s="546">
        <v>3</v>
      </c>
      <c r="C7" s="536">
        <v>100</v>
      </c>
      <c r="D7" s="546">
        <v>97</v>
      </c>
    </row>
    <row r="8" spans="1:4" x14ac:dyDescent="0.2">
      <c r="A8" s="544" t="s">
        <v>688</v>
      </c>
      <c r="B8" s="546">
        <v>2</v>
      </c>
      <c r="C8" s="536">
        <v>100</v>
      </c>
      <c r="D8" s="546">
        <v>92.5</v>
      </c>
    </row>
    <row r="9" spans="1:4" x14ac:dyDescent="0.2">
      <c r="A9" s="544" t="s">
        <v>690</v>
      </c>
      <c r="B9" s="546">
        <v>6</v>
      </c>
      <c r="C9" s="536">
        <v>99.9</v>
      </c>
      <c r="D9" s="546">
        <v>95.2</v>
      </c>
    </row>
    <row r="10" spans="1:4" x14ac:dyDescent="0.2">
      <c r="A10" s="544" t="s">
        <v>691</v>
      </c>
      <c r="B10" s="546">
        <v>2</v>
      </c>
      <c r="C10" s="536">
        <v>99.8</v>
      </c>
      <c r="D10" s="546">
        <v>97.8</v>
      </c>
    </row>
    <row r="11" spans="1:4" x14ac:dyDescent="0.2">
      <c r="A11" s="544" t="s">
        <v>692</v>
      </c>
      <c r="B11" s="546">
        <v>11</v>
      </c>
      <c r="C11" s="536">
        <v>99.7</v>
      </c>
      <c r="D11" s="546">
        <v>96.6</v>
      </c>
    </row>
    <row r="12" spans="1:4" x14ac:dyDescent="0.2">
      <c r="A12" s="544" t="s">
        <v>693</v>
      </c>
      <c r="B12" s="546">
        <v>3</v>
      </c>
      <c r="C12" s="536">
        <v>99.7</v>
      </c>
      <c r="D12" s="546">
        <v>99.7</v>
      </c>
    </row>
    <row r="13" spans="1:4" x14ac:dyDescent="0.2">
      <c r="A13" s="544" t="s">
        <v>694</v>
      </c>
      <c r="B13" s="546">
        <v>14</v>
      </c>
      <c r="C13" s="536">
        <v>99.5</v>
      </c>
      <c r="D13" s="546">
        <v>97.1</v>
      </c>
    </row>
    <row r="14" spans="1:4" x14ac:dyDescent="0.2">
      <c r="A14" s="544" t="s">
        <v>695</v>
      </c>
      <c r="B14" s="546">
        <v>4</v>
      </c>
      <c r="C14" s="536">
        <v>99.4</v>
      </c>
      <c r="D14" s="546">
        <v>98.1</v>
      </c>
    </row>
    <row r="15" spans="1:4" x14ac:dyDescent="0.2">
      <c r="A15" s="544" t="s">
        <v>696</v>
      </c>
      <c r="B15" s="546">
        <v>8</v>
      </c>
      <c r="C15" s="536">
        <v>99.3</v>
      </c>
      <c r="D15" s="546">
        <v>97.9</v>
      </c>
    </row>
    <row r="16" spans="1:4" x14ac:dyDescent="0.2">
      <c r="A16" s="544" t="s">
        <v>697</v>
      </c>
      <c r="B16" s="546">
        <v>1</v>
      </c>
      <c r="C16" s="536">
        <v>99</v>
      </c>
      <c r="D16" s="546">
        <v>99</v>
      </c>
    </row>
    <row r="17" spans="1:4" x14ac:dyDescent="0.2">
      <c r="A17" s="544" t="s">
        <v>698</v>
      </c>
      <c r="B17" s="546">
        <v>22</v>
      </c>
      <c r="C17" s="536">
        <v>99</v>
      </c>
      <c r="D17" s="546">
        <v>98.2</v>
      </c>
    </row>
    <row r="18" spans="1:4" x14ac:dyDescent="0.2">
      <c r="A18" s="544" t="s">
        <v>699</v>
      </c>
      <c r="B18" s="546">
        <v>3</v>
      </c>
      <c r="C18" s="536">
        <v>98.9</v>
      </c>
      <c r="D18" s="546">
        <v>89.9</v>
      </c>
    </row>
    <row r="19" spans="1:4" x14ac:dyDescent="0.2">
      <c r="A19" s="544" t="s">
        <v>700</v>
      </c>
      <c r="B19" s="546">
        <v>14</v>
      </c>
      <c r="C19" s="536">
        <v>98.8</v>
      </c>
      <c r="D19" s="546">
        <v>98.4</v>
      </c>
    </row>
    <row r="20" spans="1:4" x14ac:dyDescent="0.2">
      <c r="A20" s="544" t="s">
        <v>701</v>
      </c>
      <c r="B20" s="546">
        <v>6</v>
      </c>
      <c r="C20" s="536">
        <v>98.7</v>
      </c>
      <c r="D20" s="546">
        <v>98.5</v>
      </c>
    </row>
    <row r="21" spans="1:4" x14ac:dyDescent="0.2">
      <c r="A21" s="544" t="s">
        <v>702</v>
      </c>
      <c r="B21" s="546">
        <v>18</v>
      </c>
      <c r="C21" s="536">
        <v>98.6</v>
      </c>
      <c r="D21" s="546">
        <v>98.1</v>
      </c>
    </row>
    <row r="22" spans="1:4" x14ac:dyDescent="0.2">
      <c r="A22" s="544" t="s">
        <v>703</v>
      </c>
      <c r="B22" s="546">
        <v>21</v>
      </c>
      <c r="C22" s="536">
        <v>98.4</v>
      </c>
      <c r="D22" s="546">
        <v>96.9</v>
      </c>
    </row>
    <row r="23" spans="1:4" x14ac:dyDescent="0.2">
      <c r="A23" s="544" t="s">
        <v>704</v>
      </c>
      <c r="B23" s="546">
        <v>10</v>
      </c>
      <c r="C23" s="536">
        <v>98.3</v>
      </c>
      <c r="D23" s="546">
        <v>98.3</v>
      </c>
    </row>
    <row r="24" spans="1:4" x14ac:dyDescent="0.2">
      <c r="A24" s="544" t="s">
        <v>705</v>
      </c>
      <c r="B24" s="546">
        <v>3</v>
      </c>
      <c r="C24" s="536">
        <v>97.7</v>
      </c>
      <c r="D24" s="546">
        <v>94.5</v>
      </c>
    </row>
    <row r="25" spans="1:4" x14ac:dyDescent="0.2">
      <c r="A25" s="544" t="s">
        <v>706</v>
      </c>
      <c r="B25" s="546">
        <v>6</v>
      </c>
      <c r="C25" s="536">
        <v>97.5</v>
      </c>
      <c r="D25" s="546">
        <v>96.1</v>
      </c>
    </row>
    <row r="26" spans="1:4" x14ac:dyDescent="0.2">
      <c r="A26" s="544" t="s">
        <v>707</v>
      </c>
      <c r="B26" s="546">
        <v>2</v>
      </c>
      <c r="C26" s="536">
        <v>96.8</v>
      </c>
      <c r="D26" s="546">
        <v>82.1</v>
      </c>
    </row>
    <row r="27" spans="1:4" x14ac:dyDescent="0.2">
      <c r="A27" s="544" t="s">
        <v>708</v>
      </c>
      <c r="B27" s="546">
        <v>2</v>
      </c>
      <c r="C27" s="536">
        <v>96.6</v>
      </c>
      <c r="D27" s="546">
        <v>92.1</v>
      </c>
    </row>
    <row r="28" spans="1:4" x14ac:dyDescent="0.2">
      <c r="A28" s="544" t="s">
        <v>709</v>
      </c>
      <c r="B28" s="546">
        <v>3</v>
      </c>
      <c r="C28" s="536">
        <v>96.2</v>
      </c>
      <c r="D28" s="546">
        <v>96.1</v>
      </c>
    </row>
    <row r="29" spans="1:4" x14ac:dyDescent="0.2">
      <c r="A29" s="544" t="s">
        <v>710</v>
      </c>
      <c r="B29" s="546">
        <v>7</v>
      </c>
      <c r="C29" s="536">
        <v>95</v>
      </c>
      <c r="D29" s="546">
        <v>88.1</v>
      </c>
    </row>
    <row r="30" spans="1:4" x14ac:dyDescent="0.2">
      <c r="A30" s="545" t="s">
        <v>561</v>
      </c>
      <c r="B30" s="547">
        <v>173</v>
      </c>
      <c r="C30" s="540">
        <v>98.7</v>
      </c>
      <c r="D30" s="547">
        <v>96.7</v>
      </c>
    </row>
    <row r="31" spans="1:4" x14ac:dyDescent="0.2">
      <c r="A31" s="82" t="s">
        <v>24</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B3CC6-BC90-422B-A342-E4CBEC630604}">
  <dimension ref="A1:C24"/>
  <sheetViews>
    <sheetView showGridLines="0" workbookViewId="0"/>
  </sheetViews>
  <sheetFormatPr baseColWidth="10" defaultColWidth="10.85546875" defaultRowHeight="12.75" x14ac:dyDescent="0.2"/>
  <cols>
    <col min="1" max="1" width="38.28515625" style="82" customWidth="1"/>
    <col min="2" max="2" width="13.5703125" style="82" customWidth="1"/>
    <col min="3" max="3" width="12.85546875" style="82" customWidth="1"/>
    <col min="4" max="16384" width="10.85546875" style="82"/>
  </cols>
  <sheetData>
    <row r="1" spans="1:3" x14ac:dyDescent="0.2">
      <c r="A1" s="415" t="s">
        <v>838</v>
      </c>
    </row>
    <row r="2" spans="1:3" x14ac:dyDescent="0.2">
      <c r="A2" s="415" t="s">
        <v>840</v>
      </c>
    </row>
    <row r="4" spans="1:3" ht="25.5" x14ac:dyDescent="0.2">
      <c r="A4" s="710" t="s">
        <v>713</v>
      </c>
      <c r="B4" s="480" t="s">
        <v>714</v>
      </c>
      <c r="C4" s="449" t="s">
        <v>715</v>
      </c>
    </row>
    <row r="5" spans="1:3" x14ac:dyDescent="0.2">
      <c r="A5" s="711"/>
      <c r="B5" s="548" t="s">
        <v>716</v>
      </c>
      <c r="C5" s="451" t="s">
        <v>717</v>
      </c>
    </row>
    <row r="6" spans="1:3" x14ac:dyDescent="0.2">
      <c r="A6" s="424" t="s">
        <v>718</v>
      </c>
      <c r="B6" s="473">
        <v>1</v>
      </c>
      <c r="C6" s="440">
        <v>0.12</v>
      </c>
    </row>
    <row r="7" spans="1:3" x14ac:dyDescent="0.2">
      <c r="A7" s="424" t="s">
        <v>719</v>
      </c>
      <c r="B7" s="434">
        <v>0.995</v>
      </c>
      <c r="C7" s="432">
        <v>0.11899999999999999</v>
      </c>
    </row>
    <row r="8" spans="1:3" x14ac:dyDescent="0.2">
      <c r="A8" s="424" t="s">
        <v>720</v>
      </c>
      <c r="B8" s="434">
        <v>0.88900000000000001</v>
      </c>
      <c r="C8" s="432">
        <v>0.107</v>
      </c>
    </row>
    <row r="9" spans="1:3" x14ac:dyDescent="0.2">
      <c r="A9" s="424" t="s">
        <v>721</v>
      </c>
      <c r="B9" s="473">
        <v>1</v>
      </c>
      <c r="C9" s="440">
        <v>0.12</v>
      </c>
    </row>
    <row r="10" spans="1:3" x14ac:dyDescent="0.2">
      <c r="A10" s="424" t="s">
        <v>722</v>
      </c>
      <c r="B10" s="473">
        <v>1</v>
      </c>
      <c r="C10" s="440">
        <v>0.12</v>
      </c>
    </row>
    <row r="11" spans="1:3" x14ac:dyDescent="0.2">
      <c r="A11" s="424" t="s">
        <v>723</v>
      </c>
      <c r="B11" s="473">
        <v>1</v>
      </c>
      <c r="C11" s="440">
        <v>0.12</v>
      </c>
    </row>
    <row r="12" spans="1:3" x14ac:dyDescent="0.2">
      <c r="A12" s="424" t="s">
        <v>724</v>
      </c>
      <c r="B12" s="434">
        <v>0.89500000000000002</v>
      </c>
      <c r="C12" s="432">
        <v>0.107</v>
      </c>
    </row>
    <row r="13" spans="1:3" x14ac:dyDescent="0.2">
      <c r="A13" s="424" t="s">
        <v>725</v>
      </c>
      <c r="B13" s="473">
        <v>1</v>
      </c>
      <c r="C13" s="440">
        <v>0.12</v>
      </c>
    </row>
    <row r="14" spans="1:3" x14ac:dyDescent="0.2">
      <c r="A14" s="424" t="s">
        <v>726</v>
      </c>
      <c r="B14" s="434">
        <v>0.84799999999999998</v>
      </c>
      <c r="C14" s="432">
        <v>0.10199999999999999</v>
      </c>
    </row>
    <row r="15" spans="1:3" x14ac:dyDescent="0.2">
      <c r="A15" s="424" t="s">
        <v>727</v>
      </c>
      <c r="B15" s="434">
        <v>0.98199999999999998</v>
      </c>
      <c r="C15" s="432">
        <v>0.11799999999999999</v>
      </c>
    </row>
    <row r="16" spans="1:3" x14ac:dyDescent="0.2">
      <c r="A16" s="424" t="s">
        <v>728</v>
      </c>
      <c r="B16" s="473">
        <v>0.9</v>
      </c>
      <c r="C16" s="432">
        <v>0.108</v>
      </c>
    </row>
    <row r="17" spans="1:3" x14ac:dyDescent="0.2">
      <c r="A17" s="424" t="s">
        <v>729</v>
      </c>
      <c r="B17" s="473">
        <v>1</v>
      </c>
      <c r="C17" s="440">
        <v>0.12</v>
      </c>
    </row>
    <row r="18" spans="1:3" x14ac:dyDescent="0.2">
      <c r="A18" s="424" t="s">
        <v>730</v>
      </c>
      <c r="B18" s="473">
        <v>1</v>
      </c>
      <c r="C18" s="440">
        <v>0.12</v>
      </c>
    </row>
    <row r="19" spans="1:3" x14ac:dyDescent="0.2">
      <c r="A19" s="424" t="s">
        <v>731</v>
      </c>
      <c r="B19" s="473">
        <v>1</v>
      </c>
      <c r="C19" s="440">
        <v>0.12</v>
      </c>
    </row>
    <row r="20" spans="1:3" x14ac:dyDescent="0.2">
      <c r="A20" s="424" t="s">
        <v>732</v>
      </c>
      <c r="B20" s="473">
        <v>1</v>
      </c>
      <c r="C20" s="440">
        <v>0.12</v>
      </c>
    </row>
    <row r="21" spans="1:3" x14ac:dyDescent="0.2">
      <c r="A21" s="424" t="s">
        <v>733</v>
      </c>
      <c r="B21" s="473">
        <v>1</v>
      </c>
      <c r="C21" s="440">
        <v>0.12</v>
      </c>
    </row>
    <row r="22" spans="1:3" ht="16.5" customHeight="1" x14ac:dyDescent="0.2">
      <c r="A22" s="424" t="s">
        <v>734</v>
      </c>
      <c r="B22" s="473">
        <v>1</v>
      </c>
      <c r="C22" s="440">
        <v>0.12</v>
      </c>
    </row>
    <row r="23" spans="1:3" x14ac:dyDescent="0.2">
      <c r="A23" s="446" t="s">
        <v>735</v>
      </c>
      <c r="B23" s="448">
        <v>1</v>
      </c>
      <c r="C23" s="444">
        <v>0.12</v>
      </c>
    </row>
    <row r="24" spans="1:3" x14ac:dyDescent="0.2">
      <c r="A24" s="82" t="s">
        <v>24</v>
      </c>
    </row>
  </sheetData>
  <mergeCells count="1">
    <mergeCell ref="A4: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971A0-92EB-4550-8023-3E671D39DC5A}">
  <dimension ref="A1:C20"/>
  <sheetViews>
    <sheetView topLeftCell="A3" workbookViewId="0">
      <selection activeCell="A20" sqref="A20"/>
    </sheetView>
  </sheetViews>
  <sheetFormatPr baseColWidth="10" defaultColWidth="10.7109375" defaultRowHeight="12.75" x14ac:dyDescent="0.2"/>
  <cols>
    <col min="1" max="1" width="64.7109375" style="2" customWidth="1"/>
    <col min="2" max="3" width="12.28515625" style="2" customWidth="1"/>
    <col min="4" max="16384" width="10.7109375" style="2"/>
  </cols>
  <sheetData>
    <row r="1" spans="1:3" x14ac:dyDescent="0.2">
      <c r="A1" s="1" t="s">
        <v>460</v>
      </c>
    </row>
    <row r="2" spans="1:3" ht="25.5" x14ac:dyDescent="0.2">
      <c r="A2" s="414" t="s">
        <v>557</v>
      </c>
    </row>
    <row r="3" spans="1:3" x14ac:dyDescent="0.2">
      <c r="A3" s="2" t="s">
        <v>216</v>
      </c>
    </row>
    <row r="5" spans="1:3" x14ac:dyDescent="0.2">
      <c r="A5" s="305" t="s">
        <v>124</v>
      </c>
      <c r="B5" s="306" t="s">
        <v>217</v>
      </c>
      <c r="C5" s="307" t="s">
        <v>279</v>
      </c>
    </row>
    <row r="6" spans="1:3" ht="15.6" customHeight="1" x14ac:dyDescent="0.2">
      <c r="A6" s="308" t="s">
        <v>900</v>
      </c>
      <c r="B6" s="309">
        <v>1642547.8539999998</v>
      </c>
      <c r="C6" s="310">
        <v>0.6960148531784548</v>
      </c>
    </row>
    <row r="7" spans="1:3" ht="15.6" customHeight="1" x14ac:dyDescent="0.2">
      <c r="A7" s="308" t="s">
        <v>280</v>
      </c>
      <c r="B7" s="309">
        <v>374791.62933667301</v>
      </c>
      <c r="C7" s="310">
        <v>0.15881457592241227</v>
      </c>
    </row>
    <row r="8" spans="1:3" ht="15.6" customHeight="1" x14ac:dyDescent="0.2">
      <c r="A8" s="308" t="s">
        <v>281</v>
      </c>
      <c r="B8" s="309">
        <v>104066.8906</v>
      </c>
      <c r="C8" s="310">
        <v>4.4097407211185775E-2</v>
      </c>
    </row>
    <row r="9" spans="1:3" ht="15.6" customHeight="1" x14ac:dyDescent="0.2">
      <c r="A9" s="308" t="s">
        <v>282</v>
      </c>
      <c r="B9" s="309">
        <v>-296230.35330000002</v>
      </c>
      <c r="C9" s="310">
        <v>-0.12552494306756515</v>
      </c>
    </row>
    <row r="10" spans="1:3" ht="15.6" customHeight="1" x14ac:dyDescent="0.2">
      <c r="A10" s="308" t="s">
        <v>283</v>
      </c>
      <c r="B10" s="309">
        <v>4346.5854999999992</v>
      </c>
      <c r="C10" s="310">
        <v>1.8418264413075055E-3</v>
      </c>
    </row>
    <row r="11" spans="1:3" ht="15.6" customHeight="1" x14ac:dyDescent="0.2">
      <c r="A11" s="308" t="s">
        <v>284</v>
      </c>
      <c r="B11" s="309">
        <v>-677034.12209406961</v>
      </c>
      <c r="C11" s="310">
        <v>-0.28688710891348429</v>
      </c>
    </row>
    <row r="12" spans="1:3" ht="15.6" customHeight="1" x14ac:dyDescent="0.2">
      <c r="A12" s="308" t="s">
        <v>285</v>
      </c>
      <c r="B12" s="309">
        <v>-50748.705999999998</v>
      </c>
      <c r="C12" s="310">
        <v>-2.150430690318662E-2</v>
      </c>
    </row>
    <row r="13" spans="1:3" ht="15.6" customHeight="1" x14ac:dyDescent="0.2">
      <c r="A13" s="308" t="s">
        <v>286</v>
      </c>
      <c r="B13" s="309">
        <v>-177043.55333333332</v>
      </c>
      <c r="C13" s="310">
        <v>-7.5020610498141335E-2</v>
      </c>
    </row>
    <row r="14" spans="1:3" ht="15.6" customHeight="1" x14ac:dyDescent="0.2">
      <c r="A14" s="308" t="s">
        <v>554</v>
      </c>
      <c r="B14" s="309">
        <v>-64042.17485814821</v>
      </c>
      <c r="C14" s="310">
        <v>-2.7137294552833747E-2</v>
      </c>
    </row>
    <row r="15" spans="1:3" ht="15.6" customHeight="1" x14ac:dyDescent="0.2">
      <c r="A15" s="308" t="s">
        <v>556</v>
      </c>
      <c r="B15" s="309">
        <v>-7564.8</v>
      </c>
      <c r="C15" s="310">
        <v>-3.2055158383984443E-3</v>
      </c>
    </row>
    <row r="16" spans="1:3" ht="15.6" customHeight="1" x14ac:dyDescent="0.2">
      <c r="A16" s="308" t="s">
        <v>555</v>
      </c>
      <c r="B16" s="309">
        <v>-561750</v>
      </c>
      <c r="C16" s="310">
        <v>-0.23803650092802534</v>
      </c>
    </row>
    <row r="17" spans="1:3" x14ac:dyDescent="0.2">
      <c r="A17" s="311" t="s">
        <v>287</v>
      </c>
      <c r="B17" s="312">
        <v>291339.24985112145</v>
      </c>
      <c r="C17" s="313">
        <v>0.12345238205172528</v>
      </c>
    </row>
    <row r="18" spans="1:3" ht="26.65" customHeight="1" x14ac:dyDescent="0.2">
      <c r="A18" s="636" t="s">
        <v>558</v>
      </c>
      <c r="B18" s="636"/>
      <c r="C18" s="636"/>
    </row>
    <row r="19" spans="1:3" x14ac:dyDescent="0.2">
      <c r="A19" s="2" t="s">
        <v>78</v>
      </c>
    </row>
    <row r="20" spans="1:3" x14ac:dyDescent="0.2">
      <c r="C20" s="26"/>
    </row>
  </sheetData>
  <mergeCells count="1">
    <mergeCell ref="A18:C18"/>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66A-8549-4758-9663-F0B5425A6303}">
  <dimension ref="A1:E11"/>
  <sheetViews>
    <sheetView workbookViewId="0"/>
  </sheetViews>
  <sheetFormatPr baseColWidth="10" defaultColWidth="11.42578125" defaultRowHeight="12.75" x14ac:dyDescent="0.2"/>
  <cols>
    <col min="1" max="1" width="34.28515625" style="95" bestFit="1" customWidth="1"/>
    <col min="2" max="2" width="5.7109375" style="95" bestFit="1" customWidth="1"/>
    <col min="3" max="3" width="37.28515625" style="95" bestFit="1" customWidth="1"/>
    <col min="4" max="16384" width="11.42578125" style="95"/>
  </cols>
  <sheetData>
    <row r="1" spans="1:5" x14ac:dyDescent="0.2">
      <c r="A1" s="94" t="s">
        <v>146</v>
      </c>
    </row>
    <row r="2" spans="1:5" x14ac:dyDescent="0.2">
      <c r="A2" s="94" t="s">
        <v>251</v>
      </c>
    </row>
    <row r="4" spans="1:5" x14ac:dyDescent="0.2">
      <c r="A4" s="98" t="s">
        <v>147</v>
      </c>
      <c r="B4" s="231" t="s">
        <v>148</v>
      </c>
      <c r="C4" s="157" t="s">
        <v>149</v>
      </c>
    </row>
    <row r="5" spans="1:5" ht="25.5" x14ac:dyDescent="0.2">
      <c r="A5" s="228" t="s">
        <v>252</v>
      </c>
      <c r="B5" s="225">
        <v>1.8699999999999939E-2</v>
      </c>
      <c r="C5" s="227" t="s">
        <v>254</v>
      </c>
    </row>
    <row r="6" spans="1:5" ht="25.5" x14ac:dyDescent="0.2">
      <c r="A6" s="87" t="s">
        <v>150</v>
      </c>
      <c r="B6" s="232">
        <v>7.9700000000000104E-2</v>
      </c>
      <c r="C6" s="262" t="s">
        <v>254</v>
      </c>
    </row>
    <row r="7" spans="1:5" x14ac:dyDescent="0.2">
      <c r="A7" s="229" t="s">
        <v>253</v>
      </c>
      <c r="B7" s="718">
        <v>288</v>
      </c>
      <c r="C7" s="720" t="s">
        <v>255</v>
      </c>
    </row>
    <row r="8" spans="1:5" x14ac:dyDescent="0.2">
      <c r="A8" s="230" t="s">
        <v>153</v>
      </c>
      <c r="B8" s="719"/>
      <c r="C8" s="721"/>
    </row>
    <row r="9" spans="1:5" x14ac:dyDescent="0.2">
      <c r="A9" s="87" t="s">
        <v>151</v>
      </c>
      <c r="B9" s="638">
        <v>286</v>
      </c>
      <c r="C9" s="722" t="s">
        <v>152</v>
      </c>
    </row>
    <row r="10" spans="1:5" x14ac:dyDescent="0.2">
      <c r="A10" s="230" t="s">
        <v>153</v>
      </c>
      <c r="B10" s="639"/>
      <c r="C10" s="721"/>
      <c r="E10" s="265"/>
    </row>
    <row r="11" spans="1:5" x14ac:dyDescent="0.2">
      <c r="A11" s="224" t="s">
        <v>154</v>
      </c>
    </row>
  </sheetData>
  <mergeCells count="4">
    <mergeCell ref="B7:B8"/>
    <mergeCell ref="C7:C8"/>
    <mergeCell ref="B9:B10"/>
    <mergeCell ref="C9:C10"/>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F4C2-D3B4-4454-9BE8-41329B86EE51}">
  <dimension ref="A1:E21"/>
  <sheetViews>
    <sheetView workbookViewId="0">
      <selection activeCell="E13" sqref="E13"/>
    </sheetView>
  </sheetViews>
  <sheetFormatPr baseColWidth="10" defaultColWidth="11.42578125" defaultRowHeight="12.75" x14ac:dyDescent="0.2"/>
  <cols>
    <col min="1" max="1" width="58.85546875" style="95" customWidth="1"/>
    <col min="2" max="2" width="19.7109375" style="95" bestFit="1" customWidth="1"/>
    <col min="3" max="3" width="6.7109375" style="95" bestFit="1" customWidth="1"/>
    <col min="4" max="16384" width="11.42578125" style="95"/>
  </cols>
  <sheetData>
    <row r="1" spans="1:3" x14ac:dyDescent="0.2">
      <c r="A1" s="94" t="s">
        <v>155</v>
      </c>
    </row>
    <row r="2" spans="1:3" x14ac:dyDescent="0.2">
      <c r="A2" s="94" t="s">
        <v>256</v>
      </c>
    </row>
    <row r="4" spans="1:3" x14ac:dyDescent="0.2">
      <c r="A4" s="104" t="s">
        <v>147</v>
      </c>
      <c r="B4" s="104" t="s">
        <v>156</v>
      </c>
      <c r="C4" s="104" t="s">
        <v>148</v>
      </c>
    </row>
    <row r="5" spans="1:3" x14ac:dyDescent="0.2">
      <c r="A5" s="226" t="s">
        <v>157</v>
      </c>
      <c r="B5" s="226" t="s">
        <v>257</v>
      </c>
      <c r="C5" s="233">
        <v>7.5465915041188936E-2</v>
      </c>
    </row>
    <row r="6" spans="1:3" x14ac:dyDescent="0.2">
      <c r="A6" s="226" t="s">
        <v>159</v>
      </c>
      <c r="B6" s="263" t="s">
        <v>257</v>
      </c>
      <c r="C6" s="233">
        <v>3.7107946843149622E-2</v>
      </c>
    </row>
    <row r="7" spans="1:3" x14ac:dyDescent="0.2">
      <c r="A7" s="723" t="s">
        <v>160</v>
      </c>
      <c r="B7" s="263" t="s">
        <v>257</v>
      </c>
      <c r="C7" s="234">
        <v>711.65379276228521</v>
      </c>
    </row>
    <row r="8" spans="1:3" ht="14.25" customHeight="1" x14ac:dyDescent="0.2">
      <c r="A8" s="723"/>
      <c r="B8" s="226" t="s">
        <v>258</v>
      </c>
      <c r="C8" s="234">
        <v>821.53404047808749</v>
      </c>
    </row>
    <row r="9" spans="1:3" x14ac:dyDescent="0.2">
      <c r="A9" s="723" t="s">
        <v>161</v>
      </c>
      <c r="B9" s="263" t="s">
        <v>257</v>
      </c>
      <c r="C9" s="234">
        <v>411.38891904768411</v>
      </c>
    </row>
    <row r="10" spans="1:3" x14ac:dyDescent="0.2">
      <c r="A10" s="723"/>
      <c r="B10" s="226" t="s">
        <v>158</v>
      </c>
      <c r="C10" s="234">
        <v>280.34857177734375</v>
      </c>
    </row>
    <row r="11" spans="1:3" ht="25.5" x14ac:dyDescent="0.2">
      <c r="A11" s="226" t="s">
        <v>904</v>
      </c>
      <c r="B11" s="226" t="s">
        <v>257</v>
      </c>
      <c r="C11" s="235">
        <v>-132.10000000000002</v>
      </c>
    </row>
    <row r="12" spans="1:3" x14ac:dyDescent="0.2">
      <c r="A12" s="226" t="s">
        <v>162</v>
      </c>
      <c r="B12" s="226" t="s">
        <v>259</v>
      </c>
      <c r="C12" s="236">
        <v>1616</v>
      </c>
    </row>
    <row r="13" spans="1:3" x14ac:dyDescent="0.2">
      <c r="A13" s="723" t="s">
        <v>164</v>
      </c>
      <c r="B13" s="226" t="s">
        <v>259</v>
      </c>
      <c r="C13" s="236">
        <v>3203.3237663593113</v>
      </c>
    </row>
    <row r="14" spans="1:3" x14ac:dyDescent="0.2">
      <c r="A14" s="723"/>
      <c r="B14" s="226" t="s">
        <v>163</v>
      </c>
      <c r="C14" s="236">
        <v>2983.0760141015003</v>
      </c>
    </row>
    <row r="15" spans="1:3" x14ac:dyDescent="0.2">
      <c r="A15" s="226" t="s">
        <v>165</v>
      </c>
      <c r="B15" s="226" t="s">
        <v>158</v>
      </c>
      <c r="C15" s="237">
        <v>5.5000000000000014E-2</v>
      </c>
    </row>
    <row r="16" spans="1:3" x14ac:dyDescent="0.2">
      <c r="A16" s="226" t="s">
        <v>166</v>
      </c>
      <c r="B16" s="226" t="s">
        <v>158</v>
      </c>
      <c r="C16" s="237">
        <v>0.25514999999999999</v>
      </c>
    </row>
    <row r="17" spans="1:5" x14ac:dyDescent="0.2">
      <c r="A17" s="226" t="s">
        <v>167</v>
      </c>
      <c r="B17" s="226" t="s">
        <v>257</v>
      </c>
      <c r="C17" s="237">
        <v>0.33074999999999999</v>
      </c>
    </row>
    <row r="18" spans="1:5" ht="15.75" customHeight="1" x14ac:dyDescent="0.2">
      <c r="A18" s="226" t="s">
        <v>168</v>
      </c>
      <c r="B18" s="226" t="s">
        <v>257</v>
      </c>
      <c r="C18" s="237">
        <v>0.79200000000000004</v>
      </c>
    </row>
    <row r="19" spans="1:5" x14ac:dyDescent="0.2">
      <c r="A19" s="723" t="s">
        <v>169</v>
      </c>
      <c r="B19" s="226" t="s">
        <v>259</v>
      </c>
      <c r="C19" s="236">
        <v>17557.6920717098</v>
      </c>
    </row>
    <row r="20" spans="1:5" x14ac:dyDescent="0.2">
      <c r="A20" s="723"/>
      <c r="B20" s="226" t="s">
        <v>163</v>
      </c>
      <c r="C20" s="236">
        <v>19693.783570607899</v>
      </c>
      <c r="E20" s="265"/>
    </row>
    <row r="21" spans="1:5" x14ac:dyDescent="0.2">
      <c r="A21" s="224" t="s">
        <v>154</v>
      </c>
    </row>
  </sheetData>
  <mergeCells count="4">
    <mergeCell ref="A7:A8"/>
    <mergeCell ref="A9:A10"/>
    <mergeCell ref="A13:A14"/>
    <mergeCell ref="A19:A20"/>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516CF-B688-4E4E-B959-D440B732D5DA}">
  <dimension ref="A1:F28"/>
  <sheetViews>
    <sheetView topLeftCell="A19" zoomScaleNormal="100" workbookViewId="0">
      <selection activeCell="E31" sqref="E31"/>
    </sheetView>
  </sheetViews>
  <sheetFormatPr baseColWidth="10" defaultColWidth="11.42578125" defaultRowHeight="12.75" x14ac:dyDescent="0.2"/>
  <cols>
    <col min="1" max="1" width="62.42578125" style="95" bestFit="1" customWidth="1"/>
    <col min="2" max="2" width="10.42578125" style="95" bestFit="1" customWidth="1"/>
    <col min="3" max="3" width="11.28515625" style="95" customWidth="1"/>
    <col min="4" max="4" width="11.7109375" style="95" customWidth="1"/>
    <col min="5" max="16384" width="11.42578125" style="95"/>
  </cols>
  <sheetData>
    <row r="1" spans="1:6" x14ac:dyDescent="0.2">
      <c r="A1" s="94" t="s">
        <v>170</v>
      </c>
    </row>
    <row r="2" spans="1:6" x14ac:dyDescent="0.2">
      <c r="A2" s="94" t="s">
        <v>260</v>
      </c>
    </row>
    <row r="3" spans="1:6" x14ac:dyDescent="0.2">
      <c r="A3" s="96" t="s">
        <v>228</v>
      </c>
    </row>
    <row r="5" spans="1:6" ht="38.25" x14ac:dyDescent="0.2">
      <c r="A5" s="278" t="s">
        <v>171</v>
      </c>
      <c r="B5" s="104" t="s">
        <v>261</v>
      </c>
      <c r="C5" s="104" t="s">
        <v>262</v>
      </c>
      <c r="D5" s="91" t="s">
        <v>204</v>
      </c>
    </row>
    <row r="6" spans="1:6" x14ac:dyDescent="0.2">
      <c r="A6" s="255" t="s">
        <v>172</v>
      </c>
      <c r="B6" s="200">
        <v>40906733.733000003</v>
      </c>
      <c r="C6" s="200">
        <v>1410774.5909107625</v>
      </c>
      <c r="D6" s="279">
        <v>39495959.14208924</v>
      </c>
      <c r="E6" s="128"/>
      <c r="F6" s="128"/>
    </row>
    <row r="7" spans="1:6" x14ac:dyDescent="0.2">
      <c r="A7" s="201" t="s">
        <v>173</v>
      </c>
      <c r="B7" s="160">
        <v>6852618.7370000007</v>
      </c>
      <c r="C7" s="160">
        <v>-912366.32599159051</v>
      </c>
      <c r="D7" s="273">
        <v>7764985.0629915912</v>
      </c>
      <c r="E7" s="128"/>
      <c r="F7" s="128"/>
    </row>
    <row r="8" spans="1:6" x14ac:dyDescent="0.2">
      <c r="A8" s="201" t="s">
        <v>319</v>
      </c>
      <c r="B8" s="160">
        <v>-7852288.6009999998</v>
      </c>
      <c r="C8" s="160">
        <v>3677359.1818284616</v>
      </c>
      <c r="D8" s="273">
        <v>-11529647.782828461</v>
      </c>
      <c r="E8" s="128"/>
      <c r="F8" s="128"/>
    </row>
    <row r="9" spans="1:6" x14ac:dyDescent="0.2">
      <c r="A9" s="201" t="s">
        <v>174</v>
      </c>
      <c r="B9" s="160">
        <v>5934681.3470000001</v>
      </c>
      <c r="C9" s="160">
        <v>-203527.80486082844</v>
      </c>
      <c r="D9" s="273">
        <v>6138209.1518608285</v>
      </c>
      <c r="E9" s="128"/>
      <c r="F9" s="128"/>
    </row>
    <row r="10" spans="1:6" x14ac:dyDescent="0.2">
      <c r="A10" s="201" t="s">
        <v>175</v>
      </c>
      <c r="B10" s="160">
        <v>10337802.855999999</v>
      </c>
      <c r="C10" s="160">
        <v>-468046.71858843789</v>
      </c>
      <c r="D10" s="273">
        <v>10805849.574588437</v>
      </c>
      <c r="E10" s="128"/>
      <c r="F10" s="128"/>
    </row>
    <row r="11" spans="1:6" x14ac:dyDescent="0.2">
      <c r="A11" s="201" t="s">
        <v>176</v>
      </c>
      <c r="B11" s="160">
        <v>25505071.519000001</v>
      </c>
      <c r="C11" s="160">
        <v>-680234.28621434793</v>
      </c>
      <c r="D11" s="273">
        <v>26185305.805214349</v>
      </c>
      <c r="E11" s="128"/>
      <c r="F11" s="128"/>
    </row>
    <row r="12" spans="1:6" x14ac:dyDescent="0.2">
      <c r="A12" s="280" t="s">
        <v>177</v>
      </c>
      <c r="B12" s="283">
        <v>128847.875</v>
      </c>
      <c r="C12" s="283">
        <v>-2409.4552624999778</v>
      </c>
      <c r="D12" s="281">
        <v>131257.33026249998</v>
      </c>
      <c r="E12" s="128"/>
      <c r="F12" s="128"/>
    </row>
    <row r="13" spans="1:6" x14ac:dyDescent="0.2">
      <c r="A13" s="86" t="s">
        <v>178</v>
      </c>
      <c r="B13" s="166">
        <v>2400689.482265186</v>
      </c>
      <c r="C13" s="166">
        <v>-52607.744887256529</v>
      </c>
      <c r="D13" s="272">
        <v>2453297.2271524426</v>
      </c>
      <c r="E13" s="128"/>
      <c r="F13" s="128"/>
    </row>
    <row r="14" spans="1:6" x14ac:dyDescent="0.2">
      <c r="A14" s="90" t="s">
        <v>179</v>
      </c>
      <c r="B14" s="202">
        <v>3350398.9200000004</v>
      </c>
      <c r="C14" s="202">
        <v>3346997.1335227625</v>
      </c>
      <c r="D14" s="282">
        <v>3401.7864772379398</v>
      </c>
      <c r="E14" s="128"/>
      <c r="F14" s="128"/>
    </row>
    <row r="15" spans="1:6" x14ac:dyDescent="0.2">
      <c r="A15" s="86" t="s">
        <v>180</v>
      </c>
      <c r="B15" s="166">
        <v>3087851.199</v>
      </c>
      <c r="C15" s="166">
        <v>993169.70774409594</v>
      </c>
      <c r="D15" s="272">
        <v>2094681.4912559041</v>
      </c>
      <c r="E15" s="128"/>
      <c r="F15" s="128"/>
    </row>
    <row r="16" spans="1:6" x14ac:dyDescent="0.2">
      <c r="A16" s="274" t="s">
        <v>181</v>
      </c>
      <c r="B16" s="160">
        <v>490168.67299999995</v>
      </c>
      <c r="C16" s="160">
        <v>109070.03138331289</v>
      </c>
      <c r="D16" s="273">
        <v>381098.64161668706</v>
      </c>
      <c r="E16" s="128"/>
      <c r="F16" s="128"/>
    </row>
    <row r="17" spans="1:6" x14ac:dyDescent="0.2">
      <c r="A17" s="275" t="s">
        <v>320</v>
      </c>
      <c r="B17" s="160">
        <v>273782.68</v>
      </c>
      <c r="C17" s="257">
        <v>-15266.934655159828</v>
      </c>
      <c r="D17" s="273">
        <v>289049.61465515982</v>
      </c>
      <c r="E17" s="128"/>
      <c r="F17" s="128"/>
    </row>
    <row r="18" spans="1:6" x14ac:dyDescent="0.2">
      <c r="A18" s="275" t="s">
        <v>182</v>
      </c>
      <c r="B18" s="160">
        <v>402069.902</v>
      </c>
      <c r="C18" s="160">
        <v>120593.8426932639</v>
      </c>
      <c r="D18" s="273">
        <v>281476.0593067361</v>
      </c>
      <c r="E18" s="128"/>
      <c r="F18" s="128"/>
    </row>
    <row r="19" spans="1:6" x14ac:dyDescent="0.2">
      <c r="A19" s="275" t="s">
        <v>183</v>
      </c>
      <c r="B19" s="160">
        <v>-185683.90900000001</v>
      </c>
      <c r="C19" s="160">
        <v>3743.1233452088491</v>
      </c>
      <c r="D19" s="273">
        <v>-189427.03234520886</v>
      </c>
      <c r="E19" s="128"/>
      <c r="F19" s="128"/>
    </row>
    <row r="20" spans="1:6" x14ac:dyDescent="0.2">
      <c r="A20" s="274" t="s">
        <v>184</v>
      </c>
      <c r="B20" s="160">
        <v>1953104.5410000002</v>
      </c>
      <c r="C20" s="160">
        <v>467517.24063236429</v>
      </c>
      <c r="D20" s="273">
        <v>1485587.3003676359</v>
      </c>
      <c r="E20" s="128"/>
      <c r="F20" s="128"/>
    </row>
    <row r="21" spans="1:6" x14ac:dyDescent="0.2">
      <c r="A21" s="275" t="s">
        <v>321</v>
      </c>
      <c r="B21" s="160">
        <v>1280929.3810000001</v>
      </c>
      <c r="C21" s="257">
        <v>-78319.374780969694</v>
      </c>
      <c r="D21" s="273">
        <v>1359248.7557809697</v>
      </c>
      <c r="E21" s="128"/>
      <c r="F21" s="128"/>
    </row>
    <row r="22" spans="1:6" x14ac:dyDescent="0.2">
      <c r="A22" s="275" t="s">
        <v>185</v>
      </c>
      <c r="B22" s="160">
        <v>1734453.74</v>
      </c>
      <c r="C22" s="160">
        <v>524422.5910461857</v>
      </c>
      <c r="D22" s="273">
        <v>1210031.1489538143</v>
      </c>
      <c r="E22" s="128"/>
      <c r="F22" s="128"/>
    </row>
    <row r="23" spans="1:6" x14ac:dyDescent="0.2">
      <c r="A23" s="275" t="s">
        <v>322</v>
      </c>
      <c r="B23" s="257">
        <v>-1062278.58</v>
      </c>
      <c r="C23" s="257">
        <v>21414.024367148057</v>
      </c>
      <c r="D23" s="276">
        <v>-1083692.6043671481</v>
      </c>
      <c r="E23" s="128"/>
      <c r="F23" s="128"/>
    </row>
    <row r="24" spans="1:6" x14ac:dyDescent="0.2">
      <c r="A24" s="274" t="s">
        <v>186</v>
      </c>
      <c r="B24" s="160">
        <v>644577.98499999999</v>
      </c>
      <c r="C24" s="160">
        <v>416582.43572841876</v>
      </c>
      <c r="D24" s="273">
        <v>227995.54927158123</v>
      </c>
      <c r="E24" s="128"/>
      <c r="F24" s="128"/>
    </row>
    <row r="25" spans="1:6" x14ac:dyDescent="0.2">
      <c r="A25" s="90" t="s">
        <v>187</v>
      </c>
      <c r="B25" s="202">
        <v>5453238.6868774146</v>
      </c>
      <c r="C25" s="369">
        <v>0</v>
      </c>
      <c r="D25" s="282">
        <v>5453238.6868774146</v>
      </c>
      <c r="E25" s="128"/>
      <c r="F25" s="326"/>
    </row>
    <row r="26" spans="1:6" x14ac:dyDescent="0.2">
      <c r="A26" s="88" t="s">
        <v>188</v>
      </c>
      <c r="B26" s="284">
        <v>55198912.021142602</v>
      </c>
      <c r="C26" s="284">
        <v>5698333.687290363</v>
      </c>
      <c r="D26" s="277">
        <v>49500578.333852239</v>
      </c>
      <c r="E26" s="128"/>
      <c r="F26" s="128"/>
    </row>
    <row r="27" spans="1:6" ht="131.65" customHeight="1" x14ac:dyDescent="0.2">
      <c r="A27" s="724" t="s">
        <v>455</v>
      </c>
      <c r="B27" s="724"/>
      <c r="C27" s="724"/>
      <c r="D27" s="724"/>
    </row>
    <row r="28" spans="1:6" ht="18.75" customHeight="1" x14ac:dyDescent="0.2">
      <c r="A28" s="95" t="s">
        <v>24</v>
      </c>
    </row>
  </sheetData>
  <mergeCells count="1">
    <mergeCell ref="A27:D27"/>
  </mergeCells>
  <pageMargins left="0.7" right="0.7" top="0.75" bottom="0.75" header="0.3" footer="0.3"/>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5B205-D0B8-4570-BC26-88DB5718D0F4}">
  <dimension ref="A1:F17"/>
  <sheetViews>
    <sheetView workbookViewId="0">
      <selection activeCell="C15" sqref="C15"/>
    </sheetView>
  </sheetViews>
  <sheetFormatPr baseColWidth="10" defaultColWidth="11.42578125" defaultRowHeight="12.75" x14ac:dyDescent="0.2"/>
  <cols>
    <col min="1" max="1" width="50.7109375" style="95" bestFit="1" customWidth="1"/>
    <col min="2" max="2" width="11" style="95" customWidth="1"/>
    <col min="3" max="3" width="12" style="95" bestFit="1" customWidth="1"/>
    <col min="4" max="16384" width="11.42578125" style="95"/>
  </cols>
  <sheetData>
    <row r="1" spans="1:6" x14ac:dyDescent="0.2">
      <c r="A1" s="94" t="s">
        <v>189</v>
      </c>
    </row>
    <row r="2" spans="1:6" x14ac:dyDescent="0.2">
      <c r="A2" s="94" t="s">
        <v>263</v>
      </c>
    </row>
    <row r="3" spans="1:6" x14ac:dyDescent="0.2">
      <c r="A3" s="261" t="s">
        <v>250</v>
      </c>
    </row>
    <row r="5" spans="1:6" x14ac:dyDescent="0.2">
      <c r="A5" s="290"/>
      <c r="B5" s="104" t="s">
        <v>217</v>
      </c>
      <c r="C5" s="91" t="s">
        <v>122</v>
      </c>
    </row>
    <row r="6" spans="1:6" x14ac:dyDescent="0.2">
      <c r="A6" s="285" t="s">
        <v>190</v>
      </c>
      <c r="B6" s="160">
        <v>-16752303.418531686</v>
      </c>
      <c r="C6" s="93">
        <v>-7.0986376292512325</v>
      </c>
    </row>
    <row r="7" spans="1:6" x14ac:dyDescent="0.2">
      <c r="A7" s="285" t="s">
        <v>191</v>
      </c>
      <c r="B7" s="160">
        <v>5698333.6872903649</v>
      </c>
      <c r="C7" s="93">
        <v>2.4146175559285998</v>
      </c>
    </row>
    <row r="8" spans="1:6" x14ac:dyDescent="0.2">
      <c r="A8" s="201" t="s">
        <v>192</v>
      </c>
      <c r="B8" s="160">
        <v>1410774.5909107625</v>
      </c>
      <c r="C8" s="93">
        <v>0.59780302130585539</v>
      </c>
    </row>
    <row r="9" spans="1:6" x14ac:dyDescent="0.2">
      <c r="A9" s="201" t="s">
        <v>193</v>
      </c>
      <c r="B9" s="160">
        <v>-52607.744887256529</v>
      </c>
      <c r="C9" s="93">
        <v>-2.2292057881044519E-2</v>
      </c>
    </row>
    <row r="10" spans="1:6" x14ac:dyDescent="0.2">
      <c r="A10" s="201" t="s">
        <v>194</v>
      </c>
      <c r="B10" s="160">
        <v>3346997.1335227625</v>
      </c>
      <c r="C10" s="93">
        <v>1.4182598776678044</v>
      </c>
    </row>
    <row r="11" spans="1:6" x14ac:dyDescent="0.2">
      <c r="A11" s="201" t="s">
        <v>195</v>
      </c>
      <c r="B11" s="160">
        <v>993169.70774409594</v>
      </c>
      <c r="C11" s="93">
        <v>0.42084671483598424</v>
      </c>
    </row>
    <row r="12" spans="1:6" x14ac:dyDescent="0.2">
      <c r="A12" s="286" t="s">
        <v>196</v>
      </c>
      <c r="B12" s="166">
        <v>-22450637.105822049</v>
      </c>
      <c r="C12" s="92">
        <v>-9.5132551851798315</v>
      </c>
    </row>
    <row r="13" spans="1:6" x14ac:dyDescent="0.2">
      <c r="A13" s="87" t="s">
        <v>197</v>
      </c>
      <c r="B13" s="257">
        <v>338222</v>
      </c>
      <c r="C13" s="287">
        <v>0.14331852499666861</v>
      </c>
    </row>
    <row r="14" spans="1:6" x14ac:dyDescent="0.2">
      <c r="A14" s="87" t="s">
        <v>198</v>
      </c>
      <c r="B14" s="257">
        <v>2033518.8365742927</v>
      </c>
      <c r="C14" s="287">
        <v>0.86168528425344648</v>
      </c>
    </row>
    <row r="15" spans="1:6" x14ac:dyDescent="0.2">
      <c r="A15" s="86" t="s">
        <v>264</v>
      </c>
      <c r="B15" s="291">
        <v>-15057006.5819574</v>
      </c>
      <c r="C15" s="288">
        <v>-6.3802708699944573</v>
      </c>
      <c r="E15" s="326"/>
      <c r="F15" s="556"/>
    </row>
    <row r="16" spans="1:6" x14ac:dyDescent="0.2">
      <c r="A16" s="88" t="s">
        <v>265</v>
      </c>
      <c r="B16" s="284">
        <v>-20755340.269247763</v>
      </c>
      <c r="C16" s="289">
        <v>-8.7948884259230553</v>
      </c>
    </row>
    <row r="17" spans="1:1" x14ac:dyDescent="0.2">
      <c r="A17" s="224" t="s">
        <v>24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CCDA-C4E9-4482-BC98-2AE728B998DF}">
  <dimension ref="A1:H34"/>
  <sheetViews>
    <sheetView workbookViewId="0">
      <selection activeCell="D34" sqref="D34"/>
    </sheetView>
  </sheetViews>
  <sheetFormatPr baseColWidth="10" defaultColWidth="11.42578125" defaultRowHeight="12.75" x14ac:dyDescent="0.2"/>
  <cols>
    <col min="1" max="1" width="23.7109375" style="2" customWidth="1"/>
    <col min="2" max="16384" width="11.42578125" style="2"/>
  </cols>
  <sheetData>
    <row r="1" spans="1:6" x14ac:dyDescent="0.2">
      <c r="A1" s="1" t="s">
        <v>118</v>
      </c>
      <c r="B1" s="1"/>
      <c r="C1" s="1"/>
      <c r="D1" s="1"/>
      <c r="E1" s="1"/>
      <c r="F1" s="1"/>
    </row>
    <row r="2" spans="1:6" x14ac:dyDescent="0.2">
      <c r="A2" s="725" t="s">
        <v>845</v>
      </c>
      <c r="B2" s="725"/>
      <c r="C2" s="725"/>
      <c r="D2" s="725"/>
      <c r="E2" s="725"/>
      <c r="F2" s="725"/>
    </row>
    <row r="3" spans="1:6" x14ac:dyDescent="0.2">
      <c r="A3" s="726" t="s">
        <v>92</v>
      </c>
      <c r="B3" s="726"/>
      <c r="C3" s="726"/>
      <c r="D3" s="726"/>
      <c r="E3" s="726"/>
      <c r="F3" s="726"/>
    </row>
    <row r="4" spans="1:6" x14ac:dyDescent="0.2">
      <c r="A4" s="350"/>
      <c r="B4" s="350"/>
      <c r="C4" s="350"/>
      <c r="D4" s="350"/>
      <c r="E4" s="350"/>
      <c r="F4" s="350"/>
    </row>
    <row r="5" spans="1:6" ht="24.75" customHeight="1" x14ac:dyDescent="0.2">
      <c r="A5" s="292"/>
      <c r="B5" s="727" t="s">
        <v>94</v>
      </c>
      <c r="C5" s="727" t="s">
        <v>95</v>
      </c>
      <c r="D5" s="727" t="s">
        <v>96</v>
      </c>
      <c r="E5" s="727" t="s">
        <v>97</v>
      </c>
      <c r="F5" s="727" t="s">
        <v>278</v>
      </c>
    </row>
    <row r="6" spans="1:6" ht="30" customHeight="1" x14ac:dyDescent="0.2">
      <c r="A6" s="293"/>
      <c r="B6" s="728"/>
      <c r="C6" s="728"/>
      <c r="D6" s="728"/>
      <c r="E6" s="728"/>
      <c r="F6" s="728"/>
    </row>
    <row r="7" spans="1:6" x14ac:dyDescent="0.2">
      <c r="A7" s="177">
        <v>1997</v>
      </c>
      <c r="B7" s="352">
        <v>-27361</v>
      </c>
      <c r="C7" s="352">
        <v>402938</v>
      </c>
      <c r="D7" s="352">
        <v>150829</v>
      </c>
      <c r="E7" s="352">
        <v>252109</v>
      </c>
      <c r="F7" s="352">
        <v>375577</v>
      </c>
    </row>
    <row r="8" spans="1:6" x14ac:dyDescent="0.2">
      <c r="A8" s="178">
        <v>1998</v>
      </c>
      <c r="B8" s="353">
        <v>-5381</v>
      </c>
      <c r="C8" s="353">
        <v>185156</v>
      </c>
      <c r="D8" s="353">
        <v>77437</v>
      </c>
      <c r="E8" s="353">
        <v>107719</v>
      </c>
      <c r="F8" s="353">
        <v>179775</v>
      </c>
    </row>
    <row r="9" spans="1:6" x14ac:dyDescent="0.2">
      <c r="A9" s="178">
        <v>1999</v>
      </c>
      <c r="B9" s="353">
        <v>-73261</v>
      </c>
      <c r="C9" s="353">
        <v>174596</v>
      </c>
      <c r="D9" s="353">
        <v>54027</v>
      </c>
      <c r="E9" s="353">
        <v>120569</v>
      </c>
      <c r="F9" s="353">
        <v>101335</v>
      </c>
    </row>
    <row r="10" spans="1:6" x14ac:dyDescent="0.2">
      <c r="A10" s="178">
        <v>2000</v>
      </c>
      <c r="B10" s="353">
        <v>-5846</v>
      </c>
      <c r="C10" s="353">
        <v>218960</v>
      </c>
      <c r="D10" s="353">
        <v>57655</v>
      </c>
      <c r="E10" s="353">
        <v>161305</v>
      </c>
      <c r="F10" s="353">
        <v>213114</v>
      </c>
    </row>
    <row r="11" spans="1:6" x14ac:dyDescent="0.2">
      <c r="A11" s="178">
        <v>2001</v>
      </c>
      <c r="B11" s="353">
        <v>9034</v>
      </c>
      <c r="C11" s="353">
        <v>128986</v>
      </c>
      <c r="D11" s="353">
        <v>56085</v>
      </c>
      <c r="E11" s="353">
        <v>72901</v>
      </c>
      <c r="F11" s="353">
        <v>138020</v>
      </c>
    </row>
    <row r="12" spans="1:6" x14ac:dyDescent="0.2">
      <c r="A12" s="178">
        <v>2002</v>
      </c>
      <c r="B12" s="353">
        <v>-39450</v>
      </c>
      <c r="C12" s="353">
        <v>88047</v>
      </c>
      <c r="D12" s="353">
        <v>31853</v>
      </c>
      <c r="E12" s="353">
        <v>56194</v>
      </c>
      <c r="F12" s="353">
        <v>48597</v>
      </c>
    </row>
    <row r="13" spans="1:6" x14ac:dyDescent="0.2">
      <c r="A13" s="178">
        <v>2003</v>
      </c>
      <c r="B13" s="353">
        <v>-3781</v>
      </c>
      <c r="C13" s="353">
        <v>114136</v>
      </c>
      <c r="D13" s="353">
        <v>38089</v>
      </c>
      <c r="E13" s="353">
        <v>76047</v>
      </c>
      <c r="F13" s="353">
        <v>110355</v>
      </c>
    </row>
    <row r="14" spans="1:6" x14ac:dyDescent="0.2">
      <c r="A14" s="178">
        <v>2004</v>
      </c>
      <c r="B14" s="353">
        <v>123324</v>
      </c>
      <c r="C14" s="353">
        <v>473144</v>
      </c>
      <c r="D14" s="353">
        <v>172579</v>
      </c>
      <c r="E14" s="353">
        <v>300565</v>
      </c>
      <c r="F14" s="353">
        <v>596468</v>
      </c>
    </row>
    <row r="15" spans="1:6" x14ac:dyDescent="0.2">
      <c r="A15" s="178">
        <v>2005</v>
      </c>
      <c r="B15" s="353">
        <v>455179.34152000002</v>
      </c>
      <c r="C15" s="353">
        <v>1264244.4081100002</v>
      </c>
      <c r="D15" s="353">
        <v>613157.54494000005</v>
      </c>
      <c r="E15" s="353">
        <v>651086.86317000003</v>
      </c>
      <c r="F15" s="353">
        <v>1719423.7496300002</v>
      </c>
    </row>
    <row r="16" spans="1:6" x14ac:dyDescent="0.2">
      <c r="A16" s="178">
        <v>2006</v>
      </c>
      <c r="B16" s="353">
        <v>496108.64373000001</v>
      </c>
      <c r="C16" s="353">
        <v>4078834.8112500003</v>
      </c>
      <c r="D16" s="353">
        <v>1998691.7108700001</v>
      </c>
      <c r="E16" s="353">
        <v>2080143.10038</v>
      </c>
      <c r="F16" s="353">
        <v>4574943.4549799999</v>
      </c>
    </row>
    <row r="17" spans="1:8" x14ac:dyDescent="0.2">
      <c r="A17" s="178">
        <v>2007</v>
      </c>
      <c r="B17" s="353">
        <v>1152329.8</v>
      </c>
      <c r="C17" s="353">
        <v>5054366.1882700007</v>
      </c>
      <c r="D17" s="353">
        <v>3299199.5749400002</v>
      </c>
      <c r="E17" s="353">
        <v>1755166.6133300001</v>
      </c>
      <c r="F17" s="353">
        <v>6206695.9882700006</v>
      </c>
    </row>
    <row r="18" spans="1:8" x14ac:dyDescent="0.2">
      <c r="A18" s="178">
        <v>2008</v>
      </c>
      <c r="B18" s="353">
        <v>-336375.13752000115</v>
      </c>
      <c r="C18" s="353">
        <v>4680595.0784200002</v>
      </c>
      <c r="D18" s="353">
        <v>3220332.4036000003</v>
      </c>
      <c r="E18" s="353">
        <v>1460262.6748199998</v>
      </c>
      <c r="F18" s="353">
        <v>4344219.9408999998</v>
      </c>
    </row>
    <row r="19" spans="1:8" x14ac:dyDescent="0.2">
      <c r="A19" s="178">
        <v>2009</v>
      </c>
      <c r="B19" s="353">
        <v>-560889.04473000043</v>
      </c>
      <c r="C19" s="353">
        <v>2068563.1776865458</v>
      </c>
      <c r="D19" s="353">
        <v>1316424.9252485009</v>
      </c>
      <c r="E19" s="353">
        <v>752138.25243804511</v>
      </c>
      <c r="F19" s="353">
        <v>1507674.1329565456</v>
      </c>
    </row>
    <row r="20" spans="1:8" x14ac:dyDescent="0.2">
      <c r="A20" s="178">
        <v>2010</v>
      </c>
      <c r="B20" s="353">
        <v>-117735.42530000233</v>
      </c>
      <c r="C20" s="353">
        <v>3783051.6724212249</v>
      </c>
      <c r="D20" s="353">
        <v>2155591.6905840379</v>
      </c>
      <c r="E20" s="353">
        <v>1627459.981837187</v>
      </c>
      <c r="F20" s="353">
        <v>3665316.2471212223</v>
      </c>
    </row>
    <row r="21" spans="1:8" x14ac:dyDescent="0.2">
      <c r="A21" s="178">
        <v>2011</v>
      </c>
      <c r="B21" s="353">
        <v>817724</v>
      </c>
      <c r="C21" s="353">
        <v>3965765</v>
      </c>
      <c r="D21" s="353">
        <v>3033472</v>
      </c>
      <c r="E21" s="353">
        <v>932293</v>
      </c>
      <c r="F21" s="353">
        <v>4783490</v>
      </c>
    </row>
    <row r="22" spans="1:8" x14ac:dyDescent="0.2">
      <c r="A22" s="178">
        <v>2012</v>
      </c>
      <c r="B22" s="353">
        <v>891034</v>
      </c>
      <c r="C22" s="353">
        <v>3278909</v>
      </c>
      <c r="D22" s="353">
        <v>2712763</v>
      </c>
      <c r="E22" s="353">
        <v>566147</v>
      </c>
      <c r="F22" s="353">
        <v>4169943</v>
      </c>
    </row>
    <row r="23" spans="1:8" x14ac:dyDescent="0.2">
      <c r="A23" s="178">
        <v>2013</v>
      </c>
      <c r="B23" s="353">
        <v>-135651</v>
      </c>
      <c r="C23" s="353">
        <v>3129199</v>
      </c>
      <c r="D23" s="353">
        <v>2302008</v>
      </c>
      <c r="E23" s="353">
        <v>827191</v>
      </c>
      <c r="F23" s="353">
        <v>2993549</v>
      </c>
    </row>
    <row r="24" spans="1:8" x14ac:dyDescent="0.2">
      <c r="A24" s="178">
        <v>2014</v>
      </c>
      <c r="B24" s="353">
        <v>-139897.21316057301</v>
      </c>
      <c r="C24" s="353">
        <v>2642656.7148364577</v>
      </c>
      <c r="D24" s="353">
        <v>1989508.2006293277</v>
      </c>
      <c r="E24" s="353">
        <v>653148.51420712972</v>
      </c>
      <c r="F24" s="353">
        <v>2502759.5016758847</v>
      </c>
    </row>
    <row r="25" spans="1:8" x14ac:dyDescent="0.2">
      <c r="A25" s="178">
        <v>2015</v>
      </c>
      <c r="B25" s="353">
        <v>332751.65555371251</v>
      </c>
      <c r="C25" s="353">
        <v>1675908.9156503216</v>
      </c>
      <c r="D25" s="353">
        <v>1523610.7556618103</v>
      </c>
      <c r="E25" s="353">
        <v>152298.15998851135</v>
      </c>
      <c r="F25" s="353">
        <v>2008660.5712040341</v>
      </c>
    </row>
    <row r="26" spans="1:8" x14ac:dyDescent="0.2">
      <c r="A26" s="178">
        <v>2016</v>
      </c>
      <c r="B26" s="353">
        <v>-724578.75722851907</v>
      </c>
      <c r="C26" s="353">
        <v>725717.9718425225</v>
      </c>
      <c r="D26" s="353">
        <v>643366.98752692528</v>
      </c>
      <c r="E26" s="353">
        <v>82350.984315597205</v>
      </c>
      <c r="F26" s="353">
        <v>1139.2146140036621</v>
      </c>
    </row>
    <row r="27" spans="1:8" x14ac:dyDescent="0.2">
      <c r="A27" s="178">
        <v>2017</v>
      </c>
      <c r="B27" s="353">
        <v>-7168.1023315538278</v>
      </c>
      <c r="C27" s="353">
        <v>1279021.5196772318</v>
      </c>
      <c r="D27" s="353">
        <v>637365.66156097292</v>
      </c>
      <c r="E27" s="353">
        <v>530655.85811625898</v>
      </c>
      <c r="F27" s="353">
        <v>1271853.417345678</v>
      </c>
    </row>
    <row r="28" spans="1:8" x14ac:dyDescent="0.2">
      <c r="A28" s="178">
        <v>2018</v>
      </c>
      <c r="B28" s="353">
        <v>485931.66854387912</v>
      </c>
      <c r="C28" s="353">
        <v>1920002.9996800923</v>
      </c>
      <c r="D28" s="353">
        <v>1419532.1632892203</v>
      </c>
      <c r="E28" s="353">
        <v>500470.83639087219</v>
      </c>
      <c r="F28" s="353">
        <v>2405934.6682239715</v>
      </c>
    </row>
    <row r="29" spans="1:8" x14ac:dyDescent="0.2">
      <c r="A29" s="178">
        <v>2019</v>
      </c>
      <c r="B29" s="353">
        <v>868110.41200000001</v>
      </c>
      <c r="C29" s="353">
        <v>1852383.5529999998</v>
      </c>
      <c r="D29" s="353">
        <v>1452312.1709999999</v>
      </c>
      <c r="E29" s="353">
        <v>400071.38199999998</v>
      </c>
      <c r="F29" s="353">
        <v>2720493.9649999999</v>
      </c>
    </row>
    <row r="30" spans="1:8" x14ac:dyDescent="0.2">
      <c r="A30" s="178">
        <v>2020</v>
      </c>
      <c r="B30" s="353">
        <v>-114941.91700000013</v>
      </c>
      <c r="C30" s="353">
        <v>1814638.0929999999</v>
      </c>
      <c r="D30" s="353">
        <v>1533602.7759999998</v>
      </c>
      <c r="E30" s="353">
        <v>281035.31699999998</v>
      </c>
      <c r="F30" s="353">
        <v>1699696.1759999997</v>
      </c>
    </row>
    <row r="31" spans="1:8" x14ac:dyDescent="0.2">
      <c r="A31" s="199" t="s">
        <v>266</v>
      </c>
      <c r="B31" s="355">
        <v>5324.8219999996945</v>
      </c>
      <c r="C31" s="355">
        <v>1657834.6639999999</v>
      </c>
      <c r="D31" s="355">
        <v>1373478.15</v>
      </c>
      <c r="E31" s="355">
        <v>284356.51400000002</v>
      </c>
      <c r="F31" s="355">
        <v>1663159.4859999996</v>
      </c>
      <c r="H31" s="354"/>
    </row>
    <row r="32" spans="1:8" x14ac:dyDescent="0.2">
      <c r="A32" s="176" t="s">
        <v>841</v>
      </c>
      <c r="B32" s="124">
        <v>431009.63899999973</v>
      </c>
      <c r="C32" s="124">
        <v>3907688.108</v>
      </c>
      <c r="D32" s="124">
        <v>3002000.34</v>
      </c>
      <c r="E32" s="124">
        <v>905687.76800000004</v>
      </c>
      <c r="F32" s="124">
        <v>4338697.7469999995</v>
      </c>
    </row>
    <row r="33" spans="1:6" x14ac:dyDescent="0.2">
      <c r="A33" s="557" t="s">
        <v>842</v>
      </c>
      <c r="B33" s="576"/>
      <c r="C33" s="576"/>
      <c r="D33" s="576"/>
      <c r="E33" s="576"/>
      <c r="F33" s="576"/>
    </row>
    <row r="34" spans="1:6" x14ac:dyDescent="0.2">
      <c r="A34" s="95" t="s">
        <v>24</v>
      </c>
    </row>
  </sheetData>
  <mergeCells count="7">
    <mergeCell ref="A2:F2"/>
    <mergeCell ref="A3:F3"/>
    <mergeCell ref="B5:B6"/>
    <mergeCell ref="C5:C6"/>
    <mergeCell ref="D5:D6"/>
    <mergeCell ref="E5:E6"/>
    <mergeCell ref="F5:F6"/>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47775-AD7B-40AC-A2C3-C8A7670AFFCA}">
  <dimension ref="A1:E25"/>
  <sheetViews>
    <sheetView workbookViewId="0">
      <selection activeCell="B16" sqref="B16"/>
    </sheetView>
  </sheetViews>
  <sheetFormatPr baseColWidth="10" defaultColWidth="11.42578125" defaultRowHeight="12.75" x14ac:dyDescent="0.2"/>
  <cols>
    <col min="1" max="1" width="24" style="2" customWidth="1"/>
    <col min="2" max="2" width="30.42578125" style="2" customWidth="1"/>
    <col min="3" max="3" width="31" style="2" customWidth="1"/>
    <col min="4" max="4" width="11.42578125" style="2"/>
    <col min="5" max="5" width="22.28515625" style="2" customWidth="1"/>
    <col min="6" max="16384" width="11.42578125" style="2"/>
  </cols>
  <sheetData>
    <row r="1" spans="1:5" x14ac:dyDescent="0.2">
      <c r="A1" s="644" t="s">
        <v>903</v>
      </c>
      <c r="B1" s="644"/>
      <c r="C1" s="644"/>
      <c r="D1" s="644"/>
      <c r="E1" s="644"/>
    </row>
    <row r="2" spans="1:5" x14ac:dyDescent="0.2">
      <c r="A2" s="549" t="s">
        <v>859</v>
      </c>
      <c r="B2" s="549"/>
      <c r="C2" s="549"/>
      <c r="D2" s="549"/>
      <c r="E2" s="549"/>
    </row>
    <row r="3" spans="1:5" x14ac:dyDescent="0.2">
      <c r="A3" s="549"/>
      <c r="B3" s="549"/>
      <c r="C3" s="549"/>
      <c r="D3" s="549"/>
      <c r="E3" s="549"/>
    </row>
    <row r="4" spans="1:5" x14ac:dyDescent="0.2">
      <c r="A4" s="744" t="s">
        <v>462</v>
      </c>
      <c r="B4" s="20" t="s">
        <v>463</v>
      </c>
      <c r="C4" s="20" t="s">
        <v>464</v>
      </c>
      <c r="D4" s="743" t="s">
        <v>465</v>
      </c>
      <c r="E4" s="743"/>
    </row>
    <row r="5" spans="1:5" x14ac:dyDescent="0.2">
      <c r="A5" s="744"/>
      <c r="B5" s="20" t="s">
        <v>466</v>
      </c>
      <c r="C5" s="20" t="s">
        <v>467</v>
      </c>
      <c r="D5" s="743" t="s">
        <v>468</v>
      </c>
      <c r="E5" s="743"/>
    </row>
    <row r="6" spans="1:5" x14ac:dyDescent="0.2">
      <c r="A6" s="745" t="s">
        <v>469</v>
      </c>
      <c r="B6" s="746"/>
      <c r="C6" s="746"/>
      <c r="D6" s="746"/>
      <c r="E6" s="747"/>
    </row>
    <row r="7" spans="1:5" ht="63.75" x14ac:dyDescent="0.2">
      <c r="A7" s="389" t="s">
        <v>470</v>
      </c>
      <c r="B7" s="577" t="s">
        <v>471</v>
      </c>
      <c r="C7" s="577" t="s">
        <v>472</v>
      </c>
      <c r="D7" s="742" t="s">
        <v>473</v>
      </c>
      <c r="E7" s="742"/>
    </row>
    <row r="8" spans="1:5" ht="51" x14ac:dyDescent="0.2">
      <c r="A8" s="396" t="s">
        <v>474</v>
      </c>
      <c r="B8" s="577" t="s">
        <v>475</v>
      </c>
      <c r="C8" s="577" t="s">
        <v>476</v>
      </c>
      <c r="D8" s="742" t="s">
        <v>477</v>
      </c>
      <c r="E8" s="742"/>
    </row>
    <row r="9" spans="1:5" x14ac:dyDescent="0.2">
      <c r="A9" s="743" t="s">
        <v>478</v>
      </c>
      <c r="B9" s="743"/>
      <c r="C9" s="743"/>
      <c r="D9" s="743"/>
      <c r="E9" s="743"/>
    </row>
    <row r="10" spans="1:5" ht="38.25" x14ac:dyDescent="0.2">
      <c r="A10" s="389" t="s">
        <v>479</v>
      </c>
      <c r="B10" s="577" t="s">
        <v>480</v>
      </c>
      <c r="C10" s="577" t="s">
        <v>481</v>
      </c>
      <c r="D10" s="742" t="s">
        <v>482</v>
      </c>
      <c r="E10" s="742"/>
    </row>
    <row r="11" spans="1:5" ht="38.25" x14ac:dyDescent="0.2">
      <c r="A11" s="389" t="s">
        <v>483</v>
      </c>
      <c r="B11" s="399" t="s">
        <v>484</v>
      </c>
      <c r="C11" s="577" t="s">
        <v>898</v>
      </c>
      <c r="D11" s="742" t="s">
        <v>485</v>
      </c>
      <c r="E11" s="742"/>
    </row>
    <row r="12" spans="1:5" ht="45.75" customHeight="1" x14ac:dyDescent="0.2">
      <c r="A12" s="389" t="s">
        <v>486</v>
      </c>
      <c r="B12" s="399" t="s">
        <v>484</v>
      </c>
      <c r="C12" s="577" t="s">
        <v>487</v>
      </c>
      <c r="D12" s="749" t="s">
        <v>488</v>
      </c>
      <c r="E12" s="749"/>
    </row>
    <row r="13" spans="1:5" x14ac:dyDescent="0.2">
      <c r="A13" s="743" t="s">
        <v>489</v>
      </c>
      <c r="B13" s="743"/>
      <c r="C13" s="743"/>
      <c r="D13" s="743"/>
      <c r="E13" s="743"/>
    </row>
    <row r="14" spans="1:5" ht="63.75" x14ac:dyDescent="0.2">
      <c r="A14" s="399"/>
      <c r="B14" s="577" t="s">
        <v>490</v>
      </c>
      <c r="C14" s="577" t="s">
        <v>491</v>
      </c>
      <c r="D14" s="742" t="s">
        <v>492</v>
      </c>
      <c r="E14" s="742"/>
    </row>
    <row r="15" spans="1:5" x14ac:dyDescent="0.2">
      <c r="A15" s="743" t="s">
        <v>493</v>
      </c>
      <c r="B15" s="743"/>
      <c r="C15" s="743"/>
      <c r="D15" s="743"/>
      <c r="E15" s="743"/>
    </row>
    <row r="16" spans="1:5" ht="51" x14ac:dyDescent="0.2">
      <c r="A16" s="389" t="s">
        <v>494</v>
      </c>
      <c r="B16" s="577" t="s">
        <v>495</v>
      </c>
      <c r="C16" s="577" t="s">
        <v>496</v>
      </c>
      <c r="D16" s="742" t="s">
        <v>497</v>
      </c>
      <c r="E16" s="742"/>
    </row>
    <row r="17" spans="1:5" ht="63.75" x14ac:dyDescent="0.2">
      <c r="A17" s="389" t="s">
        <v>498</v>
      </c>
      <c r="B17" s="577" t="s">
        <v>499</v>
      </c>
      <c r="C17" s="577" t="s">
        <v>500</v>
      </c>
      <c r="D17" s="742" t="s">
        <v>501</v>
      </c>
      <c r="E17" s="742"/>
    </row>
    <row r="18" spans="1:5" ht="25.5" x14ac:dyDescent="0.2">
      <c r="A18" s="389" t="s">
        <v>502</v>
      </c>
      <c r="B18" s="577" t="s">
        <v>484</v>
      </c>
      <c r="C18" s="577" t="s">
        <v>503</v>
      </c>
      <c r="D18" s="742" t="s">
        <v>504</v>
      </c>
      <c r="E18" s="742"/>
    </row>
    <row r="19" spans="1:5" ht="113.25" customHeight="1" x14ac:dyDescent="0.2">
      <c r="A19" s="389" t="s">
        <v>505</v>
      </c>
      <c r="B19" s="577" t="s">
        <v>506</v>
      </c>
      <c r="C19" s="577" t="s">
        <v>506</v>
      </c>
      <c r="D19" s="742" t="s">
        <v>521</v>
      </c>
      <c r="E19" s="742"/>
    </row>
    <row r="20" spans="1:5" x14ac:dyDescent="0.2">
      <c r="A20" s="748" t="s">
        <v>507</v>
      </c>
      <c r="B20" s="748"/>
      <c r="C20" s="748"/>
      <c r="D20" s="748"/>
      <c r="E20" s="748"/>
    </row>
    <row r="21" spans="1:5" ht="51" x14ac:dyDescent="0.2">
      <c r="A21" s="389" t="s">
        <v>508</v>
      </c>
      <c r="B21" s="577" t="s">
        <v>509</v>
      </c>
      <c r="C21" s="577" t="s">
        <v>510</v>
      </c>
      <c r="D21" s="742" t="s">
        <v>511</v>
      </c>
      <c r="E21" s="742"/>
    </row>
    <row r="22" spans="1:5" ht="42.75" customHeight="1" x14ac:dyDescent="0.2">
      <c r="A22" s="389" t="s">
        <v>512</v>
      </c>
      <c r="B22" s="577" t="s">
        <v>513</v>
      </c>
      <c r="C22" s="577" t="s">
        <v>514</v>
      </c>
      <c r="D22" s="742" t="s">
        <v>515</v>
      </c>
      <c r="E22" s="742"/>
    </row>
    <row r="23" spans="1:5" ht="41.25" customHeight="1" x14ac:dyDescent="0.2">
      <c r="A23" s="389" t="s">
        <v>516</v>
      </c>
      <c r="B23" s="577" t="s">
        <v>517</v>
      </c>
      <c r="C23" s="577" t="s">
        <v>518</v>
      </c>
      <c r="D23" s="742" t="s">
        <v>899</v>
      </c>
      <c r="E23" s="742"/>
    </row>
    <row r="24" spans="1:5" ht="51" customHeight="1" x14ac:dyDescent="0.2">
      <c r="A24" s="741" t="s">
        <v>519</v>
      </c>
      <c r="B24" s="741"/>
      <c r="C24" s="741"/>
      <c r="D24" s="741"/>
      <c r="E24" s="741"/>
    </row>
    <row r="25" spans="1:5" ht="27.6" customHeight="1" x14ac:dyDescent="0.2">
      <c r="A25" s="741" t="s">
        <v>520</v>
      </c>
      <c r="B25" s="741"/>
      <c r="C25" s="741"/>
      <c r="D25" s="741"/>
      <c r="E25" s="741"/>
    </row>
  </sheetData>
  <mergeCells count="24">
    <mergeCell ref="D19:E19"/>
    <mergeCell ref="A20:E20"/>
    <mergeCell ref="A9:E9"/>
    <mergeCell ref="D10:E10"/>
    <mergeCell ref="D11:E11"/>
    <mergeCell ref="D12:E12"/>
    <mergeCell ref="A13:E13"/>
    <mergeCell ref="D14:E14"/>
    <mergeCell ref="A1:E1"/>
    <mergeCell ref="A15:E15"/>
    <mergeCell ref="D16:E16"/>
    <mergeCell ref="D17:E17"/>
    <mergeCell ref="D18:E18"/>
    <mergeCell ref="A4:A5"/>
    <mergeCell ref="D4:E4"/>
    <mergeCell ref="D5:E5"/>
    <mergeCell ref="A6:E6"/>
    <mergeCell ref="D7:E7"/>
    <mergeCell ref="D8:E8"/>
    <mergeCell ref="A24:E24"/>
    <mergeCell ref="A25:E25"/>
    <mergeCell ref="D21:E21"/>
    <mergeCell ref="D22:E22"/>
    <mergeCell ref="D23:E2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F71B-58A2-4FC4-8CEF-47B5EA768AAE}">
  <dimension ref="A1:E36"/>
  <sheetViews>
    <sheetView workbookViewId="0">
      <selection activeCell="E1" sqref="E1"/>
    </sheetView>
  </sheetViews>
  <sheetFormatPr baseColWidth="10" defaultColWidth="11.42578125" defaultRowHeight="12.75" x14ac:dyDescent="0.2"/>
  <cols>
    <col min="1" max="1" width="48.28515625" style="2" bestFit="1" customWidth="1"/>
    <col min="2" max="2" width="14.5703125" style="2" bestFit="1" customWidth="1"/>
    <col min="3" max="3" width="14.7109375" style="2" bestFit="1" customWidth="1"/>
    <col min="4" max="16384" width="11.42578125" style="2"/>
  </cols>
  <sheetData>
    <row r="1" spans="1:5" x14ac:dyDescent="0.2">
      <c r="A1" s="725" t="s">
        <v>119</v>
      </c>
      <c r="B1" s="725"/>
      <c r="C1" s="725"/>
    </row>
    <row r="2" spans="1:5" x14ac:dyDescent="0.2">
      <c r="A2" s="725" t="s">
        <v>267</v>
      </c>
      <c r="B2" s="725"/>
      <c r="C2" s="725"/>
    </row>
    <row r="3" spans="1:5" x14ac:dyDescent="0.2">
      <c r="A3" s="725" t="s">
        <v>93</v>
      </c>
      <c r="B3" s="725"/>
      <c r="C3" s="725"/>
      <c r="E3" s="265"/>
    </row>
    <row r="4" spans="1:5" x14ac:dyDescent="0.2">
      <c r="A4" s="726" t="s">
        <v>250</v>
      </c>
      <c r="B4" s="726"/>
      <c r="C4" s="726"/>
    </row>
    <row r="5" spans="1:5" x14ac:dyDescent="0.2">
      <c r="A5" s="179"/>
      <c r="B5" s="179"/>
      <c r="C5" s="179"/>
    </row>
    <row r="6" spans="1:5" x14ac:dyDescent="0.2">
      <c r="A6" s="180"/>
      <c r="B6" s="628" t="s">
        <v>227</v>
      </c>
      <c r="C6" s="628" t="s">
        <v>122</v>
      </c>
    </row>
    <row r="7" spans="1:5" x14ac:dyDescent="0.2">
      <c r="A7" s="181"/>
      <c r="B7" s="729"/>
      <c r="C7" s="729"/>
    </row>
    <row r="8" spans="1:5" x14ac:dyDescent="0.2">
      <c r="A8" s="182" t="s">
        <v>12</v>
      </c>
      <c r="B8" s="242"/>
      <c r="C8" s="183"/>
    </row>
    <row r="9" spans="1:5" x14ac:dyDescent="0.2">
      <c r="A9" s="182" t="s">
        <v>98</v>
      </c>
      <c r="B9" s="258">
        <v>55180017.688142598</v>
      </c>
      <c r="C9" s="184">
        <v>23.382035303305759</v>
      </c>
    </row>
    <row r="10" spans="1:5" x14ac:dyDescent="0.2">
      <c r="A10" s="185" t="s">
        <v>99</v>
      </c>
      <c r="B10" s="115">
        <v>43994584.931999996</v>
      </c>
      <c r="C10" s="186">
        <v>18.642308957710917</v>
      </c>
    </row>
    <row r="11" spans="1:5" x14ac:dyDescent="0.2">
      <c r="A11" s="185" t="s">
        <v>100</v>
      </c>
      <c r="B11" s="115">
        <v>3350398.9200000004</v>
      </c>
      <c r="C11" s="186">
        <v>1.4197013540361996</v>
      </c>
    </row>
    <row r="12" spans="1:5" x14ac:dyDescent="0.2">
      <c r="A12" s="185" t="s">
        <v>101</v>
      </c>
      <c r="B12" s="115">
        <v>2884616.7183199413</v>
      </c>
      <c r="C12" s="186">
        <v>1.2223303429414545</v>
      </c>
    </row>
    <row r="13" spans="1:5" x14ac:dyDescent="0.2">
      <c r="A13" s="185" t="s">
        <v>102</v>
      </c>
      <c r="B13" s="115">
        <v>136040.7632525544</v>
      </c>
      <c r="C13" s="186">
        <v>5.7646047651474748E-2</v>
      </c>
    </row>
    <row r="14" spans="1:5" x14ac:dyDescent="0.2">
      <c r="A14" s="185" t="s">
        <v>103</v>
      </c>
      <c r="B14" s="115">
        <v>1045908.3120310223</v>
      </c>
      <c r="C14" s="186">
        <v>0.44319422320854795</v>
      </c>
    </row>
    <row r="15" spans="1:5" x14ac:dyDescent="0.2">
      <c r="A15" s="185" t="s">
        <v>104</v>
      </c>
      <c r="B15" s="115">
        <v>1353644.9405325726</v>
      </c>
      <c r="C15" s="186">
        <v>0.57359484671704231</v>
      </c>
    </row>
    <row r="16" spans="1:5" x14ac:dyDescent="0.2">
      <c r="A16" s="185" t="s">
        <v>105</v>
      </c>
      <c r="B16" s="115">
        <v>2414823.1020065108</v>
      </c>
      <c r="C16" s="186">
        <v>1.0232595310401242</v>
      </c>
    </row>
    <row r="17" spans="1:3" x14ac:dyDescent="0.2">
      <c r="A17" s="185"/>
      <c r="B17" s="115"/>
      <c r="C17" s="186"/>
    </row>
    <row r="18" spans="1:3" x14ac:dyDescent="0.2">
      <c r="A18" s="182" t="s">
        <v>106</v>
      </c>
      <c r="B18" s="258">
        <f>+SUM(B19:B24)</f>
        <v>62474679.014974289</v>
      </c>
      <c r="C18" s="184">
        <v>26.473082312996905</v>
      </c>
    </row>
    <row r="19" spans="1:3" x14ac:dyDescent="0.2">
      <c r="A19" s="185" t="s">
        <v>107</v>
      </c>
      <c r="B19" s="259">
        <v>10892542.690099999</v>
      </c>
      <c r="C19" s="186">
        <v>4.6156168191553961</v>
      </c>
    </row>
    <row r="20" spans="1:3" x14ac:dyDescent="0.2">
      <c r="A20" s="185" t="s">
        <v>108</v>
      </c>
      <c r="B20" s="259">
        <v>4772904.2164999992</v>
      </c>
      <c r="C20" s="186">
        <v>2.0224751561375669</v>
      </c>
    </row>
    <row r="21" spans="1:3" x14ac:dyDescent="0.2">
      <c r="A21" s="185" t="s">
        <v>109</v>
      </c>
      <c r="B21" s="259">
        <v>2033518.8365742927</v>
      </c>
      <c r="C21" s="186">
        <v>0.86168528425344648</v>
      </c>
    </row>
    <row r="22" spans="1:3" x14ac:dyDescent="0.2">
      <c r="A22" s="185" t="s">
        <v>110</v>
      </c>
      <c r="B22" s="259">
        <v>36813612.670499995</v>
      </c>
      <c r="C22" s="186">
        <v>15.59943666507421</v>
      </c>
    </row>
    <row r="23" spans="1:3" x14ac:dyDescent="0.2">
      <c r="A23" s="185" t="s">
        <v>111</v>
      </c>
      <c r="B23" s="259">
        <v>7956811.8096000003</v>
      </c>
      <c r="C23" s="186">
        <v>3.3716273105473489</v>
      </c>
    </row>
    <row r="24" spans="1:3" x14ac:dyDescent="0.2">
      <c r="A24" s="185" t="s">
        <v>112</v>
      </c>
      <c r="B24" s="259">
        <v>5288.7916999999998</v>
      </c>
      <c r="C24" s="186">
        <v>2.2410778289366847E-3</v>
      </c>
    </row>
    <row r="25" spans="1:3" x14ac:dyDescent="0.2">
      <c r="A25" s="185"/>
      <c r="B25" s="259"/>
      <c r="C25" s="186"/>
    </row>
    <row r="26" spans="1:3" x14ac:dyDescent="0.2">
      <c r="A26" s="182" t="s">
        <v>451</v>
      </c>
      <c r="B26" s="258">
        <f>+B9-B18</f>
        <v>-7294661.326831691</v>
      </c>
      <c r="C26" s="184">
        <v>-3.091047009691148</v>
      </c>
    </row>
    <row r="27" spans="1:3" x14ac:dyDescent="0.2">
      <c r="A27" s="182"/>
      <c r="B27" s="258"/>
      <c r="C27" s="184"/>
    </row>
    <row r="28" spans="1:3" x14ac:dyDescent="0.2">
      <c r="A28" s="182" t="s">
        <v>113</v>
      </c>
      <c r="B28" s="258">
        <f>-B29+SUM(B30:B31)</f>
        <v>9457642.0916999988</v>
      </c>
      <c r="C28" s="387">
        <v>4.0075906195600854</v>
      </c>
    </row>
    <row r="29" spans="1:3" x14ac:dyDescent="0.2">
      <c r="A29" s="185" t="s">
        <v>114</v>
      </c>
      <c r="B29" s="259">
        <v>18894.332999999999</v>
      </c>
      <c r="C29" s="252">
        <v>8.0063033639322101E-3</v>
      </c>
    </row>
    <row r="30" spans="1:3" x14ac:dyDescent="0.2">
      <c r="A30" s="185" t="s">
        <v>115</v>
      </c>
      <c r="B30" s="259">
        <v>5612357.6653000005</v>
      </c>
      <c r="C30" s="252">
        <v>2.3781859912854362</v>
      </c>
    </row>
    <row r="31" spans="1:3" x14ac:dyDescent="0.2">
      <c r="A31" s="185" t="s">
        <v>116</v>
      </c>
      <c r="B31" s="259">
        <v>3864178.7593999994</v>
      </c>
      <c r="C31" s="252">
        <v>1.6374109316385825</v>
      </c>
    </row>
    <row r="32" spans="1:3" x14ac:dyDescent="0.2">
      <c r="A32" s="294"/>
      <c r="B32" s="259"/>
      <c r="C32" s="295"/>
    </row>
    <row r="33" spans="1:3" x14ac:dyDescent="0.2">
      <c r="A33" s="187" t="s">
        <v>11</v>
      </c>
      <c r="B33" s="296">
        <v>55198912.021142595</v>
      </c>
      <c r="C33" s="297">
        <v>23.390041606669691</v>
      </c>
    </row>
    <row r="34" spans="1:3" x14ac:dyDescent="0.2">
      <c r="A34" s="182" t="s">
        <v>117</v>
      </c>
      <c r="B34" s="258">
        <v>71951215.439674288</v>
      </c>
      <c r="C34" s="184">
        <v>30.488679235920923</v>
      </c>
    </row>
    <row r="35" spans="1:3" x14ac:dyDescent="0.2">
      <c r="A35" s="181" t="s">
        <v>450</v>
      </c>
      <c r="B35" s="260">
        <v>-16752303.418531694</v>
      </c>
      <c r="C35" s="253">
        <v>-7.0986376292512352</v>
      </c>
    </row>
    <row r="36" spans="1:3" x14ac:dyDescent="0.2">
      <c r="A36" s="350" t="s">
        <v>24</v>
      </c>
    </row>
  </sheetData>
  <mergeCells count="6">
    <mergeCell ref="B6:B7"/>
    <mergeCell ref="C6:C7"/>
    <mergeCell ref="A1:C1"/>
    <mergeCell ref="A2:C2"/>
    <mergeCell ref="A3:C3"/>
    <mergeCell ref="A4:C4"/>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CF088-2033-4600-95F7-B4DB770D5735}">
  <dimension ref="A1:K33"/>
  <sheetViews>
    <sheetView zoomScaleNormal="100" workbookViewId="0">
      <selection activeCell="E17" sqref="E17"/>
    </sheetView>
  </sheetViews>
  <sheetFormatPr baseColWidth="10" defaultColWidth="47.42578125" defaultRowHeight="12.75" x14ac:dyDescent="0.2"/>
  <cols>
    <col min="1" max="1" width="6.7109375" style="2" customWidth="1"/>
    <col min="2" max="2" width="11.28515625" style="2" customWidth="1"/>
    <col min="3" max="3" width="10.7109375" style="2" customWidth="1"/>
    <col min="4" max="4" width="11.7109375" style="2" customWidth="1"/>
    <col min="5" max="5" width="75.42578125" style="2" bestFit="1" customWidth="1"/>
    <col min="6" max="6" width="13" style="2" customWidth="1"/>
    <col min="7" max="7" width="17.28515625" style="2" bestFit="1" customWidth="1"/>
    <col min="8" max="11" width="15.7109375" style="2" bestFit="1" customWidth="1"/>
    <col min="12" max="12" width="77.7109375" style="2" customWidth="1"/>
    <col min="13" max="16384" width="47.42578125" style="2"/>
  </cols>
  <sheetData>
    <row r="1" spans="1:11" x14ac:dyDescent="0.2">
      <c r="A1" s="1" t="s">
        <v>341</v>
      </c>
      <c r="C1" s="388"/>
    </row>
    <row r="2" spans="1:11" x14ac:dyDescent="0.2">
      <c r="A2" s="1" t="s">
        <v>342</v>
      </c>
    </row>
    <row r="3" spans="1:11" x14ac:dyDescent="0.2">
      <c r="A3" s="1" t="s">
        <v>120</v>
      </c>
    </row>
    <row r="4" spans="1:11" x14ac:dyDescent="0.2">
      <c r="A4" s="2" t="s">
        <v>312</v>
      </c>
    </row>
    <row r="6" spans="1:11" s="610" customFormat="1" ht="15" customHeight="1" x14ac:dyDescent="0.2">
      <c r="A6" s="731" t="s">
        <v>643</v>
      </c>
      <c r="B6" s="731" t="s">
        <v>905</v>
      </c>
      <c r="C6" s="731" t="s">
        <v>343</v>
      </c>
      <c r="D6" s="731" t="s">
        <v>344</v>
      </c>
      <c r="E6" s="731" t="s">
        <v>906</v>
      </c>
      <c r="F6" s="731" t="s">
        <v>121</v>
      </c>
      <c r="G6" s="732" t="s">
        <v>843</v>
      </c>
      <c r="H6" s="732"/>
      <c r="I6" s="732"/>
      <c r="J6" s="732"/>
      <c r="K6" s="732"/>
    </row>
    <row r="7" spans="1:11" s="610" customFormat="1" x14ac:dyDescent="0.2">
      <c r="A7" s="731"/>
      <c r="B7" s="731"/>
      <c r="C7" s="731"/>
      <c r="D7" s="731"/>
      <c r="E7" s="731"/>
      <c r="F7" s="731"/>
      <c r="G7" s="611">
        <v>2021</v>
      </c>
      <c r="H7" s="611">
        <v>2022</v>
      </c>
      <c r="I7" s="611">
        <v>2023</v>
      </c>
      <c r="J7" s="611">
        <v>2024</v>
      </c>
      <c r="K7" s="611">
        <v>2025</v>
      </c>
    </row>
    <row r="8" spans="1:11" s="391" customFormat="1" ht="63.75" x14ac:dyDescent="0.2">
      <c r="A8" s="389">
        <v>32</v>
      </c>
      <c r="B8" s="389">
        <v>2021</v>
      </c>
      <c r="C8" s="389" t="s">
        <v>345</v>
      </c>
      <c r="D8" s="389" t="s">
        <v>346</v>
      </c>
      <c r="E8" s="389" t="s">
        <v>347</v>
      </c>
      <c r="F8" s="389" t="s">
        <v>348</v>
      </c>
      <c r="G8" s="390">
        <v>89207</v>
      </c>
      <c r="H8" s="390">
        <v>1066820</v>
      </c>
      <c r="I8" s="390">
        <v>2824304</v>
      </c>
      <c r="J8" s="390">
        <v>2824304</v>
      </c>
      <c r="K8" s="390">
        <v>2824304</v>
      </c>
    </row>
    <row r="9" spans="1:11" s="391" customFormat="1" ht="38.25" x14ac:dyDescent="0.2">
      <c r="A9" s="389">
        <v>39</v>
      </c>
      <c r="B9" s="389">
        <v>2021</v>
      </c>
      <c r="C9" s="389" t="s">
        <v>349</v>
      </c>
      <c r="D9" s="389" t="s">
        <v>350</v>
      </c>
      <c r="E9" s="389" t="s">
        <v>351</v>
      </c>
      <c r="F9" s="389" t="s">
        <v>352</v>
      </c>
      <c r="G9" s="390">
        <v>424484</v>
      </c>
      <c r="H9" s="390">
        <v>112649</v>
      </c>
      <c r="I9" s="390">
        <v>112649</v>
      </c>
      <c r="J9" s="390">
        <v>112649</v>
      </c>
      <c r="K9" s="390">
        <v>112649</v>
      </c>
    </row>
    <row r="10" spans="1:11" s="391" customFormat="1" ht="38.25" x14ac:dyDescent="0.2">
      <c r="A10" s="389">
        <v>46</v>
      </c>
      <c r="B10" s="389">
        <v>2021</v>
      </c>
      <c r="C10" s="389" t="s">
        <v>353</v>
      </c>
      <c r="D10" s="389" t="s">
        <v>354</v>
      </c>
      <c r="E10" s="389" t="s">
        <v>355</v>
      </c>
      <c r="F10" s="389" t="s">
        <v>356</v>
      </c>
      <c r="G10" s="390">
        <v>1717200000</v>
      </c>
      <c r="H10" s="390"/>
      <c r="I10" s="390"/>
      <c r="J10" s="390"/>
      <c r="K10" s="390"/>
    </row>
    <row r="11" spans="1:11" s="391" customFormat="1" ht="38.25" x14ac:dyDescent="0.2">
      <c r="A11" s="389">
        <v>47</v>
      </c>
      <c r="B11" s="392">
        <v>2021</v>
      </c>
      <c r="C11" s="390" t="s">
        <v>353</v>
      </c>
      <c r="D11" s="390"/>
      <c r="E11" s="390" t="s">
        <v>357</v>
      </c>
      <c r="F11" s="389" t="s">
        <v>356</v>
      </c>
      <c r="G11" s="390">
        <v>16834000</v>
      </c>
      <c r="H11" s="390"/>
      <c r="I11" s="390"/>
      <c r="J11" s="390"/>
      <c r="K11" s="389"/>
    </row>
    <row r="12" spans="1:11" s="391" customFormat="1" ht="38.25" x14ac:dyDescent="0.2">
      <c r="A12" s="389">
        <v>49</v>
      </c>
      <c r="B12" s="389">
        <v>2021</v>
      </c>
      <c r="C12" s="389" t="s">
        <v>358</v>
      </c>
      <c r="D12" s="389" t="s">
        <v>359</v>
      </c>
      <c r="E12" s="389" t="s">
        <v>360</v>
      </c>
      <c r="F12" s="389" t="s">
        <v>348</v>
      </c>
      <c r="G12" s="390"/>
      <c r="H12" s="390">
        <v>959407</v>
      </c>
      <c r="I12" s="390">
        <v>827275</v>
      </c>
      <c r="J12" s="390">
        <v>827275</v>
      </c>
      <c r="K12" s="390">
        <v>827275</v>
      </c>
    </row>
    <row r="13" spans="1:11" s="391" customFormat="1" ht="38.25" x14ac:dyDescent="0.2">
      <c r="A13" s="389">
        <v>54</v>
      </c>
      <c r="B13" s="389">
        <v>2021</v>
      </c>
      <c r="C13" s="389" t="s">
        <v>361</v>
      </c>
      <c r="D13" s="389" t="s">
        <v>362</v>
      </c>
      <c r="E13" s="389" t="s">
        <v>363</v>
      </c>
      <c r="F13" s="389" t="s">
        <v>356</v>
      </c>
      <c r="G13" s="390"/>
      <c r="H13" s="390"/>
      <c r="I13" s="390"/>
      <c r="J13" s="390"/>
      <c r="K13" s="390"/>
    </row>
    <row r="14" spans="1:11" s="391" customFormat="1" ht="38.25" x14ac:dyDescent="0.2">
      <c r="A14" s="389">
        <v>55</v>
      </c>
      <c r="B14" s="389">
        <v>2021</v>
      </c>
      <c r="C14" s="389" t="s">
        <v>364</v>
      </c>
      <c r="D14" s="389" t="s">
        <v>365</v>
      </c>
      <c r="E14" s="389" t="s">
        <v>366</v>
      </c>
      <c r="F14" s="389" t="s">
        <v>367</v>
      </c>
      <c r="G14" s="390">
        <v>21301757</v>
      </c>
      <c r="H14" s="390">
        <v>493294</v>
      </c>
      <c r="I14" s="390">
        <v>506500</v>
      </c>
      <c r="J14" s="389"/>
      <c r="K14" s="389"/>
    </row>
    <row r="15" spans="1:11" s="391" customFormat="1" ht="38.25" x14ac:dyDescent="0.2">
      <c r="A15" s="389">
        <v>58</v>
      </c>
      <c r="B15" s="389">
        <v>2021</v>
      </c>
      <c r="C15" s="389" t="s">
        <v>361</v>
      </c>
      <c r="D15" s="389" t="s">
        <v>368</v>
      </c>
      <c r="E15" s="389" t="s">
        <v>369</v>
      </c>
      <c r="F15" s="389" t="s">
        <v>356</v>
      </c>
      <c r="G15" s="390"/>
      <c r="H15" s="390"/>
      <c r="I15" s="390"/>
      <c r="J15" s="390"/>
      <c r="K15" s="390"/>
    </row>
    <row r="16" spans="1:11" s="391" customFormat="1" ht="72.599999999999994" customHeight="1" x14ac:dyDescent="0.2">
      <c r="A16" s="389">
        <v>59</v>
      </c>
      <c r="B16" s="389">
        <v>2021</v>
      </c>
      <c r="C16" s="389" t="s">
        <v>361</v>
      </c>
      <c r="D16" s="389" t="s">
        <v>370</v>
      </c>
      <c r="E16" s="389" t="s">
        <v>369</v>
      </c>
      <c r="F16" s="389" t="s">
        <v>356</v>
      </c>
      <c r="G16" s="390">
        <v>655717000</v>
      </c>
      <c r="H16" s="393"/>
      <c r="I16" s="393"/>
      <c r="J16" s="393"/>
      <c r="K16" s="393"/>
    </row>
    <row r="17" spans="1:11" s="391" customFormat="1" ht="25.5" x14ac:dyDescent="0.2">
      <c r="A17" s="389">
        <v>60</v>
      </c>
      <c r="B17" s="389">
        <v>2021</v>
      </c>
      <c r="C17" s="389" t="s">
        <v>371</v>
      </c>
      <c r="D17" s="389" t="s">
        <v>372</v>
      </c>
      <c r="E17" s="389" t="s">
        <v>373</v>
      </c>
      <c r="F17" s="394" t="s">
        <v>374</v>
      </c>
      <c r="G17" s="390"/>
      <c r="H17" s="390">
        <v>110829</v>
      </c>
      <c r="I17" s="390">
        <v>447943</v>
      </c>
      <c r="J17" s="390">
        <v>310223</v>
      </c>
      <c r="K17" s="390">
        <v>451155</v>
      </c>
    </row>
    <row r="18" spans="1:11" s="391" customFormat="1" ht="38.25" x14ac:dyDescent="0.2">
      <c r="A18" s="389">
        <v>63</v>
      </c>
      <c r="B18" s="389">
        <v>2021</v>
      </c>
      <c r="C18" s="389" t="s">
        <v>375</v>
      </c>
      <c r="D18" s="389" t="s">
        <v>376</v>
      </c>
      <c r="E18" s="389" t="s">
        <v>377</v>
      </c>
      <c r="F18" s="389" t="s">
        <v>356</v>
      </c>
      <c r="G18" s="390"/>
      <c r="H18" s="390"/>
      <c r="I18" s="390"/>
      <c r="J18" s="390"/>
      <c r="K18" s="390"/>
    </row>
    <row r="19" spans="1:11" s="391" customFormat="1" ht="38.25" x14ac:dyDescent="0.2">
      <c r="A19" s="389" t="s">
        <v>378</v>
      </c>
      <c r="B19" s="389">
        <v>2021</v>
      </c>
      <c r="C19" s="389" t="s">
        <v>379</v>
      </c>
      <c r="D19" s="389" t="s">
        <v>380</v>
      </c>
      <c r="E19" s="389" t="s">
        <v>381</v>
      </c>
      <c r="F19" s="389" t="s">
        <v>356</v>
      </c>
      <c r="G19" s="390"/>
      <c r="H19" s="390"/>
      <c r="I19" s="390"/>
      <c r="J19" s="390"/>
      <c r="K19" s="390"/>
    </row>
    <row r="20" spans="1:11" s="391" customFormat="1" ht="29.25" customHeight="1" x14ac:dyDescent="0.2">
      <c r="A20" s="389">
        <v>66</v>
      </c>
      <c r="B20" s="389">
        <v>2021</v>
      </c>
      <c r="C20" s="389" t="s">
        <v>382</v>
      </c>
      <c r="D20" s="389" t="s">
        <v>383</v>
      </c>
      <c r="E20" s="389" t="s">
        <v>384</v>
      </c>
      <c r="F20" s="389" t="s">
        <v>348</v>
      </c>
      <c r="G20" s="390">
        <v>225929</v>
      </c>
      <c r="H20" s="390">
        <v>225929</v>
      </c>
      <c r="I20" s="390">
        <v>225929</v>
      </c>
      <c r="J20" s="390">
        <v>225929</v>
      </c>
      <c r="K20" s="390">
        <v>225929</v>
      </c>
    </row>
    <row r="21" spans="1:11" s="391" customFormat="1" ht="25.5" x14ac:dyDescent="0.2">
      <c r="A21" s="389">
        <v>73</v>
      </c>
      <c r="B21" s="389">
        <v>2021</v>
      </c>
      <c r="C21" s="389" t="s">
        <v>364</v>
      </c>
      <c r="D21" s="389" t="s">
        <v>385</v>
      </c>
      <c r="E21" s="389" t="s">
        <v>386</v>
      </c>
      <c r="F21" s="389" t="s">
        <v>367</v>
      </c>
      <c r="G21" s="390">
        <v>45458000</v>
      </c>
      <c r="H21" s="390">
        <v>66237000</v>
      </c>
      <c r="I21" s="390">
        <v>68010000</v>
      </c>
      <c r="J21" s="390"/>
      <c r="K21" s="390"/>
    </row>
    <row r="22" spans="1:11" s="391" customFormat="1" ht="25.5" x14ac:dyDescent="0.2">
      <c r="A22" s="389">
        <v>75</v>
      </c>
      <c r="B22" s="389">
        <v>2021</v>
      </c>
      <c r="C22" s="389" t="s">
        <v>387</v>
      </c>
      <c r="D22" s="389" t="s">
        <v>388</v>
      </c>
      <c r="E22" s="389" t="s">
        <v>389</v>
      </c>
      <c r="F22" s="389" t="s">
        <v>367</v>
      </c>
      <c r="G22" s="390"/>
      <c r="H22" s="389"/>
      <c r="I22" s="389"/>
      <c r="J22" s="389"/>
      <c r="K22" s="389"/>
    </row>
    <row r="23" spans="1:11" s="391" customFormat="1" ht="38.25" x14ac:dyDescent="0.2">
      <c r="A23" s="389">
        <v>76</v>
      </c>
      <c r="B23" s="389">
        <v>2021</v>
      </c>
      <c r="C23" s="389" t="s">
        <v>390</v>
      </c>
      <c r="D23" s="389" t="s">
        <v>391</v>
      </c>
      <c r="E23" s="389" t="s">
        <v>392</v>
      </c>
      <c r="F23" s="389" t="s">
        <v>393</v>
      </c>
      <c r="G23" s="390"/>
      <c r="H23" s="390"/>
      <c r="I23" s="390"/>
      <c r="J23" s="390"/>
      <c r="K23" s="390"/>
    </row>
    <row r="24" spans="1:11" s="391" customFormat="1" ht="51" x14ac:dyDescent="0.2">
      <c r="A24" s="389">
        <v>78</v>
      </c>
      <c r="B24" s="389">
        <v>2021</v>
      </c>
      <c r="C24" s="389" t="s">
        <v>379</v>
      </c>
      <c r="D24" s="389" t="s">
        <v>394</v>
      </c>
      <c r="E24" s="389" t="s">
        <v>395</v>
      </c>
      <c r="F24" s="389" t="s">
        <v>356</v>
      </c>
      <c r="G24" s="390">
        <v>4270200</v>
      </c>
      <c r="H24" s="390"/>
      <c r="I24" s="390"/>
      <c r="J24" s="390"/>
      <c r="K24" s="390"/>
    </row>
    <row r="25" spans="1:11" s="391" customFormat="1" ht="38.25" x14ac:dyDescent="0.2">
      <c r="A25" s="389">
        <v>79</v>
      </c>
      <c r="B25" s="389">
        <v>2021</v>
      </c>
      <c r="C25" s="389" t="s">
        <v>390</v>
      </c>
      <c r="D25" s="389" t="s">
        <v>396</v>
      </c>
      <c r="E25" s="389" t="s">
        <v>392</v>
      </c>
      <c r="F25" s="389" t="s">
        <v>393</v>
      </c>
      <c r="G25" s="390">
        <v>7360401400</v>
      </c>
      <c r="H25" s="390"/>
      <c r="I25" s="390"/>
      <c r="J25" s="390"/>
      <c r="K25" s="390"/>
    </row>
    <row r="26" spans="1:11" s="391" customFormat="1" ht="38.25" x14ac:dyDescent="0.2">
      <c r="A26" s="389">
        <v>80</v>
      </c>
      <c r="B26" s="389">
        <v>2021</v>
      </c>
      <c r="C26" s="389" t="s">
        <v>387</v>
      </c>
      <c r="D26" s="389" t="s">
        <v>397</v>
      </c>
      <c r="E26" s="389" t="s">
        <v>398</v>
      </c>
      <c r="F26" s="389" t="s">
        <v>367</v>
      </c>
      <c r="G26" s="390"/>
      <c r="H26" s="390"/>
      <c r="I26" s="390"/>
      <c r="J26" s="390"/>
      <c r="K26" s="390"/>
    </row>
    <row r="27" spans="1:11" s="391" customFormat="1" ht="38.25" x14ac:dyDescent="0.2">
      <c r="A27" s="389" t="s">
        <v>399</v>
      </c>
      <c r="B27" s="389">
        <v>2021</v>
      </c>
      <c r="C27" s="389" t="s">
        <v>387</v>
      </c>
      <c r="D27" s="389" t="s">
        <v>400</v>
      </c>
      <c r="E27" s="389" t="s">
        <v>401</v>
      </c>
      <c r="F27" s="389" t="s">
        <v>367</v>
      </c>
      <c r="G27" s="390">
        <v>1483182800</v>
      </c>
      <c r="H27" s="389"/>
      <c r="I27" s="389"/>
      <c r="J27" s="389"/>
      <c r="K27" s="389"/>
    </row>
    <row r="28" spans="1:11" s="391" customFormat="1" ht="25.5" customHeight="1" x14ac:dyDescent="0.2">
      <c r="A28" s="389">
        <v>82</v>
      </c>
      <c r="B28" s="389">
        <v>2021</v>
      </c>
      <c r="C28" s="389" t="s">
        <v>402</v>
      </c>
      <c r="D28" s="389" t="s">
        <v>403</v>
      </c>
      <c r="E28" s="389" t="s">
        <v>404</v>
      </c>
      <c r="F28" s="389" t="s">
        <v>405</v>
      </c>
      <c r="G28" s="390"/>
      <c r="H28" s="390">
        <v>2572139</v>
      </c>
      <c r="I28" s="390">
        <v>12994210</v>
      </c>
      <c r="J28" s="390">
        <v>14907982</v>
      </c>
      <c r="K28" s="390">
        <v>16821755</v>
      </c>
    </row>
    <row r="29" spans="1:11" s="391" customFormat="1" ht="25.5" x14ac:dyDescent="0.2">
      <c r="A29" s="389">
        <v>83</v>
      </c>
      <c r="B29" s="389">
        <v>2021</v>
      </c>
      <c r="C29" s="389" t="s">
        <v>406</v>
      </c>
      <c r="D29" s="395" t="s">
        <v>407</v>
      </c>
      <c r="E29" s="389" t="s">
        <v>408</v>
      </c>
      <c r="F29" s="389" t="s">
        <v>405</v>
      </c>
      <c r="G29" s="390">
        <v>3081794</v>
      </c>
      <c r="H29" s="390">
        <v>6163587</v>
      </c>
      <c r="I29" s="390">
        <v>9245381</v>
      </c>
      <c r="J29" s="390">
        <v>12327174</v>
      </c>
      <c r="K29" s="390">
        <v>15408968</v>
      </c>
    </row>
    <row r="31" spans="1:11" ht="24.75" customHeight="1" x14ac:dyDescent="0.2">
      <c r="A31" s="730" t="s">
        <v>409</v>
      </c>
      <c r="B31" s="730"/>
      <c r="C31" s="730"/>
      <c r="D31" s="730"/>
      <c r="E31" s="730"/>
      <c r="F31" s="730"/>
      <c r="G31" s="730"/>
      <c r="H31" s="730"/>
      <c r="I31" s="730"/>
      <c r="J31" s="730"/>
      <c r="K31" s="730"/>
    </row>
    <row r="33" spans="1:1" x14ac:dyDescent="0.2">
      <c r="A33" s="95" t="s">
        <v>24</v>
      </c>
    </row>
  </sheetData>
  <mergeCells count="8">
    <mergeCell ref="A31:K31"/>
    <mergeCell ref="F6:F7"/>
    <mergeCell ref="G6:K6"/>
    <mergeCell ref="A6:A7"/>
    <mergeCell ref="B6:B7"/>
    <mergeCell ref="C6:C7"/>
    <mergeCell ref="D6:D7"/>
    <mergeCell ref="E6:E7"/>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5514-F416-44C9-802A-E0CCA7038908}">
  <dimension ref="A1:K20"/>
  <sheetViews>
    <sheetView workbookViewId="0">
      <selection activeCell="E17" sqref="E17"/>
    </sheetView>
  </sheetViews>
  <sheetFormatPr baseColWidth="10" defaultColWidth="47.42578125" defaultRowHeight="12.75" x14ac:dyDescent="0.2"/>
  <cols>
    <col min="1" max="1" width="8.7109375" style="2" bestFit="1" customWidth="1"/>
    <col min="2" max="2" width="8.28515625" style="2" bestFit="1" customWidth="1"/>
    <col min="3" max="3" width="11.42578125" style="2" bestFit="1" customWidth="1"/>
    <col min="4" max="4" width="9.7109375" style="2" bestFit="1" customWidth="1"/>
    <col min="5" max="5" width="42.7109375" style="2" customWidth="1"/>
    <col min="6" max="6" width="13.42578125" style="2" customWidth="1"/>
    <col min="7" max="7" width="13.28515625" style="2" bestFit="1" customWidth="1"/>
    <col min="8" max="8" width="12.7109375" style="2" customWidth="1"/>
    <col min="9" max="9" width="14" style="2" customWidth="1"/>
    <col min="10" max="10" width="13.85546875" style="2" customWidth="1"/>
    <col min="11" max="11" width="15" style="2" customWidth="1"/>
    <col min="12" max="12" width="53.7109375" style="2" bestFit="1" customWidth="1"/>
    <col min="13" max="16384" width="47.42578125" style="2"/>
  </cols>
  <sheetData>
    <row r="1" spans="1:11" x14ac:dyDescent="0.2">
      <c r="A1" s="1" t="s">
        <v>410</v>
      </c>
      <c r="C1" s="388"/>
    </row>
    <row r="2" spans="1:11" x14ac:dyDescent="0.2">
      <c r="A2" s="1" t="s">
        <v>342</v>
      </c>
    </row>
    <row r="3" spans="1:11" x14ac:dyDescent="0.2">
      <c r="A3" s="1" t="s">
        <v>411</v>
      </c>
    </row>
    <row r="4" spans="1:11" x14ac:dyDescent="0.2">
      <c r="A4" s="2" t="s">
        <v>312</v>
      </c>
    </row>
    <row r="6" spans="1:11" s="610" customFormat="1" x14ac:dyDescent="0.2">
      <c r="A6" s="731" t="s">
        <v>643</v>
      </c>
      <c r="B6" s="731" t="s">
        <v>905</v>
      </c>
      <c r="C6" s="731" t="s">
        <v>343</v>
      </c>
      <c r="D6" s="731" t="s">
        <v>344</v>
      </c>
      <c r="E6" s="731" t="s">
        <v>906</v>
      </c>
      <c r="F6" s="731" t="s">
        <v>121</v>
      </c>
      <c r="G6" s="732" t="s">
        <v>844</v>
      </c>
      <c r="H6" s="732"/>
      <c r="I6" s="732"/>
      <c r="J6" s="732"/>
      <c r="K6" s="732"/>
    </row>
    <row r="7" spans="1:11" s="610" customFormat="1" x14ac:dyDescent="0.2">
      <c r="A7" s="731"/>
      <c r="B7" s="731"/>
      <c r="C7" s="731"/>
      <c r="D7" s="731"/>
      <c r="E7" s="731"/>
      <c r="F7" s="731"/>
      <c r="G7" s="611">
        <v>2021</v>
      </c>
      <c r="H7" s="611">
        <v>2022</v>
      </c>
      <c r="I7" s="611">
        <v>2023</v>
      </c>
      <c r="J7" s="611">
        <v>2024</v>
      </c>
      <c r="K7" s="611">
        <v>2025</v>
      </c>
    </row>
    <row r="8" spans="1:11" ht="51" x14ac:dyDescent="0.2">
      <c r="A8" s="389">
        <v>74</v>
      </c>
      <c r="B8" s="389">
        <v>2021</v>
      </c>
      <c r="C8" s="396" t="s">
        <v>412</v>
      </c>
      <c r="D8" s="389" t="s">
        <v>413</v>
      </c>
      <c r="E8" s="389" t="s">
        <v>414</v>
      </c>
      <c r="F8" s="389" t="s">
        <v>415</v>
      </c>
      <c r="G8" s="397"/>
      <c r="H8" s="398"/>
      <c r="I8" s="398"/>
      <c r="J8" s="398"/>
      <c r="K8" s="398"/>
    </row>
    <row r="9" spans="1:11" ht="63.75" x14ac:dyDescent="0.2">
      <c r="A9" s="396">
        <v>81</v>
      </c>
      <c r="B9" s="396">
        <v>2021</v>
      </c>
      <c r="C9" s="396" t="s">
        <v>412</v>
      </c>
      <c r="D9" s="399" t="s">
        <v>416</v>
      </c>
      <c r="E9" s="389" t="s">
        <v>417</v>
      </c>
      <c r="F9" s="389" t="s">
        <v>415</v>
      </c>
      <c r="G9" s="397">
        <v>-864074970</v>
      </c>
      <c r="H9" s="399"/>
      <c r="I9" s="399"/>
      <c r="J9" s="399"/>
      <c r="K9" s="399"/>
    </row>
    <row r="11" spans="1:11" ht="28.5" customHeight="1" x14ac:dyDescent="0.2">
      <c r="A11" s="730" t="s">
        <v>409</v>
      </c>
      <c r="B11" s="730"/>
      <c r="C11" s="730"/>
      <c r="D11" s="730"/>
      <c r="E11" s="730"/>
      <c r="F11" s="730"/>
      <c r="G11" s="730"/>
      <c r="H11" s="730"/>
      <c r="I11" s="730"/>
      <c r="J11" s="730"/>
      <c r="K11" s="730"/>
    </row>
    <row r="13" spans="1:11" x14ac:dyDescent="0.2">
      <c r="A13" s="95" t="s">
        <v>24</v>
      </c>
    </row>
    <row r="16" spans="1:11" ht="72.599999999999994" customHeight="1" x14ac:dyDescent="0.2"/>
    <row r="20" ht="29.25" customHeight="1" x14ac:dyDescent="0.2"/>
  </sheetData>
  <mergeCells count="8">
    <mergeCell ref="A11:K11"/>
    <mergeCell ref="F6:F7"/>
    <mergeCell ref="G6:K6"/>
    <mergeCell ref="A6:A7"/>
    <mergeCell ref="B6:B7"/>
    <mergeCell ref="C6:C7"/>
    <mergeCell ref="D6:D7"/>
    <mergeCell ref="E6:E7"/>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7F689-7BA5-49A3-B0BF-CEC37C75B10C}">
  <dimension ref="A1:F17"/>
  <sheetViews>
    <sheetView zoomScaleNormal="100" workbookViewId="0">
      <selection activeCell="E17" sqref="E17"/>
    </sheetView>
  </sheetViews>
  <sheetFormatPr baseColWidth="10" defaultColWidth="57.28515625" defaultRowHeight="12.75" x14ac:dyDescent="0.2"/>
  <cols>
    <col min="1" max="2" width="8.7109375" style="2" bestFit="1" customWidth="1"/>
    <col min="3" max="3" width="11.42578125" style="2" bestFit="1" customWidth="1"/>
    <col min="4" max="4" width="12.7109375" style="2" bestFit="1" customWidth="1"/>
    <col min="5" max="5" width="62.7109375" style="2" bestFit="1" customWidth="1"/>
    <col min="6" max="6" width="37.42578125" style="2" customWidth="1"/>
    <col min="7" max="16384" width="57.28515625" style="2"/>
  </cols>
  <sheetData>
    <row r="1" spans="1:6" x14ac:dyDescent="0.2">
      <c r="A1" s="1" t="s">
        <v>268</v>
      </c>
    </row>
    <row r="2" spans="1:6" x14ac:dyDescent="0.2">
      <c r="A2" s="1" t="s">
        <v>342</v>
      </c>
    </row>
    <row r="3" spans="1:6" x14ac:dyDescent="0.2">
      <c r="A3" s="1" t="s">
        <v>418</v>
      </c>
    </row>
    <row r="4" spans="1:6" x14ac:dyDescent="0.2">
      <c r="A4" s="1"/>
    </row>
    <row r="5" spans="1:6" s="612" customFormat="1" x14ac:dyDescent="0.2">
      <c r="A5" s="611" t="s">
        <v>643</v>
      </c>
      <c r="B5" s="611" t="s">
        <v>907</v>
      </c>
      <c r="C5" s="611" t="s">
        <v>343</v>
      </c>
      <c r="D5" s="611" t="s">
        <v>344</v>
      </c>
      <c r="E5" s="611" t="s">
        <v>906</v>
      </c>
      <c r="F5" s="611" t="s">
        <v>121</v>
      </c>
    </row>
    <row r="6" spans="1:6" ht="51" x14ac:dyDescent="0.2">
      <c r="A6" s="396">
        <v>36</v>
      </c>
      <c r="B6" s="396">
        <v>2021</v>
      </c>
      <c r="C6" s="396" t="s">
        <v>419</v>
      </c>
      <c r="D6" s="389" t="s">
        <v>420</v>
      </c>
      <c r="E6" s="389" t="s">
        <v>421</v>
      </c>
      <c r="F6" s="396" t="s">
        <v>405</v>
      </c>
    </row>
    <row r="7" spans="1:6" ht="25.5" x14ac:dyDescent="0.2">
      <c r="A7" s="396">
        <v>48</v>
      </c>
      <c r="B7" s="396">
        <v>2021</v>
      </c>
      <c r="C7" s="396" t="s">
        <v>422</v>
      </c>
      <c r="D7" s="389" t="s">
        <v>423</v>
      </c>
      <c r="E7" s="389" t="s">
        <v>424</v>
      </c>
      <c r="F7" s="396" t="s">
        <v>367</v>
      </c>
    </row>
    <row r="8" spans="1:6" ht="51" x14ac:dyDescent="0.2">
      <c r="A8" s="396">
        <v>51</v>
      </c>
      <c r="B8" s="396">
        <v>2021</v>
      </c>
      <c r="C8" s="396" t="s">
        <v>425</v>
      </c>
      <c r="D8" s="396" t="s">
        <v>426</v>
      </c>
      <c r="E8" s="389" t="s">
        <v>427</v>
      </c>
      <c r="F8" s="396" t="s">
        <v>428</v>
      </c>
    </row>
    <row r="9" spans="1:6" ht="25.5" x14ac:dyDescent="0.2">
      <c r="A9" s="396">
        <v>57</v>
      </c>
      <c r="B9" s="396">
        <v>2021</v>
      </c>
      <c r="C9" s="396" t="s">
        <v>429</v>
      </c>
      <c r="D9" s="396" t="s">
        <v>430</v>
      </c>
      <c r="E9" s="389" t="s">
        <v>431</v>
      </c>
      <c r="F9" s="389" t="s">
        <v>432</v>
      </c>
    </row>
    <row r="10" spans="1:6" ht="38.25" x14ac:dyDescent="0.2">
      <c r="A10" s="396">
        <v>61</v>
      </c>
      <c r="B10" s="396">
        <v>2021</v>
      </c>
      <c r="C10" s="396" t="s">
        <v>433</v>
      </c>
      <c r="D10" s="396" t="s">
        <v>434</v>
      </c>
      <c r="E10" s="389" t="s">
        <v>435</v>
      </c>
      <c r="F10" s="389" t="s">
        <v>415</v>
      </c>
    </row>
    <row r="11" spans="1:6" ht="76.5" x14ac:dyDescent="0.2">
      <c r="A11" s="396">
        <v>62</v>
      </c>
      <c r="B11" s="396">
        <v>2021</v>
      </c>
      <c r="C11" s="396" t="s">
        <v>345</v>
      </c>
      <c r="D11" s="396" t="s">
        <v>436</v>
      </c>
      <c r="E11" s="389" t="s">
        <v>437</v>
      </c>
      <c r="F11" s="396" t="s">
        <v>348</v>
      </c>
    </row>
    <row r="12" spans="1:6" ht="38.25" x14ac:dyDescent="0.2">
      <c r="A12" s="396">
        <v>64</v>
      </c>
      <c r="B12" s="396">
        <v>2021</v>
      </c>
      <c r="C12" s="396" t="s">
        <v>438</v>
      </c>
      <c r="D12" s="396" t="s">
        <v>439</v>
      </c>
      <c r="E12" s="389" t="s">
        <v>440</v>
      </c>
      <c r="F12" s="396" t="s">
        <v>348</v>
      </c>
    </row>
    <row r="13" spans="1:6" ht="38.25" x14ac:dyDescent="0.2">
      <c r="A13" s="396">
        <v>65</v>
      </c>
      <c r="B13" s="396">
        <v>2021</v>
      </c>
      <c r="C13" s="389" t="s">
        <v>441</v>
      </c>
      <c r="D13" s="396" t="s">
        <v>442</v>
      </c>
      <c r="E13" s="389" t="s">
        <v>443</v>
      </c>
      <c r="F13" s="396" t="s">
        <v>348</v>
      </c>
    </row>
    <row r="14" spans="1:6" ht="38.25" x14ac:dyDescent="0.2">
      <c r="A14" s="396">
        <v>72</v>
      </c>
      <c r="B14" s="396">
        <v>2021</v>
      </c>
      <c r="C14" s="396" t="s">
        <v>444</v>
      </c>
      <c r="D14" s="396" t="s">
        <v>445</v>
      </c>
      <c r="E14" s="389" t="s">
        <v>446</v>
      </c>
      <c r="F14" s="396" t="s">
        <v>447</v>
      </c>
    </row>
    <row r="15" spans="1:6" ht="25.5" x14ac:dyDescent="0.2">
      <c r="A15" s="396">
        <v>84</v>
      </c>
      <c r="B15" s="396">
        <v>2021</v>
      </c>
      <c r="C15" s="396"/>
      <c r="D15" s="396" t="s">
        <v>448</v>
      </c>
      <c r="E15" s="389" t="s">
        <v>449</v>
      </c>
      <c r="F15" s="396" t="s">
        <v>432</v>
      </c>
    </row>
    <row r="17" spans="1:1" x14ac:dyDescent="0.2">
      <c r="A17" s="95" t="s">
        <v>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B24E-08D9-4384-A41E-9F658A8D060E}">
  <dimension ref="A1:F24"/>
  <sheetViews>
    <sheetView topLeftCell="A6" workbookViewId="0">
      <selection activeCell="A27" sqref="A27"/>
    </sheetView>
  </sheetViews>
  <sheetFormatPr baseColWidth="10" defaultColWidth="11.42578125" defaultRowHeight="12.75" x14ac:dyDescent="0.2"/>
  <cols>
    <col min="1" max="1" width="35.7109375" style="95" bestFit="1" customWidth="1"/>
    <col min="2" max="4" width="14.42578125" style="95" customWidth="1"/>
    <col min="5" max="5" width="11" style="95" bestFit="1" customWidth="1"/>
    <col min="6" max="7" width="11.42578125" style="95"/>
    <col min="8" max="8" width="16.28515625" style="95" customWidth="1"/>
    <col min="9" max="16384" width="11.42578125" style="95"/>
  </cols>
  <sheetData>
    <row r="1" spans="1:6" x14ac:dyDescent="0.2">
      <c r="A1" s="624" t="s">
        <v>123</v>
      </c>
      <c r="B1" s="624"/>
      <c r="C1" s="624"/>
      <c r="D1" s="624"/>
      <c r="E1" s="624"/>
    </row>
    <row r="2" spans="1:6" x14ac:dyDescent="0.2">
      <c r="A2" s="624" t="s">
        <v>218</v>
      </c>
      <c r="B2" s="624"/>
      <c r="C2" s="624"/>
      <c r="D2" s="624"/>
      <c r="E2" s="624"/>
    </row>
    <row r="3" spans="1:6" x14ac:dyDescent="0.2">
      <c r="A3" s="625" t="s">
        <v>219</v>
      </c>
      <c r="B3" s="625"/>
      <c r="C3" s="625"/>
      <c r="D3" s="625"/>
      <c r="E3" s="625"/>
    </row>
    <row r="4" spans="1:6" x14ac:dyDescent="0.2">
      <c r="A4" s="97"/>
      <c r="B4" s="97"/>
      <c r="C4" s="97"/>
      <c r="D4" s="97"/>
      <c r="E4" s="97"/>
    </row>
    <row r="5" spans="1:6" ht="12.75" customHeight="1" x14ac:dyDescent="0.2">
      <c r="A5" s="637" t="s">
        <v>124</v>
      </c>
      <c r="B5" s="640" t="s">
        <v>61</v>
      </c>
      <c r="C5" s="628" t="s">
        <v>62</v>
      </c>
      <c r="D5" s="628" t="s">
        <v>206</v>
      </c>
      <c r="E5" s="630" t="s">
        <v>62</v>
      </c>
      <c r="F5" s="631"/>
    </row>
    <row r="6" spans="1:6" x14ac:dyDescent="0.2">
      <c r="A6" s="638"/>
      <c r="B6" s="641"/>
      <c r="C6" s="629"/>
      <c r="D6" s="629"/>
      <c r="E6" s="632"/>
      <c r="F6" s="633"/>
    </row>
    <row r="7" spans="1:6" x14ac:dyDescent="0.2">
      <c r="A7" s="638"/>
      <c r="B7" s="641"/>
      <c r="C7" s="629"/>
      <c r="D7" s="629"/>
      <c r="E7" s="632"/>
      <c r="F7" s="633"/>
    </row>
    <row r="8" spans="1:6" x14ac:dyDescent="0.2">
      <c r="A8" s="638"/>
      <c r="B8" s="206" t="s">
        <v>63</v>
      </c>
      <c r="C8" s="101" t="s">
        <v>64</v>
      </c>
      <c r="D8" s="101" t="s">
        <v>65</v>
      </c>
      <c r="E8" s="632"/>
      <c r="F8" s="633"/>
    </row>
    <row r="9" spans="1:6" ht="25.5" x14ac:dyDescent="0.2">
      <c r="A9" s="639"/>
      <c r="B9" s="207" t="s">
        <v>227</v>
      </c>
      <c r="C9" s="103" t="s">
        <v>227</v>
      </c>
      <c r="D9" s="103" t="s">
        <v>227</v>
      </c>
      <c r="E9" s="104" t="s">
        <v>66</v>
      </c>
      <c r="F9" s="83" t="s">
        <v>122</v>
      </c>
    </row>
    <row r="10" spans="1:6" x14ac:dyDescent="0.2">
      <c r="A10" s="301" t="s">
        <v>125</v>
      </c>
      <c r="B10" s="203">
        <v>17682968.285000004</v>
      </c>
      <c r="C10" s="203">
        <v>18360665.538000003</v>
      </c>
      <c r="D10" s="203">
        <v>677697.25299999863</v>
      </c>
      <c r="E10" s="121">
        <v>41.535685320209325</v>
      </c>
      <c r="F10" s="121">
        <v>7.7801665854477982</v>
      </c>
    </row>
    <row r="11" spans="1:6" x14ac:dyDescent="0.2">
      <c r="A11" s="302" t="s">
        <v>126</v>
      </c>
      <c r="B11" s="204">
        <v>3015752.11</v>
      </c>
      <c r="C11" s="204">
        <v>3087851.199</v>
      </c>
      <c r="D11" s="204">
        <v>72099.089000000153</v>
      </c>
      <c r="E11" s="118">
        <v>122.47946970863674</v>
      </c>
      <c r="F11" s="118">
        <v>1.308449122912982</v>
      </c>
    </row>
    <row r="12" spans="1:6" x14ac:dyDescent="0.2">
      <c r="A12" s="302" t="s">
        <v>127</v>
      </c>
      <c r="B12" s="204">
        <v>14667216.175000001</v>
      </c>
      <c r="C12" s="204">
        <v>15272814.339</v>
      </c>
      <c r="D12" s="204">
        <v>605598.16399999894</v>
      </c>
      <c r="E12" s="118">
        <v>31.837929810342057</v>
      </c>
      <c r="F12" s="118">
        <v>6.4717174625348148</v>
      </c>
    </row>
    <row r="13" spans="1:6" x14ac:dyDescent="0.2">
      <c r="A13" s="301" t="s">
        <v>128</v>
      </c>
      <c r="B13" s="203">
        <v>20560211.722999997</v>
      </c>
      <c r="C13" s="203">
        <v>21422909.504999999</v>
      </c>
      <c r="D13" s="203">
        <v>862697.78200000152</v>
      </c>
      <c r="E13" s="121">
        <v>29.414910089124891</v>
      </c>
      <c r="F13" s="121">
        <v>9.07776487453126</v>
      </c>
    </row>
    <row r="14" spans="1:6" x14ac:dyDescent="0.2">
      <c r="A14" s="301" t="s">
        <v>129</v>
      </c>
      <c r="B14" s="203">
        <v>2984401.5949999997</v>
      </c>
      <c r="C14" s="203">
        <v>2887183.2439999999</v>
      </c>
      <c r="D14" s="203">
        <v>-97218.350999999791</v>
      </c>
      <c r="E14" s="121">
        <v>-2.4763793621479402</v>
      </c>
      <c r="F14" s="121">
        <v>1.2234178850730488</v>
      </c>
    </row>
    <row r="15" spans="1:6" x14ac:dyDescent="0.2">
      <c r="A15" s="303" t="s">
        <v>130</v>
      </c>
      <c r="B15" s="204">
        <v>1177248.101</v>
      </c>
      <c r="C15" s="204">
        <v>1232885.3500000001</v>
      </c>
      <c r="D15" s="204">
        <v>55637.249000000069</v>
      </c>
      <c r="E15" s="118">
        <v>16.339850862202312</v>
      </c>
      <c r="F15" s="118">
        <v>0.52242405831673133</v>
      </c>
    </row>
    <row r="16" spans="1:6" x14ac:dyDescent="0.2">
      <c r="A16" s="303" t="s">
        <v>131</v>
      </c>
      <c r="B16" s="204">
        <v>1771359.4939999999</v>
      </c>
      <c r="C16" s="204">
        <v>1617378.594</v>
      </c>
      <c r="D16" s="204">
        <v>-153980.89999999991</v>
      </c>
      <c r="E16" s="118">
        <v>-13.344205530865406</v>
      </c>
      <c r="F16" s="118">
        <v>0.68534960603764905</v>
      </c>
    </row>
    <row r="17" spans="1:6" x14ac:dyDescent="0.2">
      <c r="A17" s="304" t="s">
        <v>132</v>
      </c>
      <c r="B17" s="204">
        <v>35794</v>
      </c>
      <c r="C17" s="204">
        <v>36919.300000000003</v>
      </c>
      <c r="D17" s="204">
        <v>1125.3000000000029</v>
      </c>
      <c r="E17" s="118">
        <v>7.5464866267836106</v>
      </c>
      <c r="F17" s="118">
        <v>1.5644220718668528E-2</v>
      </c>
    </row>
    <row r="18" spans="1:6" x14ac:dyDescent="0.2">
      <c r="A18" s="301" t="s">
        <v>133</v>
      </c>
      <c r="B18" s="203">
        <v>673422.46900000004</v>
      </c>
      <c r="C18" s="203">
        <v>696201.429</v>
      </c>
      <c r="D18" s="203">
        <v>22778.959999999963</v>
      </c>
      <c r="E18" s="121">
        <v>89.558325760046316</v>
      </c>
      <c r="F18" s="121">
        <v>0.29500908251046032</v>
      </c>
    </row>
    <row r="19" spans="1:6" x14ac:dyDescent="0.2">
      <c r="A19" s="301" t="s">
        <v>134</v>
      </c>
      <c r="B19" s="203">
        <v>474179.22399999999</v>
      </c>
      <c r="C19" s="203">
        <v>498777.34100000001</v>
      </c>
      <c r="D19" s="203">
        <v>24598.117000000027</v>
      </c>
      <c r="E19" s="121">
        <v>63.485802099502834</v>
      </c>
      <c r="F19" s="121">
        <v>0.21135240408335473</v>
      </c>
    </row>
    <row r="20" spans="1:6" x14ac:dyDescent="0.2">
      <c r="A20" s="301" t="s">
        <v>135</v>
      </c>
      <c r="B20" s="203">
        <v>485543.94800000003</v>
      </c>
      <c r="C20" s="203">
        <v>128847.875</v>
      </c>
      <c r="D20" s="203">
        <v>-356696.07300000003</v>
      </c>
      <c r="E20" s="121">
        <v>-61.956679124295569</v>
      </c>
      <c r="F20" s="121">
        <v>5.4598126064996151E-2</v>
      </c>
    </row>
    <row r="21" spans="1:6" x14ac:dyDescent="0.2">
      <c r="A21" s="181" t="s">
        <v>136</v>
      </c>
      <c r="B21" s="205">
        <v>42860727.243999995</v>
      </c>
      <c r="C21" s="205">
        <v>43994584.931999996</v>
      </c>
      <c r="D21" s="205">
        <v>1133857.688000001</v>
      </c>
      <c r="E21" s="126">
        <v>31.336229770791579</v>
      </c>
      <c r="F21" s="126">
        <v>18.642308957710917</v>
      </c>
    </row>
    <row r="22" spans="1:6" x14ac:dyDescent="0.2">
      <c r="A22" s="156" t="s">
        <v>78</v>
      </c>
      <c r="B22" s="156"/>
    </row>
    <row r="24" spans="1:6" x14ac:dyDescent="0.2">
      <c r="C24" s="128"/>
      <c r="D24" s="128"/>
    </row>
  </sheetData>
  <mergeCells count="8">
    <mergeCell ref="A1:E1"/>
    <mergeCell ref="A2:E2"/>
    <mergeCell ref="A3:E3"/>
    <mergeCell ref="A5:A9"/>
    <mergeCell ref="B5:B7"/>
    <mergeCell ref="C5:C7"/>
    <mergeCell ref="D5:D7"/>
    <mergeCell ref="E5:F8"/>
  </mergeCells>
  <conditionalFormatting sqref="A17">
    <cfRule type="cellIs" dxfId="0" priority="1" stopIfTrue="1" operator="equal">
      <formula>"n.d."</formula>
    </cfRule>
  </conditionalFormatting>
  <pageMargins left="0.7" right="0.7" top="0.75" bottom="0.75" header="0.3" footer="0.3"/>
  <ignoredErrors>
    <ignoredError sqref="B8:C8"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7D87F-5DAD-4CEC-B298-E6C1E62BE1E0}">
  <dimension ref="A1:C28"/>
  <sheetViews>
    <sheetView tabSelected="1" workbookViewId="0">
      <selection activeCell="F23" sqref="F23"/>
    </sheetView>
  </sheetViews>
  <sheetFormatPr baseColWidth="10" defaultColWidth="11.42578125" defaultRowHeight="12.75" x14ac:dyDescent="0.2"/>
  <cols>
    <col min="1" max="1" width="70.85546875" style="2" customWidth="1"/>
    <col min="2" max="2" width="16.28515625" style="2" customWidth="1"/>
    <col min="3" max="3" width="17.140625" style="2" customWidth="1"/>
    <col min="4" max="16384" width="11.42578125" style="2"/>
  </cols>
  <sheetData>
    <row r="1" spans="1:3" x14ac:dyDescent="0.2">
      <c r="A1" s="1" t="s">
        <v>860</v>
      </c>
    </row>
    <row r="2" spans="1:3" x14ac:dyDescent="0.2">
      <c r="A2" s="1" t="s">
        <v>861</v>
      </c>
    </row>
    <row r="3" spans="1:3" x14ac:dyDescent="0.2">
      <c r="A3" s="2" t="s">
        <v>862</v>
      </c>
    </row>
    <row r="5" spans="1:3" ht="25.5" x14ac:dyDescent="0.2">
      <c r="A5" s="647" t="s">
        <v>867</v>
      </c>
      <c r="B5" s="582" t="s">
        <v>868</v>
      </c>
      <c r="C5" s="587" t="s">
        <v>868</v>
      </c>
    </row>
    <row r="6" spans="1:3" ht="14.25" customHeight="1" x14ac:dyDescent="0.2">
      <c r="A6" s="651"/>
      <c r="B6" s="589">
        <v>2020</v>
      </c>
      <c r="C6" s="89" t="s">
        <v>869</v>
      </c>
    </row>
    <row r="7" spans="1:3" ht="14.25" customHeight="1" x14ac:dyDescent="0.2">
      <c r="A7" s="593" t="s">
        <v>870</v>
      </c>
      <c r="B7" s="594">
        <v>185</v>
      </c>
      <c r="C7" s="590"/>
    </row>
    <row r="8" spans="1:3" ht="14.25" customHeight="1" x14ac:dyDescent="0.2">
      <c r="A8" s="593" t="s">
        <v>871</v>
      </c>
      <c r="B8" s="750">
        <v>3698</v>
      </c>
      <c r="C8" s="590"/>
    </row>
    <row r="9" spans="1:3" ht="14.25" customHeight="1" x14ac:dyDescent="0.2">
      <c r="A9" s="593" t="s">
        <v>872</v>
      </c>
      <c r="B9" s="594">
        <v>321</v>
      </c>
      <c r="C9" s="590"/>
    </row>
    <row r="10" spans="1:3" ht="14.25" customHeight="1" x14ac:dyDescent="0.2">
      <c r="A10" s="593" t="s">
        <v>873</v>
      </c>
      <c r="B10" s="595"/>
      <c r="C10" s="751">
        <v>6732</v>
      </c>
    </row>
    <row r="11" spans="1:3" ht="14.25" customHeight="1" x14ac:dyDescent="0.2">
      <c r="A11" s="593" t="s">
        <v>874</v>
      </c>
      <c r="B11" s="595"/>
      <c r="C11" s="751">
        <v>8803</v>
      </c>
    </row>
    <row r="12" spans="1:3" ht="14.25" customHeight="1" x14ac:dyDescent="0.2">
      <c r="A12" s="593" t="s">
        <v>875</v>
      </c>
      <c r="B12" s="596"/>
      <c r="C12" s="592"/>
    </row>
    <row r="13" spans="1:3" ht="14.25" customHeight="1" x14ac:dyDescent="0.2">
      <c r="A13" s="593" t="s">
        <v>876</v>
      </c>
      <c r="B13" s="750">
        <v>1083</v>
      </c>
      <c r="C13" s="590"/>
    </row>
    <row r="14" spans="1:3" ht="14.25" customHeight="1" x14ac:dyDescent="0.2">
      <c r="A14" s="593" t="s">
        <v>877</v>
      </c>
      <c r="B14" s="594"/>
      <c r="C14" s="751">
        <v>1522</v>
      </c>
    </row>
    <row r="15" spans="1:3" ht="14.25" customHeight="1" x14ac:dyDescent="0.2">
      <c r="A15" s="593" t="s">
        <v>878</v>
      </c>
      <c r="B15" s="595"/>
      <c r="C15" s="591">
        <v>132</v>
      </c>
    </row>
    <row r="16" spans="1:3" ht="14.25" customHeight="1" x14ac:dyDescent="0.2">
      <c r="A16" s="593" t="s">
        <v>879</v>
      </c>
      <c r="B16" s="594">
        <v>34</v>
      </c>
      <c r="C16" s="590"/>
    </row>
    <row r="17" spans="1:3" ht="14.25" customHeight="1" x14ac:dyDescent="0.2">
      <c r="A17" s="593" t="s">
        <v>880</v>
      </c>
      <c r="B17" s="595"/>
      <c r="C17" s="591">
        <v>178</v>
      </c>
    </row>
    <row r="18" spans="1:3" ht="14.25" customHeight="1" x14ac:dyDescent="0.2">
      <c r="A18" s="593" t="s">
        <v>881</v>
      </c>
      <c r="B18" s="595"/>
      <c r="C18" s="591">
        <v>935</v>
      </c>
    </row>
    <row r="19" spans="1:3" ht="14.25" customHeight="1" x14ac:dyDescent="0.2">
      <c r="A19" s="593" t="s">
        <v>882</v>
      </c>
      <c r="B19" s="595"/>
      <c r="C19" s="591">
        <v>69</v>
      </c>
    </row>
    <row r="20" spans="1:3" ht="14.25" customHeight="1" x14ac:dyDescent="0.2">
      <c r="A20" s="593" t="s">
        <v>883</v>
      </c>
      <c r="B20" s="594">
        <v>61</v>
      </c>
      <c r="C20" s="591">
        <v>168</v>
      </c>
    </row>
    <row r="21" spans="1:3" ht="14.25" customHeight="1" x14ac:dyDescent="0.2">
      <c r="A21" s="593" t="s">
        <v>884</v>
      </c>
      <c r="B21" s="594">
        <v>183</v>
      </c>
      <c r="C21" s="590"/>
    </row>
    <row r="22" spans="1:3" ht="14.25" customHeight="1" x14ac:dyDescent="0.2">
      <c r="A22" s="593" t="s">
        <v>885</v>
      </c>
      <c r="B22" s="595"/>
      <c r="C22" s="591">
        <v>152</v>
      </c>
    </row>
    <row r="23" spans="1:3" ht="14.25" customHeight="1" x14ac:dyDescent="0.2">
      <c r="A23" s="593" t="s">
        <v>886</v>
      </c>
      <c r="B23" s="594">
        <v>551</v>
      </c>
      <c r="C23" s="751">
        <v>2343</v>
      </c>
    </row>
    <row r="24" spans="1:3" ht="14.25" customHeight="1" x14ac:dyDescent="0.2">
      <c r="A24" s="593" t="s">
        <v>887</v>
      </c>
      <c r="B24" s="594">
        <v>275</v>
      </c>
      <c r="C24" s="590"/>
    </row>
    <row r="25" spans="1:3" ht="14.25" customHeight="1" x14ac:dyDescent="0.2">
      <c r="A25" s="593" t="s">
        <v>897</v>
      </c>
      <c r="B25" s="595"/>
      <c r="C25" s="751">
        <v>2023</v>
      </c>
    </row>
    <row r="26" spans="1:3" ht="14.25" customHeight="1" x14ac:dyDescent="0.2">
      <c r="A26" s="278" t="s">
        <v>888</v>
      </c>
      <c r="B26" s="753">
        <v>6391</v>
      </c>
      <c r="C26" s="752">
        <v>23057</v>
      </c>
    </row>
    <row r="27" spans="1:3" ht="14.25" customHeight="1" x14ac:dyDescent="0.2">
      <c r="A27" s="588" t="s">
        <v>889</v>
      </c>
      <c r="B27" s="597">
        <v>2.5250751662107575E-2</v>
      </c>
      <c r="C27" s="89" t="s">
        <v>890</v>
      </c>
    </row>
    <row r="28" spans="1:3" x14ac:dyDescent="0.2">
      <c r="A28" s="2" t="s">
        <v>24</v>
      </c>
    </row>
  </sheetData>
  <mergeCells count="1">
    <mergeCell ref="A5:A6"/>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37A3B-47AA-42F0-9282-B712B87C9F3D}">
  <dimension ref="A1:D12"/>
  <sheetViews>
    <sheetView workbookViewId="0">
      <selection activeCell="C17" sqref="C17"/>
    </sheetView>
  </sheetViews>
  <sheetFormatPr baseColWidth="10" defaultColWidth="11.42578125" defaultRowHeight="12.75" x14ac:dyDescent="0.2"/>
  <cols>
    <col min="1" max="1" width="21.5703125" style="598" customWidth="1"/>
    <col min="2" max="4" width="17.85546875" style="95" customWidth="1"/>
    <col min="5" max="16384" width="11.42578125" style="95"/>
  </cols>
  <sheetData>
    <row r="1" spans="1:4" x14ac:dyDescent="0.2">
      <c r="A1" s="599" t="s">
        <v>864</v>
      </c>
    </row>
    <row r="2" spans="1:4" x14ac:dyDescent="0.2">
      <c r="A2" s="599" t="s">
        <v>865</v>
      </c>
    </row>
    <row r="3" spans="1:4" x14ac:dyDescent="0.2">
      <c r="A3" s="400" t="s">
        <v>866</v>
      </c>
    </row>
    <row r="5" spans="1:4" x14ac:dyDescent="0.2">
      <c r="A5" s="586"/>
      <c r="B5" s="582" t="s">
        <v>891</v>
      </c>
      <c r="C5" s="585" t="s">
        <v>892</v>
      </c>
      <c r="D5" s="582" t="s">
        <v>893</v>
      </c>
    </row>
    <row r="6" spans="1:4" ht="15.75" customHeight="1" x14ac:dyDescent="0.2">
      <c r="A6" s="208">
        <v>2021</v>
      </c>
      <c r="B6" s="753">
        <v>9157</v>
      </c>
      <c r="C6" s="756">
        <v>27000</v>
      </c>
      <c r="D6" s="753">
        <v>36157</v>
      </c>
    </row>
    <row r="7" spans="1:4" ht="15.75" customHeight="1" x14ac:dyDescent="0.2">
      <c r="A7" s="601" t="s">
        <v>894</v>
      </c>
      <c r="B7" s="754">
        <v>6710</v>
      </c>
      <c r="C7" s="757">
        <v>11900</v>
      </c>
      <c r="D7" s="583" t="s">
        <v>895</v>
      </c>
    </row>
    <row r="8" spans="1:4" ht="15.75" customHeight="1" x14ac:dyDescent="0.2">
      <c r="A8" s="600" t="s">
        <v>896</v>
      </c>
      <c r="B8" s="755">
        <v>2447</v>
      </c>
      <c r="C8" s="758">
        <v>15100</v>
      </c>
      <c r="D8" s="584" t="s">
        <v>895</v>
      </c>
    </row>
    <row r="9" spans="1:4" x14ac:dyDescent="0.2">
      <c r="A9" s="224" t="s">
        <v>842</v>
      </c>
    </row>
    <row r="10" spans="1:4" x14ac:dyDescent="0.2">
      <c r="A10" s="224" t="s">
        <v>24</v>
      </c>
    </row>
    <row r="12" spans="1:4" x14ac:dyDescent="0.2">
      <c r="C12" s="400"/>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AC745-B640-4228-8F94-AB310AD1BB25}">
  <dimension ref="A1:C22"/>
  <sheetViews>
    <sheetView showGridLines="0" zoomScaleNormal="100" workbookViewId="0">
      <selection activeCell="B44" sqref="B44"/>
    </sheetView>
  </sheetViews>
  <sheetFormatPr baseColWidth="10" defaultColWidth="11.42578125" defaultRowHeight="12.75" x14ac:dyDescent="0.2"/>
  <cols>
    <col min="1" max="1" width="29.85546875" style="82" customWidth="1"/>
    <col min="2" max="2" width="56.85546875" style="82" customWidth="1"/>
    <col min="3" max="16384" width="11.42578125" style="82"/>
  </cols>
  <sheetData>
    <row r="1" spans="1:3" x14ac:dyDescent="0.2">
      <c r="A1" s="415" t="s">
        <v>736</v>
      </c>
    </row>
    <row r="2" spans="1:3" x14ac:dyDescent="0.2">
      <c r="A2" s="415" t="s">
        <v>737</v>
      </c>
    </row>
    <row r="3" spans="1:3" x14ac:dyDescent="0.2">
      <c r="A3" s="415"/>
    </row>
    <row r="4" spans="1:3" x14ac:dyDescent="0.2">
      <c r="A4" s="551" t="s">
        <v>171</v>
      </c>
      <c r="B4" s="550" t="s">
        <v>738</v>
      </c>
    </row>
    <row r="5" spans="1:3" ht="48" customHeight="1" x14ac:dyDescent="0.2">
      <c r="A5" s="527" t="s">
        <v>739</v>
      </c>
      <c r="B5" s="560" t="s">
        <v>846</v>
      </c>
      <c r="C5" s="558"/>
    </row>
    <row r="6" spans="1:3" ht="72" customHeight="1" x14ac:dyDescent="0.2">
      <c r="A6" s="706" t="s">
        <v>740</v>
      </c>
      <c r="B6" s="561" t="s">
        <v>847</v>
      </c>
    </row>
    <row r="7" spans="1:3" ht="36.75" customHeight="1" x14ac:dyDescent="0.2">
      <c r="A7" s="733"/>
      <c r="B7" s="562" t="s">
        <v>848</v>
      </c>
    </row>
    <row r="8" spans="1:3" ht="36" customHeight="1" x14ac:dyDescent="0.2">
      <c r="A8" s="706" t="s">
        <v>741</v>
      </c>
      <c r="B8" s="561" t="s">
        <v>849</v>
      </c>
    </row>
    <row r="9" spans="1:3" ht="41.25" customHeight="1" x14ac:dyDescent="0.2">
      <c r="A9" s="733"/>
      <c r="B9" s="562" t="s">
        <v>850</v>
      </c>
    </row>
    <row r="10" spans="1:3" ht="39.75" customHeight="1" x14ac:dyDescent="0.2">
      <c r="A10" s="706" t="s">
        <v>742</v>
      </c>
      <c r="B10" s="561" t="s">
        <v>851</v>
      </c>
    </row>
    <row r="11" spans="1:3" ht="30.75" customHeight="1" x14ac:dyDescent="0.2">
      <c r="A11" s="734"/>
      <c r="B11" s="563" t="s">
        <v>852</v>
      </c>
    </row>
    <row r="12" spans="1:3" ht="35.25" customHeight="1" x14ac:dyDescent="0.2">
      <c r="A12" s="733"/>
      <c r="B12" s="562" t="s">
        <v>853</v>
      </c>
    </row>
    <row r="13" spans="1:3" ht="43.5" customHeight="1" x14ac:dyDescent="0.2">
      <c r="A13" s="734" t="s">
        <v>743</v>
      </c>
      <c r="B13" s="563" t="s">
        <v>854</v>
      </c>
    </row>
    <row r="14" spans="1:3" ht="31.5" customHeight="1" x14ac:dyDescent="0.2">
      <c r="A14" s="734"/>
      <c r="B14" s="563" t="s">
        <v>855</v>
      </c>
    </row>
    <row r="15" spans="1:3" ht="27" customHeight="1" x14ac:dyDescent="0.2">
      <c r="A15" s="734"/>
      <c r="B15" s="563" t="s">
        <v>856</v>
      </c>
    </row>
    <row r="16" spans="1:3" ht="33" customHeight="1" x14ac:dyDescent="0.2">
      <c r="A16" s="733"/>
      <c r="B16" s="562" t="s">
        <v>857</v>
      </c>
    </row>
    <row r="17" spans="1:2" x14ac:dyDescent="0.2">
      <c r="A17" s="735" t="s">
        <v>745</v>
      </c>
      <c r="B17" s="735"/>
    </row>
    <row r="18" spans="1:2" x14ac:dyDescent="0.2">
      <c r="A18" s="735"/>
      <c r="B18" s="735"/>
    </row>
    <row r="19" spans="1:2" x14ac:dyDescent="0.2">
      <c r="A19" s="735"/>
      <c r="B19" s="735"/>
    </row>
    <row r="20" spans="1:2" x14ac:dyDescent="0.2">
      <c r="A20" s="735"/>
      <c r="B20" s="735"/>
    </row>
    <row r="21" spans="1:2" x14ac:dyDescent="0.2">
      <c r="A21" s="735"/>
      <c r="B21" s="735"/>
    </row>
    <row r="22" spans="1:2" x14ac:dyDescent="0.2">
      <c r="A22" s="559" t="s">
        <v>744</v>
      </c>
    </row>
  </sheetData>
  <mergeCells count="5">
    <mergeCell ref="A6:A7"/>
    <mergeCell ref="A8:A9"/>
    <mergeCell ref="A10:A12"/>
    <mergeCell ref="A13:A16"/>
    <mergeCell ref="A17:B21"/>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6BF83-71ED-4FF8-B61F-4F4FBBBFA8AB}">
  <dimension ref="A1:C20"/>
  <sheetViews>
    <sheetView showGridLines="0" zoomScaleNormal="100" workbookViewId="0"/>
  </sheetViews>
  <sheetFormatPr baseColWidth="10" defaultColWidth="11.42578125" defaultRowHeight="12.75" x14ac:dyDescent="0.2"/>
  <cols>
    <col min="1" max="1" width="11.42578125" style="82"/>
    <col min="2" max="2" width="9.7109375" style="82" customWidth="1"/>
    <col min="3" max="3" width="74.28515625" style="82" customWidth="1"/>
    <col min="4" max="16384" width="11.42578125" style="82"/>
  </cols>
  <sheetData>
    <row r="1" spans="1:3" x14ac:dyDescent="0.2">
      <c r="A1" s="415" t="s">
        <v>839</v>
      </c>
      <c r="B1" s="564"/>
      <c r="C1" s="564"/>
    </row>
    <row r="2" spans="1:3" x14ac:dyDescent="0.2">
      <c r="A2" s="415" t="s">
        <v>746</v>
      </c>
      <c r="B2" s="564"/>
      <c r="C2" s="564"/>
    </row>
    <row r="3" spans="1:3" x14ac:dyDescent="0.2">
      <c r="A3" s="415"/>
      <c r="B3" s="564"/>
      <c r="C3" s="564"/>
    </row>
    <row r="4" spans="1:3" ht="25.5" x14ac:dyDescent="0.2">
      <c r="A4" s="463" t="s">
        <v>747</v>
      </c>
      <c r="B4" s="463" t="s">
        <v>748</v>
      </c>
      <c r="C4" s="463" t="s">
        <v>749</v>
      </c>
    </row>
    <row r="5" spans="1:3" ht="25.5" x14ac:dyDescent="0.2">
      <c r="A5" s="565" t="s">
        <v>750</v>
      </c>
      <c r="B5" s="565">
        <v>2000</v>
      </c>
      <c r="C5" s="566" t="s">
        <v>751</v>
      </c>
    </row>
    <row r="6" spans="1:3" ht="51" x14ac:dyDescent="0.2">
      <c r="A6" s="565" t="s">
        <v>752</v>
      </c>
      <c r="B6" s="565">
        <v>2011</v>
      </c>
      <c r="C6" s="566" t="s">
        <v>753</v>
      </c>
    </row>
    <row r="7" spans="1:3" ht="89.25" x14ac:dyDescent="0.2">
      <c r="A7" s="565" t="s">
        <v>754</v>
      </c>
      <c r="B7" s="565">
        <v>2010</v>
      </c>
      <c r="C7" s="566" t="s">
        <v>755</v>
      </c>
    </row>
    <row r="8" spans="1:3" ht="38.25" x14ac:dyDescent="0.2">
      <c r="A8" s="565" t="s">
        <v>756</v>
      </c>
      <c r="B8" s="565">
        <v>2010</v>
      </c>
      <c r="C8" s="566" t="s">
        <v>757</v>
      </c>
    </row>
    <row r="9" spans="1:3" ht="25.5" x14ac:dyDescent="0.2">
      <c r="A9" s="565" t="s">
        <v>758</v>
      </c>
      <c r="B9" s="565">
        <v>2008</v>
      </c>
      <c r="C9" s="566" t="s">
        <v>759</v>
      </c>
    </row>
    <row r="10" spans="1:3" ht="25.5" x14ac:dyDescent="0.2">
      <c r="A10" s="565" t="s">
        <v>760</v>
      </c>
      <c r="B10" s="565">
        <v>2006</v>
      </c>
      <c r="C10" s="566" t="s">
        <v>761</v>
      </c>
    </row>
    <row r="11" spans="1:3" ht="38.25" x14ac:dyDescent="0.2">
      <c r="A11" s="565" t="s">
        <v>762</v>
      </c>
      <c r="B11" s="565">
        <v>2008</v>
      </c>
      <c r="C11" s="566" t="s">
        <v>763</v>
      </c>
    </row>
    <row r="12" spans="1:3" ht="63.75" x14ac:dyDescent="0.2">
      <c r="A12" s="565" t="s">
        <v>764</v>
      </c>
      <c r="B12" s="565">
        <v>2000</v>
      </c>
      <c r="C12" s="566" t="s">
        <v>765</v>
      </c>
    </row>
    <row r="13" spans="1:3" ht="51" x14ac:dyDescent="0.2">
      <c r="A13" s="565" t="s">
        <v>766</v>
      </c>
      <c r="B13" s="565">
        <v>2010</v>
      </c>
      <c r="C13" s="566" t="s">
        <v>767</v>
      </c>
    </row>
    <row r="14" spans="1:3" ht="25.5" x14ac:dyDescent="0.2">
      <c r="A14" s="565" t="s">
        <v>768</v>
      </c>
      <c r="B14" s="565">
        <v>2012</v>
      </c>
      <c r="C14" s="566" t="s">
        <v>769</v>
      </c>
    </row>
    <row r="15" spans="1:3" ht="51" x14ac:dyDescent="0.2">
      <c r="A15" s="565" t="s">
        <v>770</v>
      </c>
      <c r="B15" s="565">
        <v>2002</v>
      </c>
      <c r="C15" s="566" t="s">
        <v>771</v>
      </c>
    </row>
    <row r="16" spans="1:3" ht="51" x14ac:dyDescent="0.2">
      <c r="A16" s="565" t="s">
        <v>772</v>
      </c>
      <c r="B16" s="565">
        <v>2003</v>
      </c>
      <c r="C16" s="566" t="s">
        <v>773</v>
      </c>
    </row>
    <row r="17" spans="1:3" ht="51" x14ac:dyDescent="0.2">
      <c r="A17" s="565" t="s">
        <v>774</v>
      </c>
      <c r="B17" s="565">
        <v>2005</v>
      </c>
      <c r="C17" s="566" t="s">
        <v>858</v>
      </c>
    </row>
    <row r="18" spans="1:3" ht="38.25" x14ac:dyDescent="0.2">
      <c r="A18" s="565" t="s">
        <v>775</v>
      </c>
      <c r="B18" s="565">
        <v>2000</v>
      </c>
      <c r="C18" s="566" t="s">
        <v>776</v>
      </c>
    </row>
    <row r="19" spans="1:3" x14ac:dyDescent="0.2">
      <c r="A19" s="567" t="s">
        <v>777</v>
      </c>
    </row>
    <row r="20" spans="1:3" x14ac:dyDescent="0.2">
      <c r="A20" s="559" t="s">
        <v>744</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2E760-AE5C-4C26-86D7-4CBBA487F663}">
  <dimension ref="A1:E12"/>
  <sheetViews>
    <sheetView showGridLines="0" zoomScaleNormal="100" workbookViewId="0"/>
  </sheetViews>
  <sheetFormatPr baseColWidth="10" defaultColWidth="11.42578125" defaultRowHeight="12.75" x14ac:dyDescent="0.2"/>
  <cols>
    <col min="1" max="2" width="9.42578125" style="82" customWidth="1"/>
    <col min="3" max="3" width="40" style="82" customWidth="1"/>
    <col min="4" max="4" width="12.5703125" style="82" customWidth="1"/>
    <col min="5" max="5" width="40" style="82" customWidth="1"/>
    <col min="6" max="16384" width="11.42578125" style="82"/>
  </cols>
  <sheetData>
    <row r="1" spans="1:5" x14ac:dyDescent="0.2">
      <c r="A1" s="568" t="s">
        <v>778</v>
      </c>
    </row>
    <row r="2" spans="1:5" x14ac:dyDescent="0.2">
      <c r="A2" s="467" t="s">
        <v>863</v>
      </c>
    </row>
    <row r="3" spans="1:5" x14ac:dyDescent="0.2">
      <c r="A3" s="467"/>
    </row>
    <row r="4" spans="1:5" ht="25.5" x14ac:dyDescent="0.2">
      <c r="A4" s="543" t="s">
        <v>779</v>
      </c>
      <c r="B4" s="463" t="s">
        <v>780</v>
      </c>
      <c r="C4" s="540" t="s">
        <v>781</v>
      </c>
      <c r="D4" s="463" t="s">
        <v>782</v>
      </c>
      <c r="E4" s="541" t="s">
        <v>783</v>
      </c>
    </row>
    <row r="5" spans="1:5" ht="38.25" x14ac:dyDescent="0.2">
      <c r="A5" s="569" t="s">
        <v>784</v>
      </c>
      <c r="B5" s="565" t="s">
        <v>785</v>
      </c>
      <c r="C5" s="570" t="s">
        <v>786</v>
      </c>
      <c r="D5" s="565" t="s">
        <v>533</v>
      </c>
      <c r="E5" s="571" t="s">
        <v>533</v>
      </c>
    </row>
    <row r="6" spans="1:5" ht="62.25" customHeight="1" x14ac:dyDescent="0.2">
      <c r="A6" s="569" t="s">
        <v>787</v>
      </c>
      <c r="B6" s="565" t="s">
        <v>788</v>
      </c>
      <c r="C6" s="570" t="s">
        <v>789</v>
      </c>
      <c r="D6" s="573" t="s">
        <v>790</v>
      </c>
      <c r="E6" s="571" t="s">
        <v>791</v>
      </c>
    </row>
    <row r="7" spans="1:5" ht="99.75" customHeight="1" x14ac:dyDescent="0.2">
      <c r="A7" s="569" t="s">
        <v>792</v>
      </c>
      <c r="B7" s="565" t="s">
        <v>793</v>
      </c>
      <c r="C7" s="570" t="s">
        <v>794</v>
      </c>
      <c r="D7" s="573" t="s">
        <v>795</v>
      </c>
      <c r="E7" s="571" t="s">
        <v>796</v>
      </c>
    </row>
    <row r="8" spans="1:5" ht="122.25" customHeight="1" x14ac:dyDescent="0.2">
      <c r="A8" s="736" t="s">
        <v>797</v>
      </c>
      <c r="B8" s="737" t="s">
        <v>798</v>
      </c>
      <c r="C8" s="739" t="s">
        <v>799</v>
      </c>
      <c r="D8" s="574" t="s">
        <v>800</v>
      </c>
      <c r="E8" s="571" t="s">
        <v>801</v>
      </c>
    </row>
    <row r="9" spans="1:5" ht="76.5" x14ac:dyDescent="0.2">
      <c r="A9" s="736"/>
      <c r="B9" s="738"/>
      <c r="C9" s="739"/>
      <c r="D9" s="575" t="s">
        <v>802</v>
      </c>
      <c r="E9" s="572" t="s">
        <v>803</v>
      </c>
    </row>
    <row r="10" spans="1:5" ht="54" customHeight="1" x14ac:dyDescent="0.2">
      <c r="A10" s="740" t="s">
        <v>805</v>
      </c>
      <c r="B10" s="740"/>
      <c r="C10" s="740"/>
      <c r="D10" s="740"/>
      <c r="E10" s="740"/>
    </row>
    <row r="11" spans="1:5" ht="24" customHeight="1" x14ac:dyDescent="0.2">
      <c r="A11" s="82" t="s">
        <v>804</v>
      </c>
    </row>
    <row r="12" spans="1:5" ht="24" customHeight="1" x14ac:dyDescent="0.2"/>
  </sheetData>
  <mergeCells count="4">
    <mergeCell ref="A8:A9"/>
    <mergeCell ref="B8:B9"/>
    <mergeCell ref="C8:C9"/>
    <mergeCell ref="A10:E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9BAE-17A6-4B0E-8B50-2B55B38A076B}">
  <dimension ref="A1:C14"/>
  <sheetViews>
    <sheetView workbookViewId="0">
      <selection activeCell="A14" sqref="A14"/>
    </sheetView>
  </sheetViews>
  <sheetFormatPr baseColWidth="10" defaultColWidth="11.42578125" defaultRowHeight="12.75" x14ac:dyDescent="0.2"/>
  <cols>
    <col min="1" max="1" width="37.28515625" style="2" bestFit="1" customWidth="1"/>
    <col min="2" max="2" width="13.7109375" style="2" customWidth="1"/>
    <col min="3" max="3" width="15.28515625" style="2" customWidth="1"/>
    <col min="4" max="16384" width="11.42578125" style="2"/>
  </cols>
  <sheetData>
    <row r="1" spans="1:3" x14ac:dyDescent="0.2">
      <c r="A1" s="624" t="s">
        <v>137</v>
      </c>
      <c r="B1" s="624"/>
      <c r="C1" s="624"/>
    </row>
    <row r="2" spans="1:3" x14ac:dyDescent="0.2">
      <c r="A2" s="624" t="s">
        <v>220</v>
      </c>
      <c r="B2" s="624"/>
      <c r="C2" s="624"/>
    </row>
    <row r="3" spans="1:3" x14ac:dyDescent="0.2">
      <c r="A3" s="97"/>
      <c r="B3" s="97"/>
      <c r="C3" s="97"/>
    </row>
    <row r="4" spans="1:3" ht="25.5" x14ac:dyDescent="0.2">
      <c r="A4" s="208" t="s">
        <v>60</v>
      </c>
      <c r="B4" s="104" t="s">
        <v>315</v>
      </c>
      <c r="C4" s="104" t="s">
        <v>316</v>
      </c>
    </row>
    <row r="5" spans="1:3" x14ac:dyDescent="0.2">
      <c r="A5" s="209" t="s">
        <v>138</v>
      </c>
      <c r="B5" s="210"/>
      <c r="C5" s="211"/>
    </row>
    <row r="6" spans="1:3" x14ac:dyDescent="0.2">
      <c r="A6" s="114" t="s">
        <v>139</v>
      </c>
      <c r="B6" s="212">
        <v>1.4999999999999999E-2</v>
      </c>
      <c r="C6" s="212">
        <v>1.4999999999999999E-2</v>
      </c>
    </row>
    <row r="7" spans="1:3" x14ac:dyDescent="0.2">
      <c r="A7" s="213" t="s">
        <v>140</v>
      </c>
      <c r="B7" s="351">
        <v>3.3600000000000074E-2</v>
      </c>
      <c r="C7" s="214">
        <v>1.8699999999999939E-2</v>
      </c>
    </row>
    <row r="8" spans="1:3" x14ac:dyDescent="0.2">
      <c r="A8" s="215" t="s">
        <v>141</v>
      </c>
      <c r="B8" s="216"/>
      <c r="C8" s="217"/>
    </row>
    <row r="9" spans="1:3" x14ac:dyDescent="0.2">
      <c r="A9" s="218" t="s">
        <v>221</v>
      </c>
      <c r="B9" s="219">
        <v>288</v>
      </c>
      <c r="C9" s="219">
        <v>288</v>
      </c>
    </row>
    <row r="10" spans="1:3" x14ac:dyDescent="0.2">
      <c r="A10" s="218" t="s">
        <v>142</v>
      </c>
      <c r="B10" s="220">
        <v>1616</v>
      </c>
      <c r="C10" s="221">
        <v>1616</v>
      </c>
    </row>
    <row r="11" spans="1:3" x14ac:dyDescent="0.2">
      <c r="A11" s="222" t="s">
        <v>143</v>
      </c>
      <c r="B11" s="223">
        <v>3203.3237663593113</v>
      </c>
      <c r="C11" s="223">
        <v>3203.3237663593113</v>
      </c>
    </row>
    <row r="12" spans="1:3" ht="39.75" customHeight="1" x14ac:dyDescent="0.2">
      <c r="A12" s="642" t="s">
        <v>454</v>
      </c>
      <c r="B12" s="642"/>
      <c r="C12" s="642"/>
    </row>
    <row r="13" spans="1:3" x14ac:dyDescent="0.2">
      <c r="A13" s="155" t="s">
        <v>78</v>
      </c>
      <c r="B13" s="95"/>
      <c r="C13" s="95"/>
    </row>
    <row r="14" spans="1:3" x14ac:dyDescent="0.2">
      <c r="A14" s="95"/>
      <c r="B14" s="95"/>
      <c r="C14" s="95"/>
    </row>
  </sheetData>
  <mergeCells count="3">
    <mergeCell ref="A1:C1"/>
    <mergeCell ref="A2:C2"/>
    <mergeCell ref="A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AC3BD-8034-4C52-84DF-CEC301E33480}">
  <dimension ref="A1:F16"/>
  <sheetViews>
    <sheetView workbookViewId="0">
      <selection activeCell="B1" sqref="B1"/>
    </sheetView>
  </sheetViews>
  <sheetFormatPr baseColWidth="10" defaultColWidth="11.42578125" defaultRowHeight="12.75" x14ac:dyDescent="0.2"/>
  <cols>
    <col min="1" max="1" width="40.42578125" style="2" customWidth="1"/>
    <col min="2" max="2" width="12.7109375" style="2" bestFit="1" customWidth="1"/>
    <col min="3" max="3" width="11" style="2" customWidth="1"/>
    <col min="4" max="4" width="12.28515625" style="2" customWidth="1"/>
    <col min="5" max="5" width="17" style="2" customWidth="1"/>
    <col min="6" max="16384" width="11.42578125" style="2"/>
  </cols>
  <sheetData>
    <row r="1" spans="1:6" x14ac:dyDescent="0.2">
      <c r="A1" s="130" t="s">
        <v>79</v>
      </c>
      <c r="B1" s="131"/>
      <c r="C1" s="131"/>
      <c r="D1" s="131"/>
    </row>
    <row r="2" spans="1:6" x14ac:dyDescent="0.2">
      <c r="A2" s="130" t="s">
        <v>222</v>
      </c>
      <c r="B2" s="131"/>
      <c r="C2" s="131"/>
      <c r="D2" s="131"/>
    </row>
    <row r="3" spans="1:6" x14ac:dyDescent="0.2">
      <c r="A3" s="132" t="s">
        <v>237</v>
      </c>
      <c r="B3" s="131"/>
      <c r="C3" s="131"/>
      <c r="D3" s="131"/>
    </row>
    <row r="4" spans="1:6" x14ac:dyDescent="0.2">
      <c r="A4" s="133"/>
      <c r="B4" s="131"/>
      <c r="C4" s="131"/>
      <c r="D4" s="131"/>
    </row>
    <row r="5" spans="1:6" ht="25.5" x14ac:dyDescent="0.2">
      <c r="A5" s="134"/>
      <c r="B5" s="104" t="s">
        <v>314</v>
      </c>
      <c r="C5" s="104" t="s">
        <v>207</v>
      </c>
      <c r="D5" s="135" t="s">
        <v>208</v>
      </c>
      <c r="E5" s="135" t="s">
        <v>223</v>
      </c>
    </row>
    <row r="6" spans="1:6" x14ac:dyDescent="0.2">
      <c r="A6" s="134" t="s">
        <v>80</v>
      </c>
      <c r="B6" s="136">
        <v>47947074.864667661</v>
      </c>
      <c r="C6" s="136">
        <v>49500578.337549157</v>
      </c>
      <c r="D6" s="137">
        <v>1553503.472881496</v>
      </c>
      <c r="E6" s="138">
        <v>3.2400380571000698</v>
      </c>
      <c r="F6" s="139"/>
    </row>
    <row r="7" spans="1:6" x14ac:dyDescent="0.2">
      <c r="A7" s="140" t="s">
        <v>81</v>
      </c>
      <c r="B7" s="141">
        <v>40801870.475839339</v>
      </c>
      <c r="C7" s="141">
        <v>41590640.637044556</v>
      </c>
      <c r="D7" s="142">
        <v>788770.16120521724</v>
      </c>
      <c r="E7" s="143">
        <v>1.9331715727892496</v>
      </c>
      <c r="F7" s="139"/>
    </row>
    <row r="8" spans="1:6" x14ac:dyDescent="0.2">
      <c r="A8" s="144" t="s">
        <v>82</v>
      </c>
      <c r="B8" s="145">
        <v>2148138.1357515296</v>
      </c>
      <c r="C8" s="145">
        <v>2094681.4949553134</v>
      </c>
      <c r="D8" s="146">
        <v>-53456.640796216205</v>
      </c>
      <c r="E8" s="147">
        <v>-2.4885103944916609</v>
      </c>
      <c r="F8" s="139"/>
    </row>
    <row r="9" spans="1:6" x14ac:dyDescent="0.2">
      <c r="A9" s="144" t="s">
        <v>83</v>
      </c>
      <c r="B9" s="145">
        <v>38653732.340087809</v>
      </c>
      <c r="C9" s="145">
        <v>39495959.14208924</v>
      </c>
      <c r="D9" s="146">
        <v>842226.80200143158</v>
      </c>
      <c r="E9" s="147">
        <v>2.1789016247933057</v>
      </c>
      <c r="F9" s="139"/>
    </row>
    <row r="10" spans="1:6" x14ac:dyDescent="0.2">
      <c r="A10" s="140" t="s">
        <v>205</v>
      </c>
      <c r="B10" s="141">
        <v>-36848.191795063671</v>
      </c>
      <c r="C10" s="141">
        <v>3401.7864772374742</v>
      </c>
      <c r="D10" s="142">
        <v>40249.978272301145</v>
      </c>
      <c r="E10" s="552" t="str">
        <f>"-109,2 (1)"</f>
        <v>-109,2 (1)</v>
      </c>
      <c r="F10" s="139"/>
    </row>
    <row r="11" spans="1:6" x14ac:dyDescent="0.2">
      <c r="A11" s="140" t="s">
        <v>84</v>
      </c>
      <c r="B11" s="141">
        <v>2703661.9049853147</v>
      </c>
      <c r="C11" s="141">
        <v>2453297.2271573618</v>
      </c>
      <c r="D11" s="142">
        <v>-250364.6778279529</v>
      </c>
      <c r="E11" s="143">
        <v>-9.2602065874546788</v>
      </c>
      <c r="F11" s="139"/>
    </row>
    <row r="12" spans="1:6" ht="15" x14ac:dyDescent="0.2">
      <c r="A12" s="148" t="s">
        <v>901</v>
      </c>
      <c r="B12" s="149">
        <v>4478390.6756380713</v>
      </c>
      <c r="C12" s="149">
        <v>5453238.6868699994</v>
      </c>
      <c r="D12" s="150">
        <v>974848.01123192813</v>
      </c>
      <c r="E12" s="151">
        <v>21.767819778095475</v>
      </c>
      <c r="F12" s="139"/>
    </row>
    <row r="13" spans="1:6" ht="5.25" customHeight="1" x14ac:dyDescent="0.2">
      <c r="A13" s="602"/>
      <c r="B13" s="603"/>
      <c r="C13" s="603"/>
      <c r="D13" s="604"/>
      <c r="E13" s="605"/>
      <c r="F13" s="139"/>
    </row>
    <row r="14" spans="1:6" ht="25.5" customHeight="1" x14ac:dyDescent="0.2">
      <c r="A14" s="643" t="s">
        <v>902</v>
      </c>
      <c r="B14" s="643"/>
      <c r="C14" s="643"/>
      <c r="D14" s="643"/>
      <c r="E14" s="643"/>
    </row>
    <row r="15" spans="1:6" ht="41.25" customHeight="1" x14ac:dyDescent="0.2">
      <c r="A15" s="643" t="s">
        <v>243</v>
      </c>
      <c r="B15" s="643"/>
      <c r="C15" s="643"/>
      <c r="D15" s="643"/>
      <c r="E15" s="643"/>
    </row>
    <row r="16" spans="1:6" ht="18" customHeight="1" x14ac:dyDescent="0.2">
      <c r="A16" s="2" t="s">
        <v>26</v>
      </c>
      <c r="C16" s="26"/>
    </row>
  </sheetData>
  <mergeCells count="2">
    <mergeCell ref="A15:E15"/>
    <mergeCell ref="A14:E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A9CD-D284-45AF-85C5-E55D57C25A46}">
  <dimension ref="A1:G20"/>
  <sheetViews>
    <sheetView workbookViewId="0">
      <selection activeCell="A17" sqref="A17"/>
    </sheetView>
  </sheetViews>
  <sheetFormatPr baseColWidth="10" defaultColWidth="10.7109375" defaultRowHeight="12.75" x14ac:dyDescent="0.2"/>
  <cols>
    <col min="1" max="1" width="55.42578125" style="2" customWidth="1"/>
    <col min="2" max="5" width="13.7109375" style="2" customWidth="1"/>
    <col min="6" max="16384" width="10.7109375" style="2"/>
  </cols>
  <sheetData>
    <row r="1" spans="1:7" x14ac:dyDescent="0.2">
      <c r="A1" s="644" t="s">
        <v>144</v>
      </c>
      <c r="B1" s="644"/>
      <c r="C1" s="644"/>
      <c r="D1" s="644"/>
      <c r="E1" s="644"/>
    </row>
    <row r="2" spans="1:7" x14ac:dyDescent="0.2">
      <c r="A2" s="644" t="s">
        <v>224</v>
      </c>
      <c r="B2" s="644"/>
      <c r="C2" s="644"/>
      <c r="D2" s="644"/>
      <c r="E2" s="644"/>
    </row>
    <row r="3" spans="1:7" x14ac:dyDescent="0.2">
      <c r="A3" s="645" t="s">
        <v>238</v>
      </c>
      <c r="B3" s="645"/>
      <c r="C3" s="645"/>
      <c r="D3" s="645"/>
      <c r="E3" s="645"/>
    </row>
    <row r="4" spans="1:7" x14ac:dyDescent="0.2">
      <c r="A4" s="251"/>
      <c r="B4" s="251"/>
      <c r="C4" s="251"/>
      <c r="D4" s="251"/>
      <c r="E4" s="251"/>
    </row>
    <row r="5" spans="1:7" ht="25.5" x14ac:dyDescent="0.2">
      <c r="A5" s="314" t="s">
        <v>288</v>
      </c>
      <c r="B5" s="315" t="s">
        <v>217</v>
      </c>
      <c r="C5" s="300" t="s">
        <v>289</v>
      </c>
      <c r="D5" s="315" t="s">
        <v>225</v>
      </c>
    </row>
    <row r="6" spans="1:7" ht="15" x14ac:dyDescent="0.2">
      <c r="A6" s="314" t="s">
        <v>317</v>
      </c>
      <c r="B6" s="316">
        <v>61561484.425886005</v>
      </c>
      <c r="C6" s="317">
        <v>9.2177961244261297</v>
      </c>
      <c r="D6" s="318">
        <v>9.8235652893702792</v>
      </c>
      <c r="F6" s="265"/>
      <c r="G6" s="265"/>
    </row>
    <row r="7" spans="1:7" ht="15" x14ac:dyDescent="0.2">
      <c r="A7" s="66" t="s">
        <v>323</v>
      </c>
      <c r="B7" s="319">
        <v>7051650</v>
      </c>
      <c r="C7" s="320"/>
      <c r="D7" s="321"/>
      <c r="F7" s="265"/>
      <c r="G7" s="326"/>
    </row>
    <row r="8" spans="1:7" ht="15" x14ac:dyDescent="0.2">
      <c r="A8" s="66" t="s">
        <v>327</v>
      </c>
      <c r="B8" s="319">
        <v>1240560</v>
      </c>
      <c r="C8" s="320"/>
      <c r="D8" s="321"/>
      <c r="F8" s="265"/>
      <c r="G8" s="326"/>
    </row>
    <row r="9" spans="1:7" x14ac:dyDescent="0.2">
      <c r="A9" s="66" t="s">
        <v>324</v>
      </c>
      <c r="B9" s="319">
        <v>673200</v>
      </c>
      <c r="C9" s="320"/>
      <c r="D9" s="321"/>
      <c r="F9" s="265"/>
      <c r="G9" s="326"/>
    </row>
    <row r="10" spans="1:7" x14ac:dyDescent="0.2">
      <c r="A10" s="66" t="s">
        <v>325</v>
      </c>
      <c r="B10" s="319">
        <v>1440000</v>
      </c>
      <c r="C10" s="320"/>
      <c r="D10" s="321"/>
    </row>
    <row r="11" spans="1:7" ht="15" x14ac:dyDescent="0.2">
      <c r="A11" s="66" t="s">
        <v>326</v>
      </c>
      <c r="B11" s="319">
        <v>-15678.986211717129</v>
      </c>
      <c r="C11" s="320"/>
      <c r="D11" s="321"/>
    </row>
    <row r="12" spans="1:7" ht="13.15" customHeight="1" x14ac:dyDescent="0.2">
      <c r="A12" s="322" t="s">
        <v>328</v>
      </c>
      <c r="B12" s="323">
        <v>71951215.439674288</v>
      </c>
      <c r="C12" s="324">
        <v>27.281194513410028</v>
      </c>
      <c r="D12" s="325">
        <v>28.358487131702873</v>
      </c>
    </row>
    <row r="13" spans="1:7" x14ac:dyDescent="0.2">
      <c r="A13" s="356" t="s">
        <v>332</v>
      </c>
      <c r="B13" s="326"/>
      <c r="C13" s="265"/>
      <c r="D13" s="265"/>
    </row>
    <row r="14" spans="1:7" x14ac:dyDescent="0.2">
      <c r="A14" s="356" t="s">
        <v>329</v>
      </c>
      <c r="B14" s="326"/>
      <c r="C14" s="265"/>
      <c r="D14" s="265"/>
    </row>
    <row r="15" spans="1:7" ht="26.25" customHeight="1" x14ac:dyDescent="0.2">
      <c r="A15" s="646" t="s">
        <v>330</v>
      </c>
      <c r="B15" s="646"/>
      <c r="C15" s="646"/>
      <c r="D15" s="646"/>
    </row>
    <row r="16" spans="1:7" x14ac:dyDescent="0.2">
      <c r="A16" s="356" t="s">
        <v>331</v>
      </c>
      <c r="B16" s="265"/>
      <c r="C16" s="265"/>
      <c r="D16" s="265"/>
    </row>
    <row r="17" spans="1:4" x14ac:dyDescent="0.2">
      <c r="A17" s="356" t="s">
        <v>333</v>
      </c>
      <c r="B17" s="606"/>
      <c r="C17" s="265"/>
      <c r="D17" s="326"/>
    </row>
    <row r="18" spans="1:4" ht="18" customHeight="1" x14ac:dyDescent="0.2">
      <c r="A18" s="2" t="s">
        <v>290</v>
      </c>
      <c r="B18" s="26"/>
      <c r="D18" s="26"/>
    </row>
    <row r="19" spans="1:4" x14ac:dyDescent="0.2">
      <c r="B19" s="26"/>
    </row>
    <row r="20" spans="1:4" x14ac:dyDescent="0.2">
      <c r="B20" s="26"/>
      <c r="C20" s="385"/>
    </row>
  </sheetData>
  <mergeCells count="4">
    <mergeCell ref="A1:E1"/>
    <mergeCell ref="A2:E2"/>
    <mergeCell ref="A3:E3"/>
    <mergeCell ref="A15:D15"/>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57A1B-AA85-42FF-AFC1-FD5A54D7E465}">
  <dimension ref="A1:M18"/>
  <sheetViews>
    <sheetView workbookViewId="0">
      <selection activeCell="A18" sqref="A18"/>
    </sheetView>
  </sheetViews>
  <sheetFormatPr baseColWidth="10" defaultColWidth="11.42578125" defaultRowHeight="12.75" x14ac:dyDescent="0.2"/>
  <cols>
    <col min="1" max="1" width="7.7109375" style="95" customWidth="1"/>
    <col min="2" max="2" width="38.7109375" style="95" customWidth="1"/>
    <col min="3" max="8" width="12.5703125" style="95" customWidth="1"/>
    <col min="9" max="16384" width="11.42578125" style="95"/>
  </cols>
  <sheetData>
    <row r="1" spans="1:13" x14ac:dyDescent="0.2">
      <c r="A1" s="649" t="s">
        <v>269</v>
      </c>
      <c r="B1" s="649"/>
      <c r="C1" s="152"/>
      <c r="D1" s="152"/>
      <c r="E1" s="97"/>
      <c r="F1" s="152"/>
      <c r="G1" s="152"/>
      <c r="H1" s="152"/>
    </row>
    <row r="2" spans="1:13" x14ac:dyDescent="0.2">
      <c r="A2" s="649" t="s">
        <v>226</v>
      </c>
      <c r="B2" s="649"/>
      <c r="C2" s="153"/>
      <c r="D2" s="152"/>
      <c r="E2" s="154"/>
      <c r="F2" s="152"/>
      <c r="G2" s="152"/>
      <c r="H2" s="152"/>
    </row>
    <row r="3" spans="1:13" x14ac:dyDescent="0.2">
      <c r="A3" s="650" t="s">
        <v>452</v>
      </c>
      <c r="B3" s="650"/>
      <c r="C3" s="156"/>
      <c r="D3" s="127"/>
      <c r="E3" s="154"/>
      <c r="F3" s="127"/>
      <c r="G3" s="127"/>
      <c r="H3" s="127"/>
    </row>
    <row r="4" spans="1:13" x14ac:dyDescent="0.2">
      <c r="B4" s="154"/>
      <c r="E4" s="154"/>
    </row>
    <row r="5" spans="1:13" x14ac:dyDescent="0.2">
      <c r="A5" s="647" t="s">
        <v>60</v>
      </c>
      <c r="B5" s="640"/>
      <c r="C5" s="647" t="s">
        <v>61</v>
      </c>
      <c r="D5" s="648"/>
      <c r="E5" s="647" t="s">
        <v>62</v>
      </c>
      <c r="F5" s="648"/>
      <c r="G5" s="97"/>
      <c r="H5" s="97"/>
    </row>
    <row r="6" spans="1:13" x14ac:dyDescent="0.2">
      <c r="A6" s="651"/>
      <c r="B6" s="652"/>
      <c r="C6" s="158" t="s">
        <v>227</v>
      </c>
      <c r="D6" s="89" t="s">
        <v>122</v>
      </c>
      <c r="E6" s="158" t="s">
        <v>227</v>
      </c>
      <c r="F6" s="89" t="s">
        <v>122</v>
      </c>
      <c r="G6" s="97"/>
      <c r="H6" s="97"/>
    </row>
    <row r="7" spans="1:13" x14ac:dyDescent="0.2">
      <c r="A7" s="159" t="s">
        <v>63</v>
      </c>
      <c r="B7" s="114" t="s">
        <v>85</v>
      </c>
      <c r="C7" s="160">
        <v>52902648.630185142</v>
      </c>
      <c r="D7" s="161">
        <v>23.451210378698111</v>
      </c>
      <c r="E7" s="160">
        <v>55198912.021142602</v>
      </c>
      <c r="F7" s="161">
        <v>23.390041606669694</v>
      </c>
      <c r="G7" s="162"/>
      <c r="H7" s="162"/>
      <c r="J7" s="163"/>
      <c r="K7" s="164"/>
    </row>
    <row r="8" spans="1:13" x14ac:dyDescent="0.2">
      <c r="A8" s="159" t="s">
        <v>64</v>
      </c>
      <c r="B8" s="114" t="s">
        <v>86</v>
      </c>
      <c r="C8" s="160">
        <v>47947074.834015869</v>
      </c>
      <c r="D8" s="161">
        <v>21.254454513911032</v>
      </c>
      <c r="E8" s="160">
        <v>49500578.333852239</v>
      </c>
      <c r="F8" s="161">
        <v>20.975424050741093</v>
      </c>
      <c r="G8" s="162"/>
      <c r="H8" s="162"/>
      <c r="J8" s="163"/>
      <c r="K8" s="164"/>
      <c r="M8" s="128"/>
    </row>
    <row r="9" spans="1:13" x14ac:dyDescent="0.2">
      <c r="A9" s="159" t="s">
        <v>87</v>
      </c>
      <c r="B9" s="114" t="s">
        <v>88</v>
      </c>
      <c r="C9" s="160">
        <v>61561484.425886005</v>
      </c>
      <c r="D9" s="161">
        <v>27.289584923970327</v>
      </c>
      <c r="E9" s="160">
        <v>71951215.439674288</v>
      </c>
      <c r="F9" s="161">
        <v>30.488679235920923</v>
      </c>
      <c r="G9" s="162"/>
      <c r="H9" s="162"/>
      <c r="J9" s="163"/>
      <c r="K9" s="164"/>
    </row>
    <row r="10" spans="1:13" x14ac:dyDescent="0.2">
      <c r="A10" s="165" t="s">
        <v>89</v>
      </c>
      <c r="B10" s="107" t="s">
        <v>39</v>
      </c>
      <c r="C10" s="166">
        <v>-8658835.795700863</v>
      </c>
      <c r="D10" s="167">
        <v>-3.8383745452722176</v>
      </c>
      <c r="E10" s="166">
        <v>-16752303.418531686</v>
      </c>
      <c r="F10" s="167">
        <v>-7.0986376292512325</v>
      </c>
      <c r="G10" s="162"/>
      <c r="H10" s="168"/>
      <c r="K10" s="164"/>
    </row>
    <row r="11" spans="1:13" x14ac:dyDescent="0.2">
      <c r="A11" s="169" t="s">
        <v>90</v>
      </c>
      <c r="B11" s="170" t="s">
        <v>91</v>
      </c>
      <c r="C11" s="171">
        <v>-13614409.591870137</v>
      </c>
      <c r="D11" s="172">
        <v>-6.0351304100592955</v>
      </c>
      <c r="E11" s="171">
        <v>-22450637.105822049</v>
      </c>
      <c r="F11" s="172">
        <v>-9.5132551851798315</v>
      </c>
      <c r="G11" s="162"/>
      <c r="H11" s="168"/>
      <c r="K11" s="164"/>
    </row>
    <row r="12" spans="1:13" x14ac:dyDescent="0.2">
      <c r="A12" s="400" t="s">
        <v>453</v>
      </c>
    </row>
    <row r="13" spans="1:13" ht="14.45" customHeight="1" x14ac:dyDescent="0.2">
      <c r="A13" s="95" t="s">
        <v>24</v>
      </c>
      <c r="C13" s="128"/>
      <c r="D13" s="128"/>
      <c r="E13" s="128"/>
      <c r="F13" s="128"/>
      <c r="G13" s="128"/>
      <c r="H13" s="128"/>
    </row>
    <row r="14" spans="1:13" x14ac:dyDescent="0.2">
      <c r="C14" s="128"/>
      <c r="D14" s="128"/>
      <c r="E14" s="128"/>
      <c r="F14" s="164"/>
      <c r="G14" s="128"/>
      <c r="H14" s="128"/>
    </row>
    <row r="15" spans="1:13" x14ac:dyDescent="0.2">
      <c r="C15" s="128"/>
      <c r="D15" s="128"/>
      <c r="E15" s="128"/>
      <c r="F15" s="164"/>
      <c r="G15" s="128"/>
      <c r="H15" s="128"/>
    </row>
    <row r="16" spans="1:13" x14ac:dyDescent="0.2">
      <c r="C16" s="386"/>
      <c r="D16" s="128"/>
      <c r="E16" s="129"/>
      <c r="F16" s="164"/>
      <c r="G16" s="128"/>
      <c r="H16" s="128"/>
      <c r="I16" s="113"/>
      <c r="J16" s="113"/>
      <c r="K16" s="113"/>
    </row>
    <row r="17" spans="3:8" x14ac:dyDescent="0.2">
      <c r="C17" s="128"/>
      <c r="D17" s="128"/>
      <c r="E17" s="128"/>
      <c r="F17" s="164"/>
      <c r="G17" s="128"/>
      <c r="H17" s="128"/>
    </row>
    <row r="18" spans="3:8" x14ac:dyDescent="0.2">
      <c r="C18" s="128"/>
      <c r="D18" s="128"/>
      <c r="E18" s="128"/>
      <c r="F18" s="128"/>
      <c r="G18" s="128"/>
      <c r="H18" s="128"/>
    </row>
  </sheetData>
  <mergeCells count="6">
    <mergeCell ref="E5:F5"/>
    <mergeCell ref="A1:B1"/>
    <mergeCell ref="A2:B2"/>
    <mergeCell ref="A3:B3"/>
    <mergeCell ref="A5:B6"/>
    <mergeCell ref="C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2" ma:contentTypeDescription="Crear nuevo documento." ma:contentTypeScope="" ma:versionID="40d8654f7335d125b3972b4bf76a24a2">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42465ffc8d8d54e37aa3c42709080af"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F613D4-6807-4C1E-94C8-51BA87C59011}">
  <ds:schemaRefs>
    <ds:schemaRef ds:uri="http://schemas.microsoft.com/sharepoint/v3/contenttype/forms"/>
  </ds:schemaRefs>
</ds:datastoreItem>
</file>

<file path=customXml/itemProps2.xml><?xml version="1.0" encoding="utf-8"?>
<ds:datastoreItem xmlns:ds="http://schemas.openxmlformats.org/officeDocument/2006/customXml" ds:itemID="{6AF7D1ED-6D64-458C-BAB1-B33F178A0A55}">
  <ds:schemaRefs>
    <ds:schemaRef ds:uri="http://schemas.microsoft.com/office/2006/metadata/properties"/>
    <ds:schemaRef ds:uri="9406bea5-fcf1-424a-9f5e-6e7d0d8d5db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a29962c2-db64-44b6-bb40-607f45c46189"/>
    <ds:schemaRef ds:uri="http://www.w3.org/XML/1998/namespace"/>
    <ds:schemaRef ds:uri="http://purl.org/dc/dcmitype/"/>
  </ds:schemaRefs>
</ds:datastoreItem>
</file>

<file path=customXml/itemProps3.xml><?xml version="1.0" encoding="utf-8"?>
<ds:datastoreItem xmlns:ds="http://schemas.openxmlformats.org/officeDocument/2006/customXml" ds:itemID="{69F433C6-278D-4E27-B04C-F0BE492183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54</vt:i4>
      </vt:variant>
      <vt:variant>
        <vt:lpstr>Rangos con nombre</vt:lpstr>
      </vt:variant>
      <vt:variant>
        <vt:i4>8</vt:i4>
      </vt:variant>
    </vt:vector>
  </HeadingPairs>
  <TitlesOfParts>
    <vt:vector size="62" baseType="lpstr">
      <vt:lpstr>C I.1.1</vt:lpstr>
      <vt:lpstr>C I.1.2</vt:lpstr>
      <vt:lpstr>C I.2.1</vt:lpstr>
      <vt:lpstr>C I.2.2</vt:lpstr>
      <vt:lpstr>C I.2.3</vt:lpstr>
      <vt:lpstr>C I.3.1</vt:lpstr>
      <vt:lpstr>C I.3.2</vt:lpstr>
      <vt:lpstr>C I.4.1</vt:lpstr>
      <vt:lpstr>C I.4.2</vt:lpstr>
      <vt:lpstr>C I.5.1</vt:lpstr>
      <vt:lpstr>C I.6.1</vt:lpstr>
      <vt:lpstr>C II.3.1</vt:lpstr>
      <vt:lpstr>C II.4.1</vt:lpstr>
      <vt:lpstr>C II.4.2</vt:lpstr>
      <vt:lpstr>C II.5.1</vt:lpstr>
      <vt:lpstr>C II.5.2</vt:lpstr>
      <vt:lpstr>C II.6.1</vt:lpstr>
      <vt:lpstr>C II.6.2</vt:lpstr>
      <vt:lpstr>C II.7.1</vt:lpstr>
      <vt:lpstr>C II.7.2</vt:lpstr>
      <vt:lpstr>C II.8.1</vt:lpstr>
      <vt:lpstr>C II.9.1</vt:lpstr>
      <vt:lpstr>C III.1.1</vt:lpstr>
      <vt:lpstr>C III.1.2</vt:lpstr>
      <vt:lpstr>C III.1.3</vt:lpstr>
      <vt:lpstr>C III.1.4</vt:lpstr>
      <vt:lpstr>C III.1.5</vt:lpstr>
      <vt:lpstr>C III.1.6</vt:lpstr>
      <vt:lpstr>C III.1.7</vt:lpstr>
      <vt:lpstr>C III.1.8</vt:lpstr>
      <vt:lpstr>C III.1.9</vt:lpstr>
      <vt:lpstr>C III.1.10</vt:lpstr>
      <vt:lpstr>C III.2.1.1</vt:lpstr>
      <vt:lpstr>C III.2.1.2</vt:lpstr>
      <vt:lpstr>C III.2.1.3</vt:lpstr>
      <vt:lpstr>C III.2.1.4</vt:lpstr>
      <vt:lpstr>C III.2.1.5</vt:lpstr>
      <vt:lpstr>C III.2.1.6</vt:lpstr>
      <vt:lpstr>C III.2.2.1</vt:lpstr>
      <vt:lpstr>C A.I.1</vt:lpstr>
      <vt:lpstr>C A.I.2</vt:lpstr>
      <vt:lpstr>C A.I.3</vt:lpstr>
      <vt:lpstr>C A.I.4</vt:lpstr>
      <vt:lpstr>C A.II.1</vt:lpstr>
      <vt:lpstr>C R.4A.1</vt:lpstr>
      <vt:lpstr>C A.II.2</vt:lpstr>
      <vt:lpstr>C A.III.1</vt:lpstr>
      <vt:lpstr>C A.III.2</vt:lpstr>
      <vt:lpstr>C A.III.3</vt:lpstr>
      <vt:lpstr>C R.1.1</vt:lpstr>
      <vt:lpstr>C R.2.1</vt:lpstr>
      <vt:lpstr>C R.3.1</vt:lpstr>
      <vt:lpstr>C R.3.2</vt:lpstr>
      <vt:lpstr>C R.3.3</vt:lpstr>
      <vt:lpstr>'C III.2.1.1'!_ftn1</vt:lpstr>
      <vt:lpstr>'C III.2.1.1'!_ftn2</vt:lpstr>
      <vt:lpstr>'C III.2.1.1'!_ftn3</vt:lpstr>
      <vt:lpstr>'C III.2.1.1'!_ftnref1</vt:lpstr>
      <vt:lpstr>'C R.3.1'!_ftnref1</vt:lpstr>
      <vt:lpstr>'C III.2.1.1'!_ftnref2</vt:lpstr>
      <vt:lpstr>'C III.2.1.1'!_ftnref3</vt:lpstr>
      <vt:lpstr>'C III.2.1.1'!_Hlk74927279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dc:creator>
  <cp:lastModifiedBy>Rocio Valdes</cp:lastModifiedBy>
  <cp:lastPrinted>2020-06-22T20:47:25Z</cp:lastPrinted>
  <dcterms:created xsi:type="dcterms:W3CDTF">2020-06-21T16:33:18Z</dcterms:created>
  <dcterms:modified xsi:type="dcterms:W3CDTF">2021-07-11T22:23:10Z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ies>
</file>