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https://dipres-my.sharepoint.com/personal/jchamorro_dipres_gob_cl/Documents/IFP/IV trimestre/datos/Datos BE/5 de febrero/Cuadros/"/>
    </mc:Choice>
  </mc:AlternateContent>
  <xr:revisionPtr revIDLastSave="1311" documentId="13_ncr:1_{2BFF9B36-2F1F-494F-8EAF-8AD4BCB51BBC}" xr6:coauthVersionLast="46" xr6:coauthVersionMax="46" xr10:uidLastSave="{3B244FF8-18E3-4DB5-9BF1-AFB6518454D8}"/>
  <bookViews>
    <workbookView xWindow="-108" yWindow="-108" windowWidth="23256" windowHeight="12576" tabRatio="890" firstSheet="29" activeTab="30" xr2:uid="{6799923E-7823-43CE-A330-572BB6F08A7D}"/>
  </bookViews>
  <sheets>
    <sheet name="C I.1.1" sheetId="9" r:id="rId1"/>
    <sheet name="C I.2.1" sheetId="4" r:id="rId2"/>
    <sheet name="C I.2.2" sheetId="5" r:id="rId3"/>
    <sheet name="C I.2.3" sheetId="6" r:id="rId4"/>
    <sheet name="C I.3.1" sheetId="13" r:id="rId5"/>
    <sheet name="C I.4.1" sheetId="7" r:id="rId6"/>
    <sheet name="C 1.4.2" sheetId="8" r:id="rId7"/>
    <sheet name="C I.5.1" sheetId="14" r:id="rId8"/>
    <sheet name="C.I.6.1" sheetId="23" r:id="rId9"/>
    <sheet name="C.I.7.1" sheetId="24" r:id="rId10"/>
    <sheet name="C.I.7.2" sheetId="25" r:id="rId11"/>
    <sheet name="C.I.8.1" sheetId="26" r:id="rId12"/>
    <sheet name="C II.1.1" sheetId="12" r:id="rId13"/>
    <sheet name="C II.1.2" sheetId="10" r:id="rId14"/>
    <sheet name="C II.2.1" sheetId="1" r:id="rId15"/>
    <sheet name="C II.2.2" sheetId="2" r:id="rId16"/>
    <sheet name="C II.2.3" sheetId="3" r:id="rId17"/>
    <sheet name="C.II.3.1" sheetId="28" r:id="rId18"/>
    <sheet name="C.II.3.2" sheetId="29" r:id="rId19"/>
    <sheet name="C.II.4.1" sheetId="30" r:id="rId20"/>
    <sheet name="C.II.4.2" sheetId="31" r:id="rId21"/>
    <sheet name="C.II.5.1" sheetId="32" r:id="rId22"/>
    <sheet name="C II.6.1" sheetId="73" r:id="rId23"/>
    <sheet name="C III.3.1" sheetId="11" r:id="rId24"/>
    <sheet name="C.III.4.1" sheetId="33" r:id="rId25"/>
    <sheet name="C.III.4.2" sheetId="42" r:id="rId26"/>
    <sheet name="C.III.4.3" sheetId="34" r:id="rId27"/>
    <sheet name="C.III.4.4" sheetId="35" r:id="rId28"/>
    <sheet name="C.III.5.1" sheetId="36" r:id="rId29"/>
    <sheet name="C.III.5.2" sheetId="37" r:id="rId30"/>
    <sheet name="C.III.6.1" sheetId="38" r:id="rId31"/>
    <sheet name="C.III.6.2" sheetId="39" r:id="rId32"/>
    <sheet name="C.III.7.1" sheetId="40" r:id="rId33"/>
    <sheet name="C.III.8.1" sheetId="74" r:id="rId34"/>
    <sheet name="C A.I.1" sheetId="15" r:id="rId35"/>
    <sheet name="C A.I.2" sheetId="16" r:id="rId36"/>
    <sheet name="C A.I.3" sheetId="17" r:id="rId37"/>
    <sheet name="C A.I.4" sheetId="18" r:id="rId38"/>
    <sheet name="C A.I.5" sheetId="19" r:id="rId39"/>
    <sheet name="C A.I.6" sheetId="20" r:id="rId40"/>
    <sheet name="C A.I.7" sheetId="21" r:id="rId41"/>
    <sheet name="C A.I.8" sheetId="22" r:id="rId42"/>
    <sheet name="C.A.II.1" sheetId="60" r:id="rId43"/>
    <sheet name="C.A.II.2" sheetId="61" r:id="rId44"/>
    <sheet name="C.A.II.3" sheetId="62" r:id="rId45"/>
    <sheet name="C.A.II.4" sheetId="63" r:id="rId46"/>
    <sheet name="C.A.II.5" sheetId="64" r:id="rId47"/>
    <sheet name="C.A.II.6" sheetId="65" r:id="rId48"/>
    <sheet name="C.A.II.7" sheetId="66" r:id="rId49"/>
    <sheet name="C.A.II.8" sheetId="67" r:id="rId50"/>
    <sheet name="C.A.II.9" sheetId="68" r:id="rId51"/>
    <sheet name="C.A.II.10" sheetId="69" r:id="rId52"/>
    <sheet name="C.A.II.11" sheetId="70" r:id="rId53"/>
    <sheet name="C.A.II.12" sheetId="71" r:id="rId54"/>
    <sheet name="C.A.II.13" sheetId="72" r:id="rId55"/>
    <sheet name="C.A.III.1" sheetId="43" r:id="rId56"/>
    <sheet name="C.A.III.2" sheetId="44" r:id="rId57"/>
    <sheet name="C.A.III.3" sheetId="45" r:id="rId58"/>
    <sheet name="C R.1.1" sheetId="46" r:id="rId59"/>
    <sheet name="C R.2.1" sheetId="47" r:id="rId60"/>
    <sheet name="C R.2.2" sheetId="48" r:id="rId61"/>
    <sheet name="C R.2.3" sheetId="49" r:id="rId62"/>
    <sheet name="C R.3.1" sheetId="50" r:id="rId63"/>
    <sheet name="C R.3.2" sheetId="51" r:id="rId64"/>
    <sheet name="C R.3.3" sheetId="52" r:id="rId65"/>
    <sheet name="C R.4.1" sheetId="53" r:id="rId66"/>
    <sheet name="C R.4.2" sheetId="54" r:id="rId67"/>
    <sheet name="C R.5.1" sheetId="55" r:id="rId68"/>
    <sheet name="C R.5.2" sheetId="56" r:id="rId69"/>
    <sheet name="C R.5.3" sheetId="57" r:id="rId70"/>
    <sheet name="C R.6.1" sheetId="58" r:id="rId71"/>
    <sheet name="C R.6.2" sheetId="59" r:id="rId72"/>
  </sheets>
  <externalReferences>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C">[1]A!#REF!</definedName>
    <definedName name="_0012TC">#REF!</definedName>
    <definedName name="_0106TC">[2]Hoja1!$B$77:$D$94</definedName>
    <definedName name="_0112TC">[2]Hoja1!$B$77:$E$94</definedName>
    <definedName name="_1INT_DEBT">'[3]12. Table 3-7'!#REF!</definedName>
    <definedName name="_C">[4]A!#REF!</definedName>
    <definedName name="_Fill" hidden="1">[5]CHIL5050!$C$5:$BK$5</definedName>
    <definedName name="_ftn1" localSheetId="58">'C R.1.1'!$A$43</definedName>
    <definedName name="_ftn2" localSheetId="58">'C R.1.1'!$A$44</definedName>
    <definedName name="_ftnref1" localSheetId="58">'C R.1.1'!$D$4</definedName>
    <definedName name="_ftnref2" localSheetId="58">'C R.1.1'!$B$7</definedName>
    <definedName name="_msoanchor_2">'[6]C R.1.1'!#REF!</definedName>
    <definedName name="_Parse_Out" hidden="1">[5]CHIL5050!$B$5</definedName>
    <definedName name="A">[1]A!$A$203:$K$210</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[4]A!#REF!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'[7]Spread LA'!#REF!</definedName>
    <definedName name="A_6" hidden="1">#REF!</definedName>
    <definedName name="A_7" hidden="1">#REF!</definedName>
    <definedName name="A_8" hidden="1">#REF!</definedName>
    <definedName name="A_9" hidden="1">'[8]Resumen '!#REF!</definedName>
    <definedName name="aaaa">[2]Hoja1!$B$5:$E$63</definedName>
    <definedName name="aaaaa">[2]Hoja1!$B$5:$E$63</definedName>
    <definedName name="ADJGDPDATA">'[9]Baseline (GDP) (adj for timing)'!$A$10:$U$77</definedName>
    <definedName name="ADJGDPDATALABELS">'[9]Baseline (GDP) (adj for timing)'!$A$9:$U$9</definedName>
    <definedName name="Aii">[1]A!#REF!</definedName>
    <definedName name="AII_2">#REF!</definedName>
    <definedName name="Amortizaciones">#REF!</definedName>
    <definedName name="_xlnm.Print_Area">#REF!</definedName>
    <definedName name="asd" localSheetId="12">#REF!</definedName>
    <definedName name="asd" hidden="1">[10]Bolsas!$Y$6</definedName>
    <definedName name="BACKUP">#REF!</definedName>
    <definedName name="BASEGDPDATA">'[9]Baseline (GDP)'!$A$10:$Z$77</definedName>
    <definedName name="BASEGDPLABELS">'[9]Baseline (GDP)'!$A$9:$Z$9</definedName>
    <definedName name="BASELINE">#REF!</definedName>
    <definedName name="BLPH1" hidden="1">'[7]Spread LA'!#REF!</definedName>
    <definedName name="BLPH13" hidden="1">'[7]Spread LA'!$G$5</definedName>
    <definedName name="BLPH14" hidden="1">[7]Bolsas!$A$6</definedName>
    <definedName name="BLPH15" hidden="1">[7]Bolsas!$C$6</definedName>
    <definedName name="BLPH16" hidden="1">[7]Bolsas!$G$6</definedName>
    <definedName name="BLPH17" hidden="1">[7]Bolsas!$I$6</definedName>
    <definedName name="BLPH18" hidden="1">[7]Bolsas!$K$6</definedName>
    <definedName name="BLPH19" hidden="1">[7]Bolsas!$M$6</definedName>
    <definedName name="BLPH2" hidden="1">'[7]Spread LA'!$A$5</definedName>
    <definedName name="BLPH20" hidden="1">[7]Bolsas!$O$6</definedName>
    <definedName name="BLPH21" hidden="1">[7]Bolsas!$E$6</definedName>
    <definedName name="BLPH22" hidden="1">[7]Bolsas!$Q$6</definedName>
    <definedName name="BLPH23" hidden="1">[7]Bolsas!$S$6</definedName>
    <definedName name="BLPH24" hidden="1">[7]Bolsas!$U$6</definedName>
    <definedName name="BLPH25" hidden="1">[7]Bolsas!$W$6</definedName>
    <definedName name="BLPH26" hidden="1">[7]Bolsas!$Y$6</definedName>
    <definedName name="BLPH27" hidden="1">[7]Bolsas!$AA$6</definedName>
    <definedName name="BLPH28" hidden="1">[7]Bolsas!$AC$6</definedName>
    <definedName name="BLPH29" hidden="1">[7]Bolsas!$AE$6</definedName>
    <definedName name="BLPH3" hidden="1">'[7]Spread LA'!$C$5</definedName>
    <definedName name="BLPH30" hidden="1">[7]Bolsas!$AG$6</definedName>
    <definedName name="BLPH31" hidden="1">[7]Bolsas!$AI$6</definedName>
    <definedName name="BLPH32" hidden="1">[7]Bolsas!$AK$6</definedName>
    <definedName name="BLPH33" hidden="1">[7]Bolsas!$AM$6</definedName>
    <definedName name="BLPH34" hidden="1">#REF!</definedName>
    <definedName name="BLPH35" hidden="1">[7]Bolsas!$AO$6</definedName>
    <definedName name="BLPH36" hidden="1">[7]Bolsas!$AU$6</definedName>
    <definedName name="BLPH37" hidden="1">[7]Bolsas!$AW$6</definedName>
    <definedName name="BLPH38" hidden="1">[7]Bolsas!$AY$6</definedName>
    <definedName name="BLPH39" hidden="1">[7]Bolsas!$BA$6</definedName>
    <definedName name="BLPH4" hidden="1">'[7]Spread LA'!$E$5</definedName>
    <definedName name="BLPH40" hidden="1">[7]Bolsas!$BC$6</definedName>
    <definedName name="BLPH41" hidden="1">[7]Bolsas!$AS$6</definedName>
    <definedName name="BLPH42" hidden="1">[7]Bolsas!$AQ$6</definedName>
    <definedName name="BLPH43" hidden="1">[7]Bolsas!$BE$6</definedName>
    <definedName name="BLPH44" hidden="1">'[7]Spread LA'!$I$5</definedName>
    <definedName name="BLPH45" hidden="1">'[7]Spread LA'!$K$5</definedName>
    <definedName name="BLPH46" hidden="1">'[7]Spread LA'!$M$5</definedName>
    <definedName name="BLPH47" hidden="1">'[7]Spread LA'!$P$5</definedName>
    <definedName name="BLPH48" hidden="1">#REF!</definedName>
    <definedName name="BLPH49" hidden="1">#REF!</definedName>
    <definedName name="BLPH5" hidden="1">'[8]Resumen '!#REF!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[11]PCU!#REF!</definedName>
    <definedName name="BLPH63" hidden="1">#REF!</definedName>
    <definedName name="BLPH64" hidden="1">#REF!</definedName>
    <definedName name="BLPH65" hidden="1">#REF!</definedName>
    <definedName name="BLPH66" hidden="1">#REF!</definedName>
    <definedName name="BLPH67" hidden="1">#REF!</definedName>
    <definedName name="BudgetYear">[12]Placeholders!$C$38</definedName>
    <definedName name="ca" hidden="1">[10]Bolsas!$U$6</definedName>
    <definedName name="CalcAmort">#REF!</definedName>
    <definedName name="Cancel_Prepag">#REF!,#REF!</definedName>
    <definedName name="Cancelaciones">#REF!</definedName>
    <definedName name="Capitulo">[13]Proyeccion!$W$21:$W$156</definedName>
    <definedName name="Cartera_Cons_USD">'[14]Emisores  CD'!$S$74</definedName>
    <definedName name="Cartera_USD">'[14]Emisores  CD'!$S$73</definedName>
    <definedName name="Comisiones">#REF!</definedName>
    <definedName name="CurrentYear">[12]Placeholders!$C$37</definedName>
    <definedName name="das" hidden="1">[10]Bolsas!$AA$6</definedName>
    <definedName name="Datos">[15]Datos!$A$1:$E$5126</definedName>
    <definedName name="dddd">'[3]12. Table 3-7'!#REF!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'[14]Stock Inv'!$B$3</definedName>
    <definedName name="fg" hidden="1">'[10]Spread LA'!$C$5</definedName>
    <definedName name="fromyear">[16]Data!$B$26</definedName>
    <definedName name="GROWTH">#REF!</definedName>
    <definedName name="GRWTH">#REF!</definedName>
    <definedName name="HANDENTEREDDATA">'[9]Hand Entered Data'!$A$1:$C$67</definedName>
    <definedName name="HANDENTEREDDATALABELS">'[9]Hand Entered Data'!$A$1:$C$1</definedName>
    <definedName name="hg" hidden="1">[10]Bolsas!$AG$6</definedName>
    <definedName name="hgd" hidden="1">[10]Bolsas!$AI$6</definedName>
    <definedName name="hhh">#REF!</definedName>
    <definedName name="hhhh">#REF!</definedName>
    <definedName name="Intereses">#REF!</definedName>
    <definedName name="InvCF">[17]Hoja1!$AO$292:$CD$389</definedName>
    <definedName name="IPC_Total98">#REF!</definedName>
    <definedName name="jfhkjf">#REF!</definedName>
    <definedName name="KKK">#REF!</definedName>
    <definedName name="lalala">#REF!</definedName>
    <definedName name="LMaxEmisorUSD">'[14]Emisores  CD'!$S$72</definedName>
    <definedName name="m">[18]Settings!$B$4</definedName>
    <definedName name="Monedas">[13]Tasas!$B$54:$B$71</definedName>
    <definedName name="newbase">[19]Data!$C$3</definedName>
    <definedName name="OFFBUD">#REF!</definedName>
    <definedName name="oldbase">[19]Data!$C$2</definedName>
    <definedName name="OutYear1">[12]Placeholders!$C$39</definedName>
    <definedName name="OutYear2">[12]Placeholders!$C$40</definedName>
    <definedName name="OutYear3">[12]Placeholders!$C$41</definedName>
    <definedName name="OutYear4">[12]Placeholders!$C$42</definedName>
    <definedName name="OutYear5">[12]Placeholders!$C$43</definedName>
    <definedName name="OutYear6">[12]Placeholders!$C$44</definedName>
    <definedName name="OutYear7">[12]Placeholders!$C$45</definedName>
    <definedName name="OutYear8">[12]Placeholders!$C$46</definedName>
    <definedName name="OutYear9">[12]Placeholders!$C$47</definedName>
    <definedName name="Paridades">[13]Tasas!$B$54:$C$71</definedName>
    <definedName name="ParidFechas">#REF!</definedName>
    <definedName name="ParidVigDic2000">#REF!</definedName>
    <definedName name="Partidas">[2]Hoja1!$B$108:$C$130</definedName>
    <definedName name="PartidasCodigos">[2]Hoja1!$B$108:$B$130</definedName>
    <definedName name="PIB_pc" hidden="1">'[20]Gasolina (RBOB)'!$A$1:$E$7</definedName>
    <definedName name="Prepagos">#REF!</definedName>
    <definedName name="Print_Area2">'[21]Growth rates'!$B$3:$M$61</definedName>
    <definedName name="print_area3">#REF!</definedName>
    <definedName name="Proyección">#REF!</definedName>
    <definedName name="Proyecto" localSheetId="12">#REF!</definedName>
    <definedName name="Proyecto" localSheetId="13">#REF!</definedName>
    <definedName name="Proyecto">#REF!</definedName>
    <definedName name="q" hidden="1">[10]Bolsas!$AC$6</definedName>
    <definedName name="qe" hidden="1">[10]Bolsas!$AE$6</definedName>
    <definedName name="qew" localSheetId="12">#REF!</definedName>
    <definedName name="qew" localSheetId="13">#REF!</definedName>
    <definedName name="qew">#REF!</definedName>
    <definedName name="qwerty">[22]A!#REF!</definedName>
    <definedName name="qwerty2">[2]Hoja1!$B$5:$E$63</definedName>
    <definedName name="qwerty3">[22]A!#REF!</definedName>
    <definedName name="qwerty4">[22]A!#REF!</definedName>
    <definedName name="qwerty5">[22]A!$B$8:$B$20</definedName>
    <definedName name="Resumen_Desemb">#REF!</definedName>
    <definedName name="Resumen_Ppto">#REF!,#REF!</definedName>
    <definedName name="Resumen_SD">#REF!</definedName>
    <definedName name="Saldos">#REF!</definedName>
    <definedName name="sem">'[14]Datos Diarios'!$AT$1:$AU$7</definedName>
    <definedName name="Semana">'[14]Datos Diarios'!$AT$1:$AU$7</definedName>
    <definedName name="Servicio_Deuda">#REF!,#REF!,#REF!</definedName>
    <definedName name="SOG">#REF!</definedName>
    <definedName name="SpreadsheetBuilder_12" hidden="1">'[23]Proyecciones PIB (Bloomberg)'!#REF!</definedName>
    <definedName name="SpreadsheetBuilder_13" hidden="1">'[23]Proyecciones PIB (Bloomberg)'!#REF!</definedName>
    <definedName name="SpreadsheetBuilder_14" hidden="1">[24]RIESGO!#REF!</definedName>
    <definedName name="SpreadsheetBuilder_15" hidden="1">'[23]Proyecciones PIB (Bloomberg)'!#REF!</definedName>
    <definedName name="SpreadsheetBuilder_18" hidden="1">'[23]Sorpresas Económicas'!#REF!</definedName>
    <definedName name="SpreadsheetBuilder_19" hidden="1">'[23]Sorpresas Económicas'!#REF!</definedName>
    <definedName name="SpreadsheetBuilder_2" hidden="1">#REF!</definedName>
    <definedName name="SpreadsheetBuilder_22" hidden="1">'[23]Probabilidad de Recesión'!#REF!</definedName>
    <definedName name="SpreadsheetBuilder_23" hidden="1">'[23]Probabilidad de Recesión'!#REF!</definedName>
    <definedName name="SpreadsheetBuilder_25" hidden="1">'[23]Proy PIB B'!#REF!</definedName>
    <definedName name="SpreadsheetBuilder_3" hidden="1">'[25]Gasolina (RBOB)'!$A$1:$E$7</definedName>
    <definedName name="SpreadsheetBuilder_6" hidden="1">#REF!</definedName>
    <definedName name="Tasas_Interes">[13]Tasas!$B$8:$D$49</definedName>
    <definedName name="TasasProy">[26]Tasas!$A$4:$K$65</definedName>
    <definedName name="TasasVig">[2]Hoja1!$B$5:$E$63</definedName>
    <definedName name="TasasVigTipos">[2]Hoja1!$B$5:$B$63</definedName>
    <definedName name="TC">'[14]Stock Inv'!$E$68</definedName>
    <definedName name="Tipos_Tasas">[13]Tasas!$B$8:$B$49</definedName>
    <definedName name="_xlnm.Print_Titles">#N/A</definedName>
    <definedName name="Total__BCX0500706">[17]Hoja1!#REF!</definedName>
    <definedName name="Total__BCX0500806">[17]Hoja1!#REF!</definedName>
    <definedName name="Total__BCX0500906">[17]Hoja1!#REF!</definedName>
    <definedName name="Total__BCX0501006">[17]Hoja1!#REF!</definedName>
    <definedName name="Total__BCX0501206">[17]Hoja1!#REF!</definedName>
    <definedName name="Total__CD">[17]Hoja1!#REF!</definedName>
    <definedName name="Total__Depósito_BCCH">[17]Hoja1!#REF!</definedName>
    <definedName name="Total__DPF_BECH.">[17]Hoja1!#REF!</definedName>
    <definedName name="Total__Pacto_BECH.">[17]Hoja1!#REF!</definedName>
    <definedName name="Total__TD">[17]Hoja1!#REF!</definedName>
    <definedName name="Total_BCP_05">[17]Hoja1!#REF!</definedName>
    <definedName name="Total_BCP_10">[17]Hoja1!#REF!</definedName>
    <definedName name="Total_BCP0800407">[17]Hoja1!#REF!</definedName>
    <definedName name="Total_BCU_05">[17]Hoja1!#REF!</definedName>
    <definedName name="Total_BCU_10">[17]Hoja1!#REF!</definedName>
    <definedName name="Total_DPF_BECH">[17]Hoja1!#REF!</definedName>
    <definedName name="Total_DPR">[17]Hoja1!#REF!</definedName>
    <definedName name="Total_Fondo_Mutuo">[17]Hoja1!#REF!</definedName>
    <definedName name="Total_Pacto_BECH">[17]Hoja1!#REF!</definedName>
    <definedName name="Total_Pacto_C_Bolsa_BECH">[17]Hoja1!#REF!</definedName>
    <definedName name="Totales">#REF!</definedName>
    <definedName name="toyear">[16]Data!$B$27</definedName>
    <definedName name="TSDATA">'[9]Timing Shifts'!$A$9:$S$61</definedName>
    <definedName name="TSLABELS">'[9]Timing Shifts'!$A$8:$S$8</definedName>
    <definedName name="UNADJGDPDATA">'[9]Baseline (GDP)'!$A$10:$Z$100</definedName>
    <definedName name="UNADJGDPDATALABELS">'[9]Baseline (GDP)'!$A$9:$Z$9</definedName>
    <definedName name="wrn.informe._.de._.precios." localSheetId="1" hidden="1">{"informe precios",#N/A,TRUE,"tablas imprimir";"graficos informe",#N/A,TRUE,"graficos"}</definedName>
    <definedName name="wrn.informe._.de._.precios." localSheetId="3" hidden="1">{"informe precios",#N/A,TRUE,"tablas imprimir";"graficos informe",#N/A,TRUE,"graficos"}</definedName>
    <definedName name="wrn.informe._.de._.precios." localSheetId="42" hidden="1">{"informe precios",#N/A,TRUE,"tablas imprimir";"graficos informe",#N/A,TRUE,"graficos"}</definedName>
    <definedName name="wrn.informe._.de._.precios." localSheetId="51" hidden="1">{"informe precios",#N/A,TRUE,"tablas imprimir";"graficos informe",#N/A,TRUE,"graficos"}</definedName>
    <definedName name="wrn.informe._.de._.precios." localSheetId="52" hidden="1">{"informe precios",#N/A,TRUE,"tablas imprimir";"graficos informe",#N/A,TRUE,"graficos"}</definedName>
    <definedName name="wrn.informe._.de._.precios." localSheetId="44" hidden="1">{"informe precios",#N/A,TRUE,"tablas imprimir";"graficos informe",#N/A,TRUE,"graficos"}</definedName>
    <definedName name="wrn.informe._.de._.precios." localSheetId="45" hidden="1">{"informe precios",#N/A,TRUE,"tablas imprimir";"graficos informe",#N/A,TRUE,"graficos"}</definedName>
    <definedName name="wrn.informe._.de._.precios." localSheetId="46" hidden="1">{"informe precios",#N/A,TRUE,"tablas imprimir";"graficos informe",#N/A,TRUE,"graficos"}</definedName>
    <definedName name="wrn.informe._.de._.precios." localSheetId="47" hidden="1">{"informe precios",#N/A,TRUE,"tablas imprimir";"graficos informe",#N/A,TRUE,"graficos"}</definedName>
    <definedName name="wrn.informe._.de._.precios." localSheetId="48" hidden="1">{"informe precios",#N/A,TRUE,"tablas imprimir";"graficos informe",#N/A,TRUE,"graficos"}</definedName>
    <definedName name="wrn.informe._.de._.precios." localSheetId="49" hidden="1">{"informe precios",#N/A,TRUE,"tablas imprimir";"graficos informe",#N/A,TRUE,"graficos"}</definedName>
    <definedName name="wrn.informe._.de._.precios." localSheetId="50" hidden="1">{"informe precios",#N/A,TRUE,"tablas imprimir";"graficos informe",#N/A,TRUE,"graficos"}</definedName>
    <definedName name="wrn.informe._.de._.precios." hidden="1">{"informe precios",#N/A,TRUE,"tablas imprimir";"graficos informe",#N/A,TRUE,"graficos"}</definedName>
    <definedName name="Z">[1]A!$B$8:$B$20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3" l="1"/>
  <c r="D10" i="13"/>
  <c r="D8" i="13"/>
  <c r="I9" i="26" l="1"/>
  <c r="H9" i="26"/>
  <c r="G9" i="26"/>
  <c r="F9" i="26"/>
  <c r="E9" i="26"/>
  <c r="D9" i="26"/>
  <c r="C9" i="26"/>
  <c r="B9" i="26"/>
  <c r="D24" i="25"/>
  <c r="C24" i="25"/>
  <c r="D19" i="25"/>
  <c r="D25" i="25" s="1"/>
  <c r="C19" i="25"/>
  <c r="D11" i="25"/>
  <c r="C11" i="25"/>
  <c r="D17" i="8" l="1"/>
  <c r="B14" i="8"/>
  <c r="B17" i="8" l="1"/>
</calcChain>
</file>

<file path=xl/sharedStrings.xml><?xml version="1.0" encoding="utf-8"?>
<sst xmlns="http://schemas.openxmlformats.org/spreadsheetml/2006/main" count="1988" uniqueCount="1078">
  <si>
    <t>Cuadro I.1.1</t>
  </si>
  <si>
    <t>Supuestos macroeconómicos 2020</t>
  </si>
  <si>
    <t>IFP 3T 2020</t>
  </si>
  <si>
    <t>IFP 4T 2020</t>
  </si>
  <si>
    <t xml:space="preserve">PIB </t>
  </si>
  <si>
    <t xml:space="preserve">(var. anual, %) </t>
  </si>
  <si>
    <t>Demanda interna</t>
  </si>
  <si>
    <t xml:space="preserve">IPC </t>
  </si>
  <si>
    <t xml:space="preserve">(var. anual, % promedio) </t>
  </si>
  <si>
    <t xml:space="preserve">Tipo de cambio </t>
  </si>
  <si>
    <t xml:space="preserve">($/US$, promedio, valor nominal) </t>
  </si>
  <si>
    <t xml:space="preserve">Precio del cobre </t>
  </si>
  <si>
    <t xml:space="preserve">(USc$/lb, promedio, BML) </t>
  </si>
  <si>
    <t>(1) Los valores para el IPC, el Tipo de cambio y el Precio del cobre corresponden a datos efectivos.</t>
  </si>
  <si>
    <t>Fuente: Ministerio de Hacienda.</t>
  </si>
  <si>
    <r>
      <t>Cuadro I.2.1</t>
    </r>
    <r>
      <rPr>
        <sz val="10"/>
        <rFont val="Calibri"/>
        <family val="2"/>
        <scheme val="minor"/>
      </rPr>
      <t> </t>
    </r>
  </si>
  <si>
    <t>Proyección de ingresos Gobierno Central Total 2020</t>
  </si>
  <si>
    <t xml:space="preserve">(millones de pesos 2020, % de variación real y % del PIB) </t>
  </si>
  <si>
    <r>
      <t> </t>
    </r>
    <r>
      <rPr>
        <sz val="10"/>
        <rFont val="Calibri"/>
        <family val="2"/>
        <scheme val="minor"/>
      </rPr>
      <t> </t>
    </r>
  </si>
  <si>
    <t>Proyección IFP IIIT</t>
  </si>
  <si>
    <t>Ejecución 2020</t>
  </si>
  <si>
    <t>Diferencia Ejecución 2020 - Proyección IFP IIIT</t>
  </si>
  <si>
    <t>(1)</t>
  </si>
  <si>
    <t>(2)</t>
  </si>
  <si>
    <t>(3) = (2) - (1)</t>
  </si>
  <si>
    <t>(MM$)</t>
  </si>
  <si>
    <t>Var. real anual (%)</t>
  </si>
  <si>
    <t>(% del PIB)</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</si>
  <si>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</si>
  <si>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</si>
  <si>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</si>
  <si>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</si>
  <si>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</si>
  <si>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</si>
  <si>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</si>
  <si>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</si>
  <si>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</si>
  <si>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</si>
  <si>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</si>
  <si>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</si>
  <si>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TOTAL</t>
  </si>
  <si>
    <t>Fuente: Dipres. </t>
  </si>
  <si>
    <t>Cuadro I.2.3</t>
  </si>
  <si>
    <r>
      <t>Ingresos tributarios acumulados 2020</t>
    </r>
    <r>
      <rPr>
        <sz val="10"/>
        <rFont val="Calibri"/>
        <family val="2"/>
        <scheme val="minor"/>
      </rPr>
      <t> </t>
    </r>
  </si>
  <si>
    <t>MM$</t>
  </si>
  <si>
    <t>Var.%</t>
  </si>
  <si>
    <t>% del PIB</t>
  </si>
  <si>
    <t>1. Impuestos a la Renta</t>
  </si>
  <si>
    <t>Declaración anual</t>
  </si>
  <si>
    <t xml:space="preserve">   Impuestos</t>
  </si>
  <si>
    <t>Sistemas de pagos</t>
  </si>
  <si>
    <t>Declaración y Pago Mensual</t>
  </si>
  <si>
    <t>Pagos Provisionales Mensuales</t>
  </si>
  <si>
    <t>2. Impuesto al Valor Agregado</t>
  </si>
  <si>
    <t>I.V.A Declarado</t>
  </si>
  <si>
    <t>Crédito Especial Empresas Constructoras</t>
  </si>
  <si>
    <t>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</si>
  <si>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</si>
  <si>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</si>
  <si>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</si>
  <si>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</si>
  <si>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</si>
  <si>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</si>
  <si>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</si>
  <si>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Fluctuación Deudores más Diferencias Pendientes</t>
  </si>
  <si>
    <t>Otros</t>
  </si>
  <si>
    <t>INGRESOS NETOS POR IMPUESTOS</t>
  </si>
  <si>
    <r>
      <t>Proyección de ingresos tributarios netos 2020</t>
    </r>
    <r>
      <rPr>
        <sz val="10"/>
        <rFont val="Calibri"/>
        <family val="2"/>
        <scheme val="minor"/>
      </rPr>
      <t> </t>
    </r>
  </si>
  <si>
    <t>(millones de pesos 2020 y % de variación real) </t>
  </si>
  <si>
    <t>  </t>
  </si>
  <si>
    <t>Proyección IFP IIT</t>
  </si>
  <si>
    <t>Diferencia Proyección IFP IIIT - Proyección IFP IIT</t>
  </si>
  <si>
    <t xml:space="preserve">   Minería privada</t>
  </si>
  <si>
    <t xml:space="preserve">   Resto de contribuyentes </t>
  </si>
  <si>
    <t>Ingresos netos por impuestos</t>
  </si>
  <si>
    <t>Cuadro I.2.2</t>
  </si>
  <si>
    <t>Estimación impacto de las medidas tributarias del Plan Económico de Emergencia y Acuerdo Covid en los Ingresos 2020</t>
  </si>
  <si>
    <t xml:space="preserve">(millones de pesos 2020 y % del PIB) </t>
  </si>
  <si>
    <t>MM$2020</t>
  </si>
  <si>
    <t>% del PIB </t>
  </si>
  <si>
    <t>Baja en tasa de Timbres y Estampillas (PEE)</t>
  </si>
  <si>
    <t>Postergación PPM (PEE y Acuerdo Covid)</t>
  </si>
  <si>
    <t>Postergación IVA (PEE y Acuerdo Covid)</t>
  </si>
  <si>
    <t>Devolución retenciones de independientes (PEE)</t>
  </si>
  <si>
    <t>Devolución de remanentes de crédito fiscal IVA a Pymes (Acuerdo Covid)</t>
  </si>
  <si>
    <t>Efecto total en los Ingresos 2020</t>
  </si>
  <si>
    <t>Fuente: Dipres.</t>
  </si>
  <si>
    <t>Cuadro I.3.1</t>
  </si>
  <si>
    <t>Ingresos Cíclicamente Ajustados del Gobierno Central Total 2020</t>
  </si>
  <si>
    <t>(millones de pesos 2020; % de variación real y % del PIB )</t>
  </si>
  <si>
    <t xml:space="preserve">Proyección </t>
  </si>
  <si>
    <t>Cierre preliminar</t>
  </si>
  <si>
    <t>Diferencia c/r IFP III T</t>
  </si>
  <si>
    <t>IFP III T</t>
  </si>
  <si>
    <t xml:space="preserve"> IFP IV T</t>
  </si>
  <si>
    <t>(3)=(2)-(1)</t>
  </si>
  <si>
    <t>Var. real 12 meses (%)</t>
  </si>
  <si>
    <t>Total ingresos</t>
  </si>
  <si>
    <t>Ingresos Tributarios Netos</t>
  </si>
  <si>
    <t xml:space="preserve">     Tributación Minería Privada</t>
  </si>
  <si>
    <t xml:space="preserve">     Tributación Resto de Contribuyentes</t>
  </si>
  <si>
    <t>Cobre bruto</t>
  </si>
  <si>
    <t>Imposiciones Previsionales de Salud</t>
  </si>
  <si>
    <t>Otros ingresos (1)</t>
  </si>
  <si>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</si>
  <si>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I.4.1</t>
  </si>
  <si>
    <r>
      <t>Gastos Gobierno Central Total 2020</t>
    </r>
    <r>
      <rPr>
        <sz val="10"/>
        <rFont val="Calibri"/>
        <family val="2"/>
      </rPr>
      <t> </t>
    </r>
  </si>
  <si>
    <t xml:space="preserve">(millones de pesos 2020, % variación real y % del PIB) </t>
  </si>
  <si>
    <t>Fuente: Dipres. </t>
  </si>
  <si>
    <r>
      <t>Cuadro I.4.2</t>
    </r>
    <r>
      <rPr>
        <sz val="10"/>
        <rFont val="Calibri"/>
        <family val="2"/>
      </rPr>
      <t> </t>
    </r>
  </si>
  <si>
    <r>
      <t>Gastos Gobierno Central Presupuestario a diciembre 2020</t>
    </r>
    <r>
      <rPr>
        <sz val="10"/>
        <rFont val="Calibri"/>
        <family val="2"/>
      </rPr>
      <t> </t>
    </r>
  </si>
  <si>
    <t>(millones de pesos 2020, % variación real y % del PIB(1))</t>
  </si>
  <si>
    <r>
      <t>TOTAL</t>
    </r>
    <r>
      <rPr>
        <sz val="10"/>
        <rFont val="Calibri"/>
        <family val="2"/>
      </rPr>
      <t> </t>
    </r>
  </si>
  <si>
    <r>
      <t>MM$</t>
    </r>
    <r>
      <rPr>
        <sz val="10"/>
        <rFont val="Calibri"/>
        <family val="2"/>
      </rPr>
      <t> </t>
    </r>
  </si>
  <si>
    <r>
      <t>Var. real 12 meses (%)</t>
    </r>
    <r>
      <rPr>
        <sz val="10"/>
        <rFont val="Calibri"/>
        <family val="2"/>
      </rPr>
      <t> </t>
    </r>
  </si>
  <si>
    <r>
      <t>% del PIB</t>
    </r>
    <r>
      <rPr>
        <sz val="10"/>
        <rFont val="Calibri"/>
        <family val="2"/>
      </rPr>
      <t> </t>
    </r>
  </si>
  <si>
    <r>
      <t>TRANSACCIONES QUE AFECTAN EL PATRIMONIO NETO</t>
    </r>
    <r>
      <rPr>
        <sz val="10"/>
        <rFont val="Calibri"/>
        <family val="2"/>
      </rPr>
      <t> </t>
    </r>
  </si>
  <si>
    <t>Personal </t>
  </si>
  <si>
    <t>Bienes y servicios de consumo y producción </t>
  </si>
  <si>
    <t>Intereses  </t>
  </si>
  <si>
    <t>Subsidios y donaciones </t>
  </si>
  <si>
    <t>Prestaciones previsionales </t>
  </si>
  <si>
    <t>Otros </t>
  </si>
  <si>
    <r>
      <t>TRANSACCIONES EN ACTIVOS NO FINANCIEROS</t>
    </r>
    <r>
      <rPr>
        <sz val="10"/>
        <rFont val="Calibri"/>
        <family val="2"/>
      </rPr>
      <t> </t>
    </r>
  </si>
  <si>
    <t>Inversión </t>
  </si>
  <si>
    <t>Transferencias de capital </t>
  </si>
  <si>
    <t>(1) PIB estimado, presentado en el escenario macroeconómico de este informe. </t>
  </si>
  <si>
    <t>Cuadro I.5.1</t>
  </si>
  <si>
    <t>Balance del Gobierno Central Total 2020</t>
  </si>
  <si>
    <r>
      <t>(millones de pesos 2020 y % del PIB</t>
    </r>
    <r>
      <rPr>
        <vertAlign val="superscript"/>
        <sz val="10"/>
        <color theme="1"/>
        <rFont val="Calibri"/>
        <family val="2"/>
        <scheme val="minor"/>
      </rPr>
      <t>(1)</t>
    </r>
    <r>
      <rPr>
        <sz val="10"/>
        <color theme="1"/>
        <rFont val="Calibri"/>
        <family val="2"/>
        <scheme val="minor"/>
      </rPr>
      <t>)</t>
    </r>
  </si>
  <si>
    <t>Proyección IFP III T</t>
  </si>
  <si>
    <t>Proyección IFP IV T</t>
  </si>
  <si>
    <t xml:space="preserve"> (% del PIB)</t>
  </si>
  <si>
    <t>Total Ingresos Efectivos</t>
  </si>
  <si>
    <t>Total Ingresos Cíclicamente Ajustados</t>
  </si>
  <si>
    <t>(3)</t>
  </si>
  <si>
    <t>Total Gastos</t>
  </si>
  <si>
    <t>(1)-(3)</t>
  </si>
  <si>
    <t>Balance Efectivo</t>
  </si>
  <si>
    <t>(2)-(3)</t>
  </si>
  <si>
    <t>Balance Cíclicamente Ajustado</t>
  </si>
  <si>
    <t>(1) PIB estimado en cada proyección.</t>
  </si>
  <si>
    <t>Cuadro I.6.1</t>
  </si>
  <si>
    <t>Activos consolidados del Tesoro Público, cierre efectivo 2017-2020</t>
  </si>
  <si>
    <t>(millones de dólares y % del PIB)</t>
  </si>
  <si>
    <t>MMUS$</t>
  </si>
  <si>
    <t>% PIB</t>
  </si>
  <si>
    <t>FEES</t>
  </si>
  <si>
    <t>FRP</t>
  </si>
  <si>
    <t>OATP</t>
  </si>
  <si>
    <t>FpE</t>
  </si>
  <si>
    <t>FAR</t>
  </si>
  <si>
    <t>Fondo TAC</t>
  </si>
  <si>
    <t>Activos Consolidados del TP</t>
  </si>
  <si>
    <t>Cuadro I.7.1</t>
  </si>
  <si>
    <t>(millones de dólares)</t>
  </si>
  <si>
    <t>Mar 2020</t>
  </si>
  <si>
    <t>%</t>
  </si>
  <si>
    <t>Jun 2020</t>
  </si>
  <si>
    <t>Sep 2020</t>
  </si>
  <si>
    <t>Dic 2020</t>
  </si>
  <si>
    <t>Deuda Total</t>
  </si>
  <si>
    <t xml:space="preserve">Bonos </t>
  </si>
  <si>
    <t>BID</t>
  </si>
  <si>
    <t>BIRF</t>
  </si>
  <si>
    <t>Banco Estado</t>
  </si>
  <si>
    <t>Deuda Interna</t>
  </si>
  <si>
    <t>Deuda Externa</t>
  </si>
  <si>
    <t>Cuadro I.7.2</t>
  </si>
  <si>
    <t>Detalle de recompra a diciembre de 2020</t>
  </si>
  <si>
    <t>Instrumento</t>
  </si>
  <si>
    <t>Nemotécnico</t>
  </si>
  <si>
    <t>Valor de Mercado</t>
  </si>
  <si>
    <t>Millones de US$</t>
  </si>
  <si>
    <t>BTP</t>
  </si>
  <si>
    <t>BTP0400323</t>
  </si>
  <si>
    <t>BTP0450221</t>
  </si>
  <si>
    <t>BTP0450321</t>
  </si>
  <si>
    <t>BTP0600122</t>
  </si>
  <si>
    <t>BTP0600124</t>
  </si>
  <si>
    <t>Total BTP</t>
  </si>
  <si>
    <t>BTU</t>
  </si>
  <si>
    <t>BTU0150321</t>
  </si>
  <si>
    <t>BTU0300122</t>
  </si>
  <si>
    <t>BTU0130323</t>
  </si>
  <si>
    <t>BTU0451023</t>
  </si>
  <si>
    <t>BTU0300124</t>
  </si>
  <si>
    <t>BTU0450824</t>
  </si>
  <si>
    <t>BTU0260925</t>
  </si>
  <si>
    <t>Total BTU</t>
  </si>
  <si>
    <t>Soberanos</t>
  </si>
  <si>
    <t>CHI 1 5/8 01/30/25</t>
  </si>
  <si>
    <t>CHI 1 3/4 01/20/26</t>
  </si>
  <si>
    <t>CHI 1.44 02/01/29</t>
  </si>
  <si>
    <t>CHI 1 7/8 05/27/30</t>
  </si>
  <si>
    <t>Total Soberanos EUR</t>
  </si>
  <si>
    <t>Total General</t>
  </si>
  <si>
    <t>Cuadro I.8</t>
  </si>
  <si>
    <t>Posición Financiera Neta Gobierno Central Total, cierre efectivo 2017-2020</t>
  </si>
  <si>
    <t>(millones dólares)</t>
  </si>
  <si>
    <t>Total activos del Tesoro Público</t>
  </si>
  <si>
    <t>Total deuda bruta</t>
  </si>
  <si>
    <t>Posición financiera neta</t>
  </si>
  <si>
    <t>Cuadro II.1.1</t>
  </si>
  <si>
    <t>Crecimiento del PIB mundial en 2020 y 2021</t>
  </si>
  <si>
    <t>(%)</t>
  </si>
  <si>
    <t>Mundo</t>
  </si>
  <si>
    <t>Economías avanzadas</t>
  </si>
  <si>
    <t>Estados Unidos</t>
  </si>
  <si>
    <t>Eurozona</t>
  </si>
  <si>
    <t>Japón</t>
  </si>
  <si>
    <t>Economías Emergentes</t>
  </si>
  <si>
    <t>China</t>
  </si>
  <si>
    <t>Latinoamérica y el Caribe</t>
  </si>
  <si>
    <t>FMI, World Economic Outlook (WEO) enero 2021 y Bloomberg.</t>
  </si>
  <si>
    <t>Cuadro II.1.2</t>
  </si>
  <si>
    <t>Supuestos macroeconómicos 2021</t>
  </si>
  <si>
    <t>Cuadro II.2.1</t>
  </si>
  <si>
    <t>Proyección de ingresos Gobierno Central Total 2021</t>
  </si>
  <si>
    <t>(millones de pesos 2021, % de variación real y % del PIB)</t>
  </si>
  <si>
    <t>Diferencia Proyección IFP IV T - Proyección IFP III T</t>
  </si>
  <si>
    <t>Proyección IV T</t>
  </si>
  <si>
    <t>TRANSACCIONES QUE AFECTAN EL PATRIMONIO NETO</t>
  </si>
  <si>
    <t>Ingresos tributarios netos</t>
  </si>
  <si>
    <t xml:space="preserve">    Tributación minería privada</t>
  </si>
  <si>
    <t xml:space="preserve">    Tributación resto contribuyentes</t>
  </si>
  <si>
    <t>Imposiciones previsionales</t>
  </si>
  <si>
    <t>Donaciones</t>
  </si>
  <si>
    <t>Rentas de la propiedad</t>
  </si>
  <si>
    <t>Ingresos de operación</t>
  </si>
  <si>
    <t>Otros ingresos</t>
  </si>
  <si>
    <t>Venta de activos físicos</t>
  </si>
  <si>
    <t>Cuadro II.2.2</t>
  </si>
  <si>
    <r>
      <t>Efectos de las medidas tributarias del Plan Económico de Emergencia y Acuerdo Covid en los Ingresos 2021, señalando las Medidas Tributarias Transitorias de Reversión, y otras</t>
    </r>
    <r>
      <rPr>
        <b/>
        <vertAlign val="superscript"/>
        <sz val="10"/>
        <color theme="1"/>
        <rFont val="Calibri"/>
        <family val="2"/>
        <scheme val="minor"/>
      </rPr>
      <t>(1)(2)</t>
    </r>
  </si>
  <si>
    <t>(millones de pesos 2021 y % del PIB)</t>
  </si>
  <si>
    <t>MM$2021</t>
  </si>
  <si>
    <r>
      <t>% del PIB</t>
    </r>
    <r>
      <rPr>
        <sz val="10"/>
        <color theme="1"/>
        <rFont val="Calibri"/>
        <family val="2"/>
        <scheme val="minor"/>
      </rPr>
      <t> </t>
    </r>
  </si>
  <si>
    <t>Postergación PPM (PEE y Acuerdo Covid -MTTRA) </t>
  </si>
  <si>
    <t>Postergación IVA (PEE y Acuerdo Covid - MTTRA) </t>
  </si>
  <si>
    <t>Devolución retenciones de independientes (PEE) </t>
  </si>
  <si>
    <t>Reducción de IDPC y PPM del Régimen Pro-Pyme General (Acuerdo Covid) </t>
  </si>
  <si>
    <t>Devolución de remanentes de crédito fiscal IVA a Pymes (Acuerdo Covid - MTTRA) </t>
  </si>
  <si>
    <t>Depreciación 100% instantánea (Acuerdo Covid)</t>
  </si>
  <si>
    <t>Postergación entrada en vigencia de la boleta electrónica (Acuerdo Covid)</t>
  </si>
  <si>
    <t>Mayores créditos por uso APV - Régimen B</t>
  </si>
  <si>
    <t>Efecto total en los Ingresos 2021</t>
  </si>
  <si>
    <t>(1) La estimación fue actualizada con la información de uso observada en la ejecución hasta el mes de diciembre de 2020.</t>
  </si>
  <si>
    <t>(2) Las MTTRA corresponde a las Medidas Tributarias Transitorias de Reversión Automática implementadas en el año 2020 con efectos en el año 2021.</t>
  </si>
  <si>
    <t>Cuadro II.2.3</t>
  </si>
  <si>
    <t>Proyección de ingresos tributarios netos 2021</t>
  </si>
  <si>
    <t>(millones de pesos 2021 y % de variación real)</t>
  </si>
  <si>
    <t>Proyección Recaudación 2021</t>
  </si>
  <si>
    <r>
      <t>% var. real</t>
    </r>
    <r>
      <rPr>
        <sz val="10"/>
        <color rgb="FF000000"/>
        <rFont val="Calibri"/>
        <family val="2"/>
        <scheme val="minor"/>
      </rPr>
      <t> </t>
    </r>
    <r>
      <rPr>
        <b/>
        <sz val="10"/>
        <color rgb="FF000000"/>
        <rFont val="Calibri"/>
        <family val="2"/>
        <scheme val="minor"/>
      </rPr>
      <t>2021/proy. 2020</t>
    </r>
  </si>
  <si>
    <t>(1)  Las MTTRA corresponde a las Medidas Tributarias Transitorias de Reversión Automática implementadas en el año 2020 en el contexto del PEE y Acuerdo Covid con efectos en el año 2021 (mayor detalle en Cuadro II.2.2). Para el cálculo de la variación real anual, se descuentan sus efectos en ambos años.</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</si>
  <si>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</si>
  <si>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</si>
  <si>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</si>
  <si>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</si>
  <si>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</si>
  <si>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</si>
  <si>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</si>
  <si>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</si>
  <si>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</si>
  <si>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 xml:space="preserve">    Otros</t>
  </si>
  <si>
    <t>Cuadro II.3.1</t>
  </si>
  <si>
    <t xml:space="preserve">Parámetros de referencia del Balance Cíclicamente Ajustado 2021 </t>
  </si>
  <si>
    <t>    PIB Tendencial (% de variación real) </t>
  </si>
  <si>
    <t>    Brecha PIB (%) </t>
  </si>
  <si>
    <t>4,4%</t>
  </si>
  <si>
    <t xml:space="preserve">    Precio de referencia (USc$ 2020/lb) </t>
  </si>
  <si>
    <t>    Ventas Codelco (MTFM) </t>
  </si>
  <si>
    <t>    Producción GMP10 (MTFM) </t>
  </si>
  <si>
    <t>Nota: Corresponde a los parámetros del Comité del PIB Tendencial y del Comité Consultivo del Precio de Referencia del Cobre reunidos con ocasión de la elaboración del Presupuesto del año 2021.</t>
  </si>
  <si>
    <t>Fuente: Dipres.</t>
  </si>
  <si>
    <t>Cuadro II.3.2</t>
  </si>
  <si>
    <t>Proyección de ingresos cíclicamente ajustados Gobierno Central Total 2021</t>
  </si>
  <si>
    <t>(millones de pesos 2021, % del PIB y % de variación real)</t>
  </si>
  <si>
    <t>Cierre preliminar IFP IV T</t>
  </si>
  <si>
    <t>Total Ingresos</t>
  </si>
  <si>
    <t xml:space="preserve">       Tributación Minería Privada</t>
  </si>
  <si>
    <t xml:space="preserve">       Tributación Resto de Contribuyentes    </t>
  </si>
  <si>
    <t>Imposiciones Previsionales Salud</t>
  </si>
  <si>
    <t>Gasto del Gobierno Central Total 2021</t>
  </si>
  <si>
    <t xml:space="preserve">(millones de pesos 2021 y % de variación real anual) </t>
  </si>
  <si>
    <t>Var. real (%) respecto Ejecución 2020</t>
  </si>
  <si>
    <t>Gasto del Gobierno Central Total</t>
  </si>
  <si>
    <t>Balance del Gobierno Central Total 2021</t>
  </si>
  <si>
    <t xml:space="preserve">(millones de pesos 2021 y % del PIB) </t>
  </si>
  <si>
    <t>(1) - (3)</t>
  </si>
  <si>
    <t>(2) - (3)</t>
  </si>
  <si>
    <t>Cuadro II.5.1</t>
  </si>
  <si>
    <t>Deuda Bruta del Gobierno Central, cierre estimado 2021</t>
  </si>
  <si>
    <t>Deuda Bruta saldo ejercicio anterior</t>
  </si>
  <si>
    <t>Déficit Fiscal GC Presupuestario</t>
  </si>
  <si>
    <t>Transacciones en activos financieros</t>
  </si>
  <si>
    <t>Deuda Bruta saldo final</t>
  </si>
  <si>
    <t>Cuadro II.6.1</t>
  </si>
  <si>
    <t>Posición Financiera Neta Gobierno Central Total, cierre estimado 2021</t>
  </si>
  <si>
    <t>(millones US$ al 31 de diciembre y % del PIB estimado)</t>
  </si>
  <si>
    <t>Cuadro III.3.1</t>
  </si>
  <si>
    <t>Supuestos macroeconómicos 2022-2025</t>
  </si>
  <si>
    <t>Cuadro III.4.1</t>
  </si>
  <si>
    <t>Ingresos del Gobierno Central Total 2022-2025</t>
  </si>
  <si>
    <t>moneda nacional + moneda extranjera</t>
  </si>
  <si>
    <t>(millones de pesos 2021)</t>
  </si>
  <si>
    <t>TOTAL INGRESOS</t>
  </si>
  <si>
    <t>Tributación minería privada</t>
  </si>
  <si>
    <t>Tributación resto contribuyentes</t>
  </si>
  <si>
    <t>Cuadro III.4.2</t>
  </si>
  <si>
    <t>Actualización de Ingresos del Gobierno Central Total 2022-2025</t>
  </si>
  <si>
    <t>(millones de pesos 2021 y % de variación real)</t>
  </si>
  <si>
    <t>Ingresos Totales Proyectados en IFP septiembre</t>
  </si>
  <si>
    <t>Crecimiento real proyectado</t>
  </si>
  <si>
    <t>+ Cambio en escenario Macroeconómico y actualización de ejecución 2020</t>
  </si>
  <si>
    <t>Ingresos Totales Proyección IFP enero</t>
  </si>
  <si>
    <t>Cuadro III.4.3</t>
  </si>
  <si>
    <t>Parámetros de referencia BCA</t>
  </si>
  <si>
    <t>2022-2025</t>
  </si>
  <si>
    <t>PIB</t>
  </si>
  <si>
    <t>PIB Tendencial (tasa de variación real)</t>
  </si>
  <si>
    <t>Brecha PIB (%)</t>
  </si>
  <si>
    <t>Cobre</t>
  </si>
  <si>
    <t>Precio de referencia (USc$/lb)</t>
  </si>
  <si>
    <t>Cuadro III.4.4</t>
  </si>
  <si>
    <t xml:space="preserve">(millones de pesos 2021) </t>
  </si>
  <si>
    <t> </t>
  </si>
  <si>
    <t>2022 </t>
  </si>
  <si>
    <t>2023 </t>
  </si>
  <si>
    <t>2024 </t>
  </si>
  <si>
    <t>2025 </t>
  </si>
  <si>
    <r>
      <t>TOTAL INGRESOS</t>
    </r>
    <r>
      <rPr>
        <sz val="10"/>
        <rFont val="Calibri"/>
        <family val="2"/>
      </rPr>
      <t> </t>
    </r>
  </si>
  <si>
    <t>   Tributación minería privada  </t>
  </si>
  <si>
    <t>   Tributación resto contribuyentes </t>
  </si>
  <si>
    <t>Imposiciones previsionales de salud </t>
  </si>
  <si>
    <r>
      <t>Otros Ingresos</t>
    </r>
    <r>
      <rPr>
        <vertAlign val="superscript"/>
        <sz val="10"/>
        <rFont val="Calibri"/>
        <family val="2"/>
      </rPr>
      <t xml:space="preserve"> (1)</t>
    </r>
    <r>
      <rPr>
        <sz val="10"/>
        <rFont val="Calibri"/>
        <family val="2"/>
      </rPr>
      <t> </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</si>
  <si>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que no son cotizaciones pagadas a Fonasa. </t>
  </si>
  <si>
    <t>Cuadro III.5.1</t>
  </si>
  <si>
    <t>Actualización de gastos comprometidos para el Gobierno Central Total 2022-2025</t>
  </si>
  <si>
    <t>(millones de pesos de 2021, % de variacion real y % de PIB)</t>
  </si>
  <si>
    <t>(1) Proyecto de Ley de Ppto. 2021</t>
  </si>
  <si>
    <t>(2)  Proyección enero 2021</t>
  </si>
  <si>
    <t xml:space="preserve">         Var. Real Anual (% de variación)</t>
  </si>
  <si>
    <t>(3)=(2)-(1) Variación en el Gasto (MM$)</t>
  </si>
  <si>
    <t>(3)=(2)-(1) Variación en el Gasto (%)</t>
  </si>
  <si>
    <t>(3)=(2)-(1) Variación en el Gasto (% de PIB)</t>
  </si>
  <si>
    <t>Cuadro III.6.2</t>
  </si>
  <si>
    <t>Gastos Comprometidos 2022-2025</t>
  </si>
  <si>
    <t>(millones de pesos de 2021)</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</si>
  <si>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</si>
  <si>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</si>
  <si>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</si>
  <si>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</si>
  <si>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</si>
  <si>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</si>
  <si>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</si>
  <si>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</si>
  <si>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</si>
  <si>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</si>
  <si>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</si>
  <si>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</si>
  <si>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</si>
  <si>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</si>
  <si>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 xml:space="preserve">Diferencia Gasto Millones de US$ </t>
  </si>
  <si>
    <t>(8)</t>
  </si>
  <si>
    <t>Diferencia Gasto como % del PIB</t>
  </si>
  <si>
    <t>(9)</t>
  </si>
  <si>
    <t>Balance efectivo compatible con meta (1)-(5) (% del PIB)</t>
  </si>
  <si>
    <t>Gasto compatible con la Meta de Balance Estructural</t>
  </si>
  <si>
    <t>Gasto compatible con la meta septiembre 2019</t>
  </si>
  <si>
    <t>Cambio en el Gasto Compatible</t>
  </si>
  <si>
    <t>Cuadro III.7.1</t>
  </si>
  <si>
    <t>Deuda Bruta del Gobierno Central, cierre estimado 2022-2025</t>
  </si>
  <si>
    <t>Déficit Fiscal Gobierno Central Total</t>
  </si>
  <si>
    <t xml:space="preserve">Posición Financiera Neta Gobierno Central Total, cierre estimado 2022-2025 </t>
  </si>
  <si>
    <t>(millones US$ al 31 de diciembre de cada año y % del PIB)</t>
  </si>
  <si>
    <t>(millones de pesos de cada año)</t>
  </si>
  <si>
    <t>Año</t>
  </si>
  <si>
    <t>Total</t>
  </si>
  <si>
    <t>Cuadro A.I.1</t>
  </si>
  <si>
    <t>Variables estructurales para 2020</t>
  </si>
  <si>
    <t>Variable</t>
  </si>
  <si>
    <t>Valor</t>
  </si>
  <si>
    <t>Fuente</t>
  </si>
  <si>
    <t>Brecha PIB tendencial / PIB efectivo 2020</t>
  </si>
  <si>
    <t>Ministerio de Hacienda/ Comité de expertos, reunido en noviembre de 2019.</t>
  </si>
  <si>
    <t>Brecha PIB tendencial / PIB efectivo 2019</t>
  </si>
  <si>
    <t>Precio de referencia del cobre 2020</t>
  </si>
  <si>
    <t>Comité de expertos, reunido en julio de 2019.</t>
  </si>
  <si>
    <t>(centavos de dólar por libra)</t>
  </si>
  <si>
    <t>Precio de referencia del cobre 2019</t>
  </si>
  <si>
    <t>Comité de expertos, reunido en julio de 2018.</t>
  </si>
  <si>
    <t>Fuentes: Ministerio de Hacienda y Dipres.</t>
  </si>
  <si>
    <t>Cuadro A.I.2</t>
  </si>
  <si>
    <t>Proyección de variables económicas efectivas 2020</t>
  </si>
  <si>
    <t>Período</t>
  </si>
  <si>
    <t>PIB (tasa de variación real)</t>
  </si>
  <si>
    <t>Promedio 2020</t>
  </si>
  <si>
    <t xml:space="preserve">IPC (tasa de variación promedio / promedio) </t>
  </si>
  <si>
    <t>Tipo de cambio nominal (pesos por dólar)</t>
  </si>
  <si>
    <t>Promedio 2019 ($2020)</t>
  </si>
  <si>
    <t>Precio del cobre BML (centavos de dólar por libra)</t>
  </si>
  <si>
    <t>Promedio 2019</t>
  </si>
  <si>
    <t>Diferencia precio Referencia  del cobre – precio cobre Codelco (centavos de dólar por libra)</t>
  </si>
  <si>
    <t>Ventas Cobre Codelco (miles de toneladas)</t>
  </si>
  <si>
    <t>Total 2020</t>
  </si>
  <si>
    <t>Producción cobre GMP10 (miles de toneladas)</t>
  </si>
  <si>
    <t>Total 2019</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</si>
  <si>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</si>
  <si>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</si>
  <si>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</si>
  <si>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</si>
  <si>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</si>
  <si>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</si>
  <si>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2020</t>
  </si>
  <si>
    <t>(millones de pesos 2020)</t>
  </si>
  <si>
    <t>Componente</t>
  </si>
  <si>
    <t>Ingresos efectivos</t>
  </si>
  <si>
    <t>Componente cíclico</t>
  </si>
  <si>
    <t>Ingresos cíclicamente ajustados</t>
  </si>
  <si>
    <t>(1) Ingresos tributarios no mineros (ITNM)</t>
  </si>
  <si>
    <t>(1.1) Impuesto Declaración Anual (abril)</t>
  </si>
  <si>
    <t>(1.2) Sistema de pagos (créditos, efecto en abril de 2020)</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</si>
  <si>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</si>
  <si>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</si>
  <si>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</si>
  <si>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</si>
  <si>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</si>
  <si>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</si>
  <si>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</si>
  <si>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</si>
  <si>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2020)</t>
  </si>
  <si>
    <t>(4.1.2) PPM</t>
  </si>
  <si>
    <t>(4.1.3) Créditos (abril de 2020)</t>
  </si>
  <si>
    <t>(4.2) Impuesto a la Renta de Primera Categoría GMP10</t>
  </si>
  <si>
    <t>(4.2.1) Impuesto Primera Categoría (abril de 2020)</t>
  </si>
  <si>
    <t>(4.2.2) PPM</t>
  </si>
  <si>
    <t>(4.2.3) Créditos (abril de 2020)</t>
  </si>
  <si>
    <t>(4.3) Impuesto Adicional GMP10</t>
  </si>
  <si>
    <t>(5) Otros ingresos sin ajuste cíclico</t>
  </si>
  <si>
    <t>(6)= (1+2+3+4+5) Total</t>
  </si>
  <si>
    <t>Nota: El cálculo del componente cíclico estimado, incluye el descuento de las medidas de reversión automáticas consideradas para 2020, tal como señala la metodología vigente. Los montos de las correcciones son: -$1.583.942 millones estimados en la línea (1.4) por la suspensión del pago de PPM, -$367.706 millones estimados en la línea (1.5) por facilidades en el pago de IVA y devolución de remanentes, -$100.354 millones estimados en la línea (1.2) por la devolución de los impuestos retenidos a los trabajadores independientes y -$266 millones en la línea (1.5) por el apoyo a MiPymes. Todos estos montos corresponden a beneficios otorgados por la Ley N° 21.207, el Decreto N° 420 del Ministerio de Hacienda y el Acuerdo Covid.</t>
  </si>
  <si>
    <t>Cuadro A.I.4</t>
  </si>
  <si>
    <t>Balance Cíclicamente Ajustado del Gobierno Central Total 2020</t>
  </si>
  <si>
    <t>(millones de pesos 2020 y % del PIB)</t>
  </si>
  <si>
    <t>Millones de Pesos de 2020</t>
  </si>
  <si>
    <t>Porcentaje del PIB</t>
  </si>
  <si>
    <t>(1) Balance Efectivo (BD2020)</t>
  </si>
  <si>
    <t>(2) Efecto Cíclico (AC2020)</t>
  </si>
  <si>
    <t>(2.1) Ingresos tributarios no mineros</t>
  </si>
  <si>
    <t>(2.2) Ingresos cotizaciones previsionales de salud</t>
  </si>
  <si>
    <t xml:space="preserve">(2.3) Ingresos de Codelco </t>
  </si>
  <si>
    <t xml:space="preserve">(2.4) Ingresos tributarios GMP10 </t>
  </si>
  <si>
    <t>(3)= (1-2) Balance Cíclicamente Ajustado (BCA2020)</t>
  </si>
  <si>
    <t>(4) Ingresos por intereses</t>
  </si>
  <si>
    <t>(5) Gastos por intereses</t>
  </si>
  <si>
    <t>(6) = (1-4+5) Balance primario efectivo</t>
  </si>
  <si>
    <t>(7) = (3-4+5) Balance primario cíclicamente ajustado</t>
  </si>
  <si>
    <t>Cuadro A.I.5</t>
  </si>
  <si>
    <t>Variables estructurales para 2021</t>
  </si>
  <si>
    <t>Brecha PIB tendencial / PIB efectivo 2021</t>
  </si>
  <si>
    <t>Ministerio de Hacienda/ Comité de expertos, reunido en julio de 2020.</t>
  </si>
  <si>
    <t>Precio de referencia del cobre 2021</t>
  </si>
  <si>
    <t>Comité de expertos, reunido en julio de 2020.</t>
  </si>
  <si>
    <t>Cuadro A.I.6</t>
  </si>
  <si>
    <t>Proyección de variables económicas efectivas 2021</t>
  </si>
  <si>
    <t>Promedio 2021</t>
  </si>
  <si>
    <t>Promedio 2020 ($2021)</t>
  </si>
  <si>
    <t>Total 2021</t>
  </si>
  <si>
    <t>Cuadro A.I.7</t>
  </si>
  <si>
    <t>Ingresos efectivos, componente cíclico e ingresos cíclicamente ajustados 2021</t>
  </si>
  <si>
    <t>(1.2) Sistema de pagos (créditos, efecto en abril de 2021)</t>
  </si>
  <si>
    <t>(4.1.1) Impuesto Específico (abril de 2021)</t>
  </si>
  <si>
    <t>(4.1.2) PPM  2019</t>
  </si>
  <si>
    <t>(4.1.3) Créditos (abril de 2021)</t>
  </si>
  <si>
    <t>(4.2.1) Impuesto Primera Categoría (abril de 2021)</t>
  </si>
  <si>
    <t>(4.2.2) PPM 2019</t>
  </si>
  <si>
    <t>(4.2.3) Créditos (abril de 2021)</t>
  </si>
  <si>
    <t xml:space="preserve">Nota: El cálculo del componente cíclico estimado, incluye el descuento de las medidas de reversión automáticas consideradas para 2021, tal como señala la metodología vigente. Los montos descontados son: $1.631.460millones estimados en la línea (1.2) por la suspensión del pago de PPM (Cabe hacer presente que las medidas que signifcaron una menor recaudación por pago de PPM en el año 2020 y que se revierten automáticamente en el año 2021 se ven refejadas en el ítem “Sistema de Pagos”, dado que se traducen en menores devoluciones para las empresas en la Operación Renta 2021 por menores pagos provisionales del año anterior), $376.579 millones estimados en la línea (1.5) por facilidades en el pago de IVA y devolución de remanentes, $103.364 millones estimados en la línea (1.2) por la devolución de los impuestos retenidos a los trabajadores independientes y $2.082 millones en la línea (1.5) por el apoyo a MiPymes. Todos estos montos corresponden a benefcios otorgados por la Ley N° 21.207, el Decreto N° 420 del Ministerio de Hacienda y el Acuerdo Covid.
Fuente: Dipres.
</t>
  </si>
  <si>
    <t>Cuadro A.I.8</t>
  </si>
  <si>
    <t>Balance Cíclicamente Ajustado del Gobierno Central Total 2021</t>
  </si>
  <si>
    <t>Millones de Pesos de 2021</t>
  </si>
  <si>
    <r>
      <t>(1) Balance Efectivo (BD</t>
    </r>
    <r>
      <rPr>
        <vertAlign val="subscript"/>
        <sz val="10"/>
        <color rgb="FF000000"/>
        <rFont val="Calibri"/>
        <family val="2"/>
        <scheme val="minor"/>
      </rPr>
      <t>2021</t>
    </r>
    <r>
      <rPr>
        <sz val="10"/>
        <color rgb="FF000000"/>
        <rFont val="Calibri"/>
        <family val="2"/>
        <scheme val="minor"/>
      </rPr>
      <t>)</t>
    </r>
  </si>
  <si>
    <r>
      <t>(2) Efecto Cíclico (AC</t>
    </r>
    <r>
      <rPr>
        <vertAlign val="subscript"/>
        <sz val="10"/>
        <color rgb="FF000000"/>
        <rFont val="Calibri"/>
        <family val="2"/>
        <scheme val="minor"/>
      </rPr>
      <t>2021</t>
    </r>
    <r>
      <rPr>
        <sz val="10"/>
        <color rgb="FF000000"/>
        <rFont val="Calibri"/>
        <family val="2"/>
        <scheme val="minor"/>
      </rPr>
      <t>)</t>
    </r>
  </si>
  <si>
    <r>
      <t>(3)= (1-2) Balance Cíclicamente Ajustado (BCA</t>
    </r>
    <r>
      <rPr>
        <b/>
        <vertAlign val="subscript"/>
        <sz val="10"/>
        <color rgb="FF000000"/>
        <rFont val="Calibri"/>
        <family val="2"/>
        <scheme val="minor"/>
      </rPr>
      <t>2021</t>
    </r>
    <r>
      <rPr>
        <b/>
        <sz val="10"/>
        <color rgb="FF000000"/>
        <rFont val="Calibri"/>
        <family val="2"/>
        <scheme val="minor"/>
      </rPr>
      <t>)</t>
    </r>
  </si>
  <si>
    <t>Cuadro A.II.1</t>
  </si>
  <si>
    <t>Ingresos Tributarios GMP10 moneda nacional y extranjera</t>
  </si>
  <si>
    <t>(miles de dólares)</t>
  </si>
  <si>
    <t>Declaración anual de Renta</t>
  </si>
  <si>
    <t>Declaración y pago mensual</t>
  </si>
  <si>
    <t>Impuesto Adicional Retenido</t>
  </si>
  <si>
    <t>Total pagos por impuesto a la Renta</t>
  </si>
  <si>
    <t>Ley de Presupuestos 2021</t>
  </si>
  <si>
    <t>Proyección 2021</t>
  </si>
  <si>
    <t>Cuadro A.II.2</t>
  </si>
  <si>
    <t>ESTADO DE OPERACIONES DE GOBIERNO 2020-2021</t>
  </si>
  <si>
    <t>GOBIERNO CENTRAL TOTAL</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</si>
  <si>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</si>
  <si>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</si>
  <si>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</si>
  <si>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</si>
  <si>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</si>
  <si>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</si>
  <si>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</si>
  <si>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</si>
  <si>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</si>
  <si>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</si>
  <si>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</si>
  <si>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</si>
  <si>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</si>
  <si>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</si>
  <si>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</si>
  <si>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</si>
  <si>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</si>
  <si>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</si>
  <si>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</si>
  <si>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</si>
  <si>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</si>
  <si>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</si>
  <si>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</si>
  <si>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</si>
  <si>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</si>
  <si>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</si>
  <si>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</si>
  <si>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</si>
  <si>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</si>
  <si>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</si>
  <si>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</si>
  <si>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</si>
  <si>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</si>
  <si>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</si>
  <si>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</si>
  <si>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</si>
  <si>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</si>
  <si>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</si>
  <si>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</si>
  <si>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</si>
  <si>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</si>
  <si>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</si>
  <si>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</si>
  <si>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</si>
  <si>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</si>
  <si>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</si>
  <si>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</si>
  <si>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</si>
  <si>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</si>
  <si>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</si>
  <si>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</si>
  <si>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</si>
  <si>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</si>
  <si>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</si>
  <si>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</si>
  <si>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</si>
  <si>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TOTAL INGRESOS 3</t>
  </si>
  <si>
    <t>TOTAL GASTOS 4</t>
  </si>
  <si>
    <t>Cuadro A.II.4</t>
  </si>
  <si>
    <t>(porcentaje del PIB)</t>
  </si>
  <si>
    <t>Cuadro A.II.5</t>
  </si>
  <si>
    <t>GOBIERNO CENTRAL PRESUPUESTARIO</t>
  </si>
  <si>
    <t>Cuadro A.II.6</t>
  </si>
  <si>
    <t>Cuadro A.II.7</t>
  </si>
  <si>
    <t>Cuadro A.II.8</t>
  </si>
  <si>
    <t>INGRESOS POR IMPUESTOS</t>
  </si>
  <si>
    <t>Ejecución Presupuestaria Consolidada</t>
  </si>
  <si>
    <t>Cuadro A.II.9</t>
  </si>
  <si>
    <t>Cuadro A.II.10</t>
  </si>
  <si>
    <t>Ejecución Presupuestaria Mineras Privadas Consolidadas</t>
  </si>
  <si>
    <t>Cuadro A.II.11</t>
  </si>
  <si>
    <t>Cuadro A.II.12</t>
  </si>
  <si>
    <t>Ejecución Presupuestaria Sin Mineras Privadas Consolidado</t>
  </si>
  <si>
    <t>Cuadro A.II.13</t>
  </si>
  <si>
    <t>Cuadro A.III.1</t>
  </si>
  <si>
    <t>Informes financieros de Proyectos de Ley enviados entre octubre y diciembre 2020,</t>
  </si>
  <si>
    <t>con efectos en los gastos fiscales</t>
  </si>
  <si>
    <t>N° IF</t>
  </si>
  <si>
    <t>N° Boletín/ Mensaje</t>
  </si>
  <si>
    <t>Nombre IF</t>
  </si>
  <si>
    <t>Ministerio</t>
  </si>
  <si>
    <t>Efecto en Gasto</t>
  </si>
  <si>
    <t>13.802-03/166-368</t>
  </si>
  <si>
    <t>Proyecto de ley que moderniza los procedimientos concursales contemplados en la ley N°20.720, y crea nuevos procedimientos para micro y pequeñas empresas</t>
  </si>
  <si>
    <t>Economía, Fomento y Turismo</t>
  </si>
  <si>
    <t/>
  </si>
  <si>
    <t>12.250-25/190-366</t>
  </si>
  <si>
    <t>Proyecto de ley que moderniza la gestión institucional y fortalece la probidad y la transparencia en las fuerzas de orden y seguridad pública</t>
  </si>
  <si>
    <t>Interior y Seguridad Pública</t>
  </si>
  <si>
    <t>13.751-13/180-368</t>
  </si>
  <si>
    <t>Indicaciones al proyecto de ley que reajusta el monto del ingreso mínimo mensual, así como de la asignación familiar y maternal y del subsidio familiar</t>
  </si>
  <si>
    <t>Hacienda</t>
  </si>
  <si>
    <t>13.822-07/174-368</t>
  </si>
  <si>
    <t>Proyecto de ley sobre la promoción del envejecimiento positivo, el cuidado integral de los adultos mayores y el fortalecimiento de la institucionalidad del adulto mayor</t>
  </si>
  <si>
    <t>Desarrollo Social y Familia</t>
  </si>
  <si>
    <t>11.540-14</t>
  </si>
  <si>
    <t xml:space="preserve">Informe Financiero Sustitutivo Proyecto de ley de copropiedad inmobiliaria </t>
  </si>
  <si>
    <t>Vivienda y Urbanismo</t>
  </si>
  <si>
    <t>13.930-03/257-368</t>
  </si>
  <si>
    <t>Proyecto de ley que modifica la ley N°20.659 para perfeccionar y modernizar el registro de empresas y sociedades</t>
  </si>
  <si>
    <t>13.853-13/210-368</t>
  </si>
  <si>
    <t>Proyecto de ley que establece un beneficio que indica para los afiliados y pensionados calificados como enfermos terminales</t>
  </si>
  <si>
    <t>Trabajo y Previsión Social</t>
  </si>
  <si>
    <t>13.863-11/211-368</t>
  </si>
  <si>
    <t>Proyecto de ley que reforma el Fondo Nacional de Salud y crea un plan de salud universal</t>
  </si>
  <si>
    <t>Salud</t>
  </si>
  <si>
    <t>12.827-13/140-367</t>
  </si>
  <si>
    <t>Proyecto de ley de modernización de la Dirección del Trabajo</t>
  </si>
  <si>
    <t>13.853-13/431-368</t>
  </si>
  <si>
    <t>Indicación sustitutiva al proyecto de ley que establece un beneficio que indica para los afiliados y pensionados calificados como enfermos terminales</t>
  </si>
  <si>
    <t>13.914-13/462-368</t>
  </si>
  <si>
    <t>Indicación sustitutiva al proyecto de ley que establece un retiro único y extraordinario de fondos previsionales en las condiciones que indica</t>
  </si>
  <si>
    <t>10.315-18</t>
  </si>
  <si>
    <t>Informe Financiero Sustitutivo proyecto de ley de Sistema de Garantías de los Derechos de la Niñez</t>
  </si>
  <si>
    <t>11.994-34/468-368</t>
  </si>
  <si>
    <t>Indicaciones al proyecto de ley que modifica las leyes N°18.695 y N°19.175 para establecer una cuota de género en las elecciones de gobernadores regionales, alcaldes y concejales</t>
  </si>
  <si>
    <t>Servicio Electoral</t>
  </si>
  <si>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</si>
  <si>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t>Cuadro A.III.2</t>
  </si>
  <si>
    <t>con efectos en los ingresos fiscales</t>
  </si>
  <si>
    <t>Efecto en Ingreso</t>
  </si>
  <si>
    <t>13.914-13/469-368</t>
  </si>
  <si>
    <t xml:space="preserve"> Informe Financiero Complementario Proyecto de ley que establece un retiro único y extraordinario de fondos previsionales en las condiciones que indica </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</si>
  <si>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</si>
  <si>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Cuadro A.III.3</t>
  </si>
  <si>
    <t>sin efecto en gastos o ingresos fiscales</t>
  </si>
  <si>
    <t>13.768-04/173-368</t>
  </si>
  <si>
    <t>Indicación al proyecto de ley que establece normas excepcionales para el pago de las subvenciones educacionales del Decreto con Fuerza de Ley N°2, de 1998, del Ministerio de Educación, Ley de Subvenciones, en el contexto de la pandemia por Covid-19</t>
  </si>
  <si>
    <t>Educación</t>
  </si>
  <si>
    <t>13.809-03/176-368</t>
  </si>
  <si>
    <t>Proyecto de ley que permite la postergación de cuotas de créditos hipotecarios y crea la garantía estatal para caucionar cuotas postergadas</t>
  </si>
  <si>
    <t>13.815-05/178-368</t>
  </si>
  <si>
    <t>Proyecto de ley que fortalece la descentralización financiera de los Gobiernos Regionales, establece normas sobre responsabilidad fiscal y crea los fondos que indica</t>
  </si>
  <si>
    <t>13.191-12/175-368</t>
  </si>
  <si>
    <t>Indicaciones al proyecto de ley que fija ley marco de cambio climático</t>
  </si>
  <si>
    <t>Medioambiente</t>
  </si>
  <si>
    <t>13.823-06/185-368</t>
  </si>
  <si>
    <t>Proyecto de ley para implementar adecuadamente el proceso de descentralización del país</t>
  </si>
  <si>
    <t>Ministerio del Interior y Seguridad Pública</t>
  </si>
  <si>
    <t>13.751-13/184-368</t>
  </si>
  <si>
    <t>13.305-06/179-368</t>
  </si>
  <si>
    <t>Indicaciones al proyecto de ley que modifica diversos cuerpos legales para perfeccionar la legislación electoral vigente y fortalecer la democracia</t>
  </si>
  <si>
    <t>12.827-13/181-368</t>
  </si>
  <si>
    <t>Indicaciones al proyecto de ley sobre modernización de la Dirección del Trabajo</t>
  </si>
  <si>
    <t>11.174-07/188-368</t>
  </si>
  <si>
    <t>Indicaciones al proyecto de ley que crea el Servicio Nacional de Reinserción social juvenil e introduce modificaciones a la ley N°20.084, sobre responsabilidad penal de adolescentes y a otras normas que indica</t>
  </si>
  <si>
    <t>Justicia y Derechos Humanos</t>
  </si>
  <si>
    <t>12.436-04/213-368</t>
  </si>
  <si>
    <t>Formula indicaciones al proyecto de ley que establece un sistema de subvenciones para los niveles medios de la educación parvularia</t>
  </si>
  <si>
    <t>12.743-15/205-368</t>
  </si>
  <si>
    <t>Indicación Sustitutiva al Proyecto de ley que prorroga la vigencia de la Ley N°20.867</t>
  </si>
  <si>
    <t>Transportes y Telecomunicaciones</t>
  </si>
  <si>
    <t>13.600-13/212-368</t>
  </si>
  <si>
    <t>Proyecto de ley que complementa las normas del título VII de la ley N°16.744, y establece la necesidad de protocolos de seguridad sanitaria laboral para el retorno gradual y seguro al trabajo, en el marco del estado de excepción constitucional provocado por la crisis sanitaria derivada del brote del virus Covid-19 en el país</t>
  </si>
  <si>
    <t>13.768-04/207-368</t>
  </si>
  <si>
    <t>Indicación al Proyecto de ley que establece normas excepcionales para el pago de las subvenciones educacionales del Decreto con Fuerza de Ley N°2, de 1998, del Ministerio de Educación, Ley de Subvenciones, en el contexto de la pandemia por covid-19</t>
  </si>
  <si>
    <t>13.869-29/193-368</t>
  </si>
  <si>
    <t xml:space="preserve">Proyecto de ley sobre obligatoriedad de la adopción del régimen de federación deportiva nacional para aquellas entidades que reciben recursos públicos de manera permanente </t>
  </si>
  <si>
    <t>Deporte</t>
  </si>
  <si>
    <t>13.870-29/194-368</t>
  </si>
  <si>
    <t>Proyecto de ley que reconoce a organizaciones de la sociedad civil como promotoras de la actividad física y el deporte</t>
  </si>
  <si>
    <t>13.898-29/167-368</t>
  </si>
  <si>
    <t>Proyecto de ley que fortalece el deporte de alto rendimiento</t>
  </si>
  <si>
    <t>13.809-03/293-368</t>
  </si>
  <si>
    <t>Formula indicaciones al proyecto de ley que permite la postergación de cuotas de créditos hipotecarios y crea la garantía estatal para caucionar cuotas postergadas</t>
  </si>
  <si>
    <t>13.907-13/295-368</t>
  </si>
  <si>
    <t>Proyecto de ley que adecua el Código del Trabajo al Convenio sobre el Trabajo Marítimo de la Organización Internacional del Trabajo</t>
  </si>
  <si>
    <t>8.335-24/258-368</t>
  </si>
  <si>
    <t>Indicaciones al proyecto de ley que regula la exhibición y ejecución artística en los bienes nacionales de uso público</t>
  </si>
  <si>
    <t>Culturas, las Artes y el Patrimonio</t>
  </si>
  <si>
    <t>13.654-03/214-368</t>
  </si>
  <si>
    <t>Indicación sustitutiva al proyecto de ley que fija las tasas de intercambio máximas a ser cobradas por los emisores en el mercado de medios de pago a través de tarjetas de crédito débito y prepago</t>
  </si>
  <si>
    <t>13.970-05/486-368</t>
  </si>
  <si>
    <t>Proyecto de ley que modifica el Fondo de Garantía para Pequeños y Medianos Empresarios (FOGAPE), con el objeto de potenciar la reactivación y recuperación de la economía</t>
  </si>
  <si>
    <t>12.288-14/218-368</t>
  </si>
  <si>
    <t xml:space="preserve">Indicaciones al proyecto de ley que modifica diversos cuerpos normativos en materia de integración social y urbana </t>
  </si>
  <si>
    <t>11.174-07/459-368</t>
  </si>
  <si>
    <t>13.929-10/463-368</t>
  </si>
  <si>
    <t>Proyecto de acuerdo que aprueba el protocolo concerniente al Arreglo de Madrid, relativo al registro internacional de marcas, adoptado en Madrid el 27 de junio de 1989, modificado el 03 de octubre de 2006 y el 12 de noviembre de 2007</t>
  </si>
  <si>
    <t>Relaciones Exteriores</t>
  </si>
  <si>
    <t>13.902-06/223-368</t>
  </si>
  <si>
    <t>Proyecto de ley que declara feriado el 24 de junio de cada año, día nacional de los pueblos indígenas</t>
  </si>
  <si>
    <t>199-A</t>
  </si>
  <si>
    <t>13.948-10/474-368</t>
  </si>
  <si>
    <t>Proyecto de acuerdo que aprueba el Acuerdo entre la República de Chile y la República de Colombia sobre Reconocimiento Recíproco de Licencias de Conducir, suscrito en Santiago, República de Chile, el 21 de marzo de 2019. Ministerio de Relaciones Exteriores</t>
  </si>
  <si>
    <t>199-B</t>
  </si>
  <si>
    <t>13.949-10/475-368</t>
  </si>
  <si>
    <t>Proyecto de acuerdo que aprueba el Acuerdo entre la República de Chile y la República del Ecuador sobre Reconocimiento Recíproco y Canje de Licencias de Conducir, suscrito en Santiago, República de Chile, el 6 de junio de 2019. Ministerio de Relaciones Exteriores</t>
  </si>
  <si>
    <t>12.827-13/488-368</t>
  </si>
  <si>
    <t>Indicaciones al proyecto de ley de modernización de la Dirección del Trabajo</t>
  </si>
  <si>
    <t>13.959-13/479-368</t>
  </si>
  <si>
    <t>Proyecto de ley que regula los cambios de fondos de pensiones</t>
  </si>
  <si>
    <t>13.989-11/478-368</t>
  </si>
  <si>
    <t>Proyecto de ley que concede beneficios al personal de la atención primaria de salud</t>
  </si>
  <si>
    <t>12.436-04/483-368</t>
  </si>
  <si>
    <t>12.192-25/489-368</t>
  </si>
  <si>
    <t>Indicaciones al proyecto de ley que estalece normas sobre delitos informáticos, derogada la ley N°19.223 y modifica otros cuerpos legales con el objeto de adecuarlos al convenio de Budapest</t>
  </si>
  <si>
    <t>13.982-25/495-368</t>
  </si>
  <si>
    <t>Proyecto de ley que moderniza los delitos que sancionan la delincuencia organizada y establece técnicas especiales para su investigación</t>
  </si>
  <si>
    <t>11.174-07/485-368</t>
  </si>
  <si>
    <t>Cuadro R.1.1</t>
  </si>
  <si>
    <t>Recomendaciones respecto del registro contable de operaciones fiscales en el macro del Covid-19 (*)</t>
  </si>
  <si>
    <t>Área de intervención pública</t>
  </si>
  <si>
    <t>Tipo de intervención</t>
  </si>
  <si>
    <t>Recomendación de registro</t>
  </si>
  <si>
    <t>Efecto en el déficit[1]</t>
  </si>
  <si>
    <t>1. Gasto adicional en trabajadores de servicios de salud (**).</t>
  </si>
  <si>
    <t>Se registra en gastos por remuneraciones.</t>
  </si>
  <si>
    <t>Lo incrementa</t>
  </si>
  <si>
    <t>2. Gasto adicional en suministros médicos (mascarillas antivirales, antisépticos y fármacos).</t>
  </si>
  <si>
    <t>Se registra en gastos por bienes y servicios.</t>
  </si>
  <si>
    <t>Se registra en gastos por adquisición de activos no financieros, o bien donaciones a otras unidades del gobierno o transferencias de capital no clasificadas en otra partida.</t>
  </si>
  <si>
    <t>1. Pagos en efectivo destinados a cubrir necesidades sociales (los importes desembolsados están sujetos a condiciones específicas, como nivel de ingreso, haber perdido el empleo, etc.).</t>
  </si>
  <si>
    <t>Se registra en gastos en prestaciones de asistencia social o bien según el caso a prestaciones de la seguridad social o prestaciones sociales relacionadas al empleo o a sueldos y salarios.</t>
  </si>
  <si>
    <t>2. Pagos en efectivo de importe fijo no basados en necesidades sociales derivadas de riesgos sociales.</t>
  </si>
  <si>
    <t>Se registra en gastos por transferencias corrientes no clasificadas en otra parte.</t>
  </si>
  <si>
    <t>3. Suministro gratuito de alimentos, medicamentos y otros enseres domésticos por parte del gobierno.</t>
  </si>
  <si>
    <t>Se registra en gastos por transferencias corrientes no clasificadas en otra parte o bien prestaciones sociales relacionadas con el empleo en especie.</t>
  </si>
  <si>
    <t>4. Redistribución de alimentos, medicamentos y otros enseres domésticos suministrados por donantes.</t>
  </si>
  <si>
    <t>Se registra en gastos por transferencias corrientes no clasificadas en otra parte y si provienen de donaciones en ingresos por donaciones corrientes.</t>
  </si>
  <si>
    <t xml:space="preserve">No lo afecta a menos que el donante sea otra unidad del gobierno general, en cuyo caso se producirá un incremento del déficit del gobierno general. </t>
  </si>
  <si>
    <t>1. Modificación temporal de las normas para reducir las obligaciones tributarias.</t>
  </si>
  <si>
    <t>Se debe registrar como una reducción del ingreso esperado en la categoría impositiva pertinente.</t>
  </si>
  <si>
    <t>2. Modificación temporal para incrementar el nivel de pagos y/o el número de beneficiarios de créditos tributarios.</t>
  </si>
  <si>
    <t>Se debe registrar como una reducción de ingresos esperado de la categoría de impuesto pertinente o bien cuando se trata de créditos tributarios pagaderos, se registran como Gasto/Subsidios, Gasto/Prestaciones sociales/Prestaciones de asistencia social o Gasto/Otros gastos/Transferencias corrientes no clasificadas en otra partida.</t>
  </si>
  <si>
    <t>3. Aplazamiento del pago de impuestos.</t>
  </si>
  <si>
    <t>La recomendación depende según sistemas devengados o de caja.</t>
  </si>
  <si>
    <t>No lo afecta en caso de registros en base devengada y lo aumenta cuando el registro es en base caja.</t>
  </si>
  <si>
    <t>1. Aumento de subsidios (nuevos o existentes) aplicables por igual a empresas públicas y/o privadas.</t>
  </si>
  <si>
    <t>Se registra en gastos por subsidios.</t>
  </si>
  <si>
    <t>2. Pagos a empresas para ayudarles a mantener temporalmente inactivos («licencia temporal sin paga») a una parte o la totalidad de su plantilla debido a la desaceleración.</t>
  </si>
  <si>
    <t>El registro dependerá de si su intención principal es respaldar el ingreso de hogares (con empleador como intermediario para el pago) o apoyar al empleador y asegurar pronto regreso a plena producción. Se pueden registrar como gastos por prestaciones de asistencia social o gastos por transferencias corrientes no clasificadas en otra partida o como subsidios.</t>
  </si>
  <si>
    <t>3. Pagos de gobiernos a empresas para ayudar a cubrir pérdidas excepcionales.</t>
  </si>
  <si>
    <t>Se registra en gastos por transferencias de capital no clasificadas en otra partida.</t>
  </si>
  <si>
    <t>4. Pagos sin contrapartida de un gobierno a otro, sea interno o externo, cuando no existe un derecho financiero.</t>
  </si>
  <si>
    <t>Se registra en gastos por donaciones a otras unidades del gobierno general o a gobiernos extranjeros según sea el caso.</t>
  </si>
  <si>
    <t>1. Inyecciones de capital a empresas (públicas y/o privadas).</t>
  </si>
  <si>
    <t>Se registra en gastos por transferencias de capital no clasificadas en otra partida o bien participación de capital y en fondos de inversión.</t>
  </si>
  <si>
    <t>Lo incrementa cuando se registran como transferencias de capital y lo mantiene cuando se registran en adquisiciones de capital.</t>
  </si>
  <si>
    <t>2. Programas de préstamo directo a empresas públicas y/o privadas</t>
  </si>
  <si>
    <t>Corresponden a adquisición neta de activos financieros/préstamos. Si hay poca probabilidad de recibir el reembolso del préstamo se debe clasificar como gastos por transferencias de capital no clasificadas en otra partida.</t>
  </si>
  <si>
    <t>Lo incrementa cuando se registran en transferencias de capital y lo mantiene cuando se registran en adquisiciones de préstamos.</t>
  </si>
  <si>
    <t>3. Programas de préstamo directo del gobierno a hogares (en general con tasas de interés favorables).</t>
  </si>
  <si>
    <t>Corresponden a adquisición neta de activos financieros/préstamos. Si hay poca probabilidad de recibir el reembolso del préstamo se debe clasificar de inmediato como gastos por transferencias de capital no clasificadas en otra partida.</t>
  </si>
  <si>
    <t>No lo afecta cuando se registran adquisiciones de préstamos y lo sube cuando se registran en transferencias de capital.</t>
  </si>
  <si>
    <t>4. Apoyo a préstamos bancarios, y de otras sociedades financieras, mediante concesión de garantías sobre los préstamos.</t>
  </si>
  <si>
    <t>Son pasivos contingentes y cuando se recibe devolución son ingresos por derechos administrativos. Si se asume que es muy probable que la garantía sea ejecutada se debe registrar desde el principio como asunción de deuda.</t>
  </si>
  <si>
    <t>No lo afecta en general y lo reduce cuando existen derechos administrativos.</t>
  </si>
  <si>
    <t>5. Apoyo a préstamos bancarios, y de otras sociedades financieras, mediante la concesión de préstamos a los bancos.</t>
  </si>
  <si>
    <t>Corresponden a adquisición neta de activos financieros/préstamos. El registro no varía si el préstamo viene o no respaldado por una garantía.</t>
  </si>
  <si>
    <t>No lo afecta</t>
  </si>
  <si>
    <t>1. Préstamos de emergencia de organismos internacionales o gobiernos extranjeros.</t>
  </si>
  <si>
    <t>Corresponde a un incurrimiento neto de pasivo/préstamo.</t>
  </si>
  <si>
    <t>2. Pagos de organismos internacionales y gobiernos extranjeros cuando no existe un derecho financiero.</t>
  </si>
  <si>
    <t>Se debe registrar como ingresos por donaciones de gobiernos extranjeros o de organismos internacionales.</t>
  </si>
  <si>
    <t>Lo reduce</t>
  </si>
  <si>
    <t>3. Donaciones de bienes y activos de organismos internacionales y gobiernos extranjeros.</t>
  </si>
  <si>
    <t>Se registra como donaciones en especie de gobiernos extranjeros o de organismos internacionales.</t>
  </si>
  <si>
    <t>1. La compra de bonos del Estado por el banco central en el mercado secundario, en el marco de un programa de expansión cuantitativa.</t>
  </si>
  <si>
    <t>No hay registro especifico en las estadísticas de finanzas públicas de gobierno central y no hay efectos directos sobre la deuda del gobierno central.</t>
  </si>
  <si>
    <t> No lo afecta</t>
  </si>
  <si>
    <t>2. Provisión por el gobierno de títulos de deuda pública (ya sea directamente o a través de una sociedad financiera pública a sociedades financieras o no financieras, a cambio de otros activos financieros).</t>
  </si>
  <si>
    <t>Corresponde a adquisición neta de activos financieros en la categoría pertinente del activo, puesto que se trata de un intercambio de activos financieros. Si la valoración de los activos recibidos es menor al de los activos intercambiados, deberá registrarse en Gasto/Otros gastos/Transferencias de capital no clasificadas en otra partida.</t>
  </si>
  <si>
    <t>1. El gobierno condona (es decir, cancela) deuda contraída por otras unidades de la economía.</t>
  </si>
  <si>
    <t>Debe ser registrado como Gasto/Donaciones/Donaciones de capital a otras unidades del gobierno general o como Transferencias de capital no clasificadas en otra partida.</t>
  </si>
  <si>
    <t>No lo afecta cuando la deuda condonada es de otra unidad de gobierno. Lo incrementa cuando la deuda condonada es de una unidad no gubernamental.</t>
  </si>
  <si>
    <t>2. El gobierno reprograma la deuda que otras unidades de la economía habían contraído con él, ya sea aplazando su reembolso o reduciendo los costos del servicio de la deuda.</t>
  </si>
  <si>
    <t>Debe ser registrado como reembolso del instrumento de deuda original simultáneo a la creación del nuevo instrumento de deuda renegociado.</t>
  </si>
  <si>
    <t>No lo afecta en el momento de la reprogramación</t>
  </si>
  <si>
    <t>(a) Las construcciones que no se ajusten a la definición de activo fijo (como carpas temporales en las que se realizan tests, no pensadas para usarse durante varios años) deben registrarse como bienes.</t>
  </si>
  <si>
    <t xml:space="preserve"> (**) En este caso se incluye sólo el gasto considerado como remuneraciones. Sin embargo, si este servicio se presta mediante privados, debe ser registrado como uso de bienes y servicios. </t>
  </si>
  <si>
    <r>
      <t>Cuadro R.2.1</t>
    </r>
    <r>
      <rPr>
        <sz val="10"/>
        <rFont val="Calibri"/>
        <family val="2"/>
        <scheme val="minor"/>
      </rPr>
      <t> </t>
    </r>
  </si>
  <si>
    <t>Medidas del Plan Económico de Emergencia y Acuerdo Covid con efectos en los ingresos del Gobierno Central Total</t>
  </si>
  <si>
    <t>(millones de pesos 2020 y millones de dólares) </t>
  </si>
  <si>
    <t>Medida</t>
  </si>
  <si>
    <t>Ejecutado MM$</t>
  </si>
  <si>
    <t>Ejecutado MM US$</t>
  </si>
  <si>
    <t>Abril-Septiembre</t>
  </si>
  <si>
    <t>Julio-Diciembre</t>
  </si>
  <si>
    <t>Abril-Mayo</t>
  </si>
  <si>
    <t>Abril</t>
  </si>
  <si>
    <t>Devolución de retención de Impuesto a la Renta de los meses de enero y febrero 2020 a los trabajadores independientes</t>
  </si>
  <si>
    <t>Septiembre</t>
  </si>
  <si>
    <t>Fuente: Elaboración Dipres con información de SII.</t>
  </si>
  <si>
    <r>
      <t>Cuadro R.2.2</t>
    </r>
    <r>
      <rPr>
        <sz val="10"/>
        <rFont val="Calibri"/>
        <family val="2"/>
        <scheme val="minor"/>
      </rPr>
      <t> </t>
    </r>
  </si>
  <si>
    <t xml:space="preserve">Medidas del Acuerdo Covid con efectos en el gasto del Gobierno Central Total </t>
  </si>
  <si>
    <t>(millones de pesos 2020 y millones de dólares) </t>
  </si>
  <si>
    <t>Gastos producto de la Pandemia</t>
  </si>
  <si>
    <t>Fondo Covid</t>
  </si>
  <si>
    <t>Ingreso Familiar de Emergencia: Fase II</t>
  </si>
  <si>
    <t>Bono Covid Navidad</t>
  </si>
  <si>
    <t>Apoyo Clase Media</t>
  </si>
  <si>
    <t>Nuevo Subsidio Transitorio al Empleo</t>
  </si>
  <si>
    <t>Total Fondo Covid</t>
  </si>
  <si>
    <t>Otros Gastos Plan económico de Emergencia I y II</t>
  </si>
  <si>
    <t>Bono Covid apoyo ingresos familiares</t>
  </si>
  <si>
    <t>Fotarlecer sistema de salud</t>
  </si>
  <si>
    <t>Ingreso Familiar de Emergencia: Fase I</t>
  </si>
  <si>
    <t>Total Otros Gastos</t>
  </si>
  <si>
    <t>Total Gasto 2020 en medidas Covid</t>
  </si>
  <si>
    <t xml:space="preserve">(1) Corresponde a información Provisoria de ejecución a diciembre, pues considera cierres preliminares de Servicios de Salud. </t>
  </si>
  <si>
    <t>(2) Aplicación ley N°21.247 la cual “Establece beneficios a los padres o madres que estén haciendo uso del permiso postnatal parental o que  tengan el cuidado personal de niños o niñas nacidos a contar del año 2013, con motivo de la pandemia originada por la enfermedad denominada COVID-19, en las condiciones que se indican”.</t>
  </si>
  <si>
    <t>Nota: Tipo de cambio: $/US$ 792.</t>
  </si>
  <si>
    <t>Cuadro R.2.3</t>
  </si>
  <si>
    <t>Impacto de las medidas Covid-19 en el estado de las finanzas públicas del Gobierno Central en el año 2020</t>
  </si>
  <si>
    <t>(millones de pesos 2020 y % del PIB) </t>
  </si>
  <si>
    <t xml:space="preserve">(1): Incluye medidas Covid-19 (MM$) </t>
  </si>
  <si>
    <t>(2): No incluye medidas Covid-19 (MM$)</t>
  </si>
  <si>
    <t>(3): (1) - (2)</t>
  </si>
  <si>
    <t>Ingreso total</t>
  </si>
  <si>
    <t>Gasto total</t>
  </si>
  <si>
    <t>Déficit</t>
  </si>
  <si>
    <t>Déficit (% del PIB)</t>
  </si>
  <si>
    <t>(millones de pesos)</t>
  </si>
  <si>
    <t>Aplicación</t>
  </si>
  <si>
    <t xml:space="preserve">Reversión </t>
  </si>
  <si>
    <t>(1) cifras previas</t>
  </si>
  <si>
    <t>Rebaja PPM IDPC</t>
  </si>
  <si>
    <t>Anticipo de Devolución</t>
  </si>
  <si>
    <t>Crédito Sence (PPM)</t>
  </si>
  <si>
    <t>Total MTTRA*</t>
  </si>
  <si>
    <t>(2) cifras efectivas</t>
  </si>
  <si>
    <t>Diferencia (2)-(1)</t>
  </si>
  <si>
    <t>Corrección de la aplicación</t>
  </si>
  <si>
    <t>Corrección de la reversión</t>
  </si>
  <si>
    <t>PPM</t>
  </si>
  <si>
    <t>Sistema de Pago</t>
  </si>
  <si>
    <t>(millones de pesos y % del PIB)</t>
  </si>
  <si>
    <t>Balance Estructural</t>
  </si>
  <si>
    <t>(1) Cifra previa</t>
  </si>
  <si>
    <t>(% PIB)</t>
  </si>
  <si>
    <t>(2) Cifra Actualizada</t>
  </si>
  <si>
    <r>
      <t>Cuadro R.4.1</t>
    </r>
    <r>
      <rPr>
        <sz val="10"/>
        <rFont val="Calibri"/>
        <family val="2"/>
        <scheme val="minor"/>
      </rPr>
      <t> </t>
    </r>
  </si>
  <si>
    <t>Evolución del gasto por subtítulo</t>
  </si>
  <si>
    <t xml:space="preserve">(% de variación real anual estimada) </t>
  </si>
  <si>
    <t>Subtítulos de gasto en Proyectos de Ley de Presupuesto</t>
  </si>
  <si>
    <t>Proyectos presentados cada año</t>
  </si>
  <si>
    <t>2019/2018</t>
  </si>
  <si>
    <t>2020/2019</t>
  </si>
  <si>
    <t>2021/2020</t>
  </si>
  <si>
    <t>Gasto en personal</t>
  </si>
  <si>
    <t>Gasto en bienes y servicios de consumo</t>
  </si>
  <si>
    <t>Gasto en adquisición de activos no financieros</t>
  </si>
  <si>
    <t>(1) Se ajusta para evitar distorsión por traspaso de funcionarios municipales a servicios locales de educación y para limpiar el necesario incremento en salud producto de la emergencia sanitaria.</t>
  </si>
  <si>
    <t xml:space="preserve">(2) Exclusión responde al hecho de que el gasto en bienes y servicios de consumo en estos casos responde casi exclusivamente a gasto de producción (productos farmacéuticos, material quirúrgico, insumos para las votaciones) y no a gasto de soporte administrativo. </t>
  </si>
  <si>
    <t>Cuadro R.4.2</t>
  </si>
  <si>
    <t>Detalle del espacio fiscal generado</t>
  </si>
  <si>
    <t>(US$ MM) </t>
  </si>
  <si>
    <t>Concepto</t>
  </si>
  <si>
    <t>Ajuste agregado</t>
  </si>
  <si>
    <t>Ajuste desagregado</t>
  </si>
  <si>
    <t>Detalle</t>
  </si>
  <si>
    <t>(US$ MM)</t>
  </si>
  <si>
    <t>Ajustes administrativos, priorización y otros</t>
  </si>
  <si>
    <t>Gasto en personal (Subt 21 y provisiones)</t>
  </si>
  <si>
    <t>Bienes y servicios de consumo</t>
  </si>
  <si>
    <t>Adquisición de activos no financieros</t>
  </si>
  <si>
    <t>Prestaciones de seguridad social</t>
  </si>
  <si>
    <t>Revisión de programas</t>
  </si>
  <si>
    <t>Transferencias corrientes</t>
  </si>
  <si>
    <t>Capital</t>
  </si>
  <si>
    <t>Empleo</t>
  </si>
  <si>
    <t>PTF</t>
  </si>
  <si>
    <t>Capital Humano</t>
  </si>
  <si>
    <t>Promedio 2019-2030</t>
  </si>
  <si>
    <t>Promedio 2031-2040</t>
  </si>
  <si>
    <t>Promedio 2041-2050</t>
  </si>
  <si>
    <t>Promedio 2051-2060</t>
  </si>
  <si>
    <t>Fuente: Chamorro, Gamboni y Valdés (2021), “Estimación de los Ingresos Fiscales en el Largo Plazo 2020-2060”. Serie de Estudios de Finanzas Públicas, Dipres, Ministerio de Hacienda.</t>
  </si>
  <si>
    <t>Escenario 1 (optimista)</t>
  </si>
  <si>
    <t>Escenario 3 (pesimista)</t>
  </si>
  <si>
    <t xml:space="preserve">Nivel año base 2019 </t>
  </si>
  <si>
    <t xml:space="preserve"> Razón (Precio-Costo)/Precio: 14,2%</t>
  </si>
  <si>
    <t>2020-2025</t>
  </si>
  <si>
    <t>Supuestos Ministerio de Hacienda. IFP 3T 2020.</t>
  </si>
  <si>
    <t>2026-2060</t>
  </si>
  <si>
    <t xml:space="preserve">Se proyecta el margen promedio de los últimos 20 años de Codelco </t>
  </si>
  <si>
    <t>Promedio escenarios 1 y 3</t>
  </si>
  <si>
    <t xml:space="preserve">Se proyecta el margen disminuyendo al nivel más bajo registrado por Codelco </t>
  </si>
  <si>
    <t xml:space="preserve"> Razón (Precio-Costo)/Precio:                      28,4%</t>
  </si>
  <si>
    <t xml:space="preserve"> Razón (Precio-Costo)/Precio:               16,6%</t>
  </si>
  <si>
    <t xml:space="preserve"> Razón (Precio-Costo)/Precio:               2,7%</t>
  </si>
  <si>
    <t>Escenario cobre</t>
  </si>
  <si>
    <t>Década</t>
  </si>
  <si>
    <t>Elasticidad converge a 1</t>
  </si>
  <si>
    <t>Elasticidad constante</t>
  </si>
  <si>
    <t>Crecimiento</t>
  </si>
  <si>
    <t>Escenario optimista</t>
  </si>
  <si>
    <t>Escenario base</t>
  </si>
  <si>
    <t>Escenario pesimista</t>
  </si>
  <si>
    <r>
      <t>Impuesto</t>
    </r>
    <r>
      <rPr>
        <sz val="10"/>
        <color rgb="FF000000"/>
        <rFont val="Calibri"/>
        <family val="2"/>
      </rPr>
      <t> </t>
    </r>
  </si>
  <si>
    <r>
      <t>Partida de Gasto</t>
    </r>
    <r>
      <rPr>
        <sz val="10"/>
        <color rgb="FF000000"/>
        <rFont val="Calibri"/>
        <family val="2"/>
      </rPr>
      <t> </t>
    </r>
  </si>
  <si>
    <r>
      <t>1. Partidas de Gasto Tributario que se modifican o se eliminan</t>
    </r>
    <r>
      <rPr>
        <sz val="10"/>
        <color rgb="FF000000"/>
        <rFont val="Calibri"/>
        <family val="2"/>
      </rPr>
      <t> </t>
    </r>
  </si>
  <si>
    <r>
      <t>1.1 Análisis directo del informe</t>
    </r>
    <r>
      <rPr>
        <sz val="10"/>
        <color rgb="FF000000"/>
        <rFont val="Calibri"/>
        <family val="2"/>
      </rPr>
      <t> </t>
    </r>
  </si>
  <si>
    <t>Impuesto a la Renta Empresas </t>
  </si>
  <si>
    <t>Contratos de leasing </t>
  </si>
  <si>
    <t>Amortización de intangibles </t>
  </si>
  <si>
    <t>Donaciones para fines culturales - gasto </t>
  </si>
  <si>
    <t>Donaciones para fines culturales - crédito </t>
  </si>
  <si>
    <t>Exención primera categoría zona franca </t>
  </si>
  <si>
    <t>Impuesto a la Renta Contribuyente Final </t>
  </si>
  <si>
    <t>Contribuciones sociales obligatorias </t>
  </si>
  <si>
    <t>Deducción de 30% de gasto presunto trabajadores independientes </t>
  </si>
  <si>
    <t>Diferimiento de impuestos finales por utilidades retenidas </t>
  </si>
  <si>
    <t>Ganancias de capital enajenación de bienes raíces </t>
  </si>
  <si>
    <t>Contribuciones previsionales voluntarias </t>
  </si>
  <si>
    <t>Impuesto a la Renta Contribuyente Empresas/Final </t>
  </si>
  <si>
    <t>Rentas presuntas </t>
  </si>
  <si>
    <t>IVA </t>
  </si>
  <si>
    <t>Postergación del pago del IVA </t>
  </si>
  <si>
    <r>
      <t>1.2 Partidas derivadas de las recomendaciones del informe</t>
    </r>
    <r>
      <rPr>
        <sz val="10"/>
        <color rgb="FF000000"/>
        <rFont val="Calibri"/>
        <family val="2"/>
      </rPr>
      <t> </t>
    </r>
  </si>
  <si>
    <t>Depreciación tributaria </t>
  </si>
  <si>
    <t>Otras diferencias temporarias </t>
  </si>
  <si>
    <t>Donaciones a universidades e institutos profesionales - gasto </t>
  </si>
  <si>
    <t>Donaciones a universidades e institutos profesionales - crédito </t>
  </si>
  <si>
    <t>Donaciones para fines deportivos - gasto </t>
  </si>
  <si>
    <t>Donaciones para fines deportivos - crédito </t>
  </si>
  <si>
    <t>Donaciones para fines sociales y públicos - gasto </t>
  </si>
  <si>
    <t>Donaciones para fines sociales y públicos - crédito </t>
  </si>
  <si>
    <t>Donaciones para fines educacionales - gasto </t>
  </si>
  <si>
    <t>Donaciones para fines educacionales - crédito </t>
  </si>
  <si>
    <t>Donaciones para el fondo nacional de reconstrucción - gasto </t>
  </si>
  <si>
    <t>Donaciones para el fondo nacional de reconstrucción - crédito </t>
  </si>
  <si>
    <r>
      <t>2. Sin Ajustes</t>
    </r>
    <r>
      <rPr>
        <sz val="10"/>
        <color rgb="FF000000"/>
        <rFont val="Calibri"/>
        <family val="2"/>
      </rPr>
      <t> </t>
    </r>
  </si>
  <si>
    <t>Rebaja de dividendos DFL2 </t>
  </si>
  <si>
    <t>Rebaja de intereses hipotecarios </t>
  </si>
  <si>
    <r>
      <t>3. Nuevas Partidas de Gasto (corto plazo)</t>
    </r>
    <r>
      <rPr>
        <sz val="10"/>
        <color rgb="FF000000"/>
        <rFont val="Calibri"/>
        <family val="2"/>
      </rPr>
      <t> </t>
    </r>
  </si>
  <si>
    <t>Régimen de tributación Pro Pyme General - primera categoría </t>
  </si>
  <si>
    <t>Remanentes de Cooperativas </t>
  </si>
  <si>
    <t>Régimen de tributación Pro Pyme General - imputación de crédito </t>
  </si>
  <si>
    <t>Deducción de contribuciones </t>
  </si>
  <si>
    <t>Crédito ficticio zona franca Pro Pyme Transparente </t>
  </si>
  <si>
    <t>Servicios entre cooperativas y cooperados </t>
  </si>
  <si>
    <r>
      <t>4. Nuevas Partidas de Gasto (largo plazo)</t>
    </r>
    <r>
      <rPr>
        <sz val="10"/>
        <color rgb="FF000000"/>
        <rFont val="Calibri"/>
        <family val="2"/>
      </rPr>
      <t> </t>
    </r>
  </si>
  <si>
    <t>Exención universidades reconocidas por el Estado </t>
  </si>
  <si>
    <t>Ganancias de capital hasta 10 UTA </t>
  </si>
  <si>
    <t>Rentabilidad de cotizaciones previsionales voluntarias </t>
  </si>
  <si>
    <t>Retiro de ahorros previsionales voluntarios </t>
  </si>
  <si>
    <t>Tasas reducidas de impuesto adicional </t>
  </si>
  <si>
    <t>Ganancias de capital presencia bursátil </t>
  </si>
  <si>
    <t>Ingresos por arrendamiento DFL2 </t>
  </si>
  <si>
    <t>Servicios profesionales </t>
  </si>
  <si>
    <t>Impuesto a la Herencia </t>
  </si>
  <si>
    <t>Seguros de Vida </t>
  </si>
  <si>
    <t>Varios Impuestos </t>
  </si>
  <si>
    <t>Tratamientos preferentes Cooperativas </t>
  </si>
  <si>
    <t>Tratamientos preferentes DFL2 </t>
  </si>
  <si>
    <t>Fuente: SII. </t>
  </si>
  <si>
    <r>
      <t>AGRUPACIÓN</t>
    </r>
    <r>
      <rPr>
        <sz val="10"/>
        <color rgb="FF000000"/>
        <rFont val="Calibri"/>
        <family val="2"/>
      </rPr>
      <t> </t>
    </r>
  </si>
  <si>
    <r>
      <t>N° PARTIDAS GT</t>
    </r>
    <r>
      <rPr>
        <sz val="10"/>
        <color rgb="FF000000"/>
        <rFont val="Calibri"/>
        <family val="2"/>
      </rPr>
      <t> </t>
    </r>
  </si>
  <si>
    <r>
      <t>MONTO</t>
    </r>
    <r>
      <rPr>
        <sz val="10"/>
        <color rgb="FF000000"/>
        <rFont val="Calibri"/>
        <family val="2"/>
      </rPr>
      <t> </t>
    </r>
  </si>
  <si>
    <r>
      <t>Nº</t>
    </r>
    <r>
      <rPr>
        <sz val="10"/>
        <color rgb="FF000000"/>
        <rFont val="Calibri"/>
        <family val="2"/>
      </rPr>
      <t> </t>
    </r>
  </si>
  <si>
    <r>
      <t>PESO Estimadas</t>
    </r>
    <r>
      <rPr>
        <sz val="10"/>
        <color rgb="FF000000"/>
        <rFont val="Calibri"/>
        <family val="2"/>
      </rPr>
      <t> </t>
    </r>
  </si>
  <si>
    <r>
      <t>MM$</t>
    </r>
    <r>
      <rPr>
        <sz val="10"/>
        <color rgb="FF000000"/>
        <rFont val="Calibri"/>
        <family val="2"/>
      </rPr>
      <t> </t>
    </r>
  </si>
  <si>
    <r>
      <t>MM US$</t>
    </r>
    <r>
      <rPr>
        <sz val="10"/>
        <color rgb="FF000000"/>
        <rFont val="Calibri"/>
        <family val="2"/>
      </rPr>
      <t> </t>
    </r>
  </si>
  <si>
    <r>
      <t>PESO GT</t>
    </r>
    <r>
      <rPr>
        <sz val="10"/>
        <color rgb="FF000000"/>
        <rFont val="Calibri"/>
        <family val="2"/>
      </rPr>
      <t> </t>
    </r>
  </si>
  <si>
    <r>
      <t>PARTIDAS AJUSTADAS</t>
    </r>
    <r>
      <rPr>
        <sz val="10"/>
        <color rgb="FF000000"/>
        <rFont val="Calibri"/>
        <family val="2"/>
      </rPr>
      <t> </t>
    </r>
  </si>
  <si>
    <r>
      <t>35</t>
    </r>
    <r>
      <rPr>
        <sz val="10"/>
        <color rgb="FF000000"/>
        <rFont val="Calibri"/>
        <family val="2"/>
      </rPr>
      <t> </t>
    </r>
  </si>
  <si>
    <r>
      <t>30,7%</t>
    </r>
    <r>
      <rPr>
        <sz val="10"/>
        <color rgb="FF000000"/>
        <rFont val="Calibri"/>
        <family val="2"/>
      </rPr>
      <t> </t>
    </r>
  </si>
  <si>
    <r>
      <t>3.572.868 </t>
    </r>
    <r>
      <rPr>
        <sz val="10"/>
        <color rgb="FF000000"/>
        <rFont val="Calibri"/>
        <family val="2"/>
      </rPr>
      <t> </t>
    </r>
  </si>
  <si>
    <r>
      <t>5.254 </t>
    </r>
    <r>
      <rPr>
        <sz val="10"/>
        <rFont val="Calibri"/>
        <family val="2"/>
      </rPr>
      <t> </t>
    </r>
  </si>
  <si>
    <r>
      <t>56,3%</t>
    </r>
    <r>
      <rPr>
        <sz val="10"/>
        <rFont val="Calibri"/>
        <family val="2"/>
      </rPr>
      <t> </t>
    </r>
  </si>
  <si>
    <r>
      <t>     </t>
    </r>
    <r>
      <rPr>
        <b/>
        <sz val="10"/>
        <color rgb="FF000000"/>
        <rFont val="Calibri"/>
        <family val="2"/>
      </rPr>
      <t>Análisis directo del informe</t>
    </r>
    <r>
      <rPr>
        <sz val="10"/>
        <color rgb="FF000000"/>
        <rFont val="Calibri"/>
        <family val="2"/>
      </rPr>
      <t> </t>
    </r>
  </si>
  <si>
    <r>
      <t>23</t>
    </r>
    <r>
      <rPr>
        <sz val="10"/>
        <color rgb="FF000000"/>
        <rFont val="Calibri"/>
        <family val="2"/>
      </rPr>
      <t> </t>
    </r>
  </si>
  <si>
    <r>
      <t>20,2%</t>
    </r>
    <r>
      <rPr>
        <sz val="10"/>
        <color rgb="FF000000"/>
        <rFont val="Calibri"/>
        <family val="2"/>
      </rPr>
      <t> </t>
    </r>
  </si>
  <si>
    <r>
      <t>3.312.294 </t>
    </r>
    <r>
      <rPr>
        <sz val="10"/>
        <color rgb="FF000000"/>
        <rFont val="Calibri"/>
        <family val="2"/>
      </rPr>
      <t> </t>
    </r>
  </si>
  <si>
    <r>
      <t>4.871 </t>
    </r>
    <r>
      <rPr>
        <sz val="10"/>
        <color rgb="FF000000"/>
        <rFont val="Calibri"/>
        <family val="2"/>
      </rPr>
      <t> </t>
    </r>
  </si>
  <si>
    <r>
      <t>52,2%</t>
    </r>
    <r>
      <rPr>
        <sz val="10"/>
        <color rgb="FF000000"/>
        <rFont val="Calibri"/>
        <family val="2"/>
      </rPr>
      <t> </t>
    </r>
  </si>
  <si>
    <r>
      <t>            </t>
    </r>
    <r>
      <rPr>
        <i/>
        <sz val="10"/>
        <color rgb="FF000000"/>
        <rFont val="Calibri"/>
        <family val="2"/>
      </rPr>
      <t>Partidas eliminadas</t>
    </r>
    <r>
      <rPr>
        <sz val="10"/>
        <color rgb="FF000000"/>
        <rFont val="Calibri"/>
        <family val="2"/>
      </rPr>
      <t> </t>
    </r>
  </si>
  <si>
    <r>
      <t>7</t>
    </r>
    <r>
      <rPr>
        <sz val="10"/>
        <color rgb="FF000000"/>
        <rFont val="Calibri"/>
        <family val="2"/>
      </rPr>
      <t> </t>
    </r>
  </si>
  <si>
    <r>
      <t>6,1%</t>
    </r>
    <r>
      <rPr>
        <sz val="10"/>
        <color rgb="FF000000"/>
        <rFont val="Calibri"/>
        <family val="2"/>
      </rPr>
      <t> </t>
    </r>
  </si>
  <si>
    <r>
      <t>1.931.613 </t>
    </r>
    <r>
      <rPr>
        <sz val="10"/>
        <color rgb="FF000000"/>
        <rFont val="Calibri"/>
        <family val="2"/>
      </rPr>
      <t> </t>
    </r>
  </si>
  <si>
    <r>
      <t>2.841 </t>
    </r>
    <r>
      <rPr>
        <sz val="10"/>
        <color rgb="FF000000"/>
        <rFont val="Calibri"/>
        <family val="2"/>
      </rPr>
      <t> </t>
    </r>
  </si>
  <si>
    <r>
      <t>30,4%</t>
    </r>
    <r>
      <rPr>
        <sz val="10"/>
        <color rgb="FF000000"/>
        <rFont val="Calibri"/>
        <family val="2"/>
      </rPr>
      <t> </t>
    </r>
  </si>
  <si>
    <r>
      <t>   </t>
    </r>
    <r>
      <rPr>
        <i/>
        <sz val="10"/>
        <color rgb="FF000000"/>
        <rFont val="Calibri"/>
        <family val="2"/>
      </rPr>
      <t>Partidas modificadas</t>
    </r>
    <r>
      <rPr>
        <sz val="10"/>
        <color rgb="FF000000"/>
        <rFont val="Calibri"/>
        <family val="2"/>
      </rPr>
      <t> </t>
    </r>
  </si>
  <si>
    <r>
      <t>16</t>
    </r>
    <r>
      <rPr>
        <sz val="10"/>
        <color rgb="FF000000"/>
        <rFont val="Calibri"/>
        <family val="2"/>
      </rPr>
      <t> </t>
    </r>
  </si>
  <si>
    <r>
      <t>14,0%</t>
    </r>
    <r>
      <rPr>
        <sz val="10"/>
        <color rgb="FF000000"/>
        <rFont val="Calibri"/>
        <family val="2"/>
      </rPr>
      <t> </t>
    </r>
  </si>
  <si>
    <r>
      <t>1.380.680 </t>
    </r>
    <r>
      <rPr>
        <sz val="10"/>
        <color rgb="FF000000"/>
        <rFont val="Calibri"/>
        <family val="2"/>
      </rPr>
      <t> </t>
    </r>
  </si>
  <si>
    <r>
      <t>2.030 </t>
    </r>
    <r>
      <rPr>
        <sz val="10"/>
        <color rgb="FF000000"/>
        <rFont val="Calibri"/>
        <family val="2"/>
      </rPr>
      <t> </t>
    </r>
  </si>
  <si>
    <r>
      <t>21,8%</t>
    </r>
    <r>
      <rPr>
        <sz val="10"/>
        <color rgb="FF000000"/>
        <rFont val="Calibri"/>
        <family val="2"/>
      </rPr>
      <t> </t>
    </r>
  </si>
  <si>
    <r>
      <t>     </t>
    </r>
    <r>
      <rPr>
        <b/>
        <sz val="10"/>
        <color rgb="FF000000"/>
        <rFont val="Calibri"/>
        <family val="2"/>
      </rPr>
      <t>Partidas derivadas del informe</t>
    </r>
    <r>
      <rPr>
        <sz val="10"/>
        <color rgb="FF000000"/>
        <rFont val="Calibri"/>
        <family val="2"/>
      </rPr>
      <t> </t>
    </r>
  </si>
  <si>
    <r>
      <t>12</t>
    </r>
    <r>
      <rPr>
        <sz val="10"/>
        <color rgb="FF000000"/>
        <rFont val="Calibri"/>
        <family val="2"/>
      </rPr>
      <t> </t>
    </r>
  </si>
  <si>
    <r>
      <t>10,5%</t>
    </r>
    <r>
      <rPr>
        <sz val="10"/>
        <color rgb="FF000000"/>
        <rFont val="Calibri"/>
        <family val="2"/>
      </rPr>
      <t> </t>
    </r>
  </si>
  <si>
    <r>
      <t> 260.574 </t>
    </r>
    <r>
      <rPr>
        <sz val="10"/>
        <color rgb="FF000000"/>
        <rFont val="Calibri"/>
        <family val="2"/>
      </rPr>
      <t> </t>
    </r>
  </si>
  <si>
    <r>
      <t>383 </t>
    </r>
    <r>
      <rPr>
        <sz val="10"/>
        <color rgb="FF000000"/>
        <rFont val="Calibri"/>
        <family val="2"/>
      </rPr>
      <t> </t>
    </r>
  </si>
  <si>
    <r>
      <t>4,1%</t>
    </r>
    <r>
      <rPr>
        <sz val="10"/>
        <color rgb="FF000000"/>
        <rFont val="Calibri"/>
        <family val="2"/>
      </rPr>
      <t> </t>
    </r>
  </si>
  <si>
    <r>
      <t>TOTAL GASTO TRIBUTARIO</t>
    </r>
    <r>
      <rPr>
        <sz val="10"/>
        <color rgb="FF000000"/>
        <rFont val="Calibri"/>
        <family val="2"/>
      </rPr>
      <t> </t>
    </r>
  </si>
  <si>
    <r>
      <t>100,0%</t>
    </r>
    <r>
      <rPr>
        <sz val="10"/>
        <color rgb="FF000000"/>
        <rFont val="Calibri"/>
        <family val="2"/>
      </rPr>
      <t> </t>
    </r>
  </si>
  <si>
    <r>
      <t>6.346.072 </t>
    </r>
    <r>
      <rPr>
        <sz val="10"/>
        <color rgb="FF000000"/>
        <rFont val="Calibri"/>
        <family val="2"/>
      </rPr>
      <t> </t>
    </r>
  </si>
  <si>
    <r>
      <t>9.333 </t>
    </r>
    <r>
      <rPr>
        <sz val="10"/>
        <color rgb="FF000000"/>
        <rFont val="Calibri"/>
        <family val="2"/>
      </rPr>
      <t> </t>
    </r>
  </si>
  <si>
    <t>(1) Corresponde al total de partidas estimadas, las partidas totales del Informe GT SII son 152 (existen partidas identificadas, pero no determinadas). </t>
  </si>
  <si>
    <t>(1) Face value en millones de pesos para BTP; miles de UF para BTU; y millones de Euros para Soberanos.</t>
  </si>
  <si>
    <r>
      <t>% var. real 2021/proy. 2020 (sin efecto MTTRA</t>
    </r>
    <r>
      <rPr>
        <b/>
        <vertAlign val="superscript"/>
        <sz val="10"/>
        <color rgb="FF000000"/>
        <rFont val="Calibri"/>
        <family val="2"/>
        <scheme val="minor"/>
      </rPr>
      <t>(1)</t>
    </r>
    <r>
      <rPr>
        <b/>
        <sz val="10"/>
        <color rgb="FF000000"/>
        <rFont val="Calibri"/>
        <family val="2"/>
        <scheme val="minor"/>
      </rPr>
      <t xml:space="preserve"> del Paquete Fiscal)</t>
    </r>
  </si>
  <si>
    <t>Ingresos  Cíclicamente ajustados del Gobierno Central Total 2022-2025</t>
  </si>
  <si>
    <t>Variación real anual</t>
  </si>
  <si>
    <t>Posición Financiera Neta</t>
  </si>
  <si>
    <t>Total Deuda Bruta</t>
  </si>
  <si>
    <t xml:space="preserve">Suspensión del pago de PPM </t>
  </si>
  <si>
    <t>Postergación del pago del IVA</t>
  </si>
  <si>
    <t xml:space="preserve"> (1) Los valores con monto “0” corresponden a medidas que se compensaron durante el año. Se estima que los efectos fueron: Anticipo de devoluciones (medida 4) $638.000 millones, devolución a trabajadores independientes (medida 6) $162.000 millones y la postergación de pago de impuesto a la Renta (medida 5) $659.000 millones.                                                                                                                                                                                 </t>
  </si>
  <si>
    <t>Reembolso de crédito al IVA</t>
  </si>
  <si>
    <t xml:space="preserve"> (2) En la estimación de impacto de la disminución de tasa del Impuesto de Timbres y Estampillas, se reporta la cifra estimada en el Informe Financiero menos la recaudación observada en la ejecución de cada mes.
                                                                                                                                                                           </t>
  </si>
  <si>
    <t>Pago de la Postergación del pago del IVA</t>
  </si>
  <si>
    <t>Cuadro III.8.1</t>
  </si>
  <si>
    <t>Nota: Los porcentajes de PIB no suman debido a la aproximación de los decimales.</t>
  </si>
  <si>
    <t>Cuadro III.5.2</t>
  </si>
  <si>
    <r>
      <t xml:space="preserve">Stock </t>
    </r>
    <r>
      <rPr>
        <b/>
        <sz val="10"/>
        <color rgb="FF000000"/>
        <rFont val="Calibri"/>
        <family val="2"/>
        <scheme val="minor"/>
      </rPr>
      <t>de deuda del Gobierno Central por acreedor</t>
    </r>
    <r>
      <rPr>
        <sz val="10"/>
        <color rgb="FF231F20"/>
        <rFont val="Calibri"/>
        <family val="2"/>
        <scheme val="minor"/>
      </rPr>
      <t xml:space="preserve"> </t>
    </r>
  </si>
  <si>
    <r>
      <t>Moneda de Origen</t>
    </r>
    <r>
      <rPr>
        <b/>
        <vertAlign val="superscript"/>
        <sz val="10"/>
        <rFont val="Calibri"/>
        <family val="2"/>
        <scheme val="minor"/>
      </rPr>
      <t>(1)</t>
    </r>
  </si>
  <si>
    <t xml:space="preserve">3. Construcción de nuevos centros de salud que se ajustan a definición de activo fijo y de adquisición de maquinaria y equipo médicos (como respiradores). </t>
  </si>
  <si>
    <r>
      <t>PIB </t>
    </r>
    <r>
      <rPr>
        <sz val="10"/>
        <rFont val="Calibri"/>
        <family val="2"/>
        <scheme val="minor"/>
      </rPr>
      <t> </t>
    </r>
  </si>
  <si>
    <r>
      <t>Cobre</t>
    </r>
    <r>
      <rPr>
        <sz val="10"/>
        <rFont val="Calibri"/>
        <family val="2"/>
        <scheme val="minor"/>
      </rPr>
      <t> </t>
    </r>
  </si>
  <si>
    <r>
      <t>Otros Ingresos</t>
    </r>
    <r>
      <rPr>
        <vertAlign val="superscript"/>
        <sz val="10"/>
        <rFont val="Calibri"/>
        <family val="2"/>
      </rPr>
      <t>(1)</t>
    </r>
  </si>
  <si>
    <r>
      <t>Cuadro II.4.1</t>
    </r>
    <r>
      <rPr>
        <sz val="10"/>
        <color theme="1"/>
        <rFont val="Calibri"/>
        <family val="2"/>
        <scheme val="minor"/>
      </rPr>
      <t> </t>
    </r>
  </si>
  <si>
    <t>Apoyo Municipios Fondo Covid (Fondo Solidario Municipal II)</t>
  </si>
  <si>
    <t>Fondo Solidario Municipal I</t>
  </si>
  <si>
    <t>Reducción de tasa de TTE para créditos Fogape</t>
  </si>
  <si>
    <r>
      <t>Cuadro II.4.2</t>
    </r>
    <r>
      <rPr>
        <sz val="10"/>
        <rFont val="Calibri"/>
        <family val="2"/>
        <scheme val="minor"/>
      </rPr>
      <t> </t>
    </r>
  </si>
  <si>
    <r>
      <t>A.</t>
    </r>
    <r>
      <rPr>
        <b/>
        <sz val="10"/>
        <color rgb="FF000000"/>
        <rFont val="Times New Roman"/>
        <family val="1"/>
      </rPr>
      <t xml:space="preserve">      </t>
    </r>
    <r>
      <rPr>
        <b/>
        <sz val="10"/>
        <color rgb="FF000000"/>
        <rFont val="Calibri"/>
        <family val="2"/>
        <scheme val="minor"/>
      </rPr>
      <t xml:space="preserve">Aumento del gasto en servicios de salud </t>
    </r>
  </si>
  <si>
    <r>
      <t>B.</t>
    </r>
    <r>
      <rPr>
        <b/>
        <sz val="10"/>
        <color rgb="FF000000"/>
        <rFont val="Times New Roman"/>
        <family val="1"/>
      </rPr>
      <t xml:space="preserve">      </t>
    </r>
    <r>
      <rPr>
        <b/>
        <sz val="10"/>
        <color rgb="FF000000"/>
        <rFont val="Calibri"/>
        <family val="2"/>
        <scheme val="minor"/>
      </rPr>
      <t xml:space="preserve">Prestación de asistencia a los hogares </t>
    </r>
  </si>
  <si>
    <r>
      <t>C.</t>
    </r>
    <r>
      <rPr>
        <b/>
        <sz val="10"/>
        <color rgb="FF000000"/>
        <rFont val="Times New Roman"/>
        <family val="1"/>
      </rPr>
      <t xml:space="preserve">      </t>
    </r>
    <r>
      <rPr>
        <b/>
        <sz val="10"/>
        <color rgb="FF000000"/>
        <rFont val="Calibri"/>
        <family val="2"/>
        <scheme val="minor"/>
      </rPr>
      <t>Relajación de obligaciones tributarias de hogares y empresas</t>
    </r>
  </si>
  <si>
    <r>
      <t>D.</t>
    </r>
    <r>
      <rPr>
        <b/>
        <sz val="10"/>
        <color rgb="FF000000"/>
        <rFont val="Times New Roman"/>
        <family val="1"/>
      </rPr>
      <t xml:space="preserve">      </t>
    </r>
    <r>
      <rPr>
        <b/>
        <sz val="10"/>
        <color rgb="FF000000"/>
        <rFont val="Calibri"/>
        <family val="2"/>
        <scheme val="minor"/>
      </rPr>
      <t xml:space="preserve">Prestación de asistencia financiera a las sociedades (y otras unidades distintas de hogares) </t>
    </r>
  </si>
  <si>
    <r>
      <t>E.</t>
    </r>
    <r>
      <rPr>
        <b/>
        <sz val="10"/>
        <color rgb="FF000000"/>
        <rFont val="Times New Roman"/>
        <family val="1"/>
      </rPr>
      <t xml:space="preserve">       </t>
    </r>
    <r>
      <rPr>
        <b/>
        <sz val="10"/>
        <color rgb="FF000000"/>
        <rFont val="Calibri"/>
        <family val="2"/>
        <scheme val="minor"/>
      </rPr>
      <t xml:space="preserve">Inyecciones de capital, creación de mecanismos de préstamo nuevos o ampliados y concesión de garantías </t>
    </r>
  </si>
  <si>
    <r>
      <t>F.</t>
    </r>
    <r>
      <rPr>
        <b/>
        <sz val="10"/>
        <color rgb="FF000000"/>
        <rFont val="Times New Roman"/>
        <family val="1"/>
      </rPr>
      <t xml:space="preserve">       </t>
    </r>
    <r>
      <rPr>
        <b/>
        <sz val="10"/>
        <color rgb="FF000000"/>
        <rFont val="Calibri"/>
        <family val="2"/>
        <scheme val="minor"/>
      </rPr>
      <t xml:space="preserve">Asistencia de emergencia de organismos internacionales y gobiernos extranjeros </t>
    </r>
  </si>
  <si>
    <r>
      <t>G.</t>
    </r>
    <r>
      <rPr>
        <b/>
        <sz val="10"/>
        <color rgb="FF000000"/>
        <rFont val="Times New Roman"/>
        <family val="1"/>
      </rPr>
      <t xml:space="preserve">      </t>
    </r>
    <r>
      <rPr>
        <b/>
        <sz val="10"/>
        <color rgb="FF000000"/>
        <rFont val="Calibri"/>
        <family val="2"/>
        <scheme val="minor"/>
      </rPr>
      <t xml:space="preserve">Liquidez y operaciones cuasifiscales de instituciones financieras públicas </t>
    </r>
  </si>
  <si>
    <r>
      <t> No lo afecta en general</t>
    </r>
    <r>
      <rPr>
        <sz val="10"/>
        <color theme="1"/>
        <rFont val="Calibri"/>
        <family val="2"/>
        <scheme val="minor"/>
      </rPr>
      <t xml:space="preserve"> y lo incrementa </t>
    </r>
    <r>
      <rPr>
        <sz val="10"/>
        <color rgb="FF000000"/>
        <rFont val="Calibri"/>
        <family val="2"/>
        <scheme val="minor"/>
      </rPr>
      <t>cuando se registra como una transferencia de capital.</t>
    </r>
  </si>
  <si>
    <r>
      <t>H.</t>
    </r>
    <r>
      <rPr>
        <b/>
        <sz val="10"/>
        <color rgb="FF000000"/>
        <rFont val="Times New Roman"/>
        <family val="1"/>
      </rPr>
      <t xml:space="preserve">      </t>
    </r>
    <r>
      <rPr>
        <b/>
        <sz val="10"/>
        <color rgb="FF000000"/>
        <rFont val="Calibri"/>
        <family val="2"/>
        <scheme val="minor"/>
      </rPr>
      <t>Reorganización de la deuda</t>
    </r>
  </si>
  <si>
    <t>(*) Corresponde a una versión simplifcada del cuadro originalmente presentado por el Fondo Monetario Internacional.</t>
  </si>
  <si>
    <t>Fuente: Elaboración en base a https://www.imf.org/en/Publications/SPROLLs/covid19-special-notes#stats</t>
  </si>
  <si>
    <r>
      <t>Anticipo devoluciones del resultado de la Operación Renta 2020</t>
    </r>
    <r>
      <rPr>
        <vertAlign val="superscript"/>
        <sz val="10"/>
        <color rgb="FF000000"/>
        <rFont val="Calibri"/>
        <family val="2"/>
        <scheme val="minor"/>
      </rPr>
      <t>(1)</t>
    </r>
  </si>
  <si>
    <r>
      <t>Postergación del pago de Impuesto a la Renta de Primera Categoría</t>
    </r>
    <r>
      <rPr>
        <vertAlign val="superscript"/>
        <sz val="10"/>
        <color rgb="FF000000"/>
        <rFont val="Calibri"/>
        <family val="2"/>
        <scheme val="minor"/>
      </rPr>
      <t>(1)</t>
    </r>
  </si>
  <si>
    <r>
      <t>Acelerar devolución de Impuesto a la Renta de trabajadores independientes</t>
    </r>
    <r>
      <rPr>
        <vertAlign val="superscript"/>
        <sz val="10"/>
        <color rgb="FF000000"/>
        <rFont val="Calibri"/>
        <family val="2"/>
        <scheme val="minor"/>
      </rPr>
      <t>(1)</t>
    </r>
  </si>
  <si>
    <r>
      <t>Reducción de la tasa del Impuesto de timbres y estampillas</t>
    </r>
    <r>
      <rPr>
        <vertAlign val="superscript"/>
        <sz val="10"/>
        <color rgb="FF000000"/>
        <rFont val="Calibri"/>
        <family val="2"/>
        <scheme val="minor"/>
      </rPr>
      <t>(2)</t>
    </r>
  </si>
  <si>
    <r>
      <t xml:space="preserve">Fondo especial de insumos médicos: Fondo II </t>
    </r>
    <r>
      <rPr>
        <vertAlign val="superscript"/>
        <sz val="10"/>
        <color rgb="FF000000"/>
        <rFont val="Calibri"/>
        <family val="2"/>
        <scheme val="minor"/>
      </rPr>
      <t>(1)</t>
    </r>
  </si>
  <si>
    <r>
      <t>Postnatal de Emergencia</t>
    </r>
    <r>
      <rPr>
        <vertAlign val="superscript"/>
        <sz val="10"/>
        <color rgb="FF000000"/>
        <rFont val="Calibri"/>
        <family val="2"/>
        <scheme val="minor"/>
      </rPr>
      <t xml:space="preserve"> (2)</t>
    </r>
  </si>
  <si>
    <r>
      <t xml:space="preserve">Fondo especial de insumos médicos: Fondo I </t>
    </r>
    <r>
      <rPr>
        <vertAlign val="superscript"/>
        <sz val="10"/>
        <color rgb="FF000000"/>
        <rFont val="Calibri"/>
        <family val="2"/>
        <scheme val="minor"/>
      </rPr>
      <t>(1)</t>
    </r>
  </si>
  <si>
    <t>Categorías de Impuestos a corregir en el Balance Estructural, según el efecto caja respectivo</t>
  </si>
  <si>
    <t xml:space="preserve">Cuadro R.3.2 </t>
  </si>
  <si>
    <t xml:space="preserve">Cuadro R.3.1 </t>
  </si>
  <si>
    <t xml:space="preserve">Cifras corregidas de las MTTRA de 2009-2010 </t>
  </si>
  <si>
    <t xml:space="preserve">Cuadro R.3.3 </t>
  </si>
  <si>
    <t>Cambio en el Balance Estructural por actualización de MTTRA en 2009-2010</t>
  </si>
  <si>
    <r>
      <t>Gasto en personal (excluidos Salud y Educación)</t>
    </r>
    <r>
      <rPr>
        <vertAlign val="superscript"/>
        <sz val="10"/>
        <color rgb="FF000000"/>
        <rFont val="Calibri"/>
        <family val="2"/>
        <scheme val="minor"/>
      </rPr>
      <t>(1)</t>
    </r>
  </si>
  <si>
    <r>
      <t>Gasto en bienes y servicios de consumo (exc. Salud y Servel)</t>
    </r>
    <r>
      <rPr>
        <vertAlign val="superscript"/>
        <sz val="10"/>
        <color rgb="FF000000"/>
        <rFont val="Calibri"/>
        <family val="2"/>
        <scheme val="minor"/>
      </rPr>
      <t>(2)</t>
    </r>
  </si>
  <si>
    <t>Cuadro R.5.1</t>
  </si>
  <si>
    <t>Tasas de crecimiento promedio proyectadas para PIB y sus componentes</t>
  </si>
  <si>
    <t xml:space="preserve">Cuadro R.5.2 </t>
  </si>
  <si>
    <t>Márgenes Operacionales teóricos de la Industria de cobre utilizados en la proyección de variables relevantes en los Ingresos Fiscales por cobre</t>
  </si>
  <si>
    <t>Nivel alcanzado año 2060</t>
  </si>
  <si>
    <t>Escenario 2 (base)</t>
  </si>
  <si>
    <t>Cuadro R.5.3</t>
  </si>
  <si>
    <t>Proyección de Ingresos fiscales estimados por década 2020-2060</t>
  </si>
  <si>
    <t>(Tasa de crecimiento real y % del PIB)</t>
  </si>
  <si>
    <t>Cuadro R.6.1. </t>
  </si>
  <si>
    <t>Clasificación de partidas de GT en base a las recomendaciones metodológicas del Informe FMI/OCDE 2020 </t>
  </si>
  <si>
    <t xml:space="preserve">Cuadro R.6.2. </t>
  </si>
  <si>
    <t>Resumen de cifras afectadas en Informe de Gasto Tributario 2019 </t>
  </si>
  <si>
    <r>
      <t>114 </t>
    </r>
    <r>
      <rPr>
        <b/>
        <vertAlign val="superscript"/>
        <sz val="10"/>
        <color rgb="FF000000"/>
        <rFont val="Calibri"/>
        <family val="2"/>
      </rPr>
      <t>(1)</t>
    </r>
    <r>
      <rPr>
        <sz val="10"/>
        <color rgb="FF000000"/>
        <rFont val="Calibri"/>
        <family val="2"/>
      </rPr>
      <t> </t>
    </r>
  </si>
  <si>
    <t>480-368</t>
  </si>
  <si>
    <t>Proyecto de Ley que Otorga Reajuste de Remuneraciones a los Trabajadores del
Sector Público, Concede Aguinaldos que Señala, Concede otros Beneficios que Indica,
y Modifica Diversos Cuerpos Legales</t>
  </si>
  <si>
    <t>484-368</t>
  </si>
  <si>
    <t>Proyecto de Ley que Otorga Reajuste de Remuneraciones a los Trabajadores del Sector
Público, Concede Aguinaldos que Señala, Concede otros Beneficios que Indica, y Modifica
Diversos Cuerpos Legales.</t>
  </si>
  <si>
    <t>492-368</t>
  </si>
  <si>
    <t>Proyecto de Ley que Otorga Reajuste de Remuneraciones a los Trabajadores del
Sector Público, Concede Aguinaldos que Señala, Concede otros Beneficios que Indica,
y Modifica Diversos Cuerpos Legales.</t>
  </si>
  <si>
    <t>494-368</t>
  </si>
  <si>
    <t>Gasto compatible con la meta enero 2020</t>
  </si>
  <si>
    <t xml:space="preserve"> </t>
  </si>
  <si>
    <r>
      <t>Proyección </t>
    </r>
    <r>
      <rPr>
        <sz val="10"/>
        <rFont val="Calibri"/>
        <family val="2"/>
      </rPr>
      <t> </t>
    </r>
  </si>
  <si>
    <r>
      <t>Cierre preliminar</t>
    </r>
    <r>
      <rPr>
        <sz val="10"/>
        <rFont val="Calibri"/>
        <family val="2"/>
      </rPr>
      <t> </t>
    </r>
  </si>
  <si>
    <r>
      <t>Diferencia c/r IFP III T</t>
    </r>
    <r>
      <rPr>
        <sz val="10"/>
        <rFont val="Calibri"/>
        <family val="2"/>
      </rPr>
      <t> </t>
    </r>
  </si>
  <si>
    <r>
      <t>Ejecución 2020</t>
    </r>
    <r>
      <rPr>
        <sz val="10"/>
        <rFont val="Calibri"/>
        <family val="2"/>
      </rPr>
      <t> </t>
    </r>
  </si>
  <si>
    <r>
      <t>IFP III T</t>
    </r>
    <r>
      <rPr>
        <sz val="10"/>
        <rFont val="Calibri"/>
        <family val="2"/>
      </rPr>
      <t> </t>
    </r>
  </si>
  <si>
    <r>
      <t> IFP IV T</t>
    </r>
    <r>
      <rPr>
        <sz val="10"/>
        <rFont val="Calibri"/>
        <family val="2"/>
      </rPr>
      <t> </t>
    </r>
  </si>
  <si>
    <r>
      <t>(1)</t>
    </r>
    <r>
      <rPr>
        <sz val="10"/>
        <rFont val="Calibri"/>
        <family val="2"/>
      </rPr>
      <t> </t>
    </r>
  </si>
  <si>
    <r>
      <t>(2)</t>
    </r>
    <r>
      <rPr>
        <sz val="10"/>
        <rFont val="Calibri"/>
        <family val="2"/>
      </rPr>
      <t> </t>
    </r>
  </si>
  <si>
    <r>
      <t>(3)=(2)-(1)</t>
    </r>
    <r>
      <rPr>
        <sz val="10"/>
        <rFont val="Calibri"/>
        <family val="2"/>
      </rPr>
      <t> </t>
    </r>
  </si>
  <si>
    <r>
      <t>Gasto del Gobierno Central Total</t>
    </r>
    <r>
      <rPr>
        <sz val="10"/>
        <rFont val="Calibri"/>
        <family val="2"/>
      </rPr>
      <t> </t>
    </r>
  </si>
  <si>
    <r>
      <t>54.840.013</t>
    </r>
    <r>
      <rPr>
        <sz val="10"/>
        <rFont val="Calibri"/>
        <family val="2"/>
      </rPr>
      <t> </t>
    </r>
  </si>
  <si>
    <r>
      <t>54.512.760</t>
    </r>
    <r>
      <rPr>
        <sz val="10"/>
        <rFont val="Calibri"/>
        <family val="2"/>
      </rPr>
      <t> </t>
    </r>
  </si>
  <si>
    <r>
      <t>-327.253</t>
    </r>
    <r>
      <rPr>
        <sz val="10"/>
        <rFont val="Calibri"/>
        <family val="2"/>
      </rPr>
      <t> </t>
    </r>
  </si>
  <si>
    <r>
      <t>10,5</t>
    </r>
    <r>
      <rPr>
        <sz val="10"/>
        <rFont val="Calibri"/>
        <family val="2"/>
      </rPr>
      <t> </t>
    </r>
  </si>
  <si>
    <r>
      <t>27,6</t>
    </r>
    <r>
      <rPr>
        <sz val="10"/>
        <rFont val="Calibri"/>
        <family val="2"/>
      </rPr>
      <t> </t>
    </r>
  </si>
  <si>
    <t>Balances del Gobierno Central Total 2022-2025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</si>
</sst>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 &quot;$&quot;* #,##0_ ;_ &quot;$&quot;* \-#,##0_ ;_ &quot;$&quot;* &quot;-&quot;_ ;_ @_ "/>
    <numFmt numFmtId="41" formatCode="_ * #,##0_ ;_ * \-#,##0_ ;_ * &quot;-&quot;_ ;_ @_ "/>
    <numFmt numFmtId="43" formatCode="_ * #,##0.00_ ;_ * \-#,##0.00_ ;_ * &quot;-&quot;??_ ;_ @_ "/>
    <numFmt numFmtId="164" formatCode="0.0"/>
    <numFmt numFmtId="165" formatCode="#,##0.0"/>
    <numFmt numFmtId="166" formatCode="_-* #,##0.00_-;\-* #,##0.00_-;_-* &quot;-&quot;??_-;_-@_-"/>
    <numFmt numFmtId="167" formatCode="_-* #,##0_-;\-* #,##0_-;_-* &quot;-&quot;??_-;_-@_-"/>
    <numFmt numFmtId="168" formatCode="0.0%"/>
    <numFmt numFmtId="169" formatCode="_ * #,##0.0_ ;_ * \-#,##0.0_ ;_ * &quot;-&quot;_ ;_ @_ "/>
    <numFmt numFmtId="170" formatCode="_ * #,##0.0_ ;_ * \-#,##0.0_ ;_ * &quot;-&quot;?_ ;_ @_ "/>
    <numFmt numFmtId="171" formatCode="_-* #,##0.0_-;\-* #,##0.0_-;_-* &quot;-&quot;??_-;_-@_-"/>
    <numFmt numFmtId="172" formatCode="yyyy"/>
    <numFmt numFmtId="173" formatCode="#,##0_ ;\-#,##0\ "/>
    <numFmt numFmtId="174" formatCode="&quot;$&quot;\ #,##0;[Red]\-&quot;$&quot;\ #,##0"/>
    <numFmt numFmtId="175" formatCode="_-* #,##0.000000_-;\-* #,##0.000000_-;_-* &quot;-&quot;??_-;_-@_-"/>
    <numFmt numFmtId="176" formatCode="0.0000"/>
    <numFmt numFmtId="177" formatCode="0.000"/>
    <numFmt numFmtId="178" formatCode="&quot;Ch$&quot;#,##0.00_);\(&quot;Ch$&quot;#,##0.00\)"/>
    <numFmt numFmtId="179" formatCode="&quot;Ch$&quot;#,##0_);\(&quot;Ch$&quot;#,##0\)"/>
    <numFmt numFmtId="180" formatCode="mmmm\ d\,\ yyyy"/>
    <numFmt numFmtId="181" formatCode="_-* #,##0\ _P_t_a_-;\-* #,##0\ _P_t_a_-;_-* &quot;-&quot;\ _P_t_a_-;_-@_-"/>
    <numFmt numFmtId="182" formatCode="_-* #,##0_-;\-* #,##0_-;_-* &quot;-&quot;_-;_-@_-"/>
    <numFmt numFmtId="183" formatCode="_-* #,##0.00_-;\-* #,##0.00_-;_-* \-??_-;_-@_-"/>
    <numFmt numFmtId="184" formatCode="_-&quot;$&quot;\ * #,##0.00_-;\-&quot;$&quot;\ * #,##0.00_-;_-&quot;$&quot;\ * &quot;-&quot;??_-;_-@_-"/>
    <numFmt numFmtId="185" formatCode="_ * #,##0.000_ ;_ * \-#,##0.000_ ;_ * &quot;-&quot;_ ;_ @_ "/>
    <numFmt numFmtId="186" formatCode="_(&quot;$&quot;* #,##0_);_(&quot;$&quot;* \(#,##0\);_(&quot;$&quot;* &quot;-&quot;_);_(@_)"/>
  </numFmts>
  <fonts count="46" x14ac:knownFonts="1">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b/>
      <sz val="10"/>
      <color rgb="FF000000"/>
      <name val="Calibri"/>
      <family val="2"/>
      <scheme val="minor"/>
    </font>
    <font>
      <b/>
      <vertAlign val="superscript"/>
      <sz val="10"/>
      <color theme="1"/>
      <name val="Calibri"/>
      <family val="2"/>
      <scheme val="minor"/>
    </font>
    <font>
      <sz val="10"/>
      <color rgb="FFFF0000"/>
      <name val="Calibri"/>
      <family val="2"/>
      <scheme val="minor"/>
    </font>
    <font>
      <b/>
      <sz val="10"/>
      <name val="Calibri"/>
      <family val="2"/>
      <scheme val="minor"/>
    </font>
    <font>
      <sz val="10"/>
      <name val="Arial"/>
      <family val="2"/>
    </font>
    <font>
      <sz val="10"/>
      <name val="Calibri"/>
      <family val="2"/>
      <scheme val="minor"/>
    </font>
    <font>
      <sz val="11"/>
      <color theme="1"/>
      <name val="Calibri"/>
      <family val="2"/>
      <scheme val="minor"/>
    </font>
    <font>
      <i/>
      <sz val="10"/>
      <name val="Calibri"/>
      <family val="2"/>
      <scheme val="minor"/>
    </font>
    <font>
      <b/>
      <sz val="10"/>
      <name val="Calibri"/>
      <family val="2"/>
    </font>
    <font>
      <sz val="10"/>
      <name val="Calibri"/>
      <family val="2"/>
    </font>
    <font>
      <sz val="10"/>
      <color rgb="FFFF0000"/>
      <name val="Calibri"/>
      <family val="2"/>
    </font>
    <font>
      <sz val="12"/>
      <color theme="1"/>
      <name val="Calibri"/>
      <family val="2"/>
      <scheme val="minor"/>
    </font>
    <font>
      <i/>
      <sz val="10"/>
      <color rgb="FF000000"/>
      <name val="Calibri"/>
      <family val="2"/>
      <scheme val="minor"/>
    </font>
    <font>
      <i/>
      <sz val="10"/>
      <color theme="1"/>
      <name val="Calibri"/>
      <family val="2"/>
      <scheme val="minor"/>
    </font>
    <font>
      <vertAlign val="subscript"/>
      <sz val="10"/>
      <color rgb="FF000000"/>
      <name val="Calibri"/>
      <family val="2"/>
      <scheme val="minor"/>
    </font>
    <font>
      <b/>
      <vertAlign val="subscript"/>
      <sz val="10"/>
      <color rgb="FF000000"/>
      <name val="Calibri"/>
      <family val="2"/>
      <scheme val="minor"/>
    </font>
    <font>
      <vertAlign val="superscript"/>
      <sz val="10"/>
      <color theme="1"/>
      <name val="Calibri"/>
      <family val="2"/>
      <scheme val="minor"/>
    </font>
    <font>
      <b/>
      <sz val="10"/>
      <color theme="0"/>
      <name val="Calibri"/>
      <family val="2"/>
      <scheme val="minor"/>
    </font>
    <font>
      <b/>
      <sz val="10"/>
      <color rgb="FF231F20"/>
      <name val="Calibri"/>
      <family val="2"/>
      <scheme val="minor"/>
    </font>
    <font>
      <sz val="11"/>
      <color rgb="FF000000"/>
      <name val="Calibri"/>
      <family val="2"/>
    </font>
    <font>
      <u/>
      <sz val="11"/>
      <color theme="10"/>
      <name val="Calibri"/>
      <family val="2"/>
      <scheme val="minor"/>
    </font>
    <font>
      <b/>
      <sz val="10"/>
      <color rgb="FF000000"/>
      <name val="Calibri"/>
      <family val="2"/>
    </font>
    <font>
      <sz val="10"/>
      <color rgb="FF000000"/>
      <name val="Calibri"/>
      <family val="2"/>
    </font>
    <font>
      <b/>
      <sz val="10"/>
      <color rgb="FF000000"/>
      <name val="Times New Roman"/>
      <family val="1"/>
    </font>
    <font>
      <i/>
      <sz val="10"/>
      <color rgb="FF000000"/>
      <name val="Times New Roman"/>
      <family val="1"/>
    </font>
    <font>
      <i/>
      <sz val="10"/>
      <color rgb="FF000000"/>
      <name val="Calibri"/>
      <family val="2"/>
    </font>
    <font>
      <vertAlign val="superscript"/>
      <sz val="10"/>
      <name val="Calibri"/>
      <family val="2"/>
    </font>
    <font>
      <b/>
      <sz val="18"/>
      <name val="Arial"/>
      <family val="2"/>
    </font>
    <font>
      <b/>
      <sz val="12"/>
      <name val="Arial"/>
      <family val="2"/>
    </font>
    <font>
      <u/>
      <sz val="10"/>
      <color theme="10"/>
      <name val="Arial"/>
      <family val="2"/>
    </font>
    <font>
      <sz val="11"/>
      <color indexed="8"/>
      <name val="Calibri"/>
      <family val="2"/>
    </font>
    <font>
      <sz val="10"/>
      <color indexed="8"/>
      <name val="MS Sans Serif"/>
      <family val="2"/>
    </font>
    <font>
      <b/>
      <vertAlign val="superscript"/>
      <sz val="10"/>
      <color rgb="FF000000"/>
      <name val="Calibri"/>
      <family val="2"/>
      <scheme val="minor"/>
    </font>
    <font>
      <i/>
      <sz val="10"/>
      <name val="Calibri"/>
      <family val="2"/>
    </font>
    <font>
      <sz val="10"/>
      <color rgb="FF231F20"/>
      <name val="Calibri"/>
      <family val="2"/>
      <scheme val="minor"/>
    </font>
    <font>
      <b/>
      <vertAlign val="superscript"/>
      <sz val="10"/>
      <name val="Calibri"/>
      <family val="2"/>
      <scheme val="minor"/>
    </font>
    <font>
      <sz val="10"/>
      <color theme="1"/>
      <name val="Calibri"/>
      <family val="2"/>
    </font>
    <font>
      <u/>
      <sz val="10"/>
      <color theme="10"/>
      <name val="Calibri"/>
      <family val="2"/>
      <scheme val="minor"/>
    </font>
    <font>
      <vertAlign val="superscript"/>
      <sz val="10"/>
      <color rgb="FF000000"/>
      <name val="Calibri"/>
      <family val="2"/>
      <scheme val="minor"/>
    </font>
    <font>
      <sz val="10"/>
      <color rgb="FF3A3838"/>
      <name val="Calibri"/>
      <family val="2"/>
      <scheme val="minor"/>
    </font>
    <font>
      <b/>
      <vertAlign val="superscript"/>
      <sz val="10"/>
      <color rgb="FF000000"/>
      <name val="Calibri"/>
      <family val="2"/>
    </font>
    <font>
      <b/>
      <sz val="10"/>
      <color rgb="FF3A383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
      <patternFill patternType="solid">
        <fgColor rgb="FFFFFFCC"/>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000000"/>
      </left>
      <right/>
      <top/>
      <bottom/>
      <diagonal/>
    </border>
    <border>
      <left style="thin">
        <color rgb="FF000000"/>
      </left>
      <right/>
      <top/>
      <bottom style="thin">
        <color rgb="FF000000"/>
      </bottom>
      <diagonal/>
    </border>
    <border>
      <left/>
      <right style="medium">
        <color rgb="FFFFFFFF"/>
      </right>
      <top/>
      <bottom style="medium">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FFFFFF"/>
      </right>
      <top/>
      <bottom style="medium">
        <color rgb="FFFFFFFF"/>
      </bottom>
      <diagonal/>
    </border>
    <border>
      <left/>
      <right style="thin">
        <color rgb="FF000000"/>
      </right>
      <top/>
      <bottom style="medium">
        <color rgb="FFFFFFFF"/>
      </bottom>
      <diagonal/>
    </border>
    <border>
      <left style="thin">
        <color rgb="FF000000"/>
      </left>
      <right style="medium">
        <color rgb="FFFFFFFF"/>
      </right>
      <top/>
      <bottom style="thin">
        <color rgb="FF000000"/>
      </bottom>
      <diagonal/>
    </border>
    <border>
      <left/>
      <right style="medium">
        <color rgb="FFFFFFFF"/>
      </right>
      <top/>
      <bottom style="thin">
        <color rgb="FF000000"/>
      </bottom>
      <diagonal/>
    </border>
    <border>
      <left style="thin">
        <color rgb="FF000000"/>
      </left>
      <right/>
      <top/>
      <bottom style="medium">
        <color rgb="FFFFFFFF"/>
      </bottom>
      <diagonal/>
    </border>
    <border>
      <left style="thin">
        <color indexed="64"/>
      </left>
      <right style="thin">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rgb="FF000000"/>
      </bottom>
      <diagonal/>
    </border>
    <border>
      <left/>
      <right/>
      <top style="thin">
        <color rgb="FF000000"/>
      </top>
      <bottom/>
      <diagonal/>
    </border>
    <border>
      <left style="thin">
        <color indexed="64"/>
      </left>
      <right style="medium">
        <color rgb="FFFFFFFF"/>
      </right>
      <top style="thin">
        <color indexed="64"/>
      </top>
      <bottom style="thin">
        <color indexed="64"/>
      </bottom>
      <diagonal/>
    </border>
    <border>
      <left/>
      <right style="medium">
        <color rgb="FFFFFFFF"/>
      </right>
      <top style="thin">
        <color indexed="64"/>
      </top>
      <bottom style="thin">
        <color indexed="64"/>
      </bottom>
      <diagonal/>
    </border>
  </borders>
  <cellStyleXfs count="80">
    <xf numFmtId="0" fontId="0" fillId="0" borderId="0"/>
    <xf numFmtId="0" fontId="8" fillId="0" borderId="0">
      <alignment vertical="top"/>
    </xf>
    <xf numFmtId="41"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0" fontId="15" fillId="0" borderId="0"/>
    <xf numFmtId="0" fontId="8" fillId="0" borderId="0"/>
    <xf numFmtId="43" fontId="10" fillId="0" borderId="0" applyFont="0" applyFill="0" applyBorder="0" applyAlignment="0" applyProtection="0"/>
    <xf numFmtId="42" fontId="10" fillId="0" borderId="0" applyFont="0" applyFill="0" applyBorder="0" applyAlignment="0" applyProtection="0"/>
    <xf numFmtId="0" fontId="23" fillId="0" borderId="0"/>
    <xf numFmtId="0" fontId="24" fillId="0" borderId="0" applyNumberForma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4"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ill="0" applyBorder="0" applyAlignment="0" applyProtection="0"/>
    <xf numFmtId="178" fontId="8" fillId="0" borderId="0" applyFont="0" applyFill="0" applyBorder="0" applyAlignment="0" applyProtection="0"/>
    <xf numFmtId="179" fontId="8" fillId="0" borderId="0" applyFont="0" applyFill="0" applyBorder="0" applyAlignment="0" applyProtection="0"/>
    <xf numFmtId="180" fontId="8" fillId="0" borderId="0" applyFill="0" applyBorder="0" applyAlignment="0" applyProtection="0"/>
    <xf numFmtId="0" fontId="8" fillId="0" borderId="0" applyFont="0" applyFill="0" applyBorder="0" applyAlignment="0" applyProtection="0"/>
    <xf numFmtId="15" fontId="8" fillId="0" borderId="0" applyFont="0" applyFill="0" applyBorder="0" applyAlignment="0" applyProtection="0"/>
    <xf numFmtId="2" fontId="8"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181" fontId="8" fillId="0" borderId="0" applyFont="0" applyFill="0" applyBorder="0" applyAlignment="0" applyProtection="0"/>
    <xf numFmtId="182" fontId="8" fillId="0" borderId="0" applyFont="0" applyFill="0" applyBorder="0" applyAlignment="0" applyProtection="0"/>
    <xf numFmtId="41" fontId="10" fillId="0" borderId="0" applyFont="0" applyFill="0" applyBorder="0" applyAlignment="0" applyProtection="0"/>
    <xf numFmtId="183" fontId="8" fillId="0" borderId="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3" fontId="8" fillId="0" borderId="0" applyFill="0" applyBorder="0" applyAlignment="0" applyProtection="0"/>
    <xf numFmtId="183" fontId="8" fillId="0" borderId="0" applyFill="0" applyBorder="0" applyAlignment="0" applyProtection="0"/>
    <xf numFmtId="183" fontId="8" fillId="0" borderId="0" applyFill="0" applyBorder="0" applyAlignment="0" applyProtection="0"/>
    <xf numFmtId="166" fontId="8" fillId="0" borderId="0" applyFont="0" applyFill="0" applyBorder="0" applyAlignment="0" applyProtection="0"/>
    <xf numFmtId="183" fontId="8" fillId="0" borderId="0" applyFill="0" applyBorder="0" applyAlignment="0" applyProtection="0"/>
    <xf numFmtId="0" fontId="35" fillId="0" borderId="0" applyNumberFormat="0" applyFont="0" applyFill="0" applyBorder="0" applyProtection="0">
      <alignment vertical="center"/>
    </xf>
    <xf numFmtId="43" fontId="34" fillId="0" borderId="0" applyFont="0" applyFill="0" applyBorder="0" applyAlignment="0" applyProtection="0"/>
    <xf numFmtId="183" fontId="8" fillId="0" borderId="0" applyFill="0" applyBorder="0" applyAlignment="0" applyProtection="0"/>
    <xf numFmtId="183" fontId="8" fillId="0" borderId="0" applyFill="0" applyBorder="0" applyAlignment="0" applyProtection="0"/>
    <xf numFmtId="184" fontId="10" fillId="0" borderId="0" applyFont="0" applyFill="0" applyBorder="0" applyAlignment="0" applyProtection="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8" fillId="0" borderId="0"/>
    <xf numFmtId="0" fontId="10" fillId="6" borderId="34" applyNumberFormat="0" applyFont="0" applyAlignment="0" applyProtection="0"/>
    <xf numFmtId="10" fontId="8" fillId="0" borderId="0" applyFont="0" applyFill="0" applyBorder="0" applyAlignment="0" applyProtection="0"/>
    <xf numFmtId="9" fontId="8"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8" fillId="0" borderId="0"/>
    <xf numFmtId="43" fontId="10" fillId="0" borderId="0" applyFont="0" applyFill="0" applyBorder="0" applyAlignment="0" applyProtection="0"/>
    <xf numFmtId="42" fontId="10" fillId="0" borderId="0" applyFont="0" applyFill="0" applyBorder="0" applyAlignment="0" applyProtection="0"/>
  </cellStyleXfs>
  <cellXfs count="1021">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justify" vertical="center"/>
    </xf>
    <xf numFmtId="0" fontId="2" fillId="2" borderId="0" xfId="0" applyFont="1" applyFill="1"/>
    <xf numFmtId="0" fontId="4" fillId="2" borderId="11" xfId="0" quotePrefix="1" applyFont="1" applyFill="1" applyBorder="1" applyAlignment="1">
      <alignment horizontal="center" vertical="center" wrapText="1"/>
    </xf>
    <xf numFmtId="0" fontId="4" fillId="2" borderId="0" xfId="0" quotePrefix="1"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5" xfId="0" applyFont="1" applyFill="1" applyBorder="1" applyAlignment="1">
      <alignment vertical="center"/>
    </xf>
    <xf numFmtId="0" fontId="3" fillId="2" borderId="5" xfId="0" applyFont="1" applyFill="1" applyBorder="1" applyAlignment="1">
      <alignment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2" fillId="2" borderId="5"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11"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164" fontId="1" fillId="2" borderId="6"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3" fontId="2" fillId="2" borderId="0" xfId="0" applyNumberFormat="1" applyFont="1" applyFill="1"/>
    <xf numFmtId="0" fontId="1" fillId="2" borderId="0" xfId="0" applyFont="1" applyFill="1"/>
    <xf numFmtId="0" fontId="9" fillId="2" borderId="0" xfId="0" applyFont="1" applyFill="1"/>
    <xf numFmtId="0" fontId="9" fillId="2" borderId="0" xfId="0" applyFont="1" applyFill="1" applyAlignment="1">
      <alignment horizontal="center" vertical="center"/>
    </xf>
    <xf numFmtId="0" fontId="7" fillId="2" borderId="11" xfId="0" quotePrefix="1" applyFont="1" applyFill="1" applyBorder="1" applyAlignment="1">
      <alignment horizontal="center" vertical="center" wrapText="1"/>
    </xf>
    <xf numFmtId="0" fontId="7" fillId="2" borderId="7" xfId="0" applyFont="1" applyFill="1" applyBorder="1" applyAlignment="1">
      <alignment horizontal="justify"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left" vertical="center" wrapText="1"/>
    </xf>
    <xf numFmtId="167" fontId="7" fillId="2" borderId="11" xfId="4" applyNumberFormat="1" applyFont="1" applyFill="1" applyBorder="1"/>
    <xf numFmtId="3" fontId="7" fillId="2" borderId="11" xfId="4" applyNumberFormat="1" applyFont="1" applyFill="1" applyBorder="1"/>
    <xf numFmtId="165" fontId="7" fillId="2" borderId="5" xfId="0" applyNumberFormat="1" applyFont="1" applyFill="1" applyBorder="1" applyAlignment="1">
      <alignment horizontal="center"/>
    </xf>
    <xf numFmtId="164" fontId="7" fillId="2" borderId="11" xfId="3" applyNumberFormat="1" applyFont="1" applyFill="1" applyBorder="1" applyAlignment="1">
      <alignment horizontal="center"/>
    </xf>
    <xf numFmtId="3" fontId="7" fillId="2" borderId="0" xfId="0" applyNumberFormat="1" applyFont="1" applyFill="1" applyAlignment="1">
      <alignment horizontal="right"/>
    </xf>
    <xf numFmtId="168" fontId="9" fillId="2" borderId="0" xfId="3" applyNumberFormat="1" applyFont="1" applyFill="1"/>
    <xf numFmtId="164" fontId="9" fillId="2" borderId="0" xfId="3" applyNumberFormat="1" applyFont="1" applyFill="1"/>
    <xf numFmtId="1" fontId="9" fillId="2" borderId="0" xfId="0" applyNumberFormat="1" applyFont="1" applyFill="1"/>
    <xf numFmtId="169" fontId="9" fillId="2" borderId="0" xfId="2" applyNumberFormat="1" applyFont="1" applyFill="1"/>
    <xf numFmtId="170" fontId="9" fillId="2" borderId="0" xfId="0" applyNumberFormat="1" applyFont="1" applyFill="1"/>
    <xf numFmtId="0" fontId="9" fillId="2" borderId="5" xfId="0" applyFont="1" applyFill="1" applyBorder="1" applyAlignment="1">
      <alignment horizontal="left" vertical="center" wrapText="1"/>
    </xf>
    <xf numFmtId="167" fontId="9" fillId="2" borderId="11" xfId="4" applyNumberFormat="1" applyFont="1" applyFill="1" applyBorder="1"/>
    <xf numFmtId="3" fontId="9" fillId="2" borderId="11" xfId="4" applyNumberFormat="1" applyFont="1" applyFill="1" applyBorder="1"/>
    <xf numFmtId="165" fontId="9" fillId="2" borderId="5" xfId="0" applyNumberFormat="1" applyFont="1" applyFill="1" applyBorder="1" applyAlignment="1">
      <alignment horizontal="center"/>
    </xf>
    <xf numFmtId="164" fontId="9" fillId="2" borderId="11" xfId="3" applyNumberFormat="1" applyFont="1" applyFill="1" applyBorder="1" applyAlignment="1">
      <alignment horizontal="center"/>
    </xf>
    <xf numFmtId="3" fontId="9" fillId="2" borderId="0" xfId="0" applyNumberFormat="1" applyFont="1" applyFill="1" applyAlignment="1">
      <alignment horizontal="right"/>
    </xf>
    <xf numFmtId="0" fontId="11" fillId="2" borderId="5" xfId="0" applyFont="1" applyFill="1" applyBorder="1" applyAlignment="1">
      <alignment horizontal="left" vertical="center" wrapText="1"/>
    </xf>
    <xf numFmtId="164" fontId="9" fillId="2" borderId="0" xfId="0" applyNumberFormat="1" applyFont="1" applyFill="1"/>
    <xf numFmtId="167" fontId="7" fillId="2" borderId="7" xfId="4" applyNumberFormat="1" applyFont="1" applyFill="1" applyBorder="1" applyAlignment="1">
      <alignment horizontal="left" wrapText="1"/>
    </xf>
    <xf numFmtId="167" fontId="7" fillId="2" borderId="12" xfId="4" applyNumberFormat="1" applyFont="1" applyFill="1" applyBorder="1"/>
    <xf numFmtId="3" fontId="7" fillId="2" borderId="12" xfId="4" applyNumberFormat="1" applyFont="1" applyFill="1" applyBorder="1"/>
    <xf numFmtId="165" fontId="7" fillId="2" borderId="7" xfId="0" applyNumberFormat="1" applyFont="1" applyFill="1" applyBorder="1" applyAlignment="1">
      <alignment horizontal="center"/>
    </xf>
    <xf numFmtId="164" fontId="7" fillId="2" borderId="12" xfId="3" applyNumberFormat="1" applyFont="1" applyFill="1" applyBorder="1" applyAlignment="1">
      <alignment horizontal="center"/>
    </xf>
    <xf numFmtId="0" fontId="9" fillId="2" borderId="0" xfId="0" applyFont="1" applyFill="1" applyAlignment="1">
      <alignment horizontal="left" vertical="center" wrapText="1"/>
    </xf>
    <xf numFmtId="3" fontId="9" fillId="2" borderId="0" xfId="0" applyNumberFormat="1" applyFont="1" applyFill="1"/>
    <xf numFmtId="167" fontId="9" fillId="2" borderId="0" xfId="4" applyNumberFormat="1" applyFont="1" applyFill="1"/>
    <xf numFmtId="171" fontId="9" fillId="2" borderId="0" xfId="0" applyNumberFormat="1" applyFont="1" applyFill="1"/>
    <xf numFmtId="0" fontId="7" fillId="2" borderId="8" xfId="0" applyFont="1" applyFill="1" applyBorder="1" applyAlignment="1">
      <alignment horizontal="center" vertical="center" wrapText="1"/>
    </xf>
    <xf numFmtId="165" fontId="7" fillId="2" borderId="11" xfId="0" applyNumberFormat="1" applyFont="1" applyFill="1" applyBorder="1" applyProtection="1">
      <protection locked="0"/>
    </xf>
    <xf numFmtId="3" fontId="7" fillId="2" borderId="11" xfId="0" applyNumberFormat="1" applyFont="1" applyFill="1" applyBorder="1" applyAlignment="1">
      <alignment horizontal="right"/>
    </xf>
    <xf numFmtId="165" fontId="7" fillId="2" borderId="11" xfId="0" applyNumberFormat="1" applyFont="1" applyFill="1" applyBorder="1" applyAlignment="1">
      <alignment horizontal="center"/>
    </xf>
    <xf numFmtId="165" fontId="9" fillId="2" borderId="0" xfId="0" applyNumberFormat="1" applyFont="1" applyFill="1"/>
    <xf numFmtId="41" fontId="9" fillId="2" borderId="0" xfId="2" applyFont="1" applyFill="1"/>
    <xf numFmtId="165" fontId="9" fillId="2" borderId="11" xfId="0" applyNumberFormat="1" applyFont="1" applyFill="1" applyBorder="1" applyAlignment="1" applyProtection="1">
      <alignment horizontal="left" indent="1"/>
      <protection locked="0"/>
    </xf>
    <xf numFmtId="3" fontId="9" fillId="2" borderId="11" xfId="0" applyNumberFormat="1" applyFont="1" applyFill="1" applyBorder="1" applyAlignment="1">
      <alignment horizontal="right"/>
    </xf>
    <xf numFmtId="165" fontId="9" fillId="2" borderId="11" xfId="0" applyNumberFormat="1" applyFont="1" applyFill="1" applyBorder="1" applyAlignment="1">
      <alignment horizontal="center"/>
    </xf>
    <xf numFmtId="165" fontId="9" fillId="2" borderId="11" xfId="0" applyNumberFormat="1" applyFont="1" applyFill="1" applyBorder="1" applyAlignment="1">
      <alignment horizontal="left" indent="1"/>
    </xf>
    <xf numFmtId="165" fontId="9" fillId="2" borderId="11" xfId="0" applyNumberFormat="1" applyFont="1" applyFill="1" applyBorder="1" applyAlignment="1">
      <alignment horizontal="left" indent="2"/>
    </xf>
    <xf numFmtId="165" fontId="9" fillId="2" borderId="11" xfId="0" applyNumberFormat="1" applyFont="1" applyFill="1" applyBorder="1" applyProtection="1">
      <protection locked="0"/>
    </xf>
    <xf numFmtId="165" fontId="9" fillId="2" borderId="11" xfId="0" applyNumberFormat="1" applyFont="1" applyFill="1" applyBorder="1" applyAlignment="1" applyProtection="1">
      <alignment vertical="top"/>
      <protection locked="0"/>
    </xf>
    <xf numFmtId="0" fontId="9" fillId="2" borderId="0" xfId="0" applyFont="1" applyFill="1" applyAlignment="1">
      <alignment horizontal="left" indent="1"/>
    </xf>
    <xf numFmtId="0" fontId="7" fillId="2" borderId="12" xfId="0" applyFont="1" applyFill="1" applyBorder="1"/>
    <xf numFmtId="3" fontId="7" fillId="2" borderId="12" xfId="0" applyNumberFormat="1" applyFont="1" applyFill="1" applyBorder="1" applyAlignment="1">
      <alignment horizontal="right"/>
    </xf>
    <xf numFmtId="165" fontId="7" fillId="2" borderId="12" xfId="0" applyNumberFormat="1" applyFont="1" applyFill="1" applyBorder="1" applyAlignment="1">
      <alignment horizontal="center"/>
    </xf>
    <xf numFmtId="0" fontId="9" fillId="2" borderId="0" xfId="0" applyFont="1" applyFill="1" applyAlignment="1">
      <alignment vertical="center" wrapText="1"/>
    </xf>
    <xf numFmtId="0" fontId="7" fillId="2" borderId="5" xfId="0" quotePrefix="1" applyFont="1" applyFill="1" applyBorder="1" applyAlignment="1">
      <alignment horizontal="center" vertical="center" wrapText="1"/>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165" fontId="9" fillId="2" borderId="11" xfId="0" applyNumberFormat="1" applyFont="1" applyFill="1" applyBorder="1"/>
    <xf numFmtId="0" fontId="1" fillId="2" borderId="13" xfId="0" applyFont="1" applyFill="1" applyBorder="1" applyAlignment="1">
      <alignment horizontal="center"/>
    </xf>
    <xf numFmtId="0" fontId="1" fillId="2" borderId="15" xfId="0" applyFont="1" applyFill="1" applyBorder="1" applyAlignment="1">
      <alignment horizontal="center"/>
    </xf>
    <xf numFmtId="0" fontId="1" fillId="2" borderId="14" xfId="0" applyFont="1" applyFill="1" applyBorder="1" applyAlignment="1">
      <alignment horizontal="center"/>
    </xf>
    <xf numFmtId="0" fontId="2" fillId="2" borderId="5" xfId="0" applyFont="1" applyFill="1" applyBorder="1"/>
    <xf numFmtId="164" fontId="2" fillId="2" borderId="6" xfId="0" applyNumberFormat="1" applyFont="1" applyFill="1" applyBorder="1" applyAlignment="1">
      <alignment horizontal="center"/>
    </xf>
    <xf numFmtId="41" fontId="2" fillId="2" borderId="0" xfId="2" applyFont="1" applyFill="1"/>
    <xf numFmtId="0" fontId="1" fillId="2" borderId="13" xfId="0" applyFont="1" applyFill="1" applyBorder="1"/>
    <xf numFmtId="41" fontId="2" fillId="2" borderId="0" xfId="0" applyNumberFormat="1" applyFont="1" applyFill="1"/>
    <xf numFmtId="0" fontId="0" fillId="2" borderId="0" xfId="0" applyFill="1"/>
    <xf numFmtId="0" fontId="13" fillId="2" borderId="0" xfId="0" applyFont="1" applyFill="1" applyAlignment="1">
      <alignment horizontal="justify" vertical="center" wrapText="1"/>
    </xf>
    <xf numFmtId="0" fontId="14" fillId="2" borderId="0" xfId="0" applyFont="1" applyFill="1" applyAlignment="1">
      <alignment horizontal="justify" vertical="center" wrapText="1"/>
    </xf>
    <xf numFmtId="0" fontId="13" fillId="2" borderId="2"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center" vertical="center" wrapText="1"/>
    </xf>
    <xf numFmtId="41" fontId="12" fillId="2" borderId="11" xfId="2" applyFont="1" applyFill="1" applyBorder="1" applyAlignment="1">
      <alignment horizontal="right" vertical="center" wrapText="1"/>
    </xf>
    <xf numFmtId="41" fontId="13" fillId="2" borderId="11" xfId="2" applyFont="1" applyFill="1" applyBorder="1" applyAlignment="1">
      <alignment horizontal="right" vertical="center" wrapText="1"/>
    </xf>
    <xf numFmtId="41" fontId="12" fillId="2" borderId="1" xfId="0" applyNumberFormat="1" applyFont="1" applyFill="1" applyBorder="1" applyAlignment="1">
      <alignment horizontal="left" vertical="center" wrapText="1"/>
    </xf>
    <xf numFmtId="164" fontId="12" fillId="2" borderId="11" xfId="0" applyNumberFormat="1" applyFont="1" applyFill="1" applyBorder="1" applyAlignment="1">
      <alignment horizontal="center" vertical="center" wrapText="1"/>
    </xf>
    <xf numFmtId="164" fontId="13" fillId="2" borderId="1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2" fillId="2" borderId="0" xfId="5" applyFont="1" applyFill="1"/>
    <xf numFmtId="0" fontId="1" fillId="2" borderId="0" xfId="5" applyFont="1" applyFill="1"/>
    <xf numFmtId="0" fontId="1" fillId="2" borderId="5" xfId="5" applyFont="1" applyFill="1" applyBorder="1"/>
    <xf numFmtId="0" fontId="2" fillId="2" borderId="5" xfId="5" applyFont="1" applyFill="1" applyBorder="1"/>
    <xf numFmtId="0" fontId="2" fillId="2" borderId="7" xfId="5" applyFont="1" applyFill="1" applyBorder="1"/>
    <xf numFmtId="0" fontId="1" fillId="2" borderId="13" xfId="5" applyFont="1" applyFill="1" applyBorder="1"/>
    <xf numFmtId="0" fontId="1" fillId="2" borderId="1" xfId="5" applyFont="1" applyFill="1" applyBorder="1" applyAlignment="1">
      <alignment horizontal="center"/>
    </xf>
    <xf numFmtId="0" fontId="1" fillId="2" borderId="14" xfId="5" applyFont="1" applyFill="1" applyBorder="1" applyAlignment="1">
      <alignment horizontal="center"/>
    </xf>
    <xf numFmtId="0" fontId="2" fillId="2" borderId="0" xfId="5" applyFont="1" applyFill="1" applyBorder="1"/>
    <xf numFmtId="0" fontId="2" fillId="2" borderId="0" xfId="5" applyFont="1" applyFill="1" applyBorder="1" applyAlignment="1">
      <alignment horizontal="center" vertical="center"/>
    </xf>
    <xf numFmtId="1" fontId="2" fillId="2" borderId="0" xfId="5" applyNumberFormat="1" applyFont="1" applyFill="1" applyBorder="1" applyAlignment="1">
      <alignment horizontal="center" vertical="center"/>
    </xf>
    <xf numFmtId="0" fontId="7" fillId="2" borderId="0" xfId="0" applyFont="1" applyFill="1"/>
    <xf numFmtId="0" fontId="7" fillId="2" borderId="5" xfId="0" applyFont="1" applyFill="1" applyBorder="1" applyAlignment="1">
      <alignment vertical="center"/>
    </xf>
    <xf numFmtId="0" fontId="7" fillId="2" borderId="6" xfId="0" applyFont="1" applyFill="1" applyBorder="1" applyAlignment="1">
      <alignment horizontal="center" vertical="center" wrapText="1"/>
    </xf>
    <xf numFmtId="0" fontId="9" fillId="2" borderId="5" xfId="0" applyFont="1" applyFill="1" applyBorder="1" applyAlignment="1">
      <alignment vertical="center"/>
    </xf>
    <xf numFmtId="0" fontId="9" fillId="2" borderId="6" xfId="0" applyFont="1" applyFill="1" applyBorder="1" applyAlignment="1">
      <alignment horizontal="center" vertical="center" wrapText="1"/>
    </xf>
    <xf numFmtId="0" fontId="7" fillId="2" borderId="7" xfId="0" applyFont="1" applyFill="1" applyBorder="1" applyAlignment="1">
      <alignment vertical="center"/>
    </xf>
    <xf numFmtId="0" fontId="7" fillId="2" borderId="9" xfId="0" applyFont="1" applyFill="1" applyBorder="1" applyAlignment="1">
      <alignment horizontal="center" vertical="center" wrapText="1"/>
    </xf>
    <xf numFmtId="0" fontId="7" fillId="2" borderId="13" xfId="0" applyFont="1" applyFill="1" applyBorder="1" applyAlignment="1">
      <alignment vertical="center"/>
    </xf>
    <xf numFmtId="0" fontId="7" fillId="2" borderId="14" xfId="0" applyFont="1" applyFill="1" applyBorder="1" applyAlignment="1">
      <alignment horizontal="center" vertical="center" wrapText="1"/>
    </xf>
    <xf numFmtId="0" fontId="7" fillId="2" borderId="11" xfId="0" applyFont="1" applyFill="1" applyBorder="1" applyAlignment="1">
      <alignment horizontal="center" vertical="center"/>
    </xf>
    <xf numFmtId="164" fontId="7" fillId="2" borderId="11"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0" fontId="2" fillId="2" borderId="2" xfId="5" applyFont="1" applyFill="1" applyBorder="1"/>
    <xf numFmtId="0" fontId="1" fillId="2" borderId="7" xfId="5" applyFont="1" applyFill="1" applyBorder="1"/>
    <xf numFmtId="0" fontId="1" fillId="2" borderId="8" xfId="5" applyFont="1" applyFill="1" applyBorder="1"/>
    <xf numFmtId="0" fontId="1" fillId="2" borderId="9" xfId="5" applyFont="1" applyFill="1" applyBorder="1"/>
    <xf numFmtId="164" fontId="2" fillId="0" borderId="6" xfId="0" applyNumberFormat="1" applyFont="1" applyFill="1" applyBorder="1" applyAlignment="1">
      <alignment horizontal="center"/>
    </xf>
    <xf numFmtId="164" fontId="1" fillId="0" borderId="14" xfId="0" applyNumberFormat="1" applyFont="1" applyFill="1" applyBorder="1" applyAlignment="1">
      <alignment horizontal="center"/>
    </xf>
    <xf numFmtId="0" fontId="4" fillId="2" borderId="5" xfId="0" applyFont="1" applyFill="1" applyBorder="1" applyAlignment="1">
      <alignment horizontal="justify" vertical="center"/>
    </xf>
    <xf numFmtId="0" fontId="3" fillId="2" borderId="5" xfId="0" applyFont="1" applyFill="1" applyBorder="1" applyAlignment="1">
      <alignment horizontal="justify" vertical="center"/>
    </xf>
    <xf numFmtId="0" fontId="16" fillId="2" borderId="5" xfId="0" applyFont="1" applyFill="1" applyBorder="1" applyAlignment="1">
      <alignment horizontal="justify" vertical="center"/>
    </xf>
    <xf numFmtId="0" fontId="3" fillId="2" borderId="7" xfId="0" applyFont="1" applyFill="1" applyBorder="1" applyAlignment="1">
      <alignment horizontal="justify" vertical="center"/>
    </xf>
    <xf numFmtId="0" fontId="4" fillId="2" borderId="12" xfId="0" quotePrefix="1" applyFont="1" applyFill="1" applyBorder="1" applyAlignment="1">
      <alignment horizontal="center" vertical="center" wrapText="1"/>
    </xf>
    <xf numFmtId="0" fontId="4" fillId="2" borderId="8" xfId="0" quotePrefix="1" applyFont="1" applyFill="1" applyBorder="1" applyAlignment="1">
      <alignment horizontal="center" vertical="center" wrapText="1"/>
    </xf>
    <xf numFmtId="0" fontId="4" fillId="2" borderId="1" xfId="0" applyFont="1" applyFill="1" applyBorder="1" applyAlignment="1">
      <alignment horizontal="center" vertical="center" wrapText="1"/>
    </xf>
    <xf numFmtId="3" fontId="2" fillId="2" borderId="0" xfId="0" applyNumberFormat="1" applyFont="1" applyFill="1" applyBorder="1" applyAlignment="1">
      <alignment horizontal="right" vertical="center"/>
    </xf>
    <xf numFmtId="3" fontId="17" fillId="2" borderId="11"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3" fontId="2" fillId="2" borderId="12"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0" xfId="0" applyFont="1" applyFill="1" applyBorder="1" applyAlignment="1">
      <alignment horizontal="justify" vertical="center" wrapText="1"/>
    </xf>
    <xf numFmtId="0" fontId="4" fillId="2" borderId="0" xfId="0" applyFont="1" applyFill="1" applyBorder="1" applyAlignment="1">
      <alignment horizontal="justify" vertical="center" wrapText="1"/>
    </xf>
    <xf numFmtId="0" fontId="3" fillId="2" borderId="5" xfId="0" quotePrefix="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justify" vertical="center" wrapText="1"/>
    </xf>
    <xf numFmtId="3" fontId="9" fillId="2" borderId="11" xfId="0" applyNumberFormat="1" applyFont="1" applyFill="1" applyBorder="1" applyAlignment="1">
      <alignment horizontal="right" vertical="center" wrapText="1"/>
    </xf>
    <xf numFmtId="165" fontId="9" fillId="2" borderId="11" xfId="0" applyNumberFormat="1" applyFont="1" applyFill="1" applyBorder="1" applyAlignment="1">
      <alignment horizontal="center" vertical="center" wrapText="1"/>
    </xf>
    <xf numFmtId="3" fontId="7" fillId="2" borderId="11" xfId="0" applyNumberFormat="1" applyFont="1" applyFill="1" applyBorder="1" applyAlignment="1">
      <alignment horizontal="right" vertical="center" wrapText="1"/>
    </xf>
    <xf numFmtId="165" fontId="7" fillId="2" borderId="11" xfId="0" applyNumberFormat="1" applyFont="1" applyFill="1" applyBorder="1" applyAlignment="1">
      <alignment horizontal="center" vertical="center" wrapText="1"/>
    </xf>
    <xf numFmtId="3" fontId="7" fillId="2" borderId="12" xfId="0" applyNumberFormat="1" applyFont="1" applyFill="1" applyBorder="1" applyAlignment="1">
      <alignment horizontal="right" vertical="center" wrapText="1"/>
    </xf>
    <xf numFmtId="165" fontId="7" fillId="2" borderId="12" xfId="0" applyNumberFormat="1" applyFont="1" applyFill="1" applyBorder="1" applyAlignment="1">
      <alignment horizontal="center" vertical="center" wrapText="1"/>
    </xf>
    <xf numFmtId="164" fontId="1" fillId="2" borderId="11" xfId="3" applyNumberFormat="1" applyFont="1" applyFill="1" applyBorder="1" applyAlignment="1">
      <alignment horizontal="center" vertical="center" wrapText="1"/>
    </xf>
    <xf numFmtId="164" fontId="2" fillId="2" borderId="0" xfId="3" applyNumberFormat="1" applyFont="1" applyFill="1" applyBorder="1" applyAlignment="1">
      <alignment horizontal="center" vertical="center"/>
    </xf>
    <xf numFmtId="164" fontId="2" fillId="2" borderId="11" xfId="3" applyNumberFormat="1" applyFont="1" applyFill="1" applyBorder="1" applyAlignment="1">
      <alignment horizontal="center" vertical="center" wrapText="1"/>
    </xf>
    <xf numFmtId="164" fontId="17" fillId="2" borderId="0" xfId="3" applyNumberFormat="1" applyFont="1" applyFill="1" applyBorder="1" applyAlignment="1">
      <alignment horizontal="center" vertical="center"/>
    </xf>
    <xf numFmtId="164" fontId="17" fillId="2" borderId="11" xfId="3" applyNumberFormat="1" applyFont="1" applyFill="1" applyBorder="1" applyAlignment="1">
      <alignment horizontal="center" vertical="center" wrapText="1"/>
    </xf>
    <xf numFmtId="164" fontId="2" fillId="2" borderId="8" xfId="3" applyNumberFormat="1" applyFont="1" applyFill="1" applyBorder="1" applyAlignment="1">
      <alignment horizontal="center" vertical="center"/>
    </xf>
    <xf numFmtId="164" fontId="2" fillId="2" borderId="12" xfId="3" applyNumberFormat="1" applyFont="1" applyFill="1" applyBorder="1" applyAlignment="1">
      <alignment horizontal="center" vertical="center" wrapText="1"/>
    </xf>
    <xf numFmtId="168" fontId="2" fillId="2" borderId="0" xfId="3" applyNumberFormat="1" applyFont="1" applyFill="1"/>
    <xf numFmtId="0" fontId="1" fillId="2" borderId="1" xfId="0" applyFont="1" applyFill="1" applyBorder="1" applyAlignment="1">
      <alignment horizontal="center" vertical="center"/>
    </xf>
    <xf numFmtId="0" fontId="2" fillId="2" borderId="1" xfId="0" applyFont="1" applyFill="1" applyBorder="1" applyAlignment="1">
      <alignment vertical="center"/>
    </xf>
    <xf numFmtId="168" fontId="2" fillId="2" borderId="1"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0" xfId="0" applyFont="1" applyFill="1" applyAlignment="1">
      <alignment vertical="center"/>
    </xf>
    <xf numFmtId="168" fontId="2" fillId="2" borderId="1" xfId="0" applyNumberFormat="1" applyFont="1" applyFill="1" applyBorder="1" applyAlignment="1">
      <alignment horizontal="center" vertical="center" wrapText="1"/>
    </xf>
    <xf numFmtId="1" fontId="2" fillId="2" borderId="10" xfId="0" applyNumberFormat="1" applyFont="1" applyFill="1" applyBorder="1" applyAlignment="1">
      <alignment horizontal="center" vertical="center" wrapText="1"/>
    </xf>
    <xf numFmtId="1" fontId="2" fillId="2" borderId="12"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1" fillId="2" borderId="2" xfId="0" applyFont="1" applyFill="1" applyBorder="1" applyAlignment="1">
      <alignment vertical="center"/>
    </xf>
    <xf numFmtId="3" fontId="1" fillId="2" borderId="10" xfId="0" applyNumberFormat="1" applyFont="1" applyFill="1" applyBorder="1" applyAlignment="1">
      <alignment horizontal="right" vertical="center" wrapText="1"/>
    </xf>
    <xf numFmtId="3" fontId="1" fillId="2" borderId="3" xfId="0" applyNumberFormat="1" applyFont="1" applyFill="1" applyBorder="1" applyAlignment="1">
      <alignment horizontal="right" vertical="center" wrapText="1"/>
    </xf>
    <xf numFmtId="0" fontId="2" fillId="2" borderId="5" xfId="0" applyFont="1" applyFill="1" applyBorder="1" applyAlignment="1">
      <alignment horizontal="left" vertical="center" wrapText="1" indent="1"/>
    </xf>
    <xf numFmtId="3" fontId="2" fillId="2" borderId="11" xfId="0" applyNumberFormat="1" applyFont="1" applyFill="1" applyBorder="1" applyAlignment="1">
      <alignment horizontal="right" vertical="center" wrapText="1"/>
    </xf>
    <xf numFmtId="3" fontId="2" fillId="2" borderId="0" xfId="0" applyNumberFormat="1" applyFont="1" applyFill="1" applyAlignment="1">
      <alignment horizontal="right" vertical="center" wrapText="1"/>
    </xf>
    <xf numFmtId="0" fontId="1" fillId="2" borderId="5" xfId="0" applyFont="1" applyFill="1" applyBorder="1" applyAlignment="1">
      <alignment vertical="center"/>
    </xf>
    <xf numFmtId="3" fontId="1" fillId="2" borderId="11" xfId="0" applyNumberFormat="1" applyFont="1" applyFill="1" applyBorder="1" applyAlignment="1">
      <alignment horizontal="right" vertical="center" wrapText="1"/>
    </xf>
    <xf numFmtId="3" fontId="1" fillId="2" borderId="0" xfId="0" applyNumberFormat="1" applyFont="1" applyFill="1" applyAlignment="1">
      <alignment horizontal="right" vertical="center" wrapText="1"/>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wrapText="1" indent="2"/>
    </xf>
    <xf numFmtId="3" fontId="2" fillId="2" borderId="0" xfId="0" applyNumberFormat="1" applyFont="1" applyFill="1" applyAlignment="1">
      <alignment horizontal="right" vertical="center"/>
    </xf>
    <xf numFmtId="0" fontId="1" fillId="2" borderId="0" xfId="0" applyFont="1" applyFill="1" applyAlignment="1">
      <alignment horizontal="right" vertical="center" wrapText="1"/>
    </xf>
    <xf numFmtId="0" fontId="1" fillId="2" borderId="7" xfId="0" applyFont="1" applyFill="1" applyBorder="1" applyAlignment="1">
      <alignment vertical="center"/>
    </xf>
    <xf numFmtId="0" fontId="9" fillId="2" borderId="0" xfId="0" applyFont="1" applyFill="1" applyAlignment="1">
      <alignment horizontal="left"/>
    </xf>
    <xf numFmtId="0" fontId="3" fillId="2" borderId="10" xfId="0" applyFont="1" applyFill="1" applyBorder="1" applyAlignment="1">
      <alignment vertical="center" wrapText="1"/>
    </xf>
    <xf numFmtId="0" fontId="4" fillId="2" borderId="2" xfId="0" applyFont="1" applyFill="1" applyBorder="1" applyAlignment="1">
      <alignment vertical="center" wrapText="1"/>
    </xf>
    <xf numFmtId="3" fontId="4" fillId="2" borderId="10" xfId="0" applyNumberFormat="1" applyFont="1" applyFill="1" applyBorder="1" applyAlignment="1">
      <alignment horizontal="right" vertical="center" wrapText="1"/>
    </xf>
    <xf numFmtId="164" fontId="4" fillId="2" borderId="4" xfId="0" applyNumberFormat="1"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6" xfId="0" applyNumberFormat="1" applyFont="1" applyFill="1" applyBorder="1" applyAlignment="1">
      <alignment horizontal="center" vertical="center" wrapText="1"/>
    </xf>
    <xf numFmtId="0" fontId="3" fillId="2" borderId="5" xfId="0" applyFont="1" applyFill="1" applyBorder="1" applyAlignment="1">
      <alignment horizontal="left" vertical="center" wrapText="1" indent="1"/>
    </xf>
    <xf numFmtId="3" fontId="3" fillId="2" borderId="11" xfId="0" applyNumberFormat="1" applyFont="1" applyFill="1" applyBorder="1" applyAlignment="1">
      <alignment horizontal="right" vertical="center" wrapText="1"/>
    </xf>
    <xf numFmtId="164" fontId="3" fillId="2" borderId="6" xfId="0" applyNumberFormat="1" applyFont="1" applyFill="1" applyBorder="1" applyAlignment="1">
      <alignment horizontal="center" vertical="center" wrapText="1"/>
    </xf>
    <xf numFmtId="3" fontId="3" fillId="2" borderId="11" xfId="0" applyNumberFormat="1" applyFont="1" applyFill="1" applyBorder="1" applyAlignment="1">
      <alignment horizontal="right" vertical="center"/>
    </xf>
    <xf numFmtId="164" fontId="3" fillId="2" borderId="6" xfId="0" applyNumberFormat="1" applyFont="1" applyFill="1" applyBorder="1" applyAlignment="1">
      <alignment horizontal="center" vertical="center"/>
    </xf>
    <xf numFmtId="3" fontId="4" fillId="2" borderId="11" xfId="0" applyNumberFormat="1" applyFont="1" applyFill="1" applyBorder="1" applyAlignment="1">
      <alignment horizontal="right" vertical="center"/>
    </xf>
    <xf numFmtId="164" fontId="4" fillId="2" borderId="6"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0" fontId="3" fillId="2" borderId="2" xfId="0" applyFont="1" applyFill="1" applyBorder="1" applyAlignment="1">
      <alignment vertical="center" wrapText="1"/>
    </xf>
    <xf numFmtId="3" fontId="3" fillId="2" borderId="10" xfId="0" applyNumberFormat="1" applyFont="1" applyFill="1" applyBorder="1" applyAlignment="1">
      <alignment horizontal="right" vertical="center" wrapText="1"/>
    </xf>
    <xf numFmtId="164" fontId="3" fillId="2" borderId="4" xfId="0" applyNumberFormat="1" applyFont="1" applyFill="1" applyBorder="1" applyAlignment="1">
      <alignment horizontal="center" vertical="center" wrapText="1"/>
    </xf>
    <xf numFmtId="0" fontId="3" fillId="2" borderId="5" xfId="0" applyFont="1" applyFill="1" applyBorder="1" applyAlignment="1">
      <alignment vertical="center" wrapText="1"/>
    </xf>
    <xf numFmtId="1" fontId="2" fillId="2" borderId="1" xfId="0" applyNumberFormat="1" applyFont="1" applyFill="1" applyBorder="1" applyAlignment="1">
      <alignment horizontal="center" vertical="center" wrapText="1"/>
    </xf>
    <xf numFmtId="0" fontId="6" fillId="2" borderId="0" xfId="0" applyFont="1" applyFill="1"/>
    <xf numFmtId="164" fontId="2" fillId="2" borderId="6" xfId="0" applyNumberFormat="1" applyFont="1" applyFill="1" applyBorder="1" applyAlignment="1">
      <alignment horizontal="center" vertical="center" wrapText="1"/>
    </xf>
    <xf numFmtId="3" fontId="1" fillId="2" borderId="12" xfId="0" applyNumberFormat="1" applyFont="1" applyFill="1" applyBorder="1" applyAlignment="1">
      <alignment horizontal="right" vertical="center" wrapText="1"/>
    </xf>
    <xf numFmtId="164" fontId="1" fillId="2" borderId="9" xfId="0" applyNumberFormat="1" applyFont="1" applyFill="1" applyBorder="1" applyAlignment="1">
      <alignment horizontal="center" vertical="center" wrapText="1"/>
    </xf>
    <xf numFmtId="0" fontId="6" fillId="2" borderId="0" xfId="5" applyFont="1" applyFill="1"/>
    <xf numFmtId="0" fontId="9" fillId="0" borderId="0" xfId="6" applyFont="1"/>
    <xf numFmtId="3" fontId="21" fillId="0" borderId="16" xfId="0" applyNumberFormat="1" applyFont="1" applyFill="1" applyBorder="1" applyAlignment="1">
      <alignment horizontal="center" wrapText="1"/>
    </xf>
    <xf numFmtId="0" fontId="9" fillId="0" borderId="16" xfId="6" applyFont="1" applyFill="1" applyBorder="1"/>
    <xf numFmtId="165" fontId="9" fillId="0" borderId="16" xfId="6" applyNumberFormat="1" applyFont="1" applyFill="1" applyBorder="1" applyAlignment="1">
      <alignment vertical="center"/>
    </xf>
    <xf numFmtId="168" fontId="9" fillId="0" borderId="16" xfId="3" applyNumberFormat="1" applyFont="1" applyFill="1" applyBorder="1" applyAlignment="1">
      <alignment vertical="center"/>
    </xf>
    <xf numFmtId="0" fontId="7" fillId="0" borderId="16" xfId="6" applyFont="1" applyFill="1" applyBorder="1"/>
    <xf numFmtId="165" fontId="7" fillId="0" borderId="16" xfId="6" applyNumberFormat="1" applyFont="1" applyFill="1" applyBorder="1" applyAlignment="1">
      <alignment vertical="center"/>
    </xf>
    <xf numFmtId="168" fontId="7" fillId="0" borderId="16" xfId="3" applyNumberFormat="1" applyFont="1" applyFill="1" applyBorder="1" applyAlignment="1">
      <alignment vertical="center"/>
    </xf>
    <xf numFmtId="0" fontId="9" fillId="0" borderId="5" xfId="0" applyFont="1" applyBorder="1" applyAlignment="1">
      <alignment vertical="center"/>
    </xf>
    <xf numFmtId="165" fontId="2" fillId="0" borderId="5" xfId="7" applyNumberFormat="1" applyFont="1" applyBorder="1" applyAlignment="1">
      <alignment vertical="center"/>
    </xf>
    <xf numFmtId="165" fontId="9" fillId="0" borderId="6" xfId="7" applyNumberFormat="1" applyFont="1" applyBorder="1" applyAlignment="1">
      <alignment vertical="center"/>
    </xf>
    <xf numFmtId="165" fontId="2" fillId="0" borderId="0" xfId="7" applyNumberFormat="1" applyFont="1" applyBorder="1" applyAlignment="1">
      <alignment vertical="center"/>
    </xf>
    <xf numFmtId="0" fontId="7" fillId="0" borderId="19" xfId="0" applyFont="1" applyBorder="1" applyAlignment="1">
      <alignment vertical="center"/>
    </xf>
    <xf numFmtId="165" fontId="1" fillId="0" borderId="19" xfId="7" applyNumberFormat="1" applyFont="1" applyBorder="1" applyAlignment="1">
      <alignment vertical="center"/>
    </xf>
    <xf numFmtId="165" fontId="7" fillId="0" borderId="20" xfId="7" applyNumberFormat="1" applyFont="1" applyBorder="1" applyAlignment="1">
      <alignment vertical="center"/>
    </xf>
    <xf numFmtId="165" fontId="1" fillId="0" borderId="21" xfId="7" applyNumberFormat="1" applyFont="1" applyBorder="1" applyAlignment="1">
      <alignment vertical="center"/>
    </xf>
    <xf numFmtId="165" fontId="2" fillId="0" borderId="5" xfId="7" applyNumberFormat="1" applyFont="1" applyBorder="1" applyAlignment="1">
      <alignment horizontal="right" vertical="center"/>
    </xf>
    <xf numFmtId="165" fontId="2" fillId="0" borderId="0" xfId="7" applyNumberFormat="1" applyFont="1" applyBorder="1" applyAlignment="1">
      <alignment horizontal="right" vertical="center"/>
    </xf>
    <xf numFmtId="0" fontId="9" fillId="0" borderId="7" xfId="0" applyFont="1" applyBorder="1" applyAlignment="1">
      <alignment vertical="center"/>
    </xf>
    <xf numFmtId="165" fontId="2" fillId="0" borderId="7" xfId="7" applyNumberFormat="1" applyFont="1" applyBorder="1" applyAlignment="1">
      <alignment horizontal="right" vertical="center"/>
    </xf>
    <xf numFmtId="165" fontId="9" fillId="0" borderId="9" xfId="7" applyNumberFormat="1" applyFont="1" applyBorder="1" applyAlignment="1">
      <alignment vertical="center"/>
    </xf>
    <xf numFmtId="165" fontId="2" fillId="0" borderId="8" xfId="7" applyNumberFormat="1" applyFont="1" applyBorder="1" applyAlignment="1">
      <alignment horizontal="right" vertical="center"/>
    </xf>
    <xf numFmtId="0" fontId="9" fillId="0" borderId="2" xfId="0" applyFont="1" applyFill="1" applyBorder="1" applyAlignment="1">
      <alignment vertical="center"/>
    </xf>
    <xf numFmtId="0" fontId="7" fillId="0" borderId="2" xfId="0" quotePrefix="1" applyFont="1" applyFill="1" applyBorder="1" applyAlignment="1">
      <alignment horizontal="center" vertical="center"/>
    </xf>
    <xf numFmtId="0" fontId="7" fillId="0" borderId="4" xfId="0" quotePrefix="1" applyFont="1" applyFill="1" applyBorder="1" applyAlignment="1">
      <alignment horizontal="center" vertical="center"/>
    </xf>
    <xf numFmtId="0" fontId="7" fillId="0" borderId="3" xfId="0" quotePrefix="1" applyFont="1" applyFill="1" applyBorder="1" applyAlignment="1">
      <alignment horizontal="center" vertical="center"/>
    </xf>
    <xf numFmtId="0" fontId="7" fillId="0" borderId="19" xfId="0" applyFont="1" applyFill="1" applyBorder="1" applyAlignment="1">
      <alignment vertical="center"/>
    </xf>
    <xf numFmtId="165" fontId="7" fillId="0" borderId="19" xfId="7" applyNumberFormat="1" applyFont="1" applyFill="1" applyBorder="1" applyAlignment="1">
      <alignment vertical="center"/>
    </xf>
    <xf numFmtId="165" fontId="7" fillId="0" borderId="20" xfId="7" applyNumberFormat="1" applyFont="1" applyFill="1" applyBorder="1" applyAlignment="1">
      <alignment vertical="center"/>
    </xf>
    <xf numFmtId="165" fontId="7" fillId="0" borderId="21" xfId="7" applyNumberFormat="1" applyFont="1" applyFill="1" applyBorder="1" applyAlignment="1">
      <alignment vertical="center"/>
    </xf>
    <xf numFmtId="0" fontId="22" fillId="0" borderId="0" xfId="0" applyFont="1" applyAlignment="1">
      <alignment horizontal="justify" vertical="center"/>
    </xf>
    <xf numFmtId="0" fontId="22" fillId="0" borderId="0" xfId="0" applyFont="1" applyAlignment="1">
      <alignment vertical="center"/>
    </xf>
    <xf numFmtId="0" fontId="1" fillId="0" borderId="0" xfId="0" applyFont="1"/>
    <xf numFmtId="164" fontId="7" fillId="2" borderId="12" xfId="1" applyNumberFormat="1" applyFont="1" applyFill="1" applyBorder="1" applyAlignment="1"/>
    <xf numFmtId="0" fontId="0" fillId="0" borderId="1" xfId="0" applyBorder="1" applyAlignment="1">
      <alignment horizontal="center" vertical="center"/>
    </xf>
    <xf numFmtId="0" fontId="0" fillId="0" borderId="1" xfId="0" applyBorder="1" applyAlignment="1">
      <alignment horizontal="left" vertical="center" wrapText="1"/>
    </xf>
    <xf numFmtId="0" fontId="9" fillId="3" borderId="0" xfId="0" applyFont="1" applyFill="1"/>
    <xf numFmtId="0" fontId="7" fillId="3" borderId="0" xfId="0" applyFont="1" applyFill="1" applyAlignment="1">
      <alignment vertical="center"/>
    </xf>
    <xf numFmtId="0" fontId="2" fillId="0" borderId="0" xfId="0" applyFont="1" applyAlignment="1">
      <alignment vertical="center"/>
    </xf>
    <xf numFmtId="0" fontId="13" fillId="0" borderId="0" xfId="0" applyFont="1" applyAlignment="1">
      <alignment horizontal="left" vertical="center" wrapText="1"/>
    </xf>
    <xf numFmtId="41" fontId="1" fillId="2" borderId="0" xfId="2" applyFont="1" applyFill="1" applyBorder="1" applyAlignment="1">
      <alignment horizontal="center" vertical="center" wrapText="1"/>
    </xf>
    <xf numFmtId="41" fontId="2" fillId="2" borderId="0" xfId="2" applyFont="1" applyFill="1" applyBorder="1" applyAlignment="1">
      <alignment horizontal="center" vertical="center" wrapText="1"/>
    </xf>
    <xf numFmtId="41" fontId="2" fillId="2" borderId="11" xfId="2" applyFont="1" applyFill="1" applyBorder="1" applyAlignment="1">
      <alignment horizontal="center" vertical="center" wrapText="1"/>
    </xf>
    <xf numFmtId="41" fontId="1" fillId="2" borderId="8" xfId="0" applyNumberFormat="1" applyFont="1" applyFill="1" applyBorder="1" applyAlignment="1">
      <alignment horizontal="center" vertical="center" wrapText="1"/>
    </xf>
    <xf numFmtId="41" fontId="1" fillId="2" borderId="11" xfId="0" applyNumberFormat="1" applyFont="1" applyFill="1" applyBorder="1" applyAlignment="1">
      <alignment horizontal="center" vertical="center" wrapText="1"/>
    </xf>
    <xf numFmtId="41" fontId="1" fillId="2" borderId="12" xfId="2" applyFont="1" applyFill="1" applyBorder="1" applyAlignment="1">
      <alignment horizontal="center" vertical="center" wrapText="1"/>
    </xf>
    <xf numFmtId="169" fontId="1" fillId="2" borderId="0" xfId="2" applyNumberFormat="1" applyFont="1" applyFill="1" applyBorder="1" applyAlignment="1">
      <alignment horizontal="center" vertical="center" wrapText="1"/>
    </xf>
    <xf numFmtId="169" fontId="2" fillId="2" borderId="0" xfId="2" applyNumberFormat="1" applyFont="1" applyFill="1" applyBorder="1" applyAlignment="1">
      <alignment horizontal="center" vertical="center" wrapText="1"/>
    </xf>
    <xf numFmtId="169" fontId="1" fillId="2" borderId="8" xfId="2" applyNumberFormat="1" applyFont="1" applyFill="1" applyBorder="1" applyAlignment="1">
      <alignment horizontal="center" vertical="center" wrapText="1"/>
    </xf>
    <xf numFmtId="169" fontId="1" fillId="2" borderId="6" xfId="2" applyNumberFormat="1" applyFont="1" applyFill="1" applyBorder="1" applyAlignment="1">
      <alignment horizontal="center" vertical="center" wrapText="1"/>
    </xf>
    <xf numFmtId="169" fontId="2" fillId="2" borderId="6" xfId="2" applyNumberFormat="1" applyFont="1" applyFill="1" applyBorder="1" applyAlignment="1">
      <alignment horizontal="center" vertical="center" wrapText="1"/>
    </xf>
    <xf numFmtId="169" fontId="1" fillId="2" borderId="9" xfId="2" applyNumberFormat="1" applyFont="1" applyFill="1" applyBorder="1" applyAlignment="1">
      <alignment horizontal="center" vertical="center" wrapText="1"/>
    </xf>
    <xf numFmtId="0" fontId="12" fillId="2" borderId="10" xfId="0" applyFont="1" applyFill="1" applyBorder="1" applyAlignment="1">
      <alignment horizontal="center" wrapText="1"/>
    </xf>
    <xf numFmtId="0" fontId="12" fillId="2" borderId="0" xfId="0" applyFont="1" applyFill="1" applyAlignment="1">
      <alignment horizontal="center" wrapText="1"/>
    </xf>
    <xf numFmtId="0" fontId="12" fillId="2" borderId="28" xfId="0" applyFont="1" applyFill="1" applyBorder="1" applyAlignment="1">
      <alignment horizontal="center" wrapText="1"/>
    </xf>
    <xf numFmtId="0" fontId="12" fillId="2" borderId="2" xfId="0" applyFont="1" applyFill="1" applyBorder="1" applyAlignment="1">
      <alignment wrapText="1"/>
    </xf>
    <xf numFmtId="37" fontId="12" fillId="2" borderId="10" xfId="0" applyNumberFormat="1" applyFont="1" applyFill="1" applyBorder="1" applyAlignment="1">
      <alignment horizontal="right" wrapText="1"/>
    </xf>
    <xf numFmtId="37" fontId="12" fillId="2" borderId="3" xfId="0" applyNumberFormat="1" applyFont="1" applyFill="1" applyBorder="1" applyAlignment="1">
      <alignment horizontal="right" wrapText="1"/>
    </xf>
    <xf numFmtId="37" fontId="12" fillId="2" borderId="4" xfId="0" applyNumberFormat="1" applyFont="1" applyFill="1" applyBorder="1" applyAlignment="1">
      <alignment horizontal="right" wrapText="1"/>
    </xf>
    <xf numFmtId="0" fontId="13" fillId="2" borderId="5" xfId="0" applyFont="1" applyFill="1" applyBorder="1" applyAlignment="1">
      <alignment wrapText="1"/>
    </xf>
    <xf numFmtId="37" fontId="13" fillId="2" borderId="11" xfId="0" applyNumberFormat="1" applyFont="1" applyFill="1" applyBorder="1" applyAlignment="1">
      <alignment horizontal="right" wrapText="1"/>
    </xf>
    <xf numFmtId="37" fontId="13" fillId="2" borderId="0" xfId="0" applyNumberFormat="1" applyFont="1" applyFill="1" applyAlignment="1">
      <alignment horizontal="right" wrapText="1"/>
    </xf>
    <xf numFmtId="37" fontId="13" fillId="2" borderId="6" xfId="0" applyNumberFormat="1" applyFont="1" applyFill="1" applyBorder="1" applyAlignment="1">
      <alignment horizontal="right" wrapText="1"/>
    </xf>
    <xf numFmtId="0" fontId="13" fillId="2" borderId="7" xfId="0" applyFont="1" applyFill="1" applyBorder="1" applyAlignment="1">
      <alignment wrapText="1"/>
    </xf>
    <xf numFmtId="37" fontId="13" fillId="2" borderId="12" xfId="0" applyNumberFormat="1" applyFont="1" applyFill="1" applyBorder="1" applyAlignment="1">
      <alignment horizontal="right" wrapText="1"/>
    </xf>
    <xf numFmtId="37" fontId="13" fillId="2" borderId="8" xfId="0" applyNumberFormat="1" applyFont="1" applyFill="1" applyBorder="1" applyAlignment="1">
      <alignment horizontal="right" wrapText="1"/>
    </xf>
    <xf numFmtId="37" fontId="13" fillId="2" borderId="9" xfId="0" applyNumberFormat="1" applyFont="1" applyFill="1" applyBorder="1" applyAlignment="1">
      <alignment horizontal="right" wrapText="1"/>
    </xf>
    <xf numFmtId="169" fontId="2" fillId="2" borderId="0" xfId="2" applyNumberFormat="1" applyFont="1" applyFill="1"/>
    <xf numFmtId="0" fontId="1" fillId="2" borderId="10" xfId="0" applyFont="1" applyFill="1" applyBorder="1" applyAlignment="1">
      <alignment horizontal="center"/>
    </xf>
    <xf numFmtId="0" fontId="1" fillId="2" borderId="1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1" fillId="2" borderId="11" xfId="0" applyFont="1" applyFill="1" applyBorder="1" applyAlignment="1">
      <alignment horizontal="center"/>
    </xf>
    <xf numFmtId="0" fontId="7" fillId="2" borderId="0" xfId="0" applyFont="1" applyFill="1" applyAlignment="1">
      <alignment horizontal="center"/>
    </xf>
    <xf numFmtId="174" fontId="7" fillId="2" borderId="0" xfId="0" applyNumberFormat="1" applyFont="1" applyFill="1" applyAlignment="1">
      <alignment horizontal="center"/>
    </xf>
    <xf numFmtId="0" fontId="7" fillId="2" borderId="5" xfId="0" applyFont="1" applyFill="1" applyBorder="1"/>
    <xf numFmtId="37" fontId="9" fillId="2" borderId="11" xfId="0" applyNumberFormat="1" applyFont="1" applyFill="1" applyBorder="1"/>
    <xf numFmtId="0" fontId="9" fillId="2" borderId="11" xfId="0" applyFont="1" applyFill="1" applyBorder="1"/>
    <xf numFmtId="167" fontId="7" fillId="2" borderId="11" xfId="4" applyNumberFormat="1" applyFont="1" applyFill="1" applyBorder="1" applyAlignment="1">
      <alignment horizontal="right" vertical="top"/>
    </xf>
    <xf numFmtId="37" fontId="9" fillId="2" borderId="0" xfId="0" applyNumberFormat="1" applyFont="1" applyFill="1"/>
    <xf numFmtId="0" fontId="9" fillId="2" borderId="5" xfId="0" applyFont="1" applyFill="1" applyBorder="1"/>
    <xf numFmtId="167" fontId="9" fillId="2" borderId="11" xfId="4" applyNumberFormat="1" applyFont="1" applyFill="1" applyBorder="1" applyAlignment="1">
      <alignment horizontal="right" vertical="top"/>
    </xf>
    <xf numFmtId="0" fontId="7" fillId="2" borderId="7" xfId="0" applyFont="1" applyFill="1" applyBorder="1"/>
    <xf numFmtId="167" fontId="7" fillId="2" borderId="12" xfId="4" applyNumberFormat="1" applyFont="1" applyFill="1" applyBorder="1" applyAlignment="1">
      <alignment horizontal="right" vertical="top"/>
    </xf>
    <xf numFmtId="4" fontId="9" fillId="2" borderId="0" xfId="0" applyNumberFormat="1" applyFont="1" applyFill="1"/>
    <xf numFmtId="37" fontId="7" fillId="2" borderId="11" xfId="0" applyNumberFormat="1" applyFont="1" applyFill="1" applyBorder="1"/>
    <xf numFmtId="37" fontId="7" fillId="2" borderId="0" xfId="0" applyNumberFormat="1" applyFont="1" applyFill="1"/>
    <xf numFmtId="37" fontId="7" fillId="2" borderId="12" xfId="0" applyNumberFormat="1" applyFont="1" applyFill="1" applyBorder="1"/>
    <xf numFmtId="166" fontId="9" fillId="2" borderId="0" xfId="4" applyFont="1" applyFill="1"/>
    <xf numFmtId="175" fontId="9" fillId="2" borderId="0" xfId="0" applyNumberFormat="1" applyFont="1" applyFill="1"/>
    <xf numFmtId="176" fontId="9" fillId="2" borderId="0" xfId="0" applyNumberFormat="1" applyFont="1" applyFill="1"/>
    <xf numFmtId="164" fontId="7" fillId="2" borderId="11" xfId="4" applyNumberFormat="1" applyFont="1" applyFill="1" applyBorder="1" applyAlignment="1">
      <alignment horizontal="center" vertical="center"/>
    </xf>
    <xf numFmtId="164" fontId="9" fillId="2" borderId="11" xfId="4" applyNumberFormat="1" applyFont="1" applyFill="1" applyBorder="1" applyAlignment="1">
      <alignment horizontal="center" vertical="center"/>
    </xf>
    <xf numFmtId="164" fontId="7" fillId="2" borderId="12" xfId="4" applyNumberFormat="1" applyFont="1" applyFill="1" applyBorder="1" applyAlignment="1">
      <alignment horizontal="center" vertical="center"/>
    </xf>
    <xf numFmtId="0" fontId="7" fillId="2" borderId="0" xfId="0" applyFont="1" applyFill="1" applyAlignment="1">
      <alignment horizontal="centerContinuous"/>
    </xf>
    <xf numFmtId="173" fontId="7" fillId="2" borderId="10" xfId="0" applyNumberFormat="1" applyFont="1" applyFill="1" applyBorder="1" applyAlignment="1">
      <alignment horizontal="right"/>
    </xf>
    <xf numFmtId="173" fontId="7" fillId="2" borderId="4" xfId="0" applyNumberFormat="1" applyFont="1" applyFill="1" applyBorder="1" applyAlignment="1">
      <alignment horizontal="right"/>
    </xf>
    <xf numFmtId="41" fontId="7" fillId="2" borderId="0" xfId="2" applyFont="1" applyFill="1"/>
    <xf numFmtId="173" fontId="7" fillId="2" borderId="11" xfId="0" applyNumberFormat="1" applyFont="1" applyFill="1" applyBorder="1" applyAlignment="1">
      <alignment horizontal="right"/>
    </xf>
    <xf numFmtId="173" fontId="7" fillId="2" borderId="6" xfId="0" applyNumberFormat="1" applyFont="1" applyFill="1" applyBorder="1" applyAlignment="1">
      <alignment horizontal="right"/>
    </xf>
    <xf numFmtId="173" fontId="9" fillId="2" borderId="11" xfId="0" applyNumberFormat="1" applyFont="1" applyFill="1" applyBorder="1" applyAlignment="1">
      <alignment horizontal="right"/>
    </xf>
    <xf numFmtId="173" fontId="9" fillId="2" borderId="6" xfId="0" applyNumberFormat="1" applyFont="1" applyFill="1" applyBorder="1" applyAlignment="1">
      <alignment horizontal="right"/>
    </xf>
    <xf numFmtId="0" fontId="7" fillId="2" borderId="11" xfId="0" applyFont="1" applyFill="1" applyBorder="1"/>
    <xf numFmtId="0" fontId="7" fillId="2" borderId="12" xfId="0" applyFont="1" applyFill="1" applyBorder="1" applyAlignment="1">
      <alignment vertical="center"/>
    </xf>
    <xf numFmtId="173" fontId="7" fillId="2" borderId="12" xfId="0" applyNumberFormat="1" applyFont="1" applyFill="1" applyBorder="1" applyAlignment="1">
      <alignment horizontal="right"/>
    </xf>
    <xf numFmtId="177" fontId="9" fillId="2" borderId="0" xfId="0" applyNumberFormat="1" applyFont="1" applyFill="1"/>
    <xf numFmtId="173" fontId="9" fillId="2" borderId="0" xfId="0" applyNumberFormat="1" applyFont="1" applyFill="1"/>
    <xf numFmtId="168" fontId="7" fillId="2" borderId="0" xfId="3" applyNumberFormat="1" applyFont="1" applyFill="1"/>
    <xf numFmtId="0" fontId="7" fillId="2" borderId="32" xfId="0" applyFont="1" applyFill="1" applyBorder="1"/>
    <xf numFmtId="0" fontId="9" fillId="2" borderId="32" xfId="0" applyFont="1" applyFill="1" applyBorder="1"/>
    <xf numFmtId="0" fontId="7" fillId="2" borderId="33" xfId="0" applyFont="1" applyFill="1" applyBorder="1" applyAlignment="1">
      <alignment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0" fontId="7" fillId="2" borderId="5" xfId="0" applyFont="1" applyFill="1" applyBorder="1" applyAlignment="1">
      <alignment horizontal="justify" vertical="center" wrapText="1"/>
    </xf>
    <xf numFmtId="0" fontId="7"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2" fillId="2" borderId="0" xfId="0" applyFont="1" applyFill="1" applyAlignment="1">
      <alignment horizontal="left" vertical="center" wrapText="1"/>
    </xf>
    <xf numFmtId="0" fontId="13" fillId="2" borderId="0" xfId="0" applyFont="1" applyFill="1" applyAlignment="1">
      <alignment horizontal="left" vertical="center" wrapText="1"/>
    </xf>
    <xf numFmtId="0" fontId="9" fillId="2" borderId="0" xfId="0" applyFont="1" applyFill="1" applyAlignment="1">
      <alignment vertical="center"/>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9" fillId="2" borderId="0" xfId="0" applyFont="1" applyFill="1" applyAlignment="1">
      <alignment horizontal="left" wrapText="1"/>
    </xf>
    <xf numFmtId="0" fontId="1" fillId="2" borderId="10" xfId="0" applyFont="1" applyFill="1" applyBorder="1" applyAlignment="1">
      <alignment horizontal="center" vertical="center" wrapText="1"/>
    </xf>
    <xf numFmtId="41" fontId="12" fillId="2" borderId="11" xfId="0" applyNumberFormat="1" applyFont="1" applyFill="1" applyBorder="1" applyAlignment="1">
      <alignment horizontal="right" vertical="center" wrapText="1"/>
    </xf>
    <xf numFmtId="41" fontId="1" fillId="2" borderId="11" xfId="2" applyFont="1" applyFill="1" applyBorder="1" applyAlignment="1">
      <alignment horizontal="right" vertical="center" wrapText="1"/>
    </xf>
    <xf numFmtId="41" fontId="2" fillId="2" borderId="11" xfId="2" applyFont="1" applyFill="1" applyBorder="1" applyAlignment="1">
      <alignment horizontal="right" vertical="center" wrapText="1"/>
    </xf>
    <xf numFmtId="41" fontId="2" fillId="2" borderId="11" xfId="2" applyFont="1" applyFill="1" applyBorder="1" applyAlignment="1">
      <alignment horizontal="right" vertical="center"/>
    </xf>
    <xf numFmtId="41" fontId="1" fillId="2" borderId="12" xfId="2" applyFont="1" applyFill="1" applyBorder="1" applyAlignment="1">
      <alignment horizontal="right" vertical="center"/>
    </xf>
    <xf numFmtId="0" fontId="7" fillId="2" borderId="36" xfId="0" applyFont="1" applyFill="1" applyBorder="1"/>
    <xf numFmtId="37" fontId="7" fillId="2" borderId="37" xfId="0" applyNumberFormat="1" applyFont="1" applyFill="1" applyBorder="1"/>
    <xf numFmtId="167" fontId="7" fillId="2" borderId="37" xfId="4" applyNumberFormat="1" applyFont="1" applyFill="1" applyBorder="1" applyAlignment="1">
      <alignment horizontal="right" vertical="top"/>
    </xf>
    <xf numFmtId="3" fontId="7" fillId="2" borderId="37" xfId="4" applyNumberFormat="1" applyFont="1" applyFill="1" applyBorder="1" applyAlignment="1">
      <alignment horizontal="right" vertical="top"/>
    </xf>
    <xf numFmtId="164" fontId="13" fillId="2" borderId="6" xfId="3" applyNumberFormat="1" applyFont="1" applyFill="1" applyBorder="1" applyAlignment="1">
      <alignment horizontal="center" vertical="center"/>
    </xf>
    <xf numFmtId="164" fontId="13" fillId="2" borderId="11" xfId="0" applyNumberFormat="1" applyFont="1" applyFill="1" applyBorder="1" applyAlignment="1">
      <alignment horizontal="center" vertical="center"/>
    </xf>
    <xf numFmtId="164" fontId="37" fillId="2" borderId="6" xfId="3" applyNumberFormat="1" applyFont="1" applyFill="1" applyBorder="1" applyAlignment="1">
      <alignment horizontal="center" vertical="center"/>
    </xf>
    <xf numFmtId="164" fontId="37" fillId="2" borderId="11" xfId="0" applyNumberFormat="1" applyFont="1" applyFill="1" applyBorder="1" applyAlignment="1">
      <alignment horizontal="center" vertical="center"/>
    </xf>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164" fontId="13" fillId="2" borderId="9" xfId="3" applyNumberFormat="1" applyFont="1" applyFill="1" applyBorder="1" applyAlignment="1">
      <alignment horizontal="center" vertical="center"/>
    </xf>
    <xf numFmtId="164" fontId="13" fillId="2" borderId="12" xfId="0" applyNumberFormat="1" applyFont="1" applyFill="1" applyBorder="1" applyAlignment="1">
      <alignment horizontal="center" vertical="center"/>
    </xf>
    <xf numFmtId="0" fontId="1" fillId="2" borderId="1" xfId="0" applyFont="1" applyFill="1" applyBorder="1" applyAlignment="1">
      <alignment vertical="center"/>
    </xf>
    <xf numFmtId="3" fontId="1" fillId="2" borderId="1"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0" fontId="25" fillId="2" borderId="1" xfId="0" applyFont="1" applyFill="1" applyBorder="1" applyAlignment="1">
      <alignment horizontal="right" vertical="center" wrapText="1"/>
    </xf>
    <xf numFmtId="0" fontId="12" fillId="2" borderId="1" xfId="0" applyFont="1" applyFill="1" applyBorder="1" applyAlignment="1">
      <alignment horizontal="right" vertical="center" wrapText="1"/>
    </xf>
    <xf numFmtId="0" fontId="27"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right" vertical="center" wrapText="1"/>
    </xf>
    <xf numFmtId="0" fontId="4" fillId="2" borderId="10" xfId="0" applyFont="1" applyFill="1" applyBorder="1" applyAlignment="1">
      <alignment horizontal="center"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1" fillId="2" borderId="10" xfId="0" applyFont="1" applyFill="1" applyBorder="1" applyAlignment="1">
      <alignment horizontal="center" vertical="center" wrapText="1"/>
    </xf>
    <xf numFmtId="167" fontId="9" fillId="0" borderId="11" xfId="4" applyNumberFormat="1" applyFont="1" applyFill="1" applyBorder="1"/>
    <xf numFmtId="185" fontId="2" fillId="2" borderId="0" xfId="2" applyNumberFormat="1" applyFont="1" applyFill="1"/>
    <xf numFmtId="0" fontId="2" fillId="0" borderId="0" xfId="0" applyFont="1"/>
    <xf numFmtId="3" fontId="1" fillId="2" borderId="0" xfId="0" applyNumberFormat="1" applyFont="1" applyFill="1" applyBorder="1" applyAlignment="1">
      <alignment horizontal="right" vertical="center"/>
    </xf>
    <xf numFmtId="164" fontId="1" fillId="2" borderId="0" xfId="3" applyNumberFormat="1" applyFont="1" applyFill="1" applyAlignment="1">
      <alignment horizontal="center" vertical="center"/>
    </xf>
    <xf numFmtId="164" fontId="2" fillId="2" borderId="0" xfId="3" applyNumberFormat="1" applyFont="1" applyFill="1" applyAlignment="1">
      <alignment horizontal="center" vertical="center"/>
    </xf>
    <xf numFmtId="164" fontId="17" fillId="2" borderId="0" xfId="3" applyNumberFormat="1" applyFont="1" applyFill="1" applyAlignment="1">
      <alignment horizontal="center" vertical="center"/>
    </xf>
    <xf numFmtId="3" fontId="1" fillId="2" borderId="2" xfId="0" applyNumberFormat="1" applyFont="1" applyFill="1" applyBorder="1" applyAlignment="1">
      <alignment horizontal="right"/>
    </xf>
    <xf numFmtId="3" fontId="13" fillId="2" borderId="5" xfId="0" applyNumberFormat="1" applyFont="1" applyFill="1" applyBorder="1" applyAlignment="1">
      <alignment horizontal="right" wrapText="1"/>
    </xf>
    <xf numFmtId="3" fontId="2" fillId="2" borderId="5" xfId="0" applyNumberFormat="1" applyFont="1" applyFill="1" applyBorder="1" applyAlignment="1">
      <alignment horizontal="right"/>
    </xf>
    <xf numFmtId="3" fontId="17" fillId="2" borderId="5" xfId="0" applyNumberFormat="1" applyFont="1" applyFill="1" applyBorder="1" applyAlignment="1">
      <alignment horizontal="right"/>
    </xf>
    <xf numFmtId="3" fontId="13" fillId="2" borderId="7" xfId="0" applyNumberFormat="1" applyFont="1" applyFill="1" applyBorder="1" applyAlignment="1">
      <alignment horizontal="right" wrapText="1"/>
    </xf>
    <xf numFmtId="3" fontId="2" fillId="2" borderId="7" xfId="0" applyNumberFormat="1" applyFont="1" applyFill="1" applyBorder="1" applyAlignment="1">
      <alignment horizontal="right"/>
    </xf>
    <xf numFmtId="0" fontId="9" fillId="2" borderId="0" xfId="6" applyFont="1" applyFill="1"/>
    <xf numFmtId="3" fontId="2" fillId="2" borderId="10" xfId="0" applyNumberFormat="1" applyFont="1" applyFill="1" applyBorder="1" applyAlignment="1">
      <alignment horizontal="center" vertical="center" wrapText="1"/>
    </xf>
    <xf numFmtId="3" fontId="1" fillId="2" borderId="8" xfId="0" applyNumberFormat="1" applyFont="1" applyFill="1" applyBorder="1" applyAlignment="1">
      <alignment horizontal="right" vertical="center"/>
    </xf>
    <xf numFmtId="3" fontId="4" fillId="2" borderId="11" xfId="0" applyNumberFormat="1" applyFont="1" applyFill="1" applyBorder="1" applyAlignment="1">
      <alignment horizontal="right" vertical="center" wrapText="1"/>
    </xf>
    <xf numFmtId="3" fontId="4" fillId="2" borderId="12" xfId="0" applyNumberFormat="1" applyFont="1" applyFill="1" applyBorder="1" applyAlignment="1">
      <alignment horizontal="right" vertical="center"/>
    </xf>
    <xf numFmtId="0" fontId="2" fillId="2" borderId="1" xfId="0" applyFont="1" applyFill="1" applyBorder="1" applyAlignment="1">
      <alignment horizontal="center" vertical="center" wrapText="1"/>
    </xf>
    <xf numFmtId="3" fontId="4" fillId="2" borderId="0" xfId="0" applyNumberFormat="1" applyFont="1" applyFill="1" applyBorder="1" applyAlignment="1">
      <alignment horizontal="right" vertical="center"/>
    </xf>
    <xf numFmtId="164" fontId="4" fillId="2" borderId="0" xfId="0" applyNumberFormat="1" applyFont="1" applyFill="1" applyBorder="1" applyAlignment="1">
      <alignment horizontal="center" vertical="center"/>
    </xf>
    <xf numFmtId="164" fontId="2" fillId="2" borderId="0" xfId="0" applyNumberFormat="1" applyFont="1" applyFill="1"/>
    <xf numFmtId="1" fontId="2" fillId="2" borderId="0" xfId="2" applyNumberFormat="1" applyFont="1" applyFill="1"/>
    <xf numFmtId="0" fontId="7" fillId="2" borderId="0" xfId="0" applyFont="1" applyFill="1" applyAlignment="1">
      <alignment horizontal="left" vertical="center"/>
    </xf>
    <xf numFmtId="0" fontId="9" fillId="2" borderId="0" xfId="0" applyFont="1" applyFill="1" applyAlignment="1">
      <alignment horizontal="left" vertical="center"/>
    </xf>
    <xf numFmtId="0" fontId="9"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2" fillId="2" borderId="0" xfId="0" applyFont="1" applyFill="1" applyAlignment="1">
      <alignment horizontal="left" vertical="center" wrapText="1"/>
    </xf>
    <xf numFmtId="0" fontId="13" fillId="2" borderId="0" xfId="0" applyFont="1" applyFill="1" applyAlignment="1">
      <alignment horizontal="left" vertical="center" wrapText="1"/>
    </xf>
    <xf numFmtId="0" fontId="7" fillId="0" borderId="16" xfId="6" applyFont="1" applyFill="1" applyBorder="1" applyAlignment="1">
      <alignment horizontal="center" vertical="center"/>
    </xf>
    <xf numFmtId="0" fontId="9" fillId="2" borderId="0" xfId="0" applyFont="1" applyFill="1" applyAlignment="1">
      <alignment vertical="center"/>
    </xf>
    <xf numFmtId="0" fontId="4" fillId="2" borderId="12" xfId="0" applyFont="1" applyFill="1" applyBorder="1" applyAlignment="1">
      <alignment horizontal="center" vertical="center" wrapText="1"/>
    </xf>
    <xf numFmtId="0" fontId="13" fillId="2" borderId="0" xfId="0" applyFont="1" applyFill="1" applyAlignment="1">
      <alignment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9" fillId="3" borderId="0" xfId="0" applyFont="1" applyFill="1" applyAlignment="1">
      <alignment horizontal="left" vertical="center"/>
    </xf>
    <xf numFmtId="0" fontId="9" fillId="4" borderId="0" xfId="0" applyFont="1" applyFill="1" applyAlignment="1">
      <alignment horizontal="lef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xf>
    <xf numFmtId="0" fontId="25" fillId="2" borderId="1" xfId="0" applyFont="1" applyFill="1" applyBorder="1" applyAlignment="1">
      <alignment horizontal="center" vertical="center" wrapText="1"/>
    </xf>
    <xf numFmtId="0" fontId="7" fillId="0" borderId="0" xfId="6" applyFont="1"/>
    <xf numFmtId="3" fontId="2" fillId="0" borderId="0" xfId="0" applyNumberFormat="1" applyFont="1"/>
    <xf numFmtId="165" fontId="2" fillId="0" borderId="0" xfId="0" applyNumberFormat="1" applyFont="1"/>
    <xf numFmtId="0" fontId="38" fillId="0" borderId="0" xfId="0" applyFont="1" applyAlignment="1">
      <alignment vertical="center"/>
    </xf>
    <xf numFmtId="0" fontId="7" fillId="0" borderId="14" xfId="0" applyFont="1" applyFill="1" applyBorder="1" applyAlignment="1">
      <alignment horizontal="center"/>
    </xf>
    <xf numFmtId="165" fontId="7" fillId="0" borderId="14" xfId="0" applyNumberFormat="1" applyFont="1" applyFill="1" applyBorder="1" applyAlignment="1">
      <alignment horizontal="center" vertical="center"/>
    </xf>
    <xf numFmtId="172" fontId="9" fillId="2" borderId="5" xfId="0" applyNumberFormat="1" applyFont="1" applyFill="1" applyBorder="1" applyAlignment="1">
      <alignment horizontal="center"/>
    </xf>
    <xf numFmtId="3" fontId="9" fillId="2" borderId="11" xfId="7" applyNumberFormat="1" applyFont="1" applyFill="1" applyBorder="1" applyAlignment="1" applyProtection="1"/>
    <xf numFmtId="165" fontId="9" fillId="2" borderId="6" xfId="0" applyNumberFormat="1" applyFont="1" applyFill="1" applyBorder="1"/>
    <xf numFmtId="0" fontId="2" fillId="0" borderId="1" xfId="0" applyFont="1" applyBorder="1" applyAlignment="1">
      <alignment vertical="center"/>
    </xf>
    <xf numFmtId="165" fontId="9" fillId="2" borderId="11" xfId="7" applyNumberFormat="1" applyFont="1" applyFill="1" applyBorder="1" applyAlignment="1" applyProtection="1"/>
    <xf numFmtId="3" fontId="9" fillId="2" borderId="11" xfId="0" applyNumberFormat="1" applyFont="1" applyFill="1" applyBorder="1"/>
    <xf numFmtId="0" fontId="7" fillId="0" borderId="1" xfId="0" applyFont="1" applyFill="1" applyBorder="1" applyAlignment="1">
      <alignment horizontal="center"/>
    </xf>
    <xf numFmtId="0" fontId="7" fillId="0" borderId="15" xfId="0" applyFont="1" applyFill="1" applyBorder="1"/>
    <xf numFmtId="165" fontId="7" fillId="0" borderId="14" xfId="0" applyNumberFormat="1" applyFont="1" applyFill="1" applyBorder="1"/>
    <xf numFmtId="0" fontId="9" fillId="0" borderId="0" xfId="0" applyFont="1" applyFill="1" applyBorder="1" applyAlignment="1">
      <alignment horizontal="left"/>
    </xf>
    <xf numFmtId="0" fontId="7" fillId="0" borderId="0" xfId="0" applyFont="1" applyFill="1" applyBorder="1"/>
    <xf numFmtId="165" fontId="7" fillId="0" borderId="0" xfId="0" applyNumberFormat="1" applyFont="1" applyFill="1" applyBorder="1"/>
    <xf numFmtId="3" fontId="7" fillId="0" borderId="16" xfId="0" applyNumberFormat="1" applyFont="1" applyFill="1" applyBorder="1" applyAlignment="1">
      <alignment horizontal="center" wrapText="1"/>
    </xf>
    <xf numFmtId="0" fontId="9" fillId="0" borderId="16" xfId="6" applyFont="1" applyBorder="1"/>
    <xf numFmtId="3" fontId="9" fillId="0" borderId="16" xfId="6" applyNumberFormat="1" applyFont="1" applyBorder="1" applyAlignment="1">
      <alignment vertical="center"/>
    </xf>
    <xf numFmtId="165" fontId="9" fillId="0" borderId="16" xfId="6" applyNumberFormat="1" applyFont="1" applyBorder="1" applyAlignment="1">
      <alignment vertical="center"/>
    </xf>
    <xf numFmtId="3" fontId="7" fillId="0" borderId="16" xfId="6" applyNumberFormat="1" applyFont="1" applyFill="1" applyBorder="1" applyAlignment="1">
      <alignment vertical="center"/>
    </xf>
    <xf numFmtId="0" fontId="7" fillId="2" borderId="1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4" xfId="0" applyFont="1" applyFill="1" applyBorder="1" applyAlignment="1">
      <alignment horizontal="center" vertical="center" wrapText="1"/>
    </xf>
    <xf numFmtId="168" fontId="9" fillId="2" borderId="11" xfId="3" applyNumberFormat="1" applyFont="1" applyFill="1" applyBorder="1" applyAlignment="1">
      <alignment horizontal="center" vertical="center" wrapText="1"/>
    </xf>
    <xf numFmtId="0" fontId="9" fillId="2" borderId="7" xfId="0" applyFont="1" applyFill="1" applyBorder="1" applyAlignment="1">
      <alignment horizontal="left" vertical="center" wrapText="1"/>
    </xf>
    <xf numFmtId="168" fontId="9" fillId="2" borderId="12" xfId="0" applyNumberFormat="1" applyFont="1" applyFill="1" applyBorder="1" applyAlignment="1">
      <alignment horizontal="center" vertical="center" wrapText="1"/>
    </xf>
    <xf numFmtId="168" fontId="9" fillId="0" borderId="9" xfId="0" applyNumberFormat="1" applyFont="1" applyFill="1" applyBorder="1" applyAlignment="1">
      <alignment horizontal="center" vertical="center" wrapText="1"/>
    </xf>
    <xf numFmtId="0" fontId="7"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3" fontId="9" fillId="2" borderId="11"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0" fontId="9" fillId="2" borderId="23" xfId="0" applyFont="1" applyFill="1" applyBorder="1" applyAlignment="1">
      <alignment horizontal="left" vertical="center" wrapText="1"/>
    </xf>
    <xf numFmtId="3" fontId="9" fillId="2" borderId="12" xfId="0" applyNumberFormat="1" applyFont="1" applyFill="1" applyBorder="1" applyAlignment="1">
      <alignment horizontal="center" vertical="center" wrapText="1"/>
    </xf>
    <xf numFmtId="41" fontId="2" fillId="0" borderId="0" xfId="2" applyFont="1"/>
    <xf numFmtId="0" fontId="6" fillId="0" borderId="0" xfId="0" applyFont="1"/>
    <xf numFmtId="0" fontId="2" fillId="0" borderId="10" xfId="0" applyFont="1" applyFill="1" applyBorder="1"/>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2" fillId="0" borderId="12" xfId="0" applyFont="1" applyFill="1" applyBorder="1" applyAlignment="1">
      <alignment vertical="center"/>
    </xf>
    <xf numFmtId="49" fontId="1" fillId="0" borderId="14" xfId="0" applyNumberFormat="1" applyFont="1" applyBorder="1" applyAlignment="1">
      <alignment horizontal="center" wrapText="1"/>
    </xf>
    <xf numFmtId="49" fontId="1" fillId="0" borderId="1" xfId="0" applyNumberFormat="1" applyFont="1" applyBorder="1" applyAlignment="1">
      <alignment horizontal="center" wrapText="1"/>
    </xf>
    <xf numFmtId="0" fontId="1" fillId="0" borderId="1" xfId="0" applyFont="1" applyBorder="1" applyAlignment="1">
      <alignment horizontal="center"/>
    </xf>
    <xf numFmtId="0" fontId="12" fillId="2" borderId="2" xfId="0" applyFont="1" applyFill="1" applyBorder="1" applyAlignment="1">
      <alignment vertical="center"/>
    </xf>
    <xf numFmtId="3" fontId="12" fillId="2" borderId="2" xfId="0" applyNumberFormat="1" applyFont="1" applyFill="1" applyBorder="1" applyAlignment="1">
      <alignment horizontal="right" wrapText="1"/>
    </xf>
    <xf numFmtId="3" fontId="1" fillId="2" borderId="10" xfId="0" applyNumberFormat="1" applyFont="1" applyFill="1" applyBorder="1" applyAlignment="1">
      <alignment horizontal="right"/>
    </xf>
    <xf numFmtId="164" fontId="12" fillId="2" borderId="4" xfId="3" applyNumberFormat="1" applyFont="1" applyFill="1" applyBorder="1" applyAlignment="1">
      <alignment horizontal="center" vertical="center"/>
    </xf>
    <xf numFmtId="164" fontId="12" fillId="2" borderId="10" xfId="0" applyNumberFormat="1" applyFont="1" applyFill="1" applyBorder="1" applyAlignment="1">
      <alignment horizontal="center" vertical="center"/>
    </xf>
    <xf numFmtId="169" fontId="2" fillId="0" borderId="0" xfId="2" applyNumberFormat="1" applyFont="1"/>
    <xf numFmtId="168" fontId="2" fillId="0" borderId="0" xfId="3" applyNumberFormat="1" applyFont="1"/>
    <xf numFmtId="0" fontId="13" fillId="2" borderId="5" xfId="0" applyFont="1" applyFill="1" applyBorder="1" applyAlignment="1">
      <alignment vertical="center"/>
    </xf>
    <xf numFmtId="0" fontId="37" fillId="2" borderId="5" xfId="0" applyFont="1" applyFill="1" applyBorder="1" applyAlignment="1">
      <alignment vertical="center"/>
    </xf>
    <xf numFmtId="0" fontId="13" fillId="2" borderId="7" xfId="0" applyFont="1" applyFill="1" applyBorder="1" applyAlignment="1">
      <alignment vertical="center"/>
    </xf>
    <xf numFmtId="0" fontId="25" fillId="2" borderId="0" xfId="9" applyFont="1" applyFill="1" applyAlignment="1">
      <alignment horizontal="left" vertical="center" wrapText="1"/>
    </xf>
    <xf numFmtId="0" fontId="25" fillId="2" borderId="0" xfId="9" applyFont="1" applyFill="1" applyAlignment="1">
      <alignment horizontal="center" vertical="center" wrapText="1"/>
    </xf>
    <xf numFmtId="0" fontId="26" fillId="2" borderId="0" xfId="9" applyFont="1" applyFill="1" applyAlignment="1">
      <alignment horizontal="center" vertical="center" wrapText="1"/>
    </xf>
    <xf numFmtId="0" fontId="26" fillId="2" borderId="0" xfId="9" applyFont="1" applyFill="1" applyAlignment="1">
      <alignment horizontal="left" vertical="center" wrapText="1"/>
    </xf>
    <xf numFmtId="0" fontId="4" fillId="5" borderId="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2" borderId="11" xfId="0" quotePrefix="1" applyFont="1" applyFill="1" applyBorder="1" applyAlignment="1">
      <alignment horizontal="center"/>
    </xf>
    <xf numFmtId="164" fontId="9" fillId="2" borderId="0" xfId="0" applyNumberFormat="1" applyFont="1" applyFill="1" applyAlignment="1">
      <alignment horizontal="center" vertical="center" wrapText="1"/>
    </xf>
    <xf numFmtId="164" fontId="9" fillId="0" borderId="0" xfId="0" applyNumberFormat="1" applyFont="1" applyAlignment="1">
      <alignment horizontal="center" vertical="center" wrapText="1"/>
    </xf>
    <xf numFmtId="0" fontId="7" fillId="2" borderId="11" xfId="0" quotePrefix="1" applyFont="1" applyFill="1" applyBorder="1" applyAlignment="1">
      <alignment horizontal="center"/>
    </xf>
    <xf numFmtId="3" fontId="7" fillId="2" borderId="11" xfId="0" applyNumberFormat="1" applyFont="1" applyFill="1" applyBorder="1" applyAlignment="1">
      <alignment horizontal="center" vertical="center" wrapText="1"/>
    </xf>
    <xf numFmtId="164" fontId="2" fillId="0" borderId="0" xfId="0" applyNumberFormat="1" applyFont="1"/>
    <xf numFmtId="0" fontId="7" fillId="2" borderId="12" xfId="0" quotePrefix="1" applyFont="1" applyFill="1" applyBorder="1" applyAlignment="1">
      <alignment horizontal="center"/>
    </xf>
    <xf numFmtId="0" fontId="7" fillId="2" borderId="7" xfId="0" applyFont="1" applyFill="1" applyBorder="1" applyAlignment="1">
      <alignment horizontal="left" vertical="center" wrapText="1"/>
    </xf>
    <xf numFmtId="3" fontId="7" fillId="2" borderId="12" xfId="0" applyNumberFormat="1" applyFont="1" applyFill="1" applyBorder="1" applyAlignment="1">
      <alignment horizontal="center" vertical="center" wrapText="1"/>
    </xf>
    <xf numFmtId="0" fontId="2" fillId="2" borderId="2" xfId="0" applyFont="1" applyFill="1" applyBorder="1"/>
    <xf numFmtId="0" fontId="1" fillId="2" borderId="2"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xf numFmtId="41" fontId="1" fillId="2" borderId="2" xfId="2" applyFont="1" applyFill="1" applyBorder="1"/>
    <xf numFmtId="3" fontId="7" fillId="2" borderId="10" xfId="0" applyNumberFormat="1" applyFont="1" applyFill="1" applyBorder="1"/>
    <xf numFmtId="41" fontId="2" fillId="2" borderId="2" xfId="2" applyFont="1" applyFill="1" applyBorder="1"/>
    <xf numFmtId="3" fontId="9" fillId="2" borderId="10" xfId="0" applyNumberFormat="1" applyFont="1" applyFill="1" applyBorder="1"/>
    <xf numFmtId="0" fontId="2" fillId="2" borderId="7" xfId="0" applyFont="1" applyFill="1" applyBorder="1"/>
    <xf numFmtId="41" fontId="2" fillId="2" borderId="7" xfId="2" applyFont="1" applyFill="1" applyBorder="1"/>
    <xf numFmtId="3" fontId="9" fillId="2" borderId="12" xfId="0" applyNumberFormat="1" applyFont="1" applyFill="1" applyBorder="1"/>
    <xf numFmtId="0" fontId="1" fillId="2" borderId="7" xfId="0" applyFont="1" applyFill="1" applyBorder="1" applyAlignment="1">
      <alignment horizontal="left"/>
    </xf>
    <xf numFmtId="169" fontId="1" fillId="2" borderId="7" xfId="2" applyNumberFormat="1" applyFont="1" applyFill="1" applyBorder="1"/>
    <xf numFmtId="41" fontId="2" fillId="0" borderId="0" xfId="0" applyNumberFormat="1" applyFont="1"/>
    <xf numFmtId="0" fontId="7" fillId="0" borderId="0" xfId="0" applyFont="1"/>
    <xf numFmtId="3" fontId="9" fillId="0" borderId="0" xfId="0" applyNumberFormat="1" applyFont="1"/>
    <xf numFmtId="3" fontId="4" fillId="0" borderId="1" xfId="0" applyNumberFormat="1" applyFont="1" applyFill="1" applyBorder="1" applyAlignment="1">
      <alignment horizontal="center" wrapText="1"/>
    </xf>
    <xf numFmtId="0" fontId="4" fillId="0" borderId="1" xfId="6" applyFont="1" applyFill="1" applyBorder="1" applyAlignment="1">
      <alignment horizontal="center" vertical="center"/>
    </xf>
    <xf numFmtId="0" fontId="9" fillId="0" borderId="1" xfId="6" applyFont="1" applyFill="1" applyBorder="1"/>
    <xf numFmtId="3" fontId="9" fillId="0" borderId="1" xfId="6" applyNumberFormat="1" applyFont="1" applyBorder="1" applyAlignment="1">
      <alignment vertical="center"/>
    </xf>
    <xf numFmtId="165" fontId="9" fillId="0" borderId="1" xfId="6" applyNumberFormat="1" applyFont="1" applyBorder="1" applyAlignment="1">
      <alignment vertical="center"/>
    </xf>
    <xf numFmtId="3" fontId="9" fillId="2" borderId="1" xfId="6" applyNumberFormat="1" applyFont="1" applyFill="1" applyBorder="1" applyAlignment="1">
      <alignment vertical="center"/>
    </xf>
    <xf numFmtId="165" fontId="9" fillId="2" borderId="1" xfId="6" applyNumberFormat="1" applyFont="1" applyFill="1" applyBorder="1" applyAlignment="1">
      <alignment vertical="center"/>
    </xf>
    <xf numFmtId="0" fontId="7" fillId="0" borderId="1" xfId="6" applyFont="1" applyFill="1" applyBorder="1"/>
    <xf numFmtId="3" fontId="7" fillId="0" borderId="1" xfId="6" applyNumberFormat="1" applyFont="1" applyBorder="1" applyAlignment="1">
      <alignment vertical="center"/>
    </xf>
    <xf numFmtId="165" fontId="7" fillId="0" borderId="1" xfId="6" applyNumberFormat="1" applyFont="1" applyBorder="1" applyAlignment="1">
      <alignment vertical="center"/>
    </xf>
    <xf numFmtId="3" fontId="7" fillId="2" borderId="1" xfId="6" applyNumberFormat="1" applyFont="1" applyFill="1" applyBorder="1" applyAlignment="1">
      <alignment vertical="center"/>
    </xf>
    <xf numFmtId="165" fontId="7" fillId="2" borderId="1" xfId="6" applyNumberFormat="1" applyFont="1" applyFill="1" applyBorder="1" applyAlignment="1">
      <alignment vertical="center"/>
    </xf>
    <xf numFmtId="0" fontId="9" fillId="2" borderId="13" xfId="0" applyFont="1" applyFill="1" applyBorder="1" applyAlignment="1">
      <alignment vertical="center"/>
    </xf>
    <xf numFmtId="0" fontId="7" fillId="2" borderId="15" xfId="0" applyFont="1" applyFill="1" applyBorder="1" applyAlignment="1">
      <alignment horizontal="center" vertical="center"/>
    </xf>
    <xf numFmtId="3" fontId="12" fillId="2" borderId="10" xfId="0" applyNumberFormat="1" applyFont="1" applyFill="1" applyBorder="1" applyAlignment="1">
      <alignment horizontal="right"/>
    </xf>
    <xf numFmtId="3" fontId="12" fillId="2" borderId="11" xfId="0" applyNumberFormat="1" applyFont="1" applyFill="1" applyBorder="1" applyAlignment="1">
      <alignment horizontal="right"/>
    </xf>
    <xf numFmtId="0" fontId="9" fillId="2" borderId="5" xfId="0" applyFont="1" applyFill="1" applyBorder="1" applyAlignment="1">
      <alignment horizontal="left" vertical="center" indent="1"/>
    </xf>
    <xf numFmtId="3" fontId="13" fillId="2" borderId="11" xfId="0" applyNumberFormat="1" applyFont="1" applyFill="1" applyBorder="1" applyAlignment="1">
      <alignment horizontal="right"/>
    </xf>
    <xf numFmtId="3" fontId="13" fillId="2" borderId="0" xfId="0" applyNumberFormat="1" applyFont="1" applyFill="1" applyAlignment="1">
      <alignment horizontal="right"/>
    </xf>
    <xf numFmtId="3" fontId="13" fillId="2" borderId="6" xfId="0" applyNumberFormat="1" applyFont="1" applyFill="1" applyBorder="1" applyAlignment="1">
      <alignment horizontal="right"/>
    </xf>
    <xf numFmtId="0" fontId="9" fillId="2" borderId="5" xfId="0" applyFont="1" applyFill="1" applyBorder="1" applyAlignment="1">
      <alignment horizontal="left" vertical="center" indent="2"/>
    </xf>
    <xf numFmtId="37" fontId="12" fillId="2" borderId="11" xfId="0" applyNumberFormat="1" applyFont="1" applyFill="1" applyBorder="1"/>
    <xf numFmtId="37" fontId="12" fillId="2" borderId="0" xfId="0" applyNumberFormat="1" applyFont="1" applyFill="1"/>
    <xf numFmtId="37" fontId="12" fillId="2" borderId="6" xfId="0" applyNumberFormat="1" applyFont="1" applyFill="1" applyBorder="1"/>
    <xf numFmtId="0" fontId="9" fillId="2" borderId="7" xfId="0" applyFont="1" applyFill="1" applyBorder="1" applyAlignment="1">
      <alignment horizontal="left" vertical="center" indent="1"/>
    </xf>
    <xf numFmtId="37" fontId="13" fillId="2" borderId="12" xfId="0" applyNumberFormat="1" applyFont="1" applyFill="1" applyBorder="1"/>
    <xf numFmtId="37" fontId="13" fillId="2" borderId="8" xfId="0" applyNumberFormat="1" applyFont="1" applyFill="1" applyBorder="1"/>
    <xf numFmtId="37" fontId="13" fillId="2" borderId="9" xfId="0" applyNumberFormat="1" applyFont="1" applyFill="1" applyBorder="1"/>
    <xf numFmtId="0" fontId="2" fillId="2" borderId="1" xfId="0" applyFont="1" applyFill="1" applyBorder="1"/>
    <xf numFmtId="0" fontId="1" fillId="2" borderId="1" xfId="0" applyFont="1" applyFill="1" applyBorder="1"/>
    <xf numFmtId="3" fontId="1" fillId="2" borderId="1" xfId="0" applyNumberFormat="1" applyFont="1" applyFill="1" applyBorder="1"/>
    <xf numFmtId="0" fontId="2" fillId="2" borderId="1" xfId="0" applyFont="1" applyFill="1" applyBorder="1" applyAlignment="1">
      <alignment horizontal="right"/>
    </xf>
    <xf numFmtId="168" fontId="2" fillId="2" borderId="1" xfId="3" applyNumberFormat="1" applyFont="1" applyFill="1" applyBorder="1" applyAlignment="1">
      <alignment horizontal="center"/>
    </xf>
    <xf numFmtId="0" fontId="2" fillId="2" borderId="1" xfId="0" quotePrefix="1" applyFont="1" applyFill="1" applyBorder="1" applyAlignment="1">
      <alignment horizontal="right" wrapText="1"/>
    </xf>
    <xf numFmtId="3" fontId="2" fillId="2" borderId="1" xfId="0" applyNumberFormat="1" applyFont="1" applyFill="1" applyBorder="1"/>
    <xf numFmtId="0" fontId="7" fillId="2" borderId="13" xfId="0" applyFont="1" applyFill="1" applyBorder="1" applyAlignment="1">
      <alignment horizontal="center" vertical="center"/>
    </xf>
    <xf numFmtId="0" fontId="7" fillId="2" borderId="2" xfId="0" applyFont="1" applyFill="1" applyBorder="1" applyAlignment="1">
      <alignment vertical="center"/>
    </xf>
    <xf numFmtId="168" fontId="9" fillId="2" borderId="5" xfId="3" applyNumberFormat="1" applyFont="1" applyFill="1" applyBorder="1" applyAlignment="1">
      <alignment horizontal="center" vertical="center" wrapText="1"/>
    </xf>
    <xf numFmtId="168" fontId="9" fillId="2" borderId="0" xfId="3" applyNumberFormat="1" applyFont="1" applyFill="1" applyBorder="1" applyAlignment="1">
      <alignment horizontal="center" vertical="center" wrapText="1"/>
    </xf>
    <xf numFmtId="168" fontId="9" fillId="2" borderId="4" xfId="3" applyNumberFormat="1" applyFont="1" applyFill="1" applyBorder="1" applyAlignment="1">
      <alignment horizontal="center" vertical="center" wrapText="1"/>
    </xf>
    <xf numFmtId="168" fontId="9" fillId="2" borderId="6" xfId="3"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justify" vertical="center"/>
    </xf>
    <xf numFmtId="168" fontId="2" fillId="0" borderId="0" xfId="0" applyNumberFormat="1" applyFont="1"/>
    <xf numFmtId="0" fontId="12" fillId="2" borderId="22" xfId="0" applyFont="1" applyFill="1" applyBorder="1" applyAlignment="1">
      <alignment wrapText="1"/>
    </xf>
    <xf numFmtId="0" fontId="26" fillId="2" borderId="0" xfId="0" applyFont="1" applyFill="1"/>
    <xf numFmtId="37" fontId="26" fillId="2" borderId="0" xfId="0" applyNumberFormat="1" applyFont="1" applyFill="1"/>
    <xf numFmtId="0" fontId="9" fillId="3" borderId="13" xfId="0" applyFont="1" applyFill="1" applyBorder="1"/>
    <xf numFmtId="0" fontId="7" fillId="3" borderId="1" xfId="0" applyFont="1" applyFill="1" applyBorder="1" applyAlignment="1">
      <alignment horizontal="center" vertical="center"/>
    </xf>
    <xf numFmtId="0" fontId="9" fillId="3" borderId="2" xfId="0" applyFont="1" applyFill="1" applyBorder="1"/>
    <xf numFmtId="3" fontId="9" fillId="3" borderId="10" xfId="0" applyNumberFormat="1" applyFont="1" applyFill="1" applyBorder="1"/>
    <xf numFmtId="3" fontId="9" fillId="3" borderId="3" xfId="0" applyNumberFormat="1" applyFont="1" applyFill="1" applyBorder="1"/>
    <xf numFmtId="0" fontId="7" fillId="3" borderId="5" xfId="0" applyFont="1" applyFill="1" applyBorder="1"/>
    <xf numFmtId="3" fontId="7" fillId="3" borderId="11" xfId="0" applyNumberFormat="1" applyFont="1" applyFill="1" applyBorder="1"/>
    <xf numFmtId="3" fontId="7" fillId="3" borderId="0" xfId="0" applyNumberFormat="1" applyFont="1" applyFill="1"/>
    <xf numFmtId="0" fontId="7" fillId="3" borderId="7" xfId="0" applyFont="1" applyFill="1" applyBorder="1"/>
    <xf numFmtId="168" fontId="7" fillId="3" borderId="12" xfId="0" applyNumberFormat="1" applyFont="1" applyFill="1" applyBorder="1" applyAlignment="1">
      <alignment horizontal="center"/>
    </xf>
    <xf numFmtId="168" fontId="7" fillId="3" borderId="8" xfId="0" applyNumberFormat="1" applyFont="1" applyFill="1" applyBorder="1" applyAlignment="1">
      <alignment horizontal="center"/>
    </xf>
    <xf numFmtId="0" fontId="9" fillId="3" borderId="5" xfId="0" applyFont="1" applyFill="1" applyBorder="1"/>
    <xf numFmtId="3" fontId="9" fillId="3" borderId="11" xfId="0" applyNumberFormat="1" applyFont="1" applyFill="1" applyBorder="1"/>
    <xf numFmtId="3" fontId="9" fillId="3" borderId="0" xfId="0" applyNumberFormat="1" applyFont="1" applyFill="1"/>
    <xf numFmtId="168" fontId="9" fillId="2" borderId="11" xfId="0" applyNumberFormat="1" applyFont="1" applyFill="1" applyBorder="1" applyAlignment="1">
      <alignment horizontal="center"/>
    </xf>
    <xf numFmtId="168" fontId="9" fillId="2" borderId="0" xfId="0" applyNumberFormat="1" applyFont="1" applyFill="1" applyAlignment="1">
      <alignment horizontal="center"/>
    </xf>
    <xf numFmtId="0" fontId="9" fillId="3" borderId="7" xfId="0" applyFont="1" applyFill="1" applyBorder="1"/>
    <xf numFmtId="168" fontId="9" fillId="4" borderId="12" xfId="0" applyNumberFormat="1" applyFont="1" applyFill="1" applyBorder="1" applyAlignment="1">
      <alignment horizontal="center"/>
    </xf>
    <xf numFmtId="168" fontId="9" fillId="4" borderId="8" xfId="0" applyNumberFormat="1" applyFont="1" applyFill="1" applyBorder="1" applyAlignment="1">
      <alignment horizontal="center"/>
    </xf>
    <xf numFmtId="0" fontId="9" fillId="2" borderId="13" xfId="0" applyFont="1" applyFill="1" applyBorder="1"/>
    <xf numFmtId="0" fontId="7" fillId="2" borderId="1" xfId="0" applyFont="1" applyFill="1" applyBorder="1" applyAlignment="1">
      <alignment horizontal="center"/>
    </xf>
    <xf numFmtId="0" fontId="7" fillId="2" borderId="15" xfId="0" applyFont="1" applyFill="1" applyBorder="1" applyAlignment="1">
      <alignment horizontal="center"/>
    </xf>
    <xf numFmtId="37" fontId="7" fillId="2" borderId="11" xfId="0" applyNumberFormat="1" applyFont="1" applyFill="1" applyBorder="1" applyAlignment="1">
      <alignment horizontal="right"/>
    </xf>
    <xf numFmtId="3" fontId="9" fillId="0" borderId="11" xfId="0" applyNumberFormat="1" applyFont="1" applyBorder="1" applyAlignment="1">
      <alignment horizontal="right"/>
    </xf>
    <xf numFmtId="0" fontId="9" fillId="2" borderId="7" xfId="0" applyFont="1" applyFill="1" applyBorder="1"/>
    <xf numFmtId="3" fontId="9" fillId="0" borderId="12" xfId="0" applyNumberFormat="1" applyFont="1" applyBorder="1" applyAlignment="1">
      <alignment horizontal="right"/>
    </xf>
    <xf numFmtId="0" fontId="9" fillId="2" borderId="15" xfId="0" applyFont="1" applyFill="1" applyBorder="1" applyAlignment="1">
      <alignment vertical="center"/>
    </xf>
    <xf numFmtId="3" fontId="9" fillId="2" borderId="10" xfId="0" applyNumberFormat="1" applyFont="1" applyFill="1" applyBorder="1" applyAlignment="1">
      <alignment horizontal="right" vertical="center" wrapText="1"/>
    </xf>
    <xf numFmtId="164" fontId="7" fillId="2" borderId="11" xfId="0" applyNumberFormat="1" applyFont="1" applyFill="1" applyBorder="1" applyAlignment="1">
      <alignment horizontal="center" vertical="center" wrapText="1"/>
    </xf>
    <xf numFmtId="164" fontId="7" fillId="2" borderId="11" xfId="0" applyNumberFormat="1" applyFont="1" applyFill="1" applyBorder="1" applyAlignment="1">
      <alignment horizontal="center"/>
    </xf>
    <xf numFmtId="1" fontId="2" fillId="0" borderId="0" xfId="0" applyNumberFormat="1" applyFont="1"/>
    <xf numFmtId="164" fontId="2" fillId="0" borderId="0" xfId="2" applyNumberFormat="1" applyFont="1"/>
    <xf numFmtId="0" fontId="7" fillId="2" borderId="8" xfId="0" applyFont="1" applyFill="1" applyBorder="1" applyAlignment="1">
      <alignment horizontal="left" vertical="center"/>
    </xf>
    <xf numFmtId="164" fontId="7" fillId="2" borderId="12"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xf>
    <xf numFmtId="0" fontId="3" fillId="2" borderId="13" xfId="0" applyFont="1" applyFill="1" applyBorder="1" applyAlignment="1">
      <alignment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Border="1" applyAlignment="1">
      <alignment horizontal="center" vertical="center"/>
    </xf>
    <xf numFmtId="3" fontId="4" fillId="3" borderId="11" xfId="0" applyNumberFormat="1" applyFont="1" applyFill="1" applyBorder="1" applyAlignment="1">
      <alignment horizontal="right" vertical="center"/>
    </xf>
    <xf numFmtId="168" fontId="3" fillId="3" borderId="11" xfId="0" applyNumberFormat="1" applyFont="1" applyFill="1" applyBorder="1" applyAlignment="1">
      <alignment horizontal="center" vertical="center"/>
    </xf>
    <xf numFmtId="3" fontId="3" fillId="3" borderId="11" xfId="0" applyNumberFormat="1" applyFont="1" applyFill="1" applyBorder="1" applyAlignment="1">
      <alignment horizontal="right" vertical="center"/>
    </xf>
    <xf numFmtId="0" fontId="3" fillId="2" borderId="7" xfId="0" applyFont="1" applyFill="1" applyBorder="1" applyAlignment="1">
      <alignment vertical="center"/>
    </xf>
    <xf numFmtId="168" fontId="3" fillId="3" borderId="12" xfId="0" applyNumberFormat="1" applyFont="1" applyFill="1" applyBorder="1" applyAlignment="1">
      <alignment horizontal="center" vertical="center"/>
    </xf>
    <xf numFmtId="3" fontId="7" fillId="0" borderId="13" xfId="0" applyNumberFormat="1" applyFont="1" applyFill="1" applyBorder="1" applyAlignment="1">
      <alignment horizontal="center" wrapText="1"/>
    </xf>
    <xf numFmtId="0" fontId="7" fillId="0" borderId="15" xfId="0" applyFont="1" applyFill="1" applyBorder="1" applyAlignment="1">
      <alignment horizontal="center" wrapText="1"/>
    </xf>
    <xf numFmtId="0" fontId="7" fillId="0" borderId="14" xfId="0" applyFont="1" applyFill="1" applyBorder="1" applyAlignment="1">
      <alignment horizontal="center" wrapText="1"/>
    </xf>
    <xf numFmtId="0" fontId="7" fillId="0" borderId="13" xfId="0" applyFont="1" applyBorder="1"/>
    <xf numFmtId="3" fontId="7" fillId="0" borderId="15" xfId="0" applyNumberFormat="1" applyFont="1" applyBorder="1"/>
    <xf numFmtId="3" fontId="7" fillId="0" borderId="14" xfId="0" applyNumberFormat="1" applyFont="1" applyBorder="1"/>
    <xf numFmtId="0" fontId="9" fillId="0" borderId="5" xfId="0" applyFont="1" applyBorder="1"/>
    <xf numFmtId="3" fontId="9" fillId="0" borderId="6" xfId="0" applyNumberFormat="1" applyFont="1" applyBorder="1"/>
    <xf numFmtId="0" fontId="7" fillId="0" borderId="2" xfId="0" applyFont="1" applyBorder="1"/>
    <xf numFmtId="3" fontId="7" fillId="0" borderId="3" xfId="0" applyNumberFormat="1" applyFont="1" applyBorder="1"/>
    <xf numFmtId="41" fontId="7" fillId="0" borderId="3" xfId="2" applyFont="1" applyBorder="1"/>
    <xf numFmtId="3" fontId="7" fillId="0" borderId="4" xfId="0" applyNumberFormat="1" applyFont="1" applyBorder="1"/>
    <xf numFmtId="0" fontId="7" fillId="0" borderId="8" xfId="0" applyFont="1" applyBorder="1" applyAlignment="1">
      <alignment horizontal="left"/>
    </xf>
    <xf numFmtId="164" fontId="7" fillId="0" borderId="8" xfId="3" applyNumberFormat="1" applyFont="1" applyBorder="1"/>
    <xf numFmtId="164" fontId="7" fillId="0" borderId="8" xfId="2" applyNumberFormat="1" applyFont="1" applyBorder="1"/>
    <xf numFmtId="164" fontId="7" fillId="0" borderId="9" xfId="2" applyNumberFormat="1" applyFont="1" applyBorder="1"/>
    <xf numFmtId="0" fontId="7" fillId="2" borderId="0" xfId="6" applyFont="1" applyFill="1"/>
    <xf numFmtId="0" fontId="3" fillId="2" borderId="1" xfId="0" applyFont="1" applyFill="1" applyBorder="1" applyAlignment="1">
      <alignment vertical="center"/>
    </xf>
    <xf numFmtId="3" fontId="3" fillId="2" borderId="1" xfId="0" applyNumberFormat="1" applyFont="1" applyFill="1" applyBorder="1" applyAlignment="1">
      <alignment horizontal="right" vertical="center"/>
    </xf>
    <xf numFmtId="169" fontId="3" fillId="2" borderId="1" xfId="2" applyNumberFormat="1" applyFont="1" applyFill="1" applyBorder="1"/>
    <xf numFmtId="0" fontId="4" fillId="2" borderId="1" xfId="0" applyFont="1" applyFill="1" applyBorder="1" applyAlignment="1">
      <alignment vertical="center"/>
    </xf>
    <xf numFmtId="3" fontId="4" fillId="2" borderId="1" xfId="0" applyNumberFormat="1" applyFont="1" applyFill="1" applyBorder="1" applyAlignment="1">
      <alignment horizontal="right" vertical="center"/>
    </xf>
    <xf numFmtId="169" fontId="4" fillId="2" borderId="1" xfId="2" applyNumberFormat="1" applyFont="1" applyFill="1" applyBorder="1" applyAlignment="1">
      <alignment horizontal="right" vertical="center"/>
    </xf>
    <xf numFmtId="0" fontId="4" fillId="3" borderId="0" xfId="0" applyFont="1" applyFill="1"/>
    <xf numFmtId="0" fontId="2" fillId="3" borderId="0" xfId="0" applyFont="1" applyFill="1"/>
    <xf numFmtId="0" fontId="4" fillId="0" borderId="1" xfId="0" applyFont="1" applyBorder="1" applyAlignment="1">
      <alignment horizontal="center" vertical="center"/>
    </xf>
    <xf numFmtId="0" fontId="4" fillId="2"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42" fontId="3" fillId="2" borderId="12" xfId="8" applyFont="1" applyFill="1" applyBorder="1" applyAlignment="1">
      <alignment horizontal="center" vertical="center"/>
    </xf>
    <xf numFmtId="42" fontId="2" fillId="2" borderId="1" xfId="8"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42" fontId="2" fillId="0" borderId="1" xfId="8" applyFont="1" applyBorder="1" applyAlignment="1">
      <alignment horizontal="center" vertical="center"/>
    </xf>
    <xf numFmtId="0" fontId="4" fillId="4" borderId="0" xfId="0" applyFont="1" applyFill="1"/>
    <xf numFmtId="0" fontId="2" fillId="4" borderId="0" xfId="0" applyFont="1" applyFill="1"/>
    <xf numFmtId="0" fontId="3" fillId="2" borderId="1" xfId="0" applyFont="1" applyFill="1" applyBorder="1" applyAlignment="1">
      <alignment horizontal="center" vertical="center"/>
    </xf>
    <xf numFmtId="0" fontId="2" fillId="0" borderId="1" xfId="0" applyFont="1" applyBorder="1" applyAlignment="1">
      <alignment vertical="center" wrapText="1"/>
    </xf>
    <xf numFmtId="0" fontId="40" fillId="0" borderId="1" xfId="0" applyFont="1" applyBorder="1" applyAlignment="1">
      <alignment vertical="center" wrapText="1"/>
    </xf>
    <xf numFmtId="0" fontId="3"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2" fontId="3" fillId="2" borderId="1" xfId="8" applyFont="1" applyFill="1" applyBorder="1" applyAlignment="1">
      <alignment horizontal="center" vertical="center"/>
    </xf>
    <xf numFmtId="0" fontId="3" fillId="2" borderId="1" xfId="0" applyFont="1" applyFill="1" applyBorder="1" applyAlignment="1">
      <alignment horizontal="left" vertical="center" wrapText="1"/>
    </xf>
    <xf numFmtId="0" fontId="2" fillId="2" borderId="1" xfId="0" applyFont="1" applyFill="1" applyBorder="1" applyAlignment="1">
      <alignment horizontal="center"/>
    </xf>
    <xf numFmtId="0" fontId="2" fillId="2" borderId="1" xfId="0" applyFont="1" applyFill="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1" fillId="0" borderId="0" xfId="1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3" fontId="3" fillId="0" borderId="11" xfId="0" applyNumberFormat="1" applyFont="1" applyBorder="1" applyAlignment="1">
      <alignment horizontal="right" vertical="center"/>
    </xf>
    <xf numFmtId="41" fontId="3" fillId="0" borderId="6" xfId="2" applyFont="1" applyBorder="1" applyAlignment="1">
      <alignment horizontal="right" vertical="center"/>
    </xf>
    <xf numFmtId="0" fontId="3" fillId="0" borderId="11" xfId="0" applyFont="1" applyBorder="1" applyAlignment="1">
      <alignment horizontal="right" vertical="center"/>
    </xf>
    <xf numFmtId="0" fontId="3" fillId="0" borderId="6" xfId="0" applyFont="1" applyBorder="1" applyAlignment="1">
      <alignment horizontal="right" vertical="center"/>
    </xf>
    <xf numFmtId="0" fontId="3" fillId="0" borderId="11" xfId="0" applyFont="1" applyBorder="1" applyAlignment="1">
      <alignment horizontal="left" vertical="center" wrapText="1"/>
    </xf>
    <xf numFmtId="0" fontId="3" fillId="0" borderId="35" xfId="0" applyFont="1" applyBorder="1" applyAlignment="1">
      <alignment horizontal="center" vertical="center"/>
    </xf>
    <xf numFmtId="0" fontId="3" fillId="0" borderId="12" xfId="0" applyFont="1" applyBorder="1" applyAlignment="1">
      <alignment horizontal="left" vertical="center"/>
    </xf>
    <xf numFmtId="3" fontId="3" fillId="0" borderId="35" xfId="0" applyNumberFormat="1" applyFont="1" applyBorder="1" applyAlignment="1">
      <alignment horizontal="right" vertical="center"/>
    </xf>
    <xf numFmtId="41" fontId="3" fillId="0" borderId="50" xfId="2" applyFont="1" applyBorder="1" applyAlignment="1">
      <alignment horizontal="right" vertical="center"/>
    </xf>
    <xf numFmtId="0" fontId="4" fillId="5" borderId="8" xfId="0" applyFont="1" applyFill="1" applyBorder="1" applyAlignment="1">
      <alignment vertical="center" wrapText="1"/>
    </xf>
    <xf numFmtId="0" fontId="4" fillId="5" borderId="1" xfId="0" applyFont="1" applyFill="1" applyBorder="1" applyAlignment="1">
      <alignment vertical="center" wrapText="1"/>
    </xf>
    <xf numFmtId="3" fontId="4" fillId="5" borderId="12" xfId="0" applyNumberFormat="1" applyFont="1" applyFill="1" applyBorder="1" applyAlignment="1">
      <alignment vertical="center" wrapText="1"/>
    </xf>
    <xf numFmtId="41" fontId="4" fillId="5" borderId="9" xfId="2" applyFont="1" applyFill="1" applyBorder="1" applyAlignment="1">
      <alignment vertical="center" wrapText="1"/>
    </xf>
    <xf numFmtId="0" fontId="2" fillId="5" borderId="0" xfId="0" applyFont="1" applyFill="1"/>
    <xf numFmtId="0" fontId="4" fillId="5" borderId="0" xfId="0" applyFont="1" applyFill="1" applyBorder="1" applyAlignment="1">
      <alignment vertical="center" wrapText="1"/>
    </xf>
    <xf numFmtId="3" fontId="4" fillId="5" borderId="0" xfId="0" applyNumberFormat="1" applyFont="1" applyFill="1" applyBorder="1" applyAlignment="1">
      <alignment vertical="center" wrapText="1"/>
    </xf>
    <xf numFmtId="41" fontId="4" fillId="5" borderId="0" xfId="2" applyFont="1" applyFill="1" applyBorder="1" applyAlignment="1">
      <alignment vertical="center" wrapText="1"/>
    </xf>
    <xf numFmtId="0" fontId="2" fillId="5" borderId="0" xfId="0" applyFont="1" applyFill="1" applyBorder="1"/>
    <xf numFmtId="0" fontId="6" fillId="0" borderId="0" xfId="0" applyFont="1" applyBorder="1"/>
    <xf numFmtId="0" fontId="2" fillId="0" borderId="0" xfId="0" applyFont="1" applyBorder="1"/>
    <xf numFmtId="0" fontId="2" fillId="0" borderId="0" xfId="0" applyFont="1" applyBorder="1" applyAlignment="1">
      <alignment vertical="top"/>
    </xf>
    <xf numFmtId="0" fontId="4" fillId="2" borderId="40" xfId="0" applyFont="1" applyFill="1" applyBorder="1" applyAlignment="1">
      <alignment horizontal="center" vertical="center"/>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8" xfId="0" applyFont="1" applyFill="1" applyBorder="1" applyAlignment="1">
      <alignment vertical="center"/>
    </xf>
    <xf numFmtId="0" fontId="4" fillId="2" borderId="41" xfId="0" applyFont="1" applyFill="1" applyBorder="1" applyAlignment="1">
      <alignment vertical="center"/>
    </xf>
    <xf numFmtId="0" fontId="4" fillId="2" borderId="39" xfId="0" applyFont="1" applyFill="1" applyBorder="1" applyAlignment="1">
      <alignment horizontal="center" vertical="center"/>
    </xf>
    <xf numFmtId="0" fontId="3" fillId="2" borderId="22" xfId="0" applyFont="1" applyFill="1" applyBorder="1" applyAlignment="1">
      <alignment vertical="center" wrapText="1"/>
    </xf>
    <xf numFmtId="3" fontId="3" fillId="2" borderId="30" xfId="0" applyNumberFormat="1" applyFont="1" applyFill="1" applyBorder="1" applyAlignment="1">
      <alignment horizontal="right" vertical="center"/>
    </xf>
    <xf numFmtId="0" fontId="3" fillId="2" borderId="28" xfId="0" applyFont="1" applyFill="1" applyBorder="1" applyAlignment="1">
      <alignment horizontal="right" vertical="center"/>
    </xf>
    <xf numFmtId="3" fontId="3" fillId="2" borderId="28" xfId="0" applyNumberFormat="1" applyFont="1" applyFill="1" applyBorder="1" applyAlignment="1">
      <alignment horizontal="right" vertical="center"/>
    </xf>
    <xf numFmtId="0" fontId="3" fillId="2" borderId="22" xfId="0" applyFont="1" applyFill="1" applyBorder="1"/>
    <xf numFmtId="0" fontId="4" fillId="2" borderId="40" xfId="0" applyFont="1" applyFill="1" applyBorder="1" applyAlignment="1">
      <alignment vertical="center" wrapText="1"/>
    </xf>
    <xf numFmtId="3" fontId="4" fillId="2" borderId="29" xfId="0" applyNumberFormat="1" applyFont="1" applyFill="1" applyBorder="1" applyAlignment="1">
      <alignment vertical="center" wrapText="1"/>
    </xf>
    <xf numFmtId="3" fontId="4" fillId="2" borderId="27" xfId="0" applyNumberFormat="1" applyFont="1" applyFill="1" applyBorder="1" applyAlignment="1">
      <alignment vertical="center" wrapText="1"/>
    </xf>
    <xf numFmtId="0" fontId="4" fillId="2" borderId="38" xfId="0" applyFont="1" applyFill="1" applyBorder="1" applyAlignment="1">
      <alignment vertical="center" wrapText="1"/>
    </xf>
    <xf numFmtId="3" fontId="4" fillId="2" borderId="41" xfId="0" applyNumberFormat="1" applyFont="1" applyFill="1" applyBorder="1" applyAlignment="1">
      <alignment vertical="center" wrapText="1"/>
    </xf>
    <xf numFmtId="3" fontId="4" fillId="2" borderId="39" xfId="0" applyNumberFormat="1" applyFont="1" applyFill="1" applyBorder="1" applyAlignment="1">
      <alignment vertical="center" wrapText="1"/>
    </xf>
    <xf numFmtId="0" fontId="4" fillId="2" borderId="23" xfId="0" applyFont="1" applyFill="1" applyBorder="1" applyAlignment="1">
      <alignment vertical="center" wrapText="1"/>
    </xf>
    <xf numFmtId="3" fontId="4" fillId="2" borderId="31" xfId="0" applyNumberFormat="1" applyFont="1" applyFill="1" applyBorder="1" applyAlignment="1">
      <alignment vertical="center" wrapText="1"/>
    </xf>
    <xf numFmtId="3" fontId="4" fillId="2" borderId="26" xfId="0" applyNumberFormat="1" applyFont="1" applyFill="1" applyBorder="1" applyAlignment="1">
      <alignment vertical="center" wrapText="1"/>
    </xf>
    <xf numFmtId="0" fontId="4" fillId="0" borderId="4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3" fillId="0" borderId="22" xfId="0" applyFont="1" applyBorder="1"/>
    <xf numFmtId="3" fontId="3" fillId="0" borderId="22" xfId="0" applyNumberFormat="1" applyFont="1" applyBorder="1"/>
    <xf numFmtId="3" fontId="3" fillId="0" borderId="30" xfId="0" applyNumberFormat="1" applyFont="1" applyBorder="1"/>
    <xf numFmtId="3" fontId="3" fillId="0" borderId="28" xfId="0" applyNumberFormat="1" applyFont="1" applyBorder="1"/>
    <xf numFmtId="0" fontId="4" fillId="0" borderId="22" xfId="0" applyFont="1" applyBorder="1"/>
    <xf numFmtId="3" fontId="4" fillId="0" borderId="22" xfId="0" applyNumberFormat="1" applyFont="1" applyBorder="1"/>
    <xf numFmtId="3" fontId="4" fillId="0" borderId="30" xfId="0" applyNumberFormat="1" applyFont="1" applyBorder="1"/>
    <xf numFmtId="3" fontId="4" fillId="0" borderId="28" xfId="0" applyNumberFormat="1" applyFont="1" applyBorder="1"/>
    <xf numFmtId="0" fontId="4" fillId="0" borderId="23" xfId="0" applyFont="1" applyBorder="1"/>
    <xf numFmtId="169" fontId="4" fillId="0" borderId="23" xfId="2" applyNumberFormat="1" applyFont="1" applyBorder="1"/>
    <xf numFmtId="169" fontId="4" fillId="0" borderId="31" xfId="2" applyNumberFormat="1" applyFont="1" applyBorder="1"/>
    <xf numFmtId="169" fontId="4" fillId="0" borderId="26" xfId="2" applyNumberFormat="1" applyFont="1" applyBorder="1"/>
    <xf numFmtId="3" fontId="3" fillId="0" borderId="0" xfId="0" applyNumberFormat="1" applyFont="1" applyBorder="1" applyAlignment="1">
      <alignment horizontal="right" vertical="center"/>
    </xf>
    <xf numFmtId="3" fontId="3" fillId="0" borderId="6" xfId="0" applyNumberFormat="1" applyFont="1" applyBorder="1" applyAlignment="1">
      <alignment horizontal="right" vertical="center"/>
    </xf>
    <xf numFmtId="0" fontId="4" fillId="5" borderId="14"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 xfId="0" applyFont="1" applyFill="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43" fillId="0" borderId="0" xfId="0" applyFont="1" applyBorder="1" applyAlignment="1">
      <alignment vertical="center"/>
    </xf>
    <xf numFmtId="3" fontId="43" fillId="0" borderId="0" xfId="0" applyNumberFormat="1" applyFont="1" applyBorder="1" applyAlignment="1">
      <alignment horizontal="right" vertical="center"/>
    </xf>
    <xf numFmtId="3" fontId="3" fillId="0" borderId="10" xfId="0" applyNumberFormat="1" applyFont="1" applyBorder="1" applyAlignment="1">
      <alignment horizontal="right" vertical="center"/>
    </xf>
    <xf numFmtId="3" fontId="43" fillId="0" borderId="11" xfId="0" applyNumberFormat="1" applyFont="1" applyBorder="1" applyAlignment="1">
      <alignment horizontal="right" vertical="center"/>
    </xf>
    <xf numFmtId="3" fontId="3" fillId="0" borderId="12" xfId="0" applyNumberFormat="1" applyFont="1" applyBorder="1" applyAlignment="1">
      <alignment horizontal="right" vertical="center"/>
    </xf>
    <xf numFmtId="3" fontId="3" fillId="0" borderId="5" xfId="0" applyNumberFormat="1" applyFont="1" applyBorder="1" applyAlignment="1">
      <alignment horizontal="right" vertical="center"/>
    </xf>
    <xf numFmtId="0" fontId="2" fillId="0" borderId="5" xfId="0" applyFont="1" applyBorder="1" applyAlignment="1">
      <alignment vertical="center"/>
    </xf>
    <xf numFmtId="3" fontId="43" fillId="0" borderId="10" xfId="0" applyNumberFormat="1" applyFont="1" applyBorder="1" applyAlignment="1">
      <alignment horizontal="right" vertical="center"/>
    </xf>
    <xf numFmtId="3" fontId="43" fillId="0" borderId="12" xfId="0" applyNumberFormat="1" applyFont="1" applyBorder="1" applyAlignment="1">
      <alignment horizontal="right" vertical="center"/>
    </xf>
    <xf numFmtId="0" fontId="2" fillId="0" borderId="1" xfId="0" applyFont="1" applyBorder="1"/>
    <xf numFmtId="0" fontId="3" fillId="0" borderId="0" xfId="0" applyFont="1" applyFill="1" applyBorder="1" applyAlignment="1">
      <alignment vertical="center"/>
    </xf>
    <xf numFmtId="164" fontId="3" fillId="0" borderId="9" xfId="0" applyNumberFormat="1" applyFont="1" applyBorder="1" applyAlignment="1">
      <alignment horizontal="right" vertical="center"/>
    </xf>
    <xf numFmtId="0" fontId="4" fillId="5" borderId="14" xfId="0" applyFont="1" applyFill="1" applyBorder="1" applyAlignment="1">
      <alignment horizontal="center" vertical="center"/>
    </xf>
    <xf numFmtId="3" fontId="3" fillId="0" borderId="4" xfId="0" applyNumberFormat="1" applyFont="1" applyBorder="1" applyAlignment="1">
      <alignment horizontal="right" vertical="center"/>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Border="1" applyAlignment="1">
      <alignment horizontal="right" vertical="center"/>
    </xf>
    <xf numFmtId="164" fontId="3" fillId="0" borderId="12" xfId="0" applyNumberFormat="1" applyFont="1" applyBorder="1" applyAlignment="1">
      <alignment horizontal="right" vertical="center"/>
    </xf>
    <xf numFmtId="0" fontId="3" fillId="5" borderId="0" xfId="0" applyFont="1" applyFill="1"/>
    <xf numFmtId="0" fontId="3" fillId="5" borderId="46" xfId="0" applyFont="1" applyFill="1" applyBorder="1" applyAlignment="1">
      <alignment horizontal="justify" vertical="center" wrapText="1"/>
    </xf>
    <xf numFmtId="168" fontId="3" fillId="5" borderId="42" xfId="0" applyNumberFormat="1" applyFont="1" applyFill="1" applyBorder="1" applyAlignment="1">
      <alignment horizontal="center" vertical="center" wrapText="1"/>
    </xf>
    <xf numFmtId="168" fontId="3" fillId="5" borderId="24" xfId="0" applyNumberFormat="1" applyFont="1" applyFill="1" applyBorder="1" applyAlignment="1">
      <alignment horizontal="center" vertical="center" wrapText="1"/>
    </xf>
    <xf numFmtId="168" fontId="3" fillId="5" borderId="43" xfId="0" applyNumberFormat="1" applyFont="1" applyFill="1" applyBorder="1" applyAlignment="1">
      <alignment horizontal="center" vertical="center" wrapText="1"/>
    </xf>
    <xf numFmtId="0" fontId="3" fillId="5" borderId="23" xfId="0" applyFont="1" applyFill="1" applyBorder="1" applyAlignment="1">
      <alignment horizontal="justify" vertical="center" wrapText="1"/>
    </xf>
    <xf numFmtId="168" fontId="3" fillId="5" borderId="44" xfId="0" applyNumberFormat="1" applyFont="1" applyFill="1" applyBorder="1" applyAlignment="1">
      <alignment horizontal="center" vertical="center" wrapText="1"/>
    </xf>
    <xf numFmtId="168" fontId="3" fillId="5" borderId="45" xfId="0" applyNumberFormat="1" applyFont="1" applyFill="1" applyBorder="1" applyAlignment="1">
      <alignment horizontal="center" vertical="center" wrapText="1"/>
    </xf>
    <xf numFmtId="168" fontId="3" fillId="5" borderId="26" xfId="0" applyNumberFormat="1" applyFont="1" applyFill="1" applyBorder="1" applyAlignment="1">
      <alignment horizontal="center" vertical="center" wrapText="1"/>
    </xf>
    <xf numFmtId="0" fontId="9" fillId="3" borderId="0" xfId="0" applyFont="1" applyFill="1" applyAlignment="1">
      <alignment horizontal="left" vertical="center" wrapText="1"/>
    </xf>
    <xf numFmtId="0" fontId="3" fillId="0" borderId="0" xfId="0" applyFont="1"/>
    <xf numFmtId="170" fontId="2" fillId="2" borderId="0" xfId="0" applyNumberFormat="1" applyFont="1" applyFill="1"/>
    <xf numFmtId="0" fontId="4" fillId="5" borderId="5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3"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3" fontId="4" fillId="5" borderId="1" xfId="0" applyNumberFormat="1" applyFont="1" applyFill="1" applyBorder="1" applyAlignment="1">
      <alignment horizontal="center" vertical="center" wrapText="1"/>
    </xf>
    <xf numFmtId="0" fontId="4" fillId="5" borderId="0" xfId="0" applyFont="1" applyFill="1"/>
    <xf numFmtId="0" fontId="1" fillId="5" borderId="0" xfId="0" applyFont="1" applyFill="1"/>
    <xf numFmtId="0" fontId="4" fillId="0" borderId="0" xfId="0" applyFont="1" applyAlignment="1">
      <alignment horizontal="left" vertical="center"/>
    </xf>
    <xf numFmtId="0" fontId="4" fillId="0" borderId="1" xfId="0" applyFont="1" applyBorder="1" applyAlignment="1">
      <alignment horizontal="justify" vertical="center" wrapText="1"/>
    </xf>
    <xf numFmtId="168" fontId="3" fillId="0" borderId="1"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left" vertical="center" wrapText="1"/>
    </xf>
    <xf numFmtId="0" fontId="3" fillId="0" borderId="0" xfId="0" applyFont="1" applyAlignment="1">
      <alignment horizontal="justify" vertical="center"/>
    </xf>
    <xf numFmtId="0" fontId="3" fillId="0" borderId="0" xfId="0" applyFont="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3" fillId="0" borderId="0" xfId="0" applyNumberFormat="1" applyFont="1" applyBorder="1" applyAlignment="1">
      <alignment horizontal="right" vertical="center" wrapText="1"/>
    </xf>
    <xf numFmtId="10" fontId="3" fillId="0" borderId="3" xfId="0" applyNumberFormat="1" applyFont="1" applyBorder="1" applyAlignment="1">
      <alignment horizontal="right" vertical="center" wrapText="1"/>
    </xf>
    <xf numFmtId="10" fontId="3" fillId="0" borderId="4" xfId="0" applyNumberFormat="1" applyFont="1" applyBorder="1" applyAlignment="1">
      <alignment horizontal="right" vertical="center" wrapText="1"/>
    </xf>
    <xf numFmtId="0" fontId="4" fillId="0" borderId="5" xfId="0" applyFont="1" applyBorder="1" applyAlignment="1">
      <alignment horizontal="center" vertical="center" wrapText="1"/>
    </xf>
    <xf numFmtId="10" fontId="3" fillId="0" borderId="6" xfId="0" applyNumberFormat="1" applyFont="1" applyBorder="1" applyAlignment="1">
      <alignment horizontal="right" vertical="center" wrapText="1"/>
    </xf>
    <xf numFmtId="0" fontId="4" fillId="0" borderId="7" xfId="0" applyFont="1" applyBorder="1" applyAlignment="1">
      <alignment horizontal="center" vertical="center" wrapText="1"/>
    </xf>
    <xf numFmtId="10" fontId="3" fillId="0" borderId="8" xfId="0" applyNumberFormat="1" applyFont="1" applyBorder="1" applyAlignment="1">
      <alignment horizontal="right" vertical="center" wrapText="1"/>
    </xf>
    <xf numFmtId="10" fontId="3" fillId="0" borderId="9" xfId="0" applyNumberFormat="1" applyFont="1" applyBorder="1" applyAlignment="1">
      <alignment horizontal="righ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0" fontId="3" fillId="0" borderId="2" xfId="0" applyNumberFormat="1" applyFont="1" applyBorder="1" applyAlignment="1">
      <alignment horizontal="right" vertical="center" wrapText="1"/>
    </xf>
    <xf numFmtId="10" fontId="3" fillId="0" borderId="5" xfId="0" applyNumberFormat="1" applyFont="1" applyBorder="1" applyAlignment="1">
      <alignment horizontal="right" vertical="center" wrapText="1"/>
    </xf>
    <xf numFmtId="10" fontId="3" fillId="0" borderId="7" xfId="0" applyNumberFormat="1" applyFont="1" applyBorder="1" applyAlignment="1">
      <alignment horizontal="right" vertical="center" wrapText="1"/>
    </xf>
    <xf numFmtId="0" fontId="12" fillId="0" borderId="0" xfId="0" applyFont="1" applyBorder="1" applyAlignment="1">
      <alignment horizontal="left" vertical="center" wrapText="1"/>
    </xf>
    <xf numFmtId="0" fontId="25" fillId="5"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13" fillId="0" borderId="1" xfId="0" applyFont="1" applyBorder="1" applyAlignment="1">
      <alignment horizontal="left" vertical="center" wrapText="1"/>
    </xf>
    <xf numFmtId="0" fontId="12" fillId="2" borderId="0" xfId="0" applyFont="1" applyFill="1" applyBorder="1" applyAlignment="1">
      <alignment horizontal="left" vertical="center" wrapText="1"/>
    </xf>
    <xf numFmtId="0" fontId="3" fillId="2" borderId="0" xfId="0" applyFont="1" applyFill="1"/>
    <xf numFmtId="10" fontId="2" fillId="0" borderId="0" xfId="0" applyNumberFormat="1" applyFont="1"/>
    <xf numFmtId="170" fontId="2" fillId="0" borderId="0" xfId="0" applyNumberFormat="1" applyFont="1"/>
    <xf numFmtId="186" fontId="0" fillId="0" borderId="1" xfId="79" applyNumberFormat="1" applyFont="1" applyBorder="1" applyAlignment="1">
      <alignment vertical="center"/>
    </xf>
    <xf numFmtId="186" fontId="0" fillId="2" borderId="1" xfId="79" applyNumberFormat="1" applyFont="1" applyFill="1" applyBorder="1" applyAlignment="1">
      <alignment vertical="center"/>
    </xf>
    <xf numFmtId="173" fontId="2" fillId="2" borderId="10" xfId="30" applyNumberFormat="1" applyFont="1" applyFill="1" applyBorder="1"/>
    <xf numFmtId="167" fontId="2" fillId="2" borderId="10" xfId="30" applyNumberFormat="1" applyFont="1" applyFill="1" applyBorder="1"/>
    <xf numFmtId="173" fontId="2" fillId="2" borderId="11" xfId="30" applyNumberFormat="1" applyFont="1" applyFill="1" applyBorder="1"/>
    <xf numFmtId="167" fontId="2" fillId="2" borderId="11" xfId="30" applyNumberFormat="1" applyFont="1" applyFill="1" applyBorder="1"/>
    <xf numFmtId="173" fontId="9" fillId="2" borderId="11" xfId="30" applyNumberFormat="1" applyFont="1" applyFill="1" applyBorder="1"/>
    <xf numFmtId="167" fontId="9" fillId="2" borderId="11" xfId="30" applyNumberFormat="1" applyFont="1" applyFill="1" applyBorder="1"/>
    <xf numFmtId="173" fontId="7" fillId="2" borderId="11" xfId="30" applyNumberFormat="1" applyFont="1" applyFill="1" applyBorder="1"/>
    <xf numFmtId="173" fontId="7" fillId="2" borderId="12" xfId="30" applyNumberFormat="1" applyFont="1" applyFill="1" applyBorder="1"/>
    <xf numFmtId="167" fontId="7" fillId="2" borderId="12" xfId="30" applyNumberFormat="1" applyFont="1" applyFill="1" applyBorder="1"/>
    <xf numFmtId="167" fontId="7" fillId="2" borderId="11" xfId="30" applyNumberFormat="1" applyFont="1" applyFill="1" applyBorder="1" applyAlignment="1">
      <alignment horizontal="right" vertical="top"/>
    </xf>
    <xf numFmtId="167" fontId="9" fillId="2" borderId="11" xfId="30" applyNumberFormat="1" applyFont="1" applyFill="1" applyBorder="1" applyAlignment="1">
      <alignment horizontal="right" vertical="top"/>
    </xf>
    <xf numFmtId="3" fontId="7" fillId="2" borderId="11" xfId="30" applyNumberFormat="1" applyFont="1" applyFill="1" applyBorder="1" applyAlignment="1">
      <alignment horizontal="right" vertical="top"/>
    </xf>
    <xf numFmtId="167" fontId="7" fillId="2" borderId="12" xfId="30" applyNumberFormat="1" applyFont="1" applyFill="1" applyBorder="1" applyAlignment="1">
      <alignment horizontal="right" vertical="top"/>
    </xf>
    <xf numFmtId="0" fontId="4" fillId="0" borderId="1" xfId="0" applyFont="1" applyBorder="1" applyAlignment="1">
      <alignment vertical="center"/>
    </xf>
    <xf numFmtId="3" fontId="4" fillId="0" borderId="15" xfId="0" applyNumberFormat="1" applyFont="1" applyBorder="1" applyAlignment="1">
      <alignment horizontal="right" vertical="center"/>
    </xf>
    <xf numFmtId="0" fontId="4" fillId="0" borderId="13" xfId="0" applyFont="1" applyBorder="1" applyAlignment="1">
      <alignment vertical="center"/>
    </xf>
    <xf numFmtId="3" fontId="4" fillId="0" borderId="1" xfId="0" applyNumberFormat="1" applyFont="1" applyBorder="1" applyAlignment="1">
      <alignment horizontal="right" vertical="center"/>
    </xf>
    <xf numFmtId="3" fontId="45" fillId="0" borderId="1" xfId="0" applyNumberFormat="1" applyFont="1" applyBorder="1" applyAlignment="1">
      <alignment horizontal="right" vertical="center"/>
    </xf>
    <xf numFmtId="3" fontId="1" fillId="2" borderId="15" xfId="0" applyNumberFormat="1" applyFont="1" applyFill="1" applyBorder="1"/>
    <xf numFmtId="0" fontId="1" fillId="0" borderId="1" xfId="0" applyFont="1" applyBorder="1" applyAlignment="1">
      <alignment vertical="center"/>
    </xf>
    <xf numFmtId="172" fontId="7" fillId="2" borderId="13" xfId="0" applyNumberFormat="1" applyFont="1" applyFill="1" applyBorder="1" applyAlignment="1">
      <alignment horizontal="center"/>
    </xf>
    <xf numFmtId="3" fontId="7" fillId="2" borderId="1" xfId="7" applyNumberFormat="1" applyFont="1" applyFill="1" applyBorder="1" applyAlignment="1" applyProtection="1"/>
    <xf numFmtId="165" fontId="7" fillId="2" borderId="14" xfId="0" applyNumberFormat="1" applyFont="1" applyFill="1" applyBorder="1"/>
    <xf numFmtId="0" fontId="3" fillId="5" borderId="13" xfId="0" applyFont="1" applyFill="1" applyBorder="1" applyAlignment="1">
      <alignment horizontal="justify" vertical="center"/>
    </xf>
    <xf numFmtId="3" fontId="3" fillId="5" borderId="1" xfId="0" applyNumberFormat="1" applyFont="1" applyFill="1" applyBorder="1" applyAlignment="1">
      <alignment horizontal="center" vertical="center"/>
    </xf>
    <xf numFmtId="3" fontId="3" fillId="5" borderId="14" xfId="0" applyNumberFormat="1" applyFont="1" applyFill="1" applyBorder="1" applyAlignment="1">
      <alignment horizontal="center" vertical="center"/>
    </xf>
    <xf numFmtId="168" fontId="3" fillId="5" borderId="8"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165" fontId="3" fillId="2" borderId="1" xfId="0" applyNumberFormat="1" applyFont="1" applyFill="1" applyBorder="1" applyAlignment="1">
      <alignment vertical="center"/>
    </xf>
    <xf numFmtId="169" fontId="4" fillId="2" borderId="1" xfId="2" applyNumberFormat="1" applyFont="1" applyFill="1" applyBorder="1" applyAlignment="1">
      <alignment vertical="center"/>
    </xf>
    <xf numFmtId="0" fontId="2" fillId="2" borderId="11" xfId="5" applyFont="1" applyFill="1" applyBorder="1" applyAlignment="1">
      <alignment horizontal="center" vertical="center"/>
    </xf>
    <xf numFmtId="1" fontId="2" fillId="2" borderId="11" xfId="5" applyNumberFormat="1" applyFont="1" applyFill="1" applyBorder="1" applyAlignment="1">
      <alignment horizontal="center" vertical="center"/>
    </xf>
    <xf numFmtId="0" fontId="2" fillId="2" borderId="12" xfId="5" applyFont="1" applyFill="1" applyBorder="1" applyAlignment="1">
      <alignment horizontal="center" vertical="center"/>
    </xf>
    <xf numFmtId="1" fontId="2" fillId="2" borderId="12" xfId="5" applyNumberFormat="1" applyFont="1" applyFill="1" applyBorder="1" applyAlignment="1">
      <alignment horizontal="center" vertical="center"/>
    </xf>
    <xf numFmtId="164" fontId="2" fillId="2" borderId="10" xfId="5" applyNumberFormat="1" applyFont="1" applyFill="1" applyBorder="1" applyAlignment="1">
      <alignment horizontal="center" vertical="center"/>
    </xf>
    <xf numFmtId="164" fontId="2" fillId="2" borderId="11" xfId="5" applyNumberFormat="1" applyFont="1" applyFill="1" applyBorder="1" applyAlignment="1">
      <alignment horizontal="center" vertical="center"/>
    </xf>
    <xf numFmtId="0" fontId="7" fillId="2" borderId="0" xfId="0" applyFont="1" applyFill="1" applyAlignment="1">
      <alignment horizontal="left" vertical="center"/>
    </xf>
    <xf numFmtId="0" fontId="9" fillId="2" borderId="0" xfId="0" applyFont="1" applyFill="1" applyAlignment="1">
      <alignment horizontal="left" vertical="center"/>
    </xf>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2" fillId="2" borderId="2" xfId="0" applyFont="1" applyFill="1" applyBorder="1" applyAlignment="1">
      <alignment horizontal="justify" vertical="center"/>
    </xf>
    <xf numFmtId="0" fontId="2" fillId="2" borderId="5" xfId="0" applyFont="1" applyFill="1" applyBorder="1" applyAlignment="1">
      <alignment horizontal="justify" vertical="center"/>
    </xf>
    <xf numFmtId="0" fontId="2" fillId="2" borderId="7" xfId="0" applyFont="1" applyFill="1" applyBorder="1" applyAlignment="1">
      <alignment horizontal="justify"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3" xfId="0" applyFont="1" applyFill="1" applyBorder="1" applyAlignment="1">
      <alignment horizontal="left" wrapText="1"/>
    </xf>
    <xf numFmtId="0" fontId="2" fillId="2" borderId="0" xfId="0" applyFont="1" applyFill="1" applyBorder="1" applyAlignment="1">
      <alignment horizontal="left" wrapText="1"/>
    </xf>
    <xf numFmtId="0" fontId="13" fillId="2" borderId="0" xfId="0" applyFont="1" applyFill="1" applyBorder="1" applyAlignment="1">
      <alignment horizontal="left"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0" xfId="0" applyFont="1" applyFill="1" applyAlignment="1">
      <alignment horizontal="left" vertical="center" wrapText="1"/>
    </xf>
    <xf numFmtId="0" fontId="13"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right" vertical="center" wrapText="1"/>
    </xf>
    <xf numFmtId="0" fontId="13" fillId="2" borderId="0" xfId="0" applyFont="1" applyFill="1" applyAlignment="1">
      <alignment horizontal="left"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17"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16" xfId="6"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165" fontId="7" fillId="0" borderId="10" xfId="7" applyNumberFormat="1" applyFont="1" applyFill="1" applyBorder="1" applyAlignment="1" applyProtection="1">
      <alignment horizontal="center" vertical="center" wrapText="1"/>
    </xf>
    <xf numFmtId="165" fontId="7" fillId="0" borderId="12" xfId="7" applyNumberFormat="1" applyFont="1" applyFill="1" applyBorder="1" applyAlignment="1" applyProtection="1">
      <alignment horizontal="center" vertical="center" wrapText="1"/>
    </xf>
    <xf numFmtId="0" fontId="2" fillId="2" borderId="5" xfId="5" applyFont="1" applyFill="1" applyBorder="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7" xfId="0" applyFont="1" applyFill="1" applyBorder="1" applyAlignment="1">
      <alignment vertical="center" wrapText="1"/>
    </xf>
    <xf numFmtId="0" fontId="4" fillId="2" borderId="12" xfId="0" applyFont="1" applyFill="1" applyBorder="1" applyAlignment="1">
      <alignment horizontal="center" vertical="center" wrapText="1"/>
    </xf>
    <xf numFmtId="0" fontId="2" fillId="0" borderId="0" xfId="0" applyFont="1" applyAlignment="1">
      <alignment horizontal="left" wrapText="1"/>
    </xf>
    <xf numFmtId="0" fontId="1" fillId="0" borderId="1" xfId="0" applyFont="1" applyBorder="1" applyAlignment="1">
      <alignment horizontal="center" vertical="center" wrapText="1"/>
    </xf>
    <xf numFmtId="0" fontId="25" fillId="2" borderId="0" xfId="9" applyFont="1" applyFill="1" applyAlignment="1">
      <alignment horizontal="left" vertical="center" wrapText="1"/>
    </xf>
    <xf numFmtId="0" fontId="26" fillId="2" borderId="0" xfId="9" applyFont="1" applyFill="1" applyAlignment="1">
      <alignment horizontal="left" vertical="center" wrapText="1"/>
    </xf>
    <xf numFmtId="0" fontId="2" fillId="5" borderId="2" xfId="0" applyFont="1" applyFill="1" applyBorder="1" applyAlignment="1">
      <alignment horizontal="justify" vertical="center"/>
    </xf>
    <xf numFmtId="0" fontId="4" fillId="5" borderId="3"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quotePrefix="1"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4" fillId="0" borderId="1" xfId="6" applyFont="1" applyFill="1" applyBorder="1" applyAlignment="1">
      <alignment horizontal="center" vertical="center"/>
    </xf>
    <xf numFmtId="0" fontId="2" fillId="2" borderId="5" xfId="5" applyFont="1" applyFill="1" applyBorder="1" applyAlignment="1">
      <alignment horizontal="center" vertical="center"/>
    </xf>
    <xf numFmtId="0" fontId="2" fillId="2" borderId="7" xfId="5" applyFont="1" applyFill="1" applyBorder="1" applyAlignment="1">
      <alignment horizontal="center" vertical="center"/>
    </xf>
    <xf numFmtId="1" fontId="2" fillId="2" borderId="6" xfId="5" applyNumberFormat="1" applyFont="1" applyFill="1" applyBorder="1" applyAlignment="1">
      <alignment horizontal="center" vertical="center"/>
    </xf>
    <xf numFmtId="1" fontId="2" fillId="2" borderId="9" xfId="5" applyNumberFormat="1" applyFont="1" applyFill="1" applyBorder="1" applyAlignment="1">
      <alignment horizontal="center" vertical="center"/>
    </xf>
    <xf numFmtId="164" fontId="2" fillId="2" borderId="5" xfId="5" applyNumberFormat="1" applyFont="1" applyFill="1" applyBorder="1" applyAlignment="1">
      <alignment horizontal="center" vertical="center"/>
    </xf>
    <xf numFmtId="164" fontId="2" fillId="2" borderId="6" xfId="5" applyNumberFormat="1" applyFont="1" applyFill="1" applyBorder="1" applyAlignment="1">
      <alignment horizontal="center" vertical="center"/>
    </xf>
    <xf numFmtId="0" fontId="1" fillId="2" borderId="2" xfId="5" applyFont="1" applyFill="1" applyBorder="1" applyAlignment="1">
      <alignment horizontal="center"/>
    </xf>
    <xf numFmtId="0" fontId="1" fillId="2" borderId="4" xfId="5" applyFont="1" applyFill="1" applyBorder="1" applyAlignment="1">
      <alignment horizontal="center"/>
    </xf>
    <xf numFmtId="0" fontId="1" fillId="2" borderId="3" xfId="5" applyFont="1" applyFill="1" applyBorder="1" applyAlignment="1">
      <alignment horizontal="center"/>
    </xf>
    <xf numFmtId="164" fontId="2" fillId="2" borderId="2" xfId="5" applyNumberFormat="1" applyFont="1" applyFill="1" applyBorder="1" applyAlignment="1">
      <alignment horizontal="center" vertical="center"/>
    </xf>
    <xf numFmtId="164" fontId="2" fillId="2" borderId="4" xfId="5" applyNumberFormat="1" applyFont="1" applyFill="1" applyBorder="1" applyAlignment="1">
      <alignment horizontal="center" vertical="center"/>
    </xf>
    <xf numFmtId="0" fontId="13" fillId="2" borderId="25" xfId="0" applyFont="1" applyFill="1" applyBorder="1" applyAlignment="1">
      <alignment wrapText="1"/>
    </xf>
    <xf numFmtId="0" fontId="13" fillId="2" borderId="0" xfId="0" applyFont="1" applyFill="1" applyAlignment="1">
      <alignment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vertical="center" wrapText="1"/>
    </xf>
    <xf numFmtId="0" fontId="9" fillId="2" borderId="3" xfId="0" applyFont="1" applyFill="1" applyBorder="1" applyAlignment="1">
      <alignment horizontal="left" wrapText="1"/>
    </xf>
    <xf numFmtId="0" fontId="3" fillId="2" borderId="3" xfId="0" applyFont="1" applyFill="1" applyBorder="1" applyAlignment="1">
      <alignment horizontal="left" vertical="center" wrapText="1"/>
    </xf>
    <xf numFmtId="0" fontId="7" fillId="2" borderId="0" xfId="0" applyFont="1" applyFill="1" applyAlignment="1">
      <alignment horizontal="left"/>
    </xf>
    <xf numFmtId="0" fontId="1" fillId="2" borderId="0" xfId="0" applyFont="1" applyFill="1" applyAlignment="1">
      <alignment horizontal="left"/>
    </xf>
    <xf numFmtId="0" fontId="9" fillId="2" borderId="0" xfId="0" applyFont="1" applyFill="1" applyAlignment="1">
      <alignment horizontal="left"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7" fillId="2" borderId="0" xfId="0" applyFont="1" applyFill="1" applyAlignment="1">
      <alignment horizontal="center" wrapTex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0" fillId="2" borderId="3" xfId="0" applyFill="1" applyBorder="1" applyAlignment="1">
      <alignment horizontal="left" wrapText="1"/>
    </xf>
    <xf numFmtId="0" fontId="3" fillId="0" borderId="0" xfId="0" applyFont="1" applyAlignment="1">
      <alignment vertical="center"/>
    </xf>
    <xf numFmtId="0" fontId="4" fillId="0" borderId="1" xfId="0" applyFont="1" applyBorder="1" applyAlignment="1">
      <alignment horizontal="left" vertical="center" wrapText="1" indent="2"/>
    </xf>
    <xf numFmtId="0" fontId="3" fillId="0" borderId="1"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1" xfId="0" applyFont="1" applyBorder="1" applyAlignment="1">
      <alignment horizontal="left" vertical="center" wrapText="1"/>
    </xf>
    <xf numFmtId="0" fontId="7" fillId="3" borderId="0" xfId="0" applyFont="1" applyFill="1" applyAlignment="1">
      <alignment horizontal="left" vertical="center"/>
    </xf>
    <xf numFmtId="0" fontId="9" fillId="3" borderId="0" xfId="0" applyFont="1" applyFill="1" applyAlignment="1">
      <alignment horizontal="left" vertical="center"/>
    </xf>
    <xf numFmtId="0" fontId="9" fillId="3" borderId="0" xfId="0" applyFont="1" applyFill="1" applyBorder="1" applyAlignment="1"/>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5" borderId="0" xfId="0" applyFont="1" applyFill="1" applyBorder="1" applyAlignment="1">
      <alignment horizontal="left" vertical="center" wrapText="1"/>
    </xf>
    <xf numFmtId="0" fontId="3" fillId="0" borderId="0" xfId="0" applyFont="1" applyAlignment="1">
      <alignment horizontal="left" wrapText="1"/>
    </xf>
    <xf numFmtId="0" fontId="7" fillId="4" borderId="0" xfId="0" applyFont="1" applyFill="1" applyAlignment="1">
      <alignment horizontal="left" vertical="center"/>
    </xf>
    <xf numFmtId="0" fontId="9" fillId="4" borderId="0" xfId="0" applyFont="1" applyFill="1" applyAlignment="1">
      <alignment horizontal="left" vertical="center"/>
    </xf>
    <xf numFmtId="0" fontId="3"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3" fontId="45" fillId="0" borderId="15" xfId="0" applyNumberFormat="1" applyFont="1" applyBorder="1" applyAlignment="1">
      <alignment horizontal="center" vertical="center"/>
    </xf>
    <xf numFmtId="3" fontId="45" fillId="0" borderId="14" xfId="0" applyNumberFormat="1" applyFont="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3" fontId="4" fillId="0" borderId="13"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4" fillId="5" borderId="40" xfId="0" applyFont="1" applyFill="1" applyBorder="1" applyAlignment="1">
      <alignment horizontal="justify" vertical="center" wrapText="1"/>
    </xf>
    <xf numFmtId="0" fontId="4" fillId="5" borderId="23" xfId="0" applyFont="1" applyFill="1" applyBorder="1" applyAlignment="1">
      <alignment horizontal="justify" vertical="center" wrapText="1"/>
    </xf>
    <xf numFmtId="0" fontId="4" fillId="5" borderId="4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27" xfId="0" applyFont="1" applyFill="1" applyBorder="1" applyAlignment="1">
      <alignment horizontal="center" vertical="center" wrapText="1"/>
    </xf>
    <xf numFmtId="3" fontId="3"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Border="1" applyAlignment="1">
      <alignment horizontal="left"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5" fillId="5" borderId="1" xfId="0" applyFont="1" applyFill="1" applyBorder="1" applyAlignment="1">
      <alignment horizontal="left" vertical="center" wrapText="1"/>
    </xf>
    <xf numFmtId="0" fontId="12" fillId="0" borderId="0" xfId="0" applyFont="1" applyBorder="1" applyAlignment="1">
      <alignment horizontal="left" vertical="center" wrapText="1"/>
    </xf>
    <xf numFmtId="0" fontId="12" fillId="2" borderId="0" xfId="0" applyFont="1" applyFill="1" applyBorder="1" applyAlignment="1">
      <alignment horizontal="left" vertical="center" wrapText="1"/>
    </xf>
    <xf numFmtId="0" fontId="25" fillId="2" borderId="1" xfId="0" applyFont="1" applyFill="1" applyBorder="1" applyAlignment="1">
      <alignment horizontal="center" vertical="center" wrapText="1"/>
    </xf>
  </cellXfs>
  <cellStyles count="80">
    <cellStyle name="Comma" xfId="11" xr:uid="{433766D7-CFFB-492F-A954-6293C78CC8CC}"/>
    <cellStyle name="Comma 2" xfId="12" xr:uid="{3FE513D3-243C-4F3B-BDE7-530A773B5CAC}"/>
    <cellStyle name="Comma 3" xfId="13" xr:uid="{1681FAB2-2A52-43BF-82A8-2F878367D295}"/>
    <cellStyle name="Comma0" xfId="14" xr:uid="{7E27DE99-B26A-4E5B-98ED-C01D9CAF02AE}"/>
    <cellStyle name="Comma0 2" xfId="15" xr:uid="{DFF14485-E513-4E67-BECE-2C40184AD1B5}"/>
    <cellStyle name="Comma0_Serie DE 1989-2002 Adm" xfId="16" xr:uid="{CC7C4E0F-761C-4F28-96D1-8AA25850C97D}"/>
    <cellStyle name="Currency" xfId="17" xr:uid="{8E047963-983C-4B30-BE38-7AB1BD02E922}"/>
    <cellStyle name="Currency0" xfId="18" xr:uid="{1A7B5E8A-74F1-43B1-BCD3-5E0B300FA876}"/>
    <cellStyle name="Date" xfId="19" xr:uid="{D4BD0A99-3F73-44DE-BBEC-03D67BF24829}"/>
    <cellStyle name="Fecha" xfId="20" xr:uid="{C2FC0C52-3F4E-4169-9037-016C7D30E74E}"/>
    <cellStyle name="Fecha 2" xfId="21" xr:uid="{40154F92-EE2F-43A8-B24F-73DB82EE30F5}"/>
    <cellStyle name="Fixed" xfId="22" xr:uid="{6E3B7949-01D6-4317-85F5-F453FBB30228}"/>
    <cellStyle name="Heading 1" xfId="23" xr:uid="{D079A31D-AF1E-494B-BB48-D7E5433E4D36}"/>
    <cellStyle name="Heading 2" xfId="24" xr:uid="{E6D8A5E9-D076-4871-884A-0B612AE319F1}"/>
    <cellStyle name="Hipervínculo" xfId="10" builtinId="8"/>
    <cellStyle name="Hipervínculo 2" xfId="25" xr:uid="{CEED299C-4016-4236-A39E-CF10ECAC98BF}"/>
    <cellStyle name="Millares" xfId="7" builtinId="3"/>
    <cellStyle name="Millares [0]" xfId="2" builtinId="6"/>
    <cellStyle name="Millares [0] 2" xfId="26" xr:uid="{B76E7B51-523A-4626-BF4C-23B0074C8C78}"/>
    <cellStyle name="Millares [0] 3" xfId="27" xr:uid="{D350CF60-322F-4EF5-8B59-88D6DC674185}"/>
    <cellStyle name="Millares [0] 4" xfId="28" xr:uid="{F9596FF8-11DC-43FE-8E0C-C96EBB259502}"/>
    <cellStyle name="Millares 10" xfId="29" xr:uid="{6F109828-CD6F-4A34-9C59-F872B4998AC0}"/>
    <cellStyle name="Millares 10 5" xfId="30" xr:uid="{6C20C5DF-3C87-4955-86EF-391656A6CD42}"/>
    <cellStyle name="Millares 11" xfId="31" xr:uid="{6B506B86-7B3F-4A3B-BBCD-B9E6AE1877E4}"/>
    <cellStyle name="Millares 12" xfId="75" xr:uid="{EA0958F6-253D-4126-91F4-A2B4F2235FD6}"/>
    <cellStyle name="Millares 13" xfId="76" xr:uid="{B02DC86C-76B1-44A8-ACD7-3E860A99268E}"/>
    <cellStyle name="Millares 16" xfId="32" xr:uid="{2D812556-4F77-4264-A360-F09E21479DD8}"/>
    <cellStyle name="Millares 18" xfId="78" xr:uid="{9A4CF541-F1DF-41FB-B19F-D67BB09B2800}"/>
    <cellStyle name="Millares 2" xfId="33" xr:uid="{364A9BB1-E99A-49E0-BDF4-C59408089DFB}"/>
    <cellStyle name="Millares 2 2" xfId="4" xr:uid="{81FE0DD2-1EFC-435C-8530-71F7AF3D2D9A}"/>
    <cellStyle name="Millares 2 3" xfId="34" xr:uid="{0542D6E3-D74C-495C-A827-097993F87EEA}"/>
    <cellStyle name="Millares 3" xfId="35" xr:uid="{DBE6503E-4E51-4362-B285-9E1B6C3CDB62}"/>
    <cellStyle name="Millares 3 2" xfId="36" xr:uid="{DC6F72E7-E9AA-4C2C-B45A-FE79386D2DCC}"/>
    <cellStyle name="Millares 3 3" xfId="37" xr:uid="{7C0EF804-FA26-4E25-8948-6951F0774D3F}"/>
    <cellStyle name="Millares 4" xfId="38" xr:uid="{EB4A145F-BC4E-4866-A7C4-A952CD951BE2}"/>
    <cellStyle name="Millares 5" xfId="39" xr:uid="{F2507C22-4E2F-4884-B74B-D2020BC7E2F4}"/>
    <cellStyle name="Millares 6" xfId="40" xr:uid="{A00EF58E-04C5-4E70-8ED7-F5A3B1197D14}"/>
    <cellStyle name="Millares 6 2" xfId="41" xr:uid="{743E0331-C203-4CCC-B133-6F13FD6C7883}"/>
    <cellStyle name="Millares 7" xfId="42" xr:uid="{285E5098-4EEE-4AC7-AD21-7381B6E22C70}"/>
    <cellStyle name="Millares 7 2" xfId="43" xr:uid="{8101B583-9254-4F7E-BD9C-8FCB3CE50C0B}"/>
    <cellStyle name="Millares 7 3" xfId="44" xr:uid="{92A9F940-B5B1-4BD1-8FA0-20A18A6D93E6}"/>
    <cellStyle name="Millares 8" xfId="45" xr:uid="{E86B4799-3CB3-4322-9ACD-252EFBE21674}"/>
    <cellStyle name="Millares 9" xfId="46" xr:uid="{A726E47E-F978-49EF-9EA3-3B392CF7B934}"/>
    <cellStyle name="Moneda [0]" xfId="8" builtinId="7"/>
    <cellStyle name="Moneda [0] 2" xfId="79" xr:uid="{5A5D1A6A-A9CD-4F7B-8F41-C4B554B413F9}"/>
    <cellStyle name="Moneda 2" xfId="47" xr:uid="{2CFBB7C1-7E5F-4489-89DC-C37F65F4ACF9}"/>
    <cellStyle name="Normal" xfId="0" builtinId="0"/>
    <cellStyle name="Normal 10" xfId="6" xr:uid="{537A181C-5ACF-448E-BA25-7D5B17A06AB8}"/>
    <cellStyle name="Normal 2" xfId="9" xr:uid="{A47B9143-B582-4E15-80C7-59427027E71C}"/>
    <cellStyle name="Normal 2 2" xfId="1" xr:uid="{7D569E6A-C3DB-4B31-9E18-A76953BF960F}"/>
    <cellStyle name="Normal 2 3" xfId="48" xr:uid="{814C03A7-4F9F-46B8-8EB3-32A671CF29ED}"/>
    <cellStyle name="Normal 2 4" xfId="49" xr:uid="{475601AC-9060-41CD-AB2D-9D8DA1C6A744}"/>
    <cellStyle name="Normal 2 5" xfId="50" xr:uid="{992D393B-B481-4E4E-A3F0-649404031C84}"/>
    <cellStyle name="Normal 2 6" xfId="51" xr:uid="{61E62FB8-29C5-4D57-A6F4-61A0B5CA529F}"/>
    <cellStyle name="Normal 3" xfId="5" xr:uid="{54310C20-9D4F-4319-979E-08A53830B1A8}"/>
    <cellStyle name="Normal 3 2" xfId="52" xr:uid="{6FC526A5-4A8F-4D76-BE3E-4201F17C8276}"/>
    <cellStyle name="Normal 3 3" xfId="53" xr:uid="{F56A60B8-8601-4BF8-B46B-CFF2CC3D1F4C}"/>
    <cellStyle name="Normal 3 4" xfId="54" xr:uid="{F8ECEC5F-0C07-4FC0-A8CB-B9E0876CE1E7}"/>
    <cellStyle name="Normal 4" xfId="55" xr:uid="{CE4C1005-88B5-484F-8938-DE847F19DF88}"/>
    <cellStyle name="Normal 4 2" xfId="56" xr:uid="{349A1520-D64D-46E4-B0C5-FE1CFC51A9F9}"/>
    <cellStyle name="Normal 43" xfId="57" xr:uid="{8B4098F3-4C6F-4704-9376-00F81C0995CD}"/>
    <cellStyle name="Normal 5" xfId="58" xr:uid="{04CDE272-D48D-4A1D-BE9C-0DFE2A2137E2}"/>
    <cellStyle name="Normal 5 5" xfId="77" xr:uid="{BC723EEE-590C-4F17-8824-16FF14E3B07B}"/>
    <cellStyle name="Normal 6" xfId="59" xr:uid="{56EF22CF-7D8A-4A11-A135-181A6292B0CB}"/>
    <cellStyle name="Normal 7" xfId="60" xr:uid="{56A53C70-8B9E-4C90-9E55-489C892713A7}"/>
    <cellStyle name="Normal 8" xfId="61" xr:uid="{97497C09-31B8-41DE-8C6E-D672F09ABED0}"/>
    <cellStyle name="Normal 9" xfId="62" xr:uid="{2D6BB221-C98A-4027-8E5B-FEF1E5138BC7}"/>
    <cellStyle name="Notas 2" xfId="63" xr:uid="{10C64820-CD87-401C-9CC0-F1623CBC3C85}"/>
    <cellStyle name="Percent" xfId="64" xr:uid="{81414D25-E5B0-47EB-8E75-F43DBB070570}"/>
    <cellStyle name="Porcentaje" xfId="3" builtinId="5"/>
    <cellStyle name="Porcentaje 2" xfId="65" xr:uid="{06896BC1-29AB-44E8-83AA-798BDA277565}"/>
    <cellStyle name="Porcentaje 2 2" xfId="66" xr:uid="{6BA33F3F-3105-4BB5-A40B-67DABA448C2B}"/>
    <cellStyle name="Porcentaje 3" xfId="67" xr:uid="{5B604351-F37E-42CC-B827-214CE13D9593}"/>
    <cellStyle name="Porcentual 2" xfId="68" xr:uid="{8E8B79C5-99FD-42D2-8AD3-B1EA83E257DC}"/>
    <cellStyle name="Porcentual 2 2" xfId="69" xr:uid="{3E52C5D3-5ECE-411A-B654-F50FC296EC8C}"/>
    <cellStyle name="Porcentual 2 3" xfId="70" xr:uid="{F3D7FE51-E9E6-4088-822B-5F54661F5AB5}"/>
    <cellStyle name="Porcentual 2 4" xfId="71" xr:uid="{CCE48A18-5633-4B6B-9A21-F2BDE372F282}"/>
    <cellStyle name="Porcentual 3" xfId="72" xr:uid="{5479A7A9-DEDA-4664-9359-D4AF29A44581}"/>
    <cellStyle name="Porcentual 4" xfId="73" xr:uid="{3F9F4A9B-6E89-427F-AE19-D23837F6A921}"/>
    <cellStyle name="Porcentual 5" xfId="74" xr:uid="{6DEAC34F-B6B5-473F-8335-4F75A0313EF5}"/>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2.xml"/><Relationship Id="rId89" Type="http://schemas.openxmlformats.org/officeDocument/2006/relationships/externalLink" Target="externalLinks/externalLink17.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2.xml"/><Relationship Id="rId79" Type="http://schemas.openxmlformats.org/officeDocument/2006/relationships/externalLink" Target="externalLinks/externalLink7.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18.xml"/><Relationship Id="rId95" Type="http://schemas.openxmlformats.org/officeDocument/2006/relationships/externalLink" Target="externalLinks/externalLink2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externalLink" Target="externalLinks/externalLink8.xml"/><Relationship Id="rId85" Type="http://schemas.openxmlformats.org/officeDocument/2006/relationships/externalLink" Target="externalLinks/externalLink1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3.xml"/><Relationship Id="rId83" Type="http://schemas.openxmlformats.org/officeDocument/2006/relationships/externalLink" Target="externalLinks/externalLink11.xml"/><Relationship Id="rId88" Type="http://schemas.openxmlformats.org/officeDocument/2006/relationships/externalLink" Target="externalLinks/externalLink16.xml"/><Relationship Id="rId91" Type="http://schemas.openxmlformats.org/officeDocument/2006/relationships/externalLink" Target="externalLinks/externalLink19.xml"/><Relationship Id="rId96"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78" Type="http://schemas.openxmlformats.org/officeDocument/2006/relationships/externalLink" Target="externalLinks/externalLink6.xml"/><Relationship Id="rId81" Type="http://schemas.openxmlformats.org/officeDocument/2006/relationships/externalLink" Target="externalLinks/externalLink9.xml"/><Relationship Id="rId86" Type="http://schemas.openxmlformats.org/officeDocument/2006/relationships/externalLink" Target="externalLinks/externalLink14.xml"/><Relationship Id="rId94" Type="http://schemas.openxmlformats.org/officeDocument/2006/relationships/externalLink" Target="externalLinks/externalLink22.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4.xml"/><Relationship Id="rId97" Type="http://schemas.openxmlformats.org/officeDocument/2006/relationships/externalLink" Target="externalLinks/externalLink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5.xml"/><Relationship Id="rId61" Type="http://schemas.openxmlformats.org/officeDocument/2006/relationships/worksheet" Target="worksheets/sheet61.xml"/><Relationship Id="rId82" Type="http://schemas.openxmlformats.org/officeDocument/2006/relationships/externalLink" Target="externalLinks/externalLink1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5.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1.xml"/><Relationship Id="rId98" Type="http://schemas.openxmlformats.org/officeDocument/2006/relationships/externalLink" Target="externalLinks/externalLink26.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0.11.35\2003\C\Annual_Report\2015_01\Tables\Supp_Tables\BudgetData&amp;Projection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s%20documentos/Jaime/CHILE1960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nicol/OneDrive/Documentos/Dipres/Coordinaci&#243;n%20macro/IFP/4T/articles-210554_version_Excel_tercer_trimest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wmullins/Escritorio/In%20documentum/AV%20AMCHAM%2028.8.07/_Datos%20financieros%20wm%20&amp;%20am%2027.8.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03/Will%20M/2003/Informe%20diario/mercadosRTim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Projections\Baseline_2019_08%20Aug\Aug19%20Figur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3/Will%20M/Documents%20and%20Settings/wmullins/Escritorio/Datos%20WM/Mercados%2022.8.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Projections\Baseline_2019_08%20Aug\Aug19Major%20Budget%20Components_P56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Saldos%20Deuda/2002/Marzo/SDExterna2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nf%20Darios%20Stock%20Inv/Inf%20Stock%20diario%2029-dic-06%20V-Final%20informe%20activos%20corregido%20bi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Barra/NUEVOS-2/NUEVOS-2/SUBDIREC/Complejidad/FormulariosChile-F22/EstChile(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ions\Amber\Historical%20Budget%20Data\January%202012\Historicaltables2012%20with%20MAD%20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nf%20Darios%20Stock%20Inv/Julio-06/InformesInversionesdiarias/2005/InvPesos/InvPesos13-06-06%20vC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Eag/EAG2002/NWCtables/NWCTables07May/D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0.11.35\2003\C\Projections\Function%20Table%20Aggregates_%20Bridgetables\2012%20January\P354_P364%20BASE%20TO%20BASE_final_adjtable"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03/Waldo/Modelos/futuros%20diarios.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Projections\Baseline_12Aug\Baseline_08Mar\Backup08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cursos%20Humanos%20SP/Nuevo%20Trato/Ind.Real%20Rem.S.P&#250;b.Base90-1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3/Horacio%20Herrera/Escenario%20Externo/Informe%20Mensual%20-%20desde%20septiembre%20(Autoguardad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03/Horacio%20Herrera/Base%20Datos/Base%20Internacional.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Waldo\Modelos\futuros%20diari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 val="TD_Moneda_(2)"/>
      <sheetName val="TD_Moneda"/>
      <sheetName val="TD_(2)"/>
      <sheetName val="TD_Moneda_(2)1"/>
      <sheetName val="TD_Moneda1"/>
      <sheetName val="TD_(2)1"/>
      <sheetName val="TD_Moneda_(2)2"/>
      <sheetName val="TD_Moneda2"/>
      <sheetName val="TD_(2)2"/>
    </sheetNames>
    <sheetDataSet>
      <sheetData sheetId="0"/>
      <sheetData sheetId="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Table 1-1"/>
      <sheetName val="2. Table 1-2"/>
      <sheetName val="3. Table 1-3"/>
      <sheetName val="4. Table 1-4"/>
      <sheetName val="5. Table 1-5"/>
      <sheetName val="6. Table 3-1"/>
      <sheetName val="7. Table 3-2"/>
      <sheetName val="8. Table 3-3"/>
      <sheetName val="9. Table 3-4"/>
      <sheetName val="10. Table 3-5"/>
      <sheetName val="11. Table 3-6"/>
      <sheetName val="12. Table 3-7"/>
      <sheetName val="13. Table 4-1"/>
      <sheetName val="14. Table 4-2"/>
      <sheetName val="15. Table 4-3"/>
      <sheetName val="16. Capital Gains"/>
      <sheetName val="17. Expiring Tax Provisions"/>
      <sheetName val="18. Table D-1"/>
      <sheetName val="19. Table D-2"/>
      <sheetName val="20. Table E-1"/>
      <sheetName val="21. Table E-2"/>
      <sheetName val="22. Table E-3"/>
      <sheetName val="23. Summary Figure 1"/>
      <sheetName val="24. Summary Figure 2"/>
      <sheetName val="25. Figure 1-1"/>
      <sheetName val="26. Figure 1-2"/>
      <sheetName val="27. Figure 1-3"/>
      <sheetName val="28. Figure 3-1"/>
      <sheetName val="29. Figure 3-2"/>
      <sheetName val="30. Figure 3-3"/>
      <sheetName val="31. Figure 3-4"/>
      <sheetName val="32. Figure 4-1"/>
      <sheetName val="33. Figure 4-2"/>
      <sheetName val="34. Figure 4-3"/>
      <sheetName val="35. Figure 4-4"/>
      <sheetName val="36. Figure B-1"/>
      <sheetName val="37. Figure B-2"/>
      <sheetName val="38. Figure D-1"/>
      <sheetName val="39. Figure D-2"/>
      <sheetName val="40. Figure E-1"/>
      <sheetName val="41. Deficits, Surpluses, &amp; Debt"/>
      <sheetName val="42. Revenues, by Major Source"/>
      <sheetName val="43. Outlays, by Major Category"/>
      <sheetName val="44. Discretionary Outlays"/>
      <sheetName val="45. Mandatory Outl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1"/>
      <sheetName val="C 2"/>
      <sheetName val="C I.1.1"/>
      <sheetName val="C I.2.1"/>
      <sheetName val="C I.2.2"/>
      <sheetName val="C I.2.3"/>
      <sheetName val="C I.3.1"/>
      <sheetName val="C I.3.2"/>
      <sheetName val="C I.4.1"/>
      <sheetName val="C I.5.1"/>
      <sheetName val="C I.6.1"/>
      <sheetName val="C II.1.1"/>
      <sheetName val="C II.1.2"/>
      <sheetName val="C II.2.1"/>
      <sheetName val="C II.2.2"/>
      <sheetName val="C II.2.3"/>
      <sheetName val="C II.3.1"/>
      <sheetName val="C II.3.2"/>
      <sheetName val="C II.4.1"/>
      <sheetName val="C II.5.1"/>
      <sheetName val="C II.6.1"/>
      <sheetName val="C II.7.1"/>
      <sheetName val="C II.7.2"/>
      <sheetName val="C II.8.1"/>
      <sheetName val="C II.8.2"/>
      <sheetName val="C II.8.3"/>
      <sheetName val="C II.8.4"/>
      <sheetName val="C III.4.1"/>
      <sheetName val="C III.5.1"/>
      <sheetName val="C III.5.2"/>
      <sheetName val="C III.6.1"/>
      <sheetName val="C III.6.2"/>
      <sheetName val="C.III.7.1"/>
      <sheetName val="C III.7.2"/>
      <sheetName val="C III.7.3"/>
      <sheetName val="C III.8.1"/>
      <sheetName val="C III.9.1"/>
      <sheetName val="C III.10.1"/>
      <sheetName val="C IV.1.1"/>
      <sheetName val="C IV.1.2"/>
      <sheetName val="C IV.1.3"/>
      <sheetName val="C IV.1.4"/>
      <sheetName val="C IV.1.5"/>
      <sheetName val="C IV.1.6"/>
      <sheetName val="C IV.1.7"/>
      <sheetName val="C IV.1.8"/>
      <sheetName val="C IV.1.9"/>
      <sheetName val="C IV.1.10"/>
      <sheetName val="C IV.2.1"/>
      <sheetName val="C IV.2.2"/>
      <sheetName val="C IV.2.3"/>
      <sheetName val="C V.1.1"/>
      <sheetName val="C V.1.2"/>
      <sheetName val="C V.1.3"/>
      <sheetName val="C V.1.4"/>
      <sheetName val="C V.1.5"/>
      <sheetName val="C V.1.6"/>
      <sheetName val="C A.I.1"/>
      <sheetName val="C A.I.2"/>
      <sheetName val="C A.I.3"/>
      <sheetName val="C A.I.4"/>
      <sheetName val="C A.I.5"/>
      <sheetName val="C A.I.6"/>
      <sheetName val="C A.I.7"/>
      <sheetName val="C A.I.8"/>
      <sheetName val="C A.II.1"/>
      <sheetName val="C A.II.2"/>
      <sheetName val="C A.II.3"/>
      <sheetName val="C A.II.4"/>
      <sheetName val="C A.II.5"/>
      <sheetName val="C A.II.6"/>
      <sheetName val="C A.II.7"/>
      <sheetName val="C A.II.8"/>
      <sheetName val="C A.II.9"/>
      <sheetName val="C A.II.10"/>
      <sheetName val="C A.II.11"/>
      <sheetName val="C A.II.12"/>
      <sheetName val="C A.II.13"/>
      <sheetName val="C A.III.1"/>
      <sheetName val="C A.III.2"/>
      <sheetName val="C A.III.3"/>
      <sheetName val="C A.IV.1"/>
      <sheetName val="C R.1.1"/>
      <sheetName val="C R.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BP"/>
      <sheetName val="Historical deficit unemp"/>
      <sheetName val="Historical deficit"/>
      <sheetName val="Historical primary deficits"/>
      <sheetName val="Deficit Fan Chart"/>
      <sheetName val="Outlays by type"/>
      <sheetName val="Revenues by type"/>
      <sheetName val="Changes in Outlays"/>
      <sheetName val="Changes in Revenues"/>
      <sheetName val="Disc outlays by defnondef"/>
      <sheetName val="nondef emerg BA"/>
      <sheetName val="Discretionary Policy Alts"/>
      <sheetName val="Deficit under AFS outlook"/>
      <sheetName val="Deficit under AFS slides"/>
      <sheetName val="Debt under AFS"/>
      <sheetName val="Total rev and outlays"/>
      <sheetName val="rev, outlays vs 25 years ago"/>
      <sheetName val="population by age group"/>
      <sheetName val="defc and debt in APB"/>
      <sheetName val="A-1 Changes Figure"/>
      <sheetName val="Hand Entered Data"/>
      <sheetName val="Timing Shifts"/>
      <sheetName val="Baseline (nominal)"/>
      <sheetName val="Baseline (nom) (timng adjstd)"/>
      <sheetName val="Baseline (GDP)"/>
      <sheetName val="Baseline (GDP) (adj for ti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B1" t="str">
            <v>PRESDEFICIT</v>
          </cell>
          <cell r="C1" t="str">
            <v>PRESDHBP</v>
          </cell>
        </row>
        <row r="2">
          <cell r="A2">
            <v>1964</v>
          </cell>
          <cell r="B2" t="str">
            <v>n.a.</v>
          </cell>
          <cell r="C2" t="str">
            <v>n.a.</v>
          </cell>
        </row>
        <row r="3">
          <cell r="A3">
            <v>1965</v>
          </cell>
          <cell r="B3" t="str">
            <v>n.a.</v>
          </cell>
          <cell r="C3" t="str">
            <v>n.a.</v>
          </cell>
        </row>
        <row r="4">
          <cell r="A4">
            <v>1966</v>
          </cell>
          <cell r="B4" t="str">
            <v>n.a.</v>
          </cell>
          <cell r="C4" t="str">
            <v>n.a.</v>
          </cell>
        </row>
        <row r="5">
          <cell r="A5">
            <v>1967</v>
          </cell>
          <cell r="B5" t="str">
            <v>n.a.</v>
          </cell>
          <cell r="C5" t="str">
            <v>n.a.</v>
          </cell>
        </row>
        <row r="6">
          <cell r="A6">
            <v>1968</v>
          </cell>
          <cell r="B6" t="str">
            <v>n.a.</v>
          </cell>
          <cell r="C6" t="str">
            <v>n.a.</v>
          </cell>
        </row>
        <row r="7">
          <cell r="A7">
            <v>1969</v>
          </cell>
          <cell r="B7" t="str">
            <v>n.a.</v>
          </cell>
          <cell r="C7" t="str">
            <v>n.a.</v>
          </cell>
        </row>
        <row r="8">
          <cell r="A8">
            <v>1970</v>
          </cell>
          <cell r="B8" t="str">
            <v>n.a.</v>
          </cell>
          <cell r="C8" t="str">
            <v>n.a.</v>
          </cell>
        </row>
        <row r="9">
          <cell r="A9">
            <v>1971</v>
          </cell>
          <cell r="B9" t="str">
            <v>n.a.</v>
          </cell>
          <cell r="C9" t="str">
            <v>n.a.</v>
          </cell>
        </row>
        <row r="10">
          <cell r="A10">
            <v>1972</v>
          </cell>
          <cell r="B10" t="str">
            <v>n.a.</v>
          </cell>
          <cell r="C10" t="str">
            <v>n.a.</v>
          </cell>
        </row>
        <row r="11">
          <cell r="A11">
            <v>1973</v>
          </cell>
          <cell r="B11" t="str">
            <v>n.a.</v>
          </cell>
          <cell r="C11" t="str">
            <v>n.a.</v>
          </cell>
        </row>
        <row r="12">
          <cell r="A12">
            <v>1974</v>
          </cell>
          <cell r="B12" t="str">
            <v>n.a.</v>
          </cell>
          <cell r="C12" t="str">
            <v>n.a.</v>
          </cell>
        </row>
        <row r="13">
          <cell r="A13">
            <v>1975</v>
          </cell>
          <cell r="B13" t="str">
            <v>n.a.</v>
          </cell>
          <cell r="C13" t="str">
            <v>n.a.</v>
          </cell>
        </row>
        <row r="14">
          <cell r="A14">
            <v>1976</v>
          </cell>
          <cell r="B14" t="str">
            <v>n.a.</v>
          </cell>
          <cell r="C14" t="str">
            <v>n.a.</v>
          </cell>
        </row>
        <row r="15">
          <cell r="A15">
            <v>1977</v>
          </cell>
          <cell r="B15" t="str">
            <v>n.a.</v>
          </cell>
          <cell r="C15" t="str">
            <v>n.a.</v>
          </cell>
        </row>
        <row r="16">
          <cell r="A16">
            <v>1978</v>
          </cell>
          <cell r="B16" t="str">
            <v>n.a.</v>
          </cell>
          <cell r="C16" t="str">
            <v>n.a.</v>
          </cell>
        </row>
        <row r="17">
          <cell r="A17">
            <v>1979</v>
          </cell>
          <cell r="B17" t="str">
            <v>n.a.</v>
          </cell>
          <cell r="C17" t="str">
            <v>n.a.</v>
          </cell>
        </row>
        <row r="18">
          <cell r="A18">
            <v>1980</v>
          </cell>
          <cell r="B18" t="str">
            <v>n.a.</v>
          </cell>
          <cell r="C18" t="str">
            <v>n.a.</v>
          </cell>
        </row>
        <row r="19">
          <cell r="A19">
            <v>1981</v>
          </cell>
          <cell r="B19" t="str">
            <v>n.a.</v>
          </cell>
          <cell r="C19" t="str">
            <v>n.a.</v>
          </cell>
        </row>
        <row r="20">
          <cell r="A20">
            <v>1982</v>
          </cell>
          <cell r="B20" t="str">
            <v>n.a.</v>
          </cell>
          <cell r="C20" t="str">
            <v>n.a.</v>
          </cell>
        </row>
        <row r="21">
          <cell r="A21">
            <v>1983</v>
          </cell>
          <cell r="B21" t="str">
            <v>n.a.</v>
          </cell>
          <cell r="C21" t="str">
            <v>n.a.</v>
          </cell>
        </row>
        <row r="22">
          <cell r="A22">
            <v>1984</v>
          </cell>
          <cell r="B22" t="str">
            <v>n.a.</v>
          </cell>
          <cell r="C22" t="str">
            <v>n.a.</v>
          </cell>
        </row>
        <row r="23">
          <cell r="A23">
            <v>1985</v>
          </cell>
          <cell r="B23" t="str">
            <v>n.a.</v>
          </cell>
          <cell r="C23" t="str">
            <v>n.a.</v>
          </cell>
        </row>
        <row r="24">
          <cell r="A24">
            <v>1986</v>
          </cell>
          <cell r="B24" t="str">
            <v>n.a.</v>
          </cell>
          <cell r="C24" t="str">
            <v>n.a.</v>
          </cell>
        </row>
        <row r="25">
          <cell r="A25">
            <v>1987</v>
          </cell>
          <cell r="B25" t="str">
            <v>n.a.</v>
          </cell>
          <cell r="C25" t="str">
            <v>n.a.</v>
          </cell>
        </row>
        <row r="26">
          <cell r="A26">
            <v>1988</v>
          </cell>
          <cell r="B26" t="str">
            <v>n.a.</v>
          </cell>
          <cell r="C26" t="str">
            <v>n.a.</v>
          </cell>
        </row>
        <row r="27">
          <cell r="A27">
            <v>1989</v>
          </cell>
          <cell r="B27" t="str">
            <v>n.a.</v>
          </cell>
          <cell r="C27" t="str">
            <v>n.a.</v>
          </cell>
        </row>
        <row r="28">
          <cell r="A28">
            <v>1990</v>
          </cell>
          <cell r="B28" t="str">
            <v>n.a.</v>
          </cell>
          <cell r="C28" t="str">
            <v>n.a.</v>
          </cell>
        </row>
        <row r="29">
          <cell r="A29">
            <v>1991</v>
          </cell>
          <cell r="B29" t="str">
            <v>n.a.</v>
          </cell>
          <cell r="C29" t="str">
            <v>n.a.</v>
          </cell>
        </row>
        <row r="30">
          <cell r="A30">
            <v>1992</v>
          </cell>
          <cell r="B30" t="str">
            <v>n.a.</v>
          </cell>
          <cell r="C30" t="str">
            <v>n.a.</v>
          </cell>
        </row>
        <row r="31">
          <cell r="A31">
            <v>1993</v>
          </cell>
          <cell r="B31" t="str">
            <v>n.a.</v>
          </cell>
          <cell r="C31" t="str">
            <v>n.a.</v>
          </cell>
        </row>
        <row r="32">
          <cell r="A32">
            <v>1994</v>
          </cell>
          <cell r="B32" t="str">
            <v>n.a.</v>
          </cell>
          <cell r="C32" t="str">
            <v>n.a.</v>
          </cell>
        </row>
        <row r="33">
          <cell r="A33">
            <v>1995</v>
          </cell>
          <cell r="B33" t="str">
            <v>n.a.</v>
          </cell>
          <cell r="C33" t="str">
            <v>n.a.</v>
          </cell>
        </row>
        <row r="34">
          <cell r="A34">
            <v>1996</v>
          </cell>
          <cell r="B34" t="str">
            <v>n.a.</v>
          </cell>
          <cell r="C34" t="str">
            <v>n.a.</v>
          </cell>
        </row>
        <row r="35">
          <cell r="A35">
            <v>1997</v>
          </cell>
          <cell r="B35" t="str">
            <v>n.a.</v>
          </cell>
          <cell r="C35" t="str">
            <v>n.a.</v>
          </cell>
        </row>
        <row r="36">
          <cell r="A36">
            <v>1998</v>
          </cell>
          <cell r="B36" t="str">
            <v>n.a.</v>
          </cell>
          <cell r="C36" t="str">
            <v>n.a.</v>
          </cell>
        </row>
        <row r="37">
          <cell r="A37">
            <v>1999</v>
          </cell>
          <cell r="B37" t="str">
            <v>n.a.</v>
          </cell>
          <cell r="C37" t="str">
            <v>n.a.</v>
          </cell>
        </row>
        <row r="38">
          <cell r="A38">
            <v>2000</v>
          </cell>
          <cell r="B38" t="str">
            <v>n.a.</v>
          </cell>
          <cell r="C38" t="str">
            <v>n.a.</v>
          </cell>
        </row>
        <row r="39">
          <cell r="A39">
            <v>2001</v>
          </cell>
          <cell r="B39" t="str">
            <v>n.a.</v>
          </cell>
          <cell r="C39" t="str">
            <v>n.a.</v>
          </cell>
        </row>
        <row r="40">
          <cell r="A40">
            <v>2002</v>
          </cell>
          <cell r="B40" t="str">
            <v>n.a.</v>
          </cell>
          <cell r="C40" t="str">
            <v>n.a.</v>
          </cell>
        </row>
        <row r="41">
          <cell r="A41">
            <v>2003</v>
          </cell>
          <cell r="B41" t="str">
            <v>n.a.</v>
          </cell>
          <cell r="C41" t="str">
            <v>n.a.</v>
          </cell>
        </row>
        <row r="42">
          <cell r="A42">
            <v>2004</v>
          </cell>
          <cell r="B42" t="str">
            <v>n.a.</v>
          </cell>
          <cell r="C42" t="str">
            <v>n.a.</v>
          </cell>
        </row>
        <row r="43">
          <cell r="A43">
            <v>2005</v>
          </cell>
          <cell r="B43" t="str">
            <v>n.a.</v>
          </cell>
          <cell r="C43" t="str">
            <v>n.a.</v>
          </cell>
        </row>
        <row r="44">
          <cell r="A44">
            <v>2006</v>
          </cell>
          <cell r="B44" t="str">
            <v>n.a.</v>
          </cell>
          <cell r="C44" t="str">
            <v>n.a.</v>
          </cell>
        </row>
        <row r="45">
          <cell r="A45">
            <v>2007</v>
          </cell>
          <cell r="B45" t="str">
            <v>n.a.</v>
          </cell>
          <cell r="C45" t="str">
            <v>n.a.</v>
          </cell>
        </row>
        <row r="46">
          <cell r="A46">
            <v>2008</v>
          </cell>
          <cell r="B46" t="str">
            <v>n.a.</v>
          </cell>
          <cell r="C46" t="str">
            <v>n.a.</v>
          </cell>
        </row>
        <row r="47">
          <cell r="A47">
            <v>2009</v>
          </cell>
          <cell r="B47" t="str">
            <v>n.a.</v>
          </cell>
          <cell r="C47" t="str">
            <v>n.a.</v>
          </cell>
        </row>
        <row r="48">
          <cell r="A48">
            <v>2010</v>
          </cell>
          <cell r="B48" t="str">
            <v>n.a.</v>
          </cell>
          <cell r="C48" t="str">
            <v>n.a.</v>
          </cell>
        </row>
        <row r="49">
          <cell r="A49">
            <v>2011</v>
          </cell>
          <cell r="B49" t="str">
            <v>n.a.</v>
          </cell>
          <cell r="C49" t="str">
            <v>n.a.</v>
          </cell>
        </row>
        <row r="50">
          <cell r="A50">
            <v>2012</v>
          </cell>
          <cell r="B50" t="str">
            <v>n.a.</v>
          </cell>
          <cell r="C50" t="str">
            <v>n.a.</v>
          </cell>
        </row>
        <row r="51">
          <cell r="A51">
            <v>2013</v>
          </cell>
          <cell r="B51" t="str">
            <v>n.a.</v>
          </cell>
          <cell r="C51" t="str">
            <v>n.a.</v>
          </cell>
        </row>
        <row r="52">
          <cell r="A52">
            <v>2014</v>
          </cell>
          <cell r="B52" t="str">
            <v>n.a.</v>
          </cell>
          <cell r="C52" t="str">
            <v>n.a.</v>
          </cell>
        </row>
        <row r="53">
          <cell r="A53">
            <v>2015</v>
          </cell>
          <cell r="B53" t="str">
            <v>n.a.</v>
          </cell>
          <cell r="C53" t="str">
            <v>n.a.</v>
          </cell>
        </row>
        <row r="54">
          <cell r="A54">
            <v>2016</v>
          </cell>
          <cell r="B54" t="str">
            <v>n.a.</v>
          </cell>
          <cell r="C54" t="str">
            <v>n.a.</v>
          </cell>
        </row>
        <row r="55">
          <cell r="A55">
            <v>2017</v>
          </cell>
          <cell r="B55" t="str">
            <v>n.a.</v>
          </cell>
          <cell r="C55" t="str">
            <v>n.a.</v>
          </cell>
        </row>
        <row r="56">
          <cell r="A56">
            <v>2018</v>
          </cell>
          <cell r="B56">
            <v>-779.24999999999955</v>
          </cell>
          <cell r="C56">
            <v>15749.584999999999</v>
          </cell>
        </row>
        <row r="57">
          <cell r="A57">
            <v>2019</v>
          </cell>
          <cell r="B57">
            <v>-896.07199999999921</v>
          </cell>
          <cell r="C57">
            <v>16621.166999999998</v>
          </cell>
        </row>
        <row r="58">
          <cell r="A58">
            <v>2020</v>
          </cell>
          <cell r="B58">
            <v>-966.21600000000035</v>
          </cell>
          <cell r="C58">
            <v>17651.305999999997</v>
          </cell>
        </row>
        <row r="59">
          <cell r="A59">
            <v>2021</v>
          </cell>
          <cell r="B59">
            <v>-921.27300000000105</v>
          </cell>
          <cell r="C59">
            <v>18628.960999999999</v>
          </cell>
        </row>
        <row r="60">
          <cell r="A60">
            <v>2022</v>
          </cell>
          <cell r="B60">
            <v>-1072.761</v>
          </cell>
          <cell r="C60">
            <v>19750.363999999998</v>
          </cell>
        </row>
        <row r="61">
          <cell r="A61">
            <v>2023</v>
          </cell>
          <cell r="B61">
            <v>-1010.402</v>
          </cell>
          <cell r="C61">
            <v>20809.856999999996</v>
          </cell>
        </row>
        <row r="62">
          <cell r="A62">
            <v>2024</v>
          </cell>
          <cell r="B62">
            <v>-888.52000000000044</v>
          </cell>
          <cell r="C62">
            <v>21750.129999999997</v>
          </cell>
        </row>
        <row r="63">
          <cell r="A63">
            <v>2025</v>
          </cell>
          <cell r="B63">
            <v>-936.98400000000129</v>
          </cell>
          <cell r="C63">
            <v>22743.467999999997</v>
          </cell>
        </row>
        <row r="64">
          <cell r="A64">
            <v>2026</v>
          </cell>
          <cell r="B64">
            <v>-937.65999999999985</v>
          </cell>
          <cell r="C64">
            <v>23740.225999999999</v>
          </cell>
        </row>
        <row r="65">
          <cell r="A65">
            <v>2027</v>
          </cell>
          <cell r="B65">
            <v>-1014.8640000000005</v>
          </cell>
          <cell r="C65">
            <v>24817.039000000001</v>
          </cell>
        </row>
        <row r="66">
          <cell r="A66">
            <v>2028</v>
          </cell>
          <cell r="B66">
            <v>-1168.052999999999</v>
          </cell>
          <cell r="C66">
            <v>26036.239000000001</v>
          </cell>
        </row>
        <row r="67">
          <cell r="A67">
            <v>2029</v>
          </cell>
          <cell r="B67">
            <v>-1018.9889999999996</v>
          </cell>
          <cell r="C67">
            <v>27103.549000000003</v>
          </cell>
        </row>
      </sheetData>
      <sheetData sheetId="21">
        <row r="8">
          <cell r="F8" t="str">
            <v>NETMED</v>
          </cell>
          <cell r="I8" t="str">
            <v>TOTSS</v>
          </cell>
          <cell r="K8" t="str">
            <v>TOTOTHM</v>
          </cell>
          <cell r="L8" t="str">
            <v>TOTM</v>
          </cell>
          <cell r="M8" t="str">
            <v>DEFD</v>
          </cell>
          <cell r="O8" t="str">
            <v>TOT</v>
          </cell>
          <cell r="Q8" t="str">
            <v>TAXTOT</v>
          </cell>
          <cell r="S8" t="str">
            <v>DEFICIT</v>
          </cell>
        </row>
        <row r="9">
          <cell r="A9">
            <v>1977</v>
          </cell>
          <cell r="B9">
            <v>13</v>
          </cell>
          <cell r="D9">
            <v>0.7</v>
          </cell>
          <cell r="E9">
            <v>0.31</v>
          </cell>
          <cell r="F9">
            <v>0</v>
          </cell>
          <cell r="K9">
            <v>1.01</v>
          </cell>
          <cell r="L9">
            <v>1.01</v>
          </cell>
          <cell r="O9">
            <v>1.01</v>
          </cell>
          <cell r="S9">
            <v>-1.01</v>
          </cell>
        </row>
        <row r="10">
          <cell r="A10">
            <v>1978</v>
          </cell>
          <cell r="B10">
            <v>12</v>
          </cell>
          <cell r="D10">
            <v>0.1</v>
          </cell>
          <cell r="E10">
            <v>0.09</v>
          </cell>
          <cell r="F10">
            <v>0</v>
          </cell>
          <cell r="K10">
            <v>0.19</v>
          </cell>
          <cell r="L10">
            <v>0.19</v>
          </cell>
          <cell r="O10">
            <v>0.19</v>
          </cell>
          <cell r="S10">
            <v>-0.19</v>
          </cell>
        </row>
        <row r="11">
          <cell r="A11">
            <v>1979</v>
          </cell>
          <cell r="B11">
            <v>11</v>
          </cell>
          <cell r="D11">
            <v>-0.8</v>
          </cell>
          <cell r="E11">
            <v>-0.4</v>
          </cell>
          <cell r="F11">
            <v>0</v>
          </cell>
          <cell r="K11">
            <v>-1.2000000000000002</v>
          </cell>
          <cell r="L11">
            <v>-1.2000000000000002</v>
          </cell>
          <cell r="O11">
            <v>-1.2000000000000002</v>
          </cell>
          <cell r="S11">
            <v>1.2000000000000002</v>
          </cell>
        </row>
        <row r="12">
          <cell r="A12">
            <v>1980</v>
          </cell>
          <cell r="B12">
            <v>12</v>
          </cell>
          <cell r="D12">
            <v>0</v>
          </cell>
          <cell r="E12">
            <v>0</v>
          </cell>
          <cell r="F12">
            <v>0</v>
          </cell>
          <cell r="K12">
            <v>0</v>
          </cell>
          <cell r="L12">
            <v>0</v>
          </cell>
          <cell r="O12">
            <v>0</v>
          </cell>
          <cell r="S12">
            <v>0</v>
          </cell>
        </row>
        <row r="13">
          <cell r="A13">
            <v>1981</v>
          </cell>
          <cell r="B13">
            <v>12</v>
          </cell>
          <cell r="D13">
            <v>0</v>
          </cell>
          <cell r="E13">
            <v>0</v>
          </cell>
          <cell r="F13">
            <v>0</v>
          </cell>
          <cell r="K13">
            <v>0</v>
          </cell>
          <cell r="L13">
            <v>0</v>
          </cell>
          <cell r="O13">
            <v>0</v>
          </cell>
          <cell r="S13">
            <v>0</v>
          </cell>
        </row>
        <row r="14">
          <cell r="A14">
            <v>1982</v>
          </cell>
          <cell r="B14">
            <v>12</v>
          </cell>
          <cell r="D14">
            <v>0</v>
          </cell>
          <cell r="E14">
            <v>0</v>
          </cell>
          <cell r="F14">
            <v>0</v>
          </cell>
          <cell r="K14">
            <v>0</v>
          </cell>
          <cell r="L14">
            <v>0</v>
          </cell>
          <cell r="O14">
            <v>0</v>
          </cell>
          <cell r="S14">
            <v>0</v>
          </cell>
        </row>
        <row r="15">
          <cell r="A15">
            <v>1983</v>
          </cell>
          <cell r="B15">
            <v>13</v>
          </cell>
          <cell r="D15">
            <v>1.1659999999999999</v>
          </cell>
          <cell r="E15">
            <v>0.68100000000000005</v>
          </cell>
          <cell r="F15">
            <v>0</v>
          </cell>
          <cell r="K15">
            <v>1.847</v>
          </cell>
          <cell r="L15">
            <v>1.847</v>
          </cell>
          <cell r="O15">
            <v>1.847</v>
          </cell>
          <cell r="S15">
            <v>-1.847</v>
          </cell>
        </row>
        <row r="16">
          <cell r="A16">
            <v>1984</v>
          </cell>
          <cell r="B16">
            <v>11</v>
          </cell>
          <cell r="D16">
            <v>-1.1659999999999999</v>
          </cell>
          <cell r="E16">
            <v>-0.68100000000000005</v>
          </cell>
          <cell r="F16">
            <v>0</v>
          </cell>
          <cell r="K16">
            <v>-1.847</v>
          </cell>
          <cell r="L16">
            <v>-1.847</v>
          </cell>
          <cell r="O16">
            <v>-1.847</v>
          </cell>
          <cell r="S16">
            <v>1.847</v>
          </cell>
        </row>
        <row r="17">
          <cell r="A17">
            <v>1985</v>
          </cell>
          <cell r="B17">
            <v>12</v>
          </cell>
          <cell r="D17">
            <v>0</v>
          </cell>
          <cell r="E17">
            <v>0</v>
          </cell>
          <cell r="F17">
            <v>0</v>
          </cell>
          <cell r="K17">
            <v>0</v>
          </cell>
          <cell r="L17">
            <v>0</v>
          </cell>
          <cell r="O17">
            <v>0</v>
          </cell>
          <cell r="S17">
            <v>0</v>
          </cell>
        </row>
        <row r="18">
          <cell r="A18">
            <v>1986</v>
          </cell>
          <cell r="B18">
            <v>12</v>
          </cell>
          <cell r="D18">
            <v>0</v>
          </cell>
          <cell r="E18">
            <v>0</v>
          </cell>
          <cell r="F18">
            <v>0</v>
          </cell>
          <cell r="K18">
            <v>0</v>
          </cell>
          <cell r="L18">
            <v>0</v>
          </cell>
          <cell r="O18">
            <v>0</v>
          </cell>
          <cell r="S18">
            <v>0</v>
          </cell>
        </row>
        <row r="19">
          <cell r="A19">
            <v>1987</v>
          </cell>
          <cell r="B19">
            <v>12</v>
          </cell>
          <cell r="D19">
            <v>0</v>
          </cell>
          <cell r="E19">
            <v>0</v>
          </cell>
          <cell r="F19">
            <v>0</v>
          </cell>
          <cell r="K19">
            <v>0</v>
          </cell>
          <cell r="L19">
            <v>0</v>
          </cell>
          <cell r="O19">
            <v>0</v>
          </cell>
          <cell r="S19">
            <v>0</v>
          </cell>
        </row>
        <row r="20">
          <cell r="A20">
            <v>1988</v>
          </cell>
          <cell r="B20">
            <v>13</v>
          </cell>
          <cell r="D20">
            <v>1.2450000000000001</v>
          </cell>
          <cell r="E20">
            <v>0.875</v>
          </cell>
          <cell r="F20">
            <v>0.2</v>
          </cell>
          <cell r="K20">
            <v>2.12</v>
          </cell>
          <cell r="L20">
            <v>2.3200000000000003</v>
          </cell>
          <cell r="O20">
            <v>2.3200000000000003</v>
          </cell>
          <cell r="S20">
            <v>-2.3200000000000003</v>
          </cell>
        </row>
        <row r="21">
          <cell r="A21">
            <v>1989</v>
          </cell>
          <cell r="B21">
            <v>12</v>
          </cell>
          <cell r="D21">
            <v>-6.0000000000000001E-3</v>
          </cell>
          <cell r="E21">
            <v>0.18300000000000005</v>
          </cell>
          <cell r="F21">
            <v>0.1</v>
          </cell>
          <cell r="K21">
            <v>0.17700000000000005</v>
          </cell>
          <cell r="L21">
            <v>0.27700000000000002</v>
          </cell>
          <cell r="O21">
            <v>0.27700000000000002</v>
          </cell>
          <cell r="S21">
            <v>-0.27700000000000002</v>
          </cell>
        </row>
        <row r="22">
          <cell r="A22">
            <v>1990</v>
          </cell>
          <cell r="B22">
            <v>11</v>
          </cell>
          <cell r="D22">
            <v>-1.2390000000000001</v>
          </cell>
          <cell r="E22">
            <v>-1.0580000000000001</v>
          </cell>
          <cell r="F22">
            <v>-0.3</v>
          </cell>
          <cell r="K22">
            <v>-2.2970000000000002</v>
          </cell>
          <cell r="L22">
            <v>-2.597</v>
          </cell>
          <cell r="O22">
            <v>-2.597</v>
          </cell>
          <cell r="S22">
            <v>2.597</v>
          </cell>
        </row>
        <row r="23">
          <cell r="A23">
            <v>1991</v>
          </cell>
          <cell r="B23">
            <v>12</v>
          </cell>
          <cell r="D23">
            <v>0</v>
          </cell>
          <cell r="E23">
            <v>0</v>
          </cell>
          <cell r="F23">
            <v>0</v>
          </cell>
          <cell r="K23">
            <v>0</v>
          </cell>
          <cell r="L23">
            <v>0</v>
          </cell>
          <cell r="O23">
            <v>0</v>
          </cell>
          <cell r="S23">
            <v>0</v>
          </cell>
        </row>
        <row r="24">
          <cell r="A24">
            <v>1992</v>
          </cell>
          <cell r="B24">
            <v>12</v>
          </cell>
          <cell r="D24">
            <v>0</v>
          </cell>
          <cell r="E24">
            <v>0</v>
          </cell>
          <cell r="F24">
            <v>0</v>
          </cell>
          <cell r="K24">
            <v>0</v>
          </cell>
          <cell r="L24">
            <v>0</v>
          </cell>
          <cell r="O24">
            <v>0</v>
          </cell>
          <cell r="S24">
            <v>0</v>
          </cell>
        </row>
        <row r="25">
          <cell r="A25">
            <v>1993</v>
          </cell>
          <cell r="B25">
            <v>12</v>
          </cell>
          <cell r="D25">
            <v>0</v>
          </cell>
          <cell r="E25">
            <v>0</v>
          </cell>
          <cell r="F25">
            <v>0</v>
          </cell>
          <cell r="K25">
            <v>0</v>
          </cell>
          <cell r="L25">
            <v>0</v>
          </cell>
          <cell r="O25">
            <v>0</v>
          </cell>
          <cell r="S25">
            <v>0</v>
          </cell>
        </row>
        <row r="26">
          <cell r="A26">
            <v>1994</v>
          </cell>
          <cell r="B26">
            <v>13</v>
          </cell>
          <cell r="D26">
            <v>1.363</v>
          </cell>
          <cell r="E26">
            <v>1.8819999999999999</v>
          </cell>
          <cell r="F26">
            <v>0.97899999999999998</v>
          </cell>
          <cell r="K26">
            <v>3.2450000000000001</v>
          </cell>
          <cell r="L26">
            <v>4.2240000000000002</v>
          </cell>
          <cell r="M26">
            <v>1.839</v>
          </cell>
          <cell r="O26">
            <v>6.0630000000000006</v>
          </cell>
          <cell r="S26">
            <v>-6.0630000000000006</v>
          </cell>
        </row>
        <row r="27">
          <cell r="A27">
            <v>1995</v>
          </cell>
          <cell r="B27">
            <v>12</v>
          </cell>
          <cell r="D27">
            <v>0.13500000000000001</v>
          </cell>
          <cell r="E27">
            <v>0.311</v>
          </cell>
          <cell r="F27">
            <v>0.32600000000000001</v>
          </cell>
          <cell r="K27">
            <v>0.44600000000000001</v>
          </cell>
          <cell r="L27">
            <v>0.77200000000000002</v>
          </cell>
          <cell r="M27">
            <v>0.30299999999999999</v>
          </cell>
          <cell r="O27">
            <v>1.075</v>
          </cell>
          <cell r="S27">
            <v>-1.075</v>
          </cell>
        </row>
        <row r="28">
          <cell r="A28">
            <v>1996</v>
          </cell>
          <cell r="B28">
            <v>11</v>
          </cell>
          <cell r="D28">
            <v>-1.498</v>
          </cell>
          <cell r="E28">
            <v>-2.1930000000000001</v>
          </cell>
          <cell r="F28">
            <v>-1.3049999999999999</v>
          </cell>
          <cell r="K28">
            <v>-3.6909999999999998</v>
          </cell>
          <cell r="L28">
            <v>-4.9959999999999996</v>
          </cell>
          <cell r="M28">
            <v>-2.1419999999999999</v>
          </cell>
          <cell r="O28">
            <v>-7.1379999999999999</v>
          </cell>
          <cell r="S28">
            <v>7.1379999999999999</v>
          </cell>
        </row>
        <row r="29">
          <cell r="A29">
            <v>1997</v>
          </cell>
          <cell r="B29">
            <v>12</v>
          </cell>
          <cell r="D29">
            <v>0</v>
          </cell>
          <cell r="E29">
            <v>0</v>
          </cell>
          <cell r="F29">
            <v>0</v>
          </cell>
          <cell r="K29">
            <v>0</v>
          </cell>
          <cell r="L29">
            <v>0</v>
          </cell>
          <cell r="M29">
            <v>0</v>
          </cell>
          <cell r="O29">
            <v>0</v>
          </cell>
          <cell r="R29" t="str">
            <v>Excise Tax</v>
          </cell>
          <cell r="S29">
            <v>0</v>
          </cell>
        </row>
        <row r="30">
          <cell r="A30">
            <v>1998</v>
          </cell>
          <cell r="B30">
            <v>12</v>
          </cell>
          <cell r="D30">
            <v>0</v>
          </cell>
          <cell r="E30">
            <v>0</v>
          </cell>
          <cell r="F30">
            <v>0</v>
          </cell>
          <cell r="K30">
            <v>0</v>
          </cell>
          <cell r="L30">
            <v>0</v>
          </cell>
          <cell r="M30">
            <v>0</v>
          </cell>
          <cell r="O30">
            <v>0</v>
          </cell>
          <cell r="R30" t="str">
            <v>Delay</v>
          </cell>
          <cell r="S30">
            <v>0</v>
          </cell>
        </row>
        <row r="31">
          <cell r="A31">
            <v>1999</v>
          </cell>
          <cell r="B31">
            <v>12</v>
          </cell>
          <cell r="D31">
            <v>0</v>
          </cell>
          <cell r="E31">
            <v>0</v>
          </cell>
          <cell r="F31">
            <v>0</v>
          </cell>
          <cell r="K31">
            <v>0</v>
          </cell>
          <cell r="L31">
            <v>0</v>
          </cell>
          <cell r="M31">
            <v>0</v>
          </cell>
          <cell r="O31">
            <v>0</v>
          </cell>
          <cell r="S31">
            <v>0</v>
          </cell>
        </row>
        <row r="32">
          <cell r="A32">
            <v>2000</v>
          </cell>
          <cell r="B32">
            <v>13</v>
          </cell>
          <cell r="D32">
            <v>1.9470000000000001</v>
          </cell>
          <cell r="E32">
            <v>2.4129999999999998</v>
          </cell>
          <cell r="F32">
            <v>0</v>
          </cell>
          <cell r="K32">
            <v>4.3599999999999994</v>
          </cell>
          <cell r="L32">
            <v>4.3599999999999994</v>
          </cell>
          <cell r="M32">
            <v>2.7</v>
          </cell>
          <cell r="O32">
            <v>7.06</v>
          </cell>
          <cell r="S32">
            <v>-7.06</v>
          </cell>
        </row>
        <row r="33">
          <cell r="A33">
            <v>2001</v>
          </cell>
          <cell r="B33">
            <v>11</v>
          </cell>
          <cell r="D33">
            <v>-1.9470000000000001</v>
          </cell>
          <cell r="E33">
            <v>-2.4129999999999998</v>
          </cell>
          <cell r="F33">
            <v>3.1909999999999998</v>
          </cell>
          <cell r="K33">
            <v>-4.3599999999999994</v>
          </cell>
          <cell r="L33">
            <v>-1.1689999999999996</v>
          </cell>
          <cell r="M33">
            <v>-2.7</v>
          </cell>
          <cell r="O33">
            <v>-3.8689999999999998</v>
          </cell>
          <cell r="S33">
            <v>3.8689999999999998</v>
          </cell>
        </row>
        <row r="34">
          <cell r="A34">
            <v>2002</v>
          </cell>
          <cell r="B34">
            <v>12</v>
          </cell>
          <cell r="D34">
            <v>0</v>
          </cell>
          <cell r="E34">
            <v>0</v>
          </cell>
          <cell r="F34">
            <v>-3.1909999999999998</v>
          </cell>
          <cell r="I34">
            <v>0.67200000000000004</v>
          </cell>
          <cell r="K34">
            <v>0</v>
          </cell>
          <cell r="L34">
            <v>-2.5189999999999997</v>
          </cell>
          <cell r="M34">
            <v>0</v>
          </cell>
          <cell r="O34">
            <v>-2.5189999999999997</v>
          </cell>
          <cell r="S34">
            <v>2.5189999999999997</v>
          </cell>
        </row>
        <row r="35">
          <cell r="A35">
            <v>2003</v>
          </cell>
          <cell r="B35">
            <v>12</v>
          </cell>
          <cell r="D35">
            <v>0</v>
          </cell>
          <cell r="E35">
            <v>0</v>
          </cell>
          <cell r="F35">
            <v>0</v>
          </cell>
          <cell r="I35">
            <v>1.1479999999999999</v>
          </cell>
          <cell r="K35">
            <v>0</v>
          </cell>
          <cell r="L35">
            <v>1.1479999999999999</v>
          </cell>
          <cell r="M35">
            <v>0</v>
          </cell>
          <cell r="O35">
            <v>1.1479999999999999</v>
          </cell>
          <cell r="S35">
            <v>-1.1479999999999999</v>
          </cell>
        </row>
        <row r="36">
          <cell r="A36">
            <v>2004</v>
          </cell>
          <cell r="B36">
            <v>12</v>
          </cell>
          <cell r="D36">
            <v>0</v>
          </cell>
          <cell r="E36">
            <v>0</v>
          </cell>
          <cell r="F36">
            <v>0</v>
          </cell>
          <cell r="I36">
            <v>1.478</v>
          </cell>
          <cell r="K36">
            <v>0</v>
          </cell>
          <cell r="L36">
            <v>1.478</v>
          </cell>
          <cell r="M36">
            <v>0</v>
          </cell>
          <cell r="O36">
            <v>1.478</v>
          </cell>
          <cell r="S36">
            <v>-1.478</v>
          </cell>
        </row>
        <row r="37">
          <cell r="A37">
            <v>2005</v>
          </cell>
          <cell r="B37">
            <v>13</v>
          </cell>
          <cell r="D37">
            <v>2.6560000000000001</v>
          </cell>
          <cell r="E37">
            <v>2.7280000000000002</v>
          </cell>
          <cell r="F37">
            <v>4.0999999999999996</v>
          </cell>
          <cell r="I37">
            <v>1.859</v>
          </cell>
          <cell r="K37">
            <v>5.3840000000000003</v>
          </cell>
          <cell r="L37">
            <v>11.343</v>
          </cell>
          <cell r="M37">
            <v>4</v>
          </cell>
          <cell r="O37">
            <v>15.343</v>
          </cell>
          <cell r="S37">
            <v>-15.343</v>
          </cell>
        </row>
        <row r="38">
          <cell r="A38">
            <v>2006</v>
          </cell>
          <cell r="B38">
            <v>12</v>
          </cell>
          <cell r="D38">
            <v>0.48899999999999988</v>
          </cell>
          <cell r="E38">
            <v>0.33199999999999985</v>
          </cell>
          <cell r="F38">
            <v>-8.8000000000000007</v>
          </cell>
          <cell r="G38">
            <v>0.253</v>
          </cell>
          <cell r="I38">
            <v>-5.6509999999999998</v>
          </cell>
          <cell r="K38">
            <v>1.0739999999999998</v>
          </cell>
          <cell r="L38">
            <v>-13.377000000000001</v>
          </cell>
          <cell r="M38">
            <v>0.125</v>
          </cell>
          <cell r="O38">
            <v>-13.252000000000001</v>
          </cell>
          <cell r="S38">
            <v>13.252000000000001</v>
          </cell>
        </row>
        <row r="39">
          <cell r="A39">
            <v>2007</v>
          </cell>
          <cell r="B39">
            <v>11</v>
          </cell>
          <cell r="D39">
            <v>-3.145</v>
          </cell>
          <cell r="E39">
            <v>-3.06</v>
          </cell>
          <cell r="F39">
            <v>4.7</v>
          </cell>
          <cell r="G39">
            <v>7.1999999999999995E-2</v>
          </cell>
          <cell r="I39">
            <v>-1.298</v>
          </cell>
          <cell r="K39">
            <v>-6.133</v>
          </cell>
          <cell r="L39">
            <v>-2.7309999999999999</v>
          </cell>
          <cell r="M39">
            <v>-4.125</v>
          </cell>
          <cell r="O39">
            <v>-6.8559999999999999</v>
          </cell>
          <cell r="S39">
            <v>6.8559999999999999</v>
          </cell>
        </row>
        <row r="40">
          <cell r="A40">
            <v>2008</v>
          </cell>
          <cell r="B40">
            <v>12</v>
          </cell>
          <cell r="D40">
            <v>0</v>
          </cell>
          <cell r="E40">
            <v>0</v>
          </cell>
          <cell r="F40">
            <v>0</v>
          </cell>
          <cell r="G40">
            <v>-0.32500000000000001</v>
          </cell>
          <cell r="K40">
            <v>-0.32500000000000001</v>
          </cell>
          <cell r="L40">
            <v>-0.32500000000000001</v>
          </cell>
          <cell r="M40">
            <v>0</v>
          </cell>
          <cell r="O40">
            <v>-0.32500000000000001</v>
          </cell>
          <cell r="S40">
            <v>0.32500000000000001</v>
          </cell>
        </row>
        <row r="41">
          <cell r="A41">
            <v>2009</v>
          </cell>
          <cell r="B41">
            <v>12</v>
          </cell>
          <cell r="D41">
            <v>0</v>
          </cell>
          <cell r="E41">
            <v>0</v>
          </cell>
          <cell r="F41">
            <v>0</v>
          </cell>
          <cell r="G41">
            <v>0</v>
          </cell>
          <cell r="K41">
            <v>0</v>
          </cell>
          <cell r="L41">
            <v>0</v>
          </cell>
          <cell r="M41">
            <v>0</v>
          </cell>
          <cell r="O41">
            <v>0</v>
          </cell>
          <cell r="S41">
            <v>0</v>
          </cell>
        </row>
        <row r="42">
          <cell r="A42">
            <v>2010</v>
          </cell>
          <cell r="B42">
            <v>12</v>
          </cell>
          <cell r="D42">
            <v>0</v>
          </cell>
          <cell r="E42">
            <v>0</v>
          </cell>
          <cell r="F42">
            <v>0</v>
          </cell>
          <cell r="G42">
            <v>0</v>
          </cell>
          <cell r="K42">
            <v>0</v>
          </cell>
          <cell r="L42">
            <v>0</v>
          </cell>
          <cell r="M42">
            <v>0</v>
          </cell>
          <cell r="O42">
            <v>0</v>
          </cell>
          <cell r="S42">
            <v>0</v>
          </cell>
        </row>
        <row r="43">
          <cell r="A43">
            <v>2011</v>
          </cell>
          <cell r="B43">
            <v>13</v>
          </cell>
          <cell r="D43">
            <v>4.1429999999999998</v>
          </cell>
          <cell r="E43">
            <v>3.9239999999999999</v>
          </cell>
          <cell r="F43">
            <v>15.087999999999999</v>
          </cell>
          <cell r="G43">
            <v>0</v>
          </cell>
          <cell r="H43">
            <v>3.8759999999999999</v>
          </cell>
          <cell r="K43">
            <v>11.943</v>
          </cell>
          <cell r="L43">
            <v>27.031000000000002</v>
          </cell>
          <cell r="M43">
            <v>4.29</v>
          </cell>
          <cell r="O43">
            <v>31.321000000000002</v>
          </cell>
          <cell r="S43">
            <v>-31.321000000000002</v>
          </cell>
        </row>
        <row r="44">
          <cell r="A44">
            <v>2012</v>
          </cell>
          <cell r="B44">
            <v>11</v>
          </cell>
          <cell r="D44">
            <v>-4.1429999999999998</v>
          </cell>
          <cell r="E44">
            <v>-3.9239999999999999</v>
          </cell>
          <cell r="F44">
            <v>-15.087999999999999</v>
          </cell>
          <cell r="G44">
            <v>0.46800000000000003</v>
          </cell>
          <cell r="H44">
            <v>-3.8759999999999999</v>
          </cell>
          <cell r="K44">
            <v>-11.475</v>
          </cell>
          <cell r="L44">
            <v>-26.563000000000002</v>
          </cell>
          <cell r="M44">
            <v>-4.29</v>
          </cell>
          <cell r="O44">
            <v>-30.853000000000002</v>
          </cell>
          <cell r="S44">
            <v>30.853000000000002</v>
          </cell>
        </row>
        <row r="45">
          <cell r="A45">
            <v>2013</v>
          </cell>
          <cell r="B45">
            <v>12</v>
          </cell>
          <cell r="D45">
            <v>0</v>
          </cell>
          <cell r="E45">
            <v>0</v>
          </cell>
          <cell r="F45">
            <v>0</v>
          </cell>
          <cell r="G45">
            <v>-0.46800000000000003</v>
          </cell>
          <cell r="H45">
            <v>0</v>
          </cell>
          <cell r="K45">
            <v>-0.46800000000000003</v>
          </cell>
          <cell r="L45">
            <v>-0.46800000000000003</v>
          </cell>
          <cell r="M45">
            <v>0</v>
          </cell>
          <cell r="O45">
            <v>-0.46800000000000003</v>
          </cell>
          <cell r="S45">
            <v>0.46800000000000003</v>
          </cell>
        </row>
        <row r="46">
          <cell r="A46">
            <v>2014</v>
          </cell>
          <cell r="B46">
            <v>12</v>
          </cell>
          <cell r="D46">
            <v>0</v>
          </cell>
          <cell r="E46">
            <v>0</v>
          </cell>
          <cell r="F46">
            <v>0</v>
          </cell>
          <cell r="G46">
            <v>0</v>
          </cell>
          <cell r="H46">
            <v>0</v>
          </cell>
          <cell r="K46">
            <v>0</v>
          </cell>
          <cell r="L46">
            <v>0</v>
          </cell>
          <cell r="M46">
            <v>0</v>
          </cell>
          <cell r="O46">
            <v>0</v>
          </cell>
          <cell r="S46">
            <v>0</v>
          </cell>
        </row>
        <row r="47">
          <cell r="A47">
            <v>2015</v>
          </cell>
          <cell r="B47">
            <v>12</v>
          </cell>
          <cell r="D47">
            <v>0</v>
          </cell>
          <cell r="E47">
            <v>0</v>
          </cell>
          <cell r="F47">
            <v>0</v>
          </cell>
          <cell r="G47">
            <v>0</v>
          </cell>
          <cell r="H47">
            <v>0</v>
          </cell>
          <cell r="K47">
            <v>0</v>
          </cell>
          <cell r="L47">
            <v>0</v>
          </cell>
          <cell r="M47">
            <v>0</v>
          </cell>
          <cell r="O47">
            <v>0</v>
          </cell>
          <cell r="S47">
            <v>0</v>
          </cell>
        </row>
        <row r="48">
          <cell r="A48">
            <v>2016</v>
          </cell>
          <cell r="B48">
            <v>13</v>
          </cell>
          <cell r="D48">
            <v>6.577</v>
          </cell>
          <cell r="E48">
            <v>4.3710000000000004</v>
          </cell>
          <cell r="F48">
            <v>21.669452389112752</v>
          </cell>
          <cell r="G48">
            <v>0</v>
          </cell>
          <cell r="H48">
            <v>4.3499999999999996</v>
          </cell>
          <cell r="K48">
            <v>15.298</v>
          </cell>
          <cell r="L48">
            <v>36.967452389112758</v>
          </cell>
          <cell r="M48">
            <v>3.99</v>
          </cell>
          <cell r="O48">
            <v>40.95745238911276</v>
          </cell>
          <cell r="S48">
            <v>-40.95745238911276</v>
          </cell>
        </row>
        <row r="49">
          <cell r="A49">
            <v>2017</v>
          </cell>
          <cell r="B49">
            <v>12</v>
          </cell>
          <cell r="D49">
            <v>0.83699999999999997</v>
          </cell>
          <cell r="E49">
            <v>0.10100000000000001</v>
          </cell>
          <cell r="F49">
            <v>1.9239999999999999</v>
          </cell>
          <cell r="G49">
            <v>0.23799999999999999</v>
          </cell>
          <cell r="H49">
            <v>0.15</v>
          </cell>
          <cell r="K49">
            <v>1.3260000000000001</v>
          </cell>
          <cell r="L49">
            <v>3.25</v>
          </cell>
          <cell r="M49">
            <v>6.0000000000000005E-2</v>
          </cell>
          <cell r="O49">
            <v>3.31</v>
          </cell>
          <cell r="S49">
            <v>-3.31</v>
          </cell>
        </row>
        <row r="50">
          <cell r="A50">
            <v>2018</v>
          </cell>
          <cell r="B50">
            <v>11</v>
          </cell>
          <cell r="D50">
            <v>-7.4139999999999997</v>
          </cell>
          <cell r="E50">
            <v>-4.4720000000000004</v>
          </cell>
          <cell r="F50">
            <v>-23.593</v>
          </cell>
          <cell r="G50">
            <v>-0.23799999999999999</v>
          </cell>
          <cell r="H50">
            <v>-4.5</v>
          </cell>
          <cell r="K50">
            <v>-16.624000000000002</v>
          </cell>
          <cell r="L50">
            <v>-40.216999999999999</v>
          </cell>
          <cell r="M50">
            <v>-4.05</v>
          </cell>
          <cell r="O50">
            <v>-44.266999999999996</v>
          </cell>
          <cell r="S50">
            <v>44.266999999999996</v>
          </cell>
        </row>
        <row r="51">
          <cell r="A51">
            <v>2019</v>
          </cell>
          <cell r="B51">
            <v>12</v>
          </cell>
          <cell r="D51">
            <v>0</v>
          </cell>
          <cell r="E51">
            <v>0</v>
          </cell>
          <cell r="F51">
            <v>0</v>
          </cell>
          <cell r="G51">
            <v>0</v>
          </cell>
          <cell r="H51">
            <v>0</v>
          </cell>
          <cell r="K51">
            <v>0</v>
          </cell>
          <cell r="L51">
            <v>0</v>
          </cell>
          <cell r="M51">
            <v>0</v>
          </cell>
          <cell r="O51">
            <v>0</v>
          </cell>
          <cell r="S51">
            <v>0</v>
          </cell>
        </row>
        <row r="52">
          <cell r="A52">
            <v>2020</v>
          </cell>
          <cell r="B52">
            <v>12</v>
          </cell>
          <cell r="D52">
            <v>0</v>
          </cell>
          <cell r="E52">
            <v>0</v>
          </cell>
          <cell r="F52">
            <v>0</v>
          </cell>
          <cell r="G52">
            <v>0</v>
          </cell>
          <cell r="H52">
            <v>0</v>
          </cell>
          <cell r="K52">
            <v>0</v>
          </cell>
          <cell r="L52">
            <v>0</v>
          </cell>
          <cell r="M52">
            <v>0</v>
          </cell>
          <cell r="O52">
            <v>0</v>
          </cell>
          <cell r="S52">
            <v>0</v>
          </cell>
        </row>
        <row r="53">
          <cell r="A53">
            <v>2021</v>
          </cell>
          <cell r="B53">
            <v>12</v>
          </cell>
          <cell r="D53">
            <v>0</v>
          </cell>
          <cell r="E53">
            <v>0</v>
          </cell>
          <cell r="F53">
            <v>0</v>
          </cell>
          <cell r="G53">
            <v>0</v>
          </cell>
          <cell r="H53">
            <v>0</v>
          </cell>
          <cell r="K53">
            <v>0</v>
          </cell>
          <cell r="L53">
            <v>0</v>
          </cell>
          <cell r="M53">
            <v>0</v>
          </cell>
          <cell r="O53">
            <v>0</v>
          </cell>
          <cell r="S53">
            <v>0</v>
          </cell>
        </row>
        <row r="54">
          <cell r="A54">
            <v>2022</v>
          </cell>
          <cell r="B54">
            <v>13</v>
          </cell>
          <cell r="D54">
            <v>9.8109999999999999</v>
          </cell>
          <cell r="E54">
            <v>4.5199999999999996</v>
          </cell>
          <cell r="F54">
            <v>37.792999999999999</v>
          </cell>
          <cell r="G54">
            <v>0</v>
          </cell>
          <cell r="H54">
            <v>5.0999999999999996</v>
          </cell>
          <cell r="K54">
            <v>19.430999999999997</v>
          </cell>
          <cell r="L54">
            <v>57.223999999999997</v>
          </cell>
          <cell r="M54">
            <v>4.88</v>
          </cell>
          <cell r="O54">
            <v>62.103999999999999</v>
          </cell>
          <cell r="S54">
            <v>-62.103999999999999</v>
          </cell>
        </row>
        <row r="55">
          <cell r="A55">
            <v>2023</v>
          </cell>
          <cell r="B55">
            <v>12</v>
          </cell>
          <cell r="D55">
            <v>0.746</v>
          </cell>
          <cell r="E55">
            <v>0.29499999999999998</v>
          </cell>
          <cell r="F55">
            <v>3.7360000000000002</v>
          </cell>
          <cell r="G55">
            <v>0.36041845929657812</v>
          </cell>
          <cell r="H55">
            <v>0.15</v>
          </cell>
          <cell r="K55">
            <v>1.5514184592965781</v>
          </cell>
          <cell r="L55">
            <v>5.2874184592965783</v>
          </cell>
          <cell r="M55">
            <v>0.14499999999999999</v>
          </cell>
          <cell r="O55">
            <v>5.4324184592965779</v>
          </cell>
          <cell r="S55">
            <v>-5.4324184592965779</v>
          </cell>
        </row>
        <row r="56">
          <cell r="A56">
            <v>2024</v>
          </cell>
          <cell r="B56">
            <v>11</v>
          </cell>
          <cell r="D56">
            <v>-10.557</v>
          </cell>
          <cell r="E56">
            <v>-4.8150000000000004</v>
          </cell>
          <cell r="F56">
            <v>-41.529000000000003</v>
          </cell>
          <cell r="G56">
            <v>-0.36041845929657812</v>
          </cell>
          <cell r="H56">
            <v>-5.25</v>
          </cell>
          <cell r="K56">
            <v>-20.982418459296579</v>
          </cell>
          <cell r="L56">
            <v>-62.511418459296578</v>
          </cell>
          <cell r="M56">
            <v>-5.0250000000000004</v>
          </cell>
          <cell r="O56">
            <v>-67.536418459296584</v>
          </cell>
          <cell r="S56">
            <v>67.536418459296584</v>
          </cell>
        </row>
        <row r="57">
          <cell r="A57">
            <v>2025</v>
          </cell>
          <cell r="B57">
            <v>12</v>
          </cell>
          <cell r="D57">
            <v>0</v>
          </cell>
          <cell r="E57">
            <v>0</v>
          </cell>
          <cell r="F57">
            <v>0</v>
          </cell>
          <cell r="G57">
            <v>0</v>
          </cell>
          <cell r="H57">
            <v>0</v>
          </cell>
          <cell r="K57">
            <v>0</v>
          </cell>
          <cell r="L57">
            <v>0</v>
          </cell>
          <cell r="M57">
            <v>0</v>
          </cell>
          <cell r="O57">
            <v>0</v>
          </cell>
          <cell r="S57">
            <v>0</v>
          </cell>
        </row>
        <row r="58">
          <cell r="A58">
            <v>2026</v>
          </cell>
          <cell r="B58">
            <v>12</v>
          </cell>
          <cell r="D58">
            <v>0</v>
          </cell>
          <cell r="E58">
            <v>0</v>
          </cell>
          <cell r="F58">
            <v>0</v>
          </cell>
          <cell r="G58">
            <v>0</v>
          </cell>
          <cell r="H58">
            <v>0</v>
          </cell>
          <cell r="K58">
            <v>0</v>
          </cell>
          <cell r="L58">
            <v>0</v>
          </cell>
          <cell r="M58">
            <v>0</v>
          </cell>
          <cell r="O58">
            <v>0</v>
          </cell>
          <cell r="S58">
            <v>0</v>
          </cell>
        </row>
        <row r="59">
          <cell r="A59">
            <v>2027</v>
          </cell>
          <cell r="B59">
            <v>12</v>
          </cell>
          <cell r="D59">
            <v>0</v>
          </cell>
          <cell r="E59">
            <v>0</v>
          </cell>
          <cell r="F59">
            <v>0</v>
          </cell>
          <cell r="G59">
            <v>0</v>
          </cell>
          <cell r="H59">
            <v>0</v>
          </cell>
          <cell r="K59">
            <v>0</v>
          </cell>
          <cell r="L59">
            <v>0</v>
          </cell>
          <cell r="M59">
            <v>0</v>
          </cell>
          <cell r="O59">
            <v>0</v>
          </cell>
          <cell r="S59">
            <v>0</v>
          </cell>
        </row>
        <row r="60">
          <cell r="A60">
            <v>2028</v>
          </cell>
          <cell r="B60">
            <v>13</v>
          </cell>
          <cell r="D60">
            <v>12.09</v>
          </cell>
          <cell r="E60">
            <v>5.4370000000000003</v>
          </cell>
          <cell r="F60">
            <v>63.966000000000001</v>
          </cell>
          <cell r="G60">
            <v>0.41983348737540199</v>
          </cell>
          <cell r="H60">
            <v>5.95</v>
          </cell>
          <cell r="K60">
            <v>23.896833487375403</v>
          </cell>
          <cell r="L60">
            <v>87.862833487375397</v>
          </cell>
          <cell r="M60">
            <v>5.7350000000000003</v>
          </cell>
          <cell r="O60">
            <v>93.597833487375397</v>
          </cell>
          <cell r="S60">
            <v>-93.597833487375397</v>
          </cell>
        </row>
        <row r="61">
          <cell r="A61">
            <v>2029</v>
          </cell>
          <cell r="B61">
            <v>11</v>
          </cell>
          <cell r="D61">
            <v>-12.09</v>
          </cell>
          <cell r="E61">
            <v>-5.4370000000000003</v>
          </cell>
          <cell r="F61">
            <v>-63.966000000000001</v>
          </cell>
          <cell r="G61">
            <v>2.2273928962219997E-2</v>
          </cell>
          <cell r="H61">
            <v>-5.95</v>
          </cell>
          <cell r="K61">
            <v>-23.454726071037779</v>
          </cell>
          <cell r="L61">
            <v>-87.420726071037777</v>
          </cell>
          <cell r="M61">
            <v>-5.7350000000000003</v>
          </cell>
          <cell r="O61">
            <v>-93.155726071037776</v>
          </cell>
          <cell r="S61">
            <v>93.155726071037776</v>
          </cell>
        </row>
      </sheetData>
      <sheetData sheetId="22"/>
      <sheetData sheetId="23"/>
      <sheetData sheetId="24">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TAXII</v>
          </cell>
          <cell r="S9" t="str">
            <v>TAXSI</v>
          </cell>
          <cell r="T9" t="str">
            <v>TAXCORP</v>
          </cell>
          <cell r="U9" t="str">
            <v>TAXEX</v>
          </cell>
          <cell r="V9" t="str">
            <v>TAXO</v>
          </cell>
          <cell r="W9" t="str">
            <v>TAXTOT</v>
          </cell>
          <cell r="X9" t="str">
            <v>DEFICIT</v>
          </cell>
          <cell r="Y9" t="str">
            <v>DHBP</v>
          </cell>
          <cell r="Z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7.780936526230418</v>
          </cell>
          <cell r="S10">
            <v>2.9104878985785634</v>
          </cell>
          <cell r="T10">
            <v>3.5041618645153032</v>
          </cell>
          <cell r="U10">
            <v>2.1400947624535793</v>
          </cell>
          <cell r="V10">
            <v>0.68331412472787889</v>
          </cell>
          <cell r="W10">
            <v>17.018995176505744</v>
          </cell>
          <cell r="X10">
            <v>-1.2199598753574905</v>
          </cell>
          <cell r="Y10">
            <v>42.346011012933801</v>
          </cell>
          <cell r="Z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7.6978324166936254</v>
          </cell>
          <cell r="S11">
            <v>3.2034940148819149</v>
          </cell>
          <cell r="T11">
            <v>3.4906179230022643</v>
          </cell>
          <cell r="U11">
            <v>2.1342607570365577</v>
          </cell>
          <cell r="V11">
            <v>0.7109349725008095</v>
          </cell>
          <cell r="W11">
            <v>17.237140084115172</v>
          </cell>
          <cell r="X11">
            <v>-0.7693303138142995</v>
          </cell>
          <cell r="Y11">
            <v>41.083468133290197</v>
          </cell>
          <cell r="Z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7.3593773613419984</v>
          </cell>
          <cell r="S12">
            <v>3.3191778751700167</v>
          </cell>
          <cell r="T12">
            <v>3.5504004836028407</v>
          </cell>
          <cell r="U12">
            <v>2.0751095662687016</v>
          </cell>
          <cell r="V12">
            <v>0.7146743237116514</v>
          </cell>
          <cell r="W12">
            <v>17.018739610095206</v>
          </cell>
          <cell r="X12">
            <v>-0.89390962671905572</v>
          </cell>
          <cell r="Y12">
            <v>38.816533172132381</v>
          </cell>
          <cell r="Z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6.8786522398054482</v>
          </cell>
          <cell r="S13">
            <v>3.1356571388291683</v>
          </cell>
          <cell r="T13">
            <v>3.5894688612413206</v>
          </cell>
          <cell r="U13">
            <v>2.0540654847918796</v>
          </cell>
          <cell r="V13">
            <v>0.8109117823282681</v>
          </cell>
          <cell r="W13">
            <v>16.468755506996086</v>
          </cell>
          <cell r="X13">
            <v>-0.1990624889860087</v>
          </cell>
          <cell r="Y13">
            <v>36.764247700278432</v>
          </cell>
          <cell r="Z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7.1041353022198006</v>
          </cell>
          <cell r="S14">
            <v>3.2731349498702711</v>
          </cell>
          <cell r="T14">
            <v>3.8531663410102821</v>
          </cell>
          <cell r="U14">
            <v>1.6735962074377781</v>
          </cell>
          <cell r="V14">
            <v>0.85947660078798305</v>
          </cell>
          <cell r="W14">
            <v>16.763509401326115</v>
          </cell>
          <cell r="X14">
            <v>-0.47355776930715243</v>
          </cell>
          <cell r="Y14">
            <v>33.788910599314519</v>
          </cell>
          <cell r="Z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7.3549505394339683</v>
          </cell>
          <cell r="S15">
            <v>3.8993455067093037</v>
          </cell>
          <cell r="T15">
            <v>4.0609664983114673</v>
          </cell>
          <cell r="U15">
            <v>1.6399988045784644</v>
          </cell>
          <cell r="V15">
            <v>0.83524102686709856</v>
          </cell>
          <cell r="W15">
            <v>17.790502375900303</v>
          </cell>
          <cell r="X15">
            <v>-1.0330832909954835</v>
          </cell>
          <cell r="Y15">
            <v>31.873046232927884</v>
          </cell>
          <cell r="Z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7.6568531877558978</v>
          </cell>
          <cell r="S16">
            <v>3.7794056207002198</v>
          </cell>
          <cell r="T16">
            <v>3.1936049912263598</v>
          </cell>
          <cell r="U16">
            <v>1.5685597303846475</v>
          </cell>
          <cell r="V16">
            <v>0.84449767428905809</v>
          </cell>
          <cell r="W16">
            <v>17.042921204356183</v>
          </cell>
          <cell r="X16">
            <v>-2.8032197866473556</v>
          </cell>
          <cell r="Y16">
            <v>32.258585633512524</v>
          </cell>
          <cell r="Z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8.9004616051618157</v>
          </cell>
          <cell r="S17">
            <v>3.9800056106704749</v>
          </cell>
          <cell r="T17">
            <v>3.7416031215730277</v>
          </cell>
          <cell r="U17">
            <v>1.5528295631327944</v>
          </cell>
          <cell r="V17">
            <v>0.88934227640203134</v>
          </cell>
          <cell r="W17">
            <v>19.064242176940148</v>
          </cell>
          <cell r="X17">
            <v>0.33082553365127082</v>
          </cell>
          <cell r="Y17">
            <v>28.370406263548496</v>
          </cell>
          <cell r="Z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8.6380203979267698</v>
          </cell>
          <cell r="S18">
            <v>4.2383738982969881</v>
          </cell>
          <cell r="T18">
            <v>3.1365036902572432</v>
          </cell>
          <cell r="U18">
            <v>1.500465760622925</v>
          </cell>
          <cell r="V18">
            <v>0.90754054505935255</v>
          </cell>
          <cell r="W18">
            <v>18.420904292163279</v>
          </cell>
          <cell r="X18">
            <v>-0.27152650058518768</v>
          </cell>
          <cell r="Y18">
            <v>27.056918336637448</v>
          </cell>
          <cell r="Z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7.7228964220142418</v>
          </cell>
          <cell r="S19">
            <v>4.2385025301150865</v>
          </cell>
          <cell r="T19">
            <v>2.3989073485289509</v>
          </cell>
          <cell r="U19">
            <v>1.4879763557386594</v>
          </cell>
          <cell r="V19">
            <v>0.91218485513411884</v>
          </cell>
          <cell r="W19">
            <v>16.760467511531058</v>
          </cell>
          <cell r="X19">
            <v>-2.0628722403833248</v>
          </cell>
          <cell r="Y19">
            <v>27.140477363306616</v>
          </cell>
          <cell r="Z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7.7892702980472768</v>
          </cell>
          <cell r="S20">
            <v>4.3226310380267208</v>
          </cell>
          <cell r="T20">
            <v>2.6446865364850973</v>
          </cell>
          <cell r="U20">
            <v>1.272517985611511</v>
          </cell>
          <cell r="V20">
            <v>1.0158273381294971</v>
          </cell>
          <cell r="W20">
            <v>17.044933196300104</v>
          </cell>
          <cell r="X20">
            <v>-1.921726618705035</v>
          </cell>
          <cell r="Y20">
            <v>26.505817060637206</v>
          </cell>
          <cell r="Z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7.6324456190282577</v>
          </cell>
          <cell r="S21">
            <v>4.6657672475928225</v>
          </cell>
          <cell r="T21">
            <v>2.6726052967158886</v>
          </cell>
          <cell r="U21">
            <v>1.2020181485519972</v>
          </cell>
          <cell r="V21">
            <v>0.88894638599863363</v>
          </cell>
          <cell r="W21">
            <v>17.061782697887597</v>
          </cell>
          <cell r="X21">
            <v>-1.1021456689275324</v>
          </cell>
          <cell r="Y21">
            <v>25.201722449130465</v>
          </cell>
          <cell r="Z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8.0218498162322565</v>
          </cell>
          <cell r="S22">
            <v>5.0626159085544726</v>
          </cell>
          <cell r="T22">
            <v>2.6044441447213136</v>
          </cell>
          <cell r="U22">
            <v>1.1359206932596015</v>
          </cell>
          <cell r="V22">
            <v>0.92639174562497861</v>
          </cell>
          <cell r="W22">
            <v>17.751222308392624</v>
          </cell>
          <cell r="X22">
            <v>-0.41373031662002169</v>
          </cell>
          <cell r="Y22">
            <v>23.178271571635705</v>
          </cell>
          <cell r="Z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7.6161613018653638</v>
          </cell>
          <cell r="S23">
            <v>5.2606064377615631</v>
          </cell>
          <cell r="T23">
            <v>2.5278715559220255</v>
          </cell>
          <cell r="U23">
            <v>1.0299796194595268</v>
          </cell>
          <cell r="V23">
            <v>0.93333540768859613</v>
          </cell>
          <cell r="W23">
            <v>17.367954322697077</v>
          </cell>
          <cell r="X23">
            <v>-3.3132224590444506</v>
          </cell>
          <cell r="Y23">
            <v>24.562440686404159</v>
          </cell>
          <cell r="Z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7.3681764738816424</v>
          </cell>
          <cell r="S24">
            <v>5.0819662952802203</v>
          </cell>
          <cell r="T24">
            <v>2.3184032249034212</v>
          </cell>
          <cell r="U24">
            <v>0.94972285986226979</v>
          </cell>
          <cell r="V24">
            <v>0.9694865908963658</v>
          </cell>
          <cell r="W24">
            <v>16.687755444823917</v>
          </cell>
          <cell r="X24">
            <v>-4.1281003303286479</v>
          </cell>
          <cell r="Y24">
            <v>26.728850568277252</v>
          </cell>
          <cell r="Z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3.4629814876563794</v>
          </cell>
          <cell r="M25">
            <v>9.0027046052387831</v>
          </cell>
          <cell r="N25">
            <v>18.73794968693268</v>
          </cell>
          <cell r="O25">
            <v>1.4770849542440072</v>
          </cell>
          <cell r="P25">
            <v>20.215034641176686</v>
          </cell>
          <cell r="Q25">
            <v>13.198226569350277</v>
          </cell>
          <cell r="R25">
            <v>7.7865955318439486</v>
          </cell>
          <cell r="S25">
            <v>5.2602719424993509</v>
          </cell>
          <cell r="T25">
            <v>2.7116199226902795</v>
          </cell>
          <cell r="U25">
            <v>0.86685685351907427</v>
          </cell>
          <cell r="V25">
            <v>0.9389796598866299</v>
          </cell>
          <cell r="W25">
            <v>17.564323910439285</v>
          </cell>
          <cell r="X25">
            <v>-2.6507107307374058</v>
          </cell>
          <cell r="Y25">
            <v>27.125288676472405</v>
          </cell>
          <cell r="Z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1.4300732367107261</v>
          </cell>
          <cell r="K26">
            <v>5.4964481294948211</v>
          </cell>
          <cell r="L26">
            <v>3.5021223251006184</v>
          </cell>
          <cell r="M26">
            <v>8.9985704545954395</v>
          </cell>
          <cell r="N26">
            <v>18.618751237106601</v>
          </cell>
          <cell r="O26">
            <v>1.5596560293826565</v>
          </cell>
          <cell r="P26">
            <v>20.178407266489256</v>
          </cell>
          <cell r="Q26">
            <v>13.12230310761178</v>
          </cell>
          <cell r="R26">
            <v>7.9609404209461401</v>
          </cell>
          <cell r="S26">
            <v>5.3208559678022391</v>
          </cell>
          <cell r="T26">
            <v>2.6370494182849855</v>
          </cell>
          <cell r="U26">
            <v>0.80828696474521122</v>
          </cell>
          <cell r="V26">
            <v>0.84796234797334369</v>
          </cell>
          <cell r="W26">
            <v>17.575095119751918</v>
          </cell>
          <cell r="X26">
            <v>-2.6033121467373377</v>
          </cell>
          <cell r="Y26">
            <v>26.705051793529659</v>
          </cell>
          <cell r="Z26">
            <v>2273.4499999999998</v>
          </cell>
        </row>
        <row r="27">
          <cell r="A27">
            <v>1979</v>
          </cell>
          <cell r="B27">
            <v>4.5516891924812182</v>
          </cell>
          <cell r="C27">
            <v>4.8028609570953877</v>
          </cell>
          <cell r="D27">
            <v>9.354550149576605</v>
          </cell>
          <cell r="E27">
            <v>3.9988696491040017</v>
          </cell>
          <cell r="F27">
            <v>0.99420207945587258</v>
          </cell>
          <cell r="G27">
            <v>0.48359529540161572</v>
          </cell>
          <cell r="H27">
            <v>0</v>
          </cell>
          <cell r="I27">
            <v>0</v>
          </cell>
          <cell r="J27">
            <v>1.4777973748574882</v>
          </cell>
          <cell r="K27">
            <v>5.4766670239614896</v>
          </cell>
          <cell r="L27">
            <v>3.1528994474922785</v>
          </cell>
          <cell r="M27">
            <v>8.629566471453769</v>
          </cell>
          <cell r="N27">
            <v>17.984116621030374</v>
          </cell>
          <cell r="O27">
            <v>1.661732749968331</v>
          </cell>
          <cell r="P27">
            <v>19.645849370998704</v>
          </cell>
          <cell r="Q27">
            <v>12.507449597068884</v>
          </cell>
          <cell r="R27">
            <v>8.4909230874170518</v>
          </cell>
          <cell r="S27">
            <v>5.4155111427262899</v>
          </cell>
          <cell r="T27">
            <v>2.5599329584985826</v>
          </cell>
          <cell r="U27">
            <v>0.73063543260282793</v>
          </cell>
          <cell r="V27">
            <v>0.86140533798466279</v>
          </cell>
          <cell r="W27">
            <v>18.058407959229413</v>
          </cell>
          <cell r="X27">
            <v>-1.5874414117692883</v>
          </cell>
          <cell r="Y27">
            <v>24.957602096995803</v>
          </cell>
          <cell r="Z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1.6106235896701171</v>
          </cell>
          <cell r="K28">
            <v>5.8032164475804997</v>
          </cell>
          <cell r="L28">
            <v>3.5841183423475051</v>
          </cell>
          <cell r="M28">
            <v>9.3873347899280049</v>
          </cell>
          <cell r="N28">
            <v>19.284644865503775</v>
          </cell>
          <cell r="O28">
            <v>1.8816218345929294</v>
          </cell>
          <cell r="P28">
            <v>21.166266700096706</v>
          </cell>
          <cell r="Q28">
            <v>13.481428417923274</v>
          </cell>
          <cell r="R28">
            <v>8.742039471327768</v>
          </cell>
          <cell r="S28">
            <v>5.6521723557434003</v>
          </cell>
          <cell r="T28">
            <v>2.3138364554604389</v>
          </cell>
          <cell r="U28">
            <v>0.87141373258354526</v>
          </cell>
          <cell r="V28">
            <v>0.94240481392600073</v>
          </cell>
          <cell r="W28">
            <v>18.521866829041151</v>
          </cell>
          <cell r="X28">
            <v>-2.6443998710555516</v>
          </cell>
          <cell r="Y28">
            <v>25.499588094129443</v>
          </cell>
          <cell r="Z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1.7477200009574798</v>
          </cell>
          <cell r="K29">
            <v>6.1483295965020064</v>
          </cell>
          <cell r="L29">
            <v>3.47632231965467</v>
          </cell>
          <cell r="M29">
            <v>9.6246519161566759</v>
          </cell>
          <cell r="N29">
            <v>19.452002329867788</v>
          </cell>
          <cell r="O29">
            <v>2.1947354562790737</v>
          </cell>
          <cell r="P29">
            <v>21.646737786146861</v>
          </cell>
          <cell r="Q29">
            <v>13.303672733365785</v>
          </cell>
          <cell r="R29">
            <v>9.1253261415953197</v>
          </cell>
          <cell r="S29">
            <v>5.8316909893161197</v>
          </cell>
          <cell r="T29">
            <v>1.9512483144364035</v>
          </cell>
          <cell r="U29">
            <v>1.303417405389016</v>
          </cell>
          <cell r="V29">
            <v>0.91468056076407145</v>
          </cell>
          <cell r="W29">
            <v>19.126363411500932</v>
          </cell>
          <cell r="X29">
            <v>-2.5203743746459302</v>
          </cell>
          <cell r="Y29">
            <v>25.194807267272541</v>
          </cell>
          <cell r="Z29">
            <v>3133.2249999999999</v>
          </cell>
        </row>
        <row r="30">
          <cell r="A30">
            <v>1982</v>
          </cell>
          <cell r="B30">
            <v>5.6116317322347467</v>
          </cell>
          <cell r="C30">
            <v>4.2259042962560551</v>
          </cell>
          <cell r="D30">
            <v>9.8375360284908009</v>
          </cell>
          <cell r="E30">
            <v>4.6453287458312582</v>
          </cell>
          <cell r="F30">
            <v>1.3675585132871564</v>
          </cell>
          <cell r="G30">
            <v>0.52487663542939911</v>
          </cell>
          <cell r="H30">
            <v>0</v>
          </cell>
          <cell r="I30">
            <v>0</v>
          </cell>
          <cell r="J30">
            <v>1.8924351487165554</v>
          </cell>
          <cell r="K30">
            <v>6.5377638945478127</v>
          </cell>
          <cell r="L30">
            <v>3.5655756258771336</v>
          </cell>
          <cell r="M30">
            <v>10.103339520424946</v>
          </cell>
          <cell r="N30">
            <v>19.940875548915749</v>
          </cell>
          <cell r="O30">
            <v>2.5663452397120734</v>
          </cell>
          <cell r="P30">
            <v>22.507220788627823</v>
          </cell>
          <cell r="Q30">
            <v>13.403111654367933</v>
          </cell>
          <cell r="R30">
            <v>8.986192222373127</v>
          </cell>
          <cell r="S30">
            <v>6.081397980895467</v>
          </cell>
          <cell r="T30">
            <v>1.485113253957475</v>
          </cell>
          <cell r="U30">
            <v>1.0958999200205231</v>
          </cell>
          <cell r="V30">
            <v>0.99615193082529596</v>
          </cell>
          <cell r="W30">
            <v>18.64475530807189</v>
          </cell>
          <cell r="X30">
            <v>-3.8624654805559349</v>
          </cell>
          <cell r="Y30">
            <v>27.904537703532679</v>
          </cell>
          <cell r="Z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1.9861425339366512</v>
          </cell>
          <cell r="K31">
            <v>6.7517816742081447</v>
          </cell>
          <cell r="L31">
            <v>3.5776018099547517</v>
          </cell>
          <cell r="M31">
            <v>10.329383484162896</v>
          </cell>
          <cell r="N31">
            <v>20.321182126696833</v>
          </cell>
          <cell r="O31">
            <v>2.5398190045248872</v>
          </cell>
          <cell r="P31">
            <v>22.86100113122172</v>
          </cell>
          <cell r="Q31">
            <v>13.56940045248869</v>
          </cell>
          <cell r="R31">
            <v>8.1713235294117634</v>
          </cell>
          <cell r="S31">
            <v>5.9104638009049779</v>
          </cell>
          <cell r="T31">
            <v>1.047002262443439</v>
          </cell>
          <cell r="U31">
            <v>0.99830316742081437</v>
          </cell>
          <cell r="V31">
            <v>0.85712669683258025</v>
          </cell>
          <cell r="W31">
            <v>16.984219457013573</v>
          </cell>
          <cell r="X31">
            <v>-5.8767816742081447</v>
          </cell>
          <cell r="Y31">
            <v>32.162556561085978</v>
          </cell>
          <cell r="Z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6.3841688453917573</v>
          </cell>
          <cell r="L32">
            <v>2.7634885767280513</v>
          </cell>
          <cell r="M32">
            <v>9.1476574221198099</v>
          </cell>
          <cell r="N32">
            <v>18.75591737514797</v>
          </cell>
          <cell r="O32">
            <v>2.8132964479923022</v>
          </cell>
          <cell r="P32">
            <v>21.569213823140274</v>
          </cell>
          <cell r="Q32">
            <v>12.371748529756214</v>
          </cell>
          <cell r="R32">
            <v>7.5563883595940924</v>
          </cell>
          <cell r="S32">
            <v>6.0614178910785164</v>
          </cell>
          <cell r="T32">
            <v>1.4406300050010443</v>
          </cell>
          <cell r="U32">
            <v>0.94604569308779674</v>
          </cell>
          <cell r="V32">
            <v>0.87089075566415675</v>
          </cell>
          <cell r="W32">
            <v>16.875372704425608</v>
          </cell>
          <cell r="X32">
            <v>-4.6938411187146665</v>
          </cell>
          <cell r="Y32">
            <v>33.094886906759001</v>
          </cell>
          <cell r="Z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2.0337504762463001</v>
          </cell>
          <cell r="K33">
            <v>6.4048298701679318</v>
          </cell>
          <cell r="L33">
            <v>2.9987397790217174</v>
          </cell>
          <cell r="M33">
            <v>9.4035696491896488</v>
          </cell>
          <cell r="N33">
            <v>19.15221710969784</v>
          </cell>
          <cell r="O33">
            <v>3.0357375223469418</v>
          </cell>
          <cell r="P33">
            <v>22.187954632044782</v>
          </cell>
          <cell r="Q33">
            <v>12.747387239529909</v>
          </cell>
          <cell r="R33">
            <v>7.8434043550892412</v>
          </cell>
          <cell r="S33">
            <v>6.2170041909674394</v>
          </cell>
          <cell r="T33">
            <v>1.4379648896573958</v>
          </cell>
          <cell r="U33">
            <v>0.84386741303009871</v>
          </cell>
          <cell r="V33">
            <v>0.86796987192638009</v>
          </cell>
          <cell r="W33">
            <v>17.210210720670556</v>
          </cell>
          <cell r="X33">
            <v>-4.977743911374227</v>
          </cell>
          <cell r="Y33">
            <v>35.339175287945842</v>
          </cell>
          <cell r="Z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6.4067826567246602</v>
          </cell>
          <cell r="L34">
            <v>2.7806241369787368</v>
          </cell>
          <cell r="M34">
            <v>9.1874067937033974</v>
          </cell>
          <cell r="N34">
            <v>18.875780171223418</v>
          </cell>
          <cell r="O34">
            <v>3.0050704225352112</v>
          </cell>
          <cell r="P34">
            <v>21.880850593758634</v>
          </cell>
          <cell r="Q34">
            <v>12.468997514498758</v>
          </cell>
          <cell r="R34">
            <v>7.7096713615023473</v>
          </cell>
          <cell r="S34">
            <v>6.2723225628279478</v>
          </cell>
          <cell r="T34">
            <v>1.3950400441866888</v>
          </cell>
          <cell r="U34">
            <v>0.72729080364540177</v>
          </cell>
          <cell r="V34">
            <v>0.88888152444076129</v>
          </cell>
          <cell r="W34">
            <v>16.993206296603148</v>
          </cell>
          <cell r="X34">
            <v>-4.8876442971554832</v>
          </cell>
          <cell r="Y34">
            <v>38.456183374758353</v>
          </cell>
          <cell r="Z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6.4161589042819838</v>
          </cell>
          <cell r="L35">
            <v>2.4193260830807639</v>
          </cell>
          <cell r="M35">
            <v>8.8354849873627472</v>
          </cell>
          <cell r="N35">
            <v>18.151626063154804</v>
          </cell>
          <cell r="O35">
            <v>2.9073233144211508</v>
          </cell>
          <cell r="P35">
            <v>21.058949377575956</v>
          </cell>
          <cell r="Q35">
            <v>11.735467158872821</v>
          </cell>
          <cell r="R35">
            <v>8.2337629649827484</v>
          </cell>
          <cell r="S35">
            <v>6.3620022442922615</v>
          </cell>
          <cell r="T35">
            <v>1.7603221713003263</v>
          </cell>
          <cell r="U35">
            <v>0.68077564418529046</v>
          </cell>
          <cell r="V35">
            <v>0.88154541545625276</v>
          </cell>
          <cell r="W35">
            <v>17.918408440216879</v>
          </cell>
          <cell r="X35">
            <v>-3.1405409373590745</v>
          </cell>
          <cell r="Y35">
            <v>39.636990970394223</v>
          </cell>
          <cell r="Z35">
            <v>4767.6499999999996</v>
          </cell>
        </row>
        <row r="36">
          <cell r="A36">
            <v>1988</v>
          </cell>
          <cell r="B36">
            <v>5.661480378706055</v>
          </cell>
          <cell r="C36">
            <v>3.3764194179291822</v>
          </cell>
          <cell r="D36">
            <v>9.0378997966352372</v>
          </cell>
          <cell r="E36">
            <v>4.2192447285712893</v>
          </cell>
          <cell r="F36">
            <v>1.4966478870498487</v>
          </cell>
          <cell r="G36">
            <v>0.59281314767784676</v>
          </cell>
          <cell r="H36">
            <v>0</v>
          </cell>
          <cell r="I36">
            <v>0</v>
          </cell>
          <cell r="J36">
            <v>2.0894610347276958</v>
          </cell>
          <cell r="K36">
            <v>6.3087057632989847</v>
          </cell>
          <cell r="L36">
            <v>2.4135018633661245</v>
          </cell>
          <cell r="M36">
            <v>8.7222076266651101</v>
          </cell>
          <cell r="N36">
            <v>17.760107423300347</v>
          </cell>
          <cell r="O36">
            <v>2.9541991417812419</v>
          </cell>
          <cell r="P36">
            <v>20.714306565081589</v>
          </cell>
          <cell r="Q36">
            <v>11.451401660001364</v>
          </cell>
          <cell r="R36">
            <v>7.807280263887673</v>
          </cell>
          <cell r="S36">
            <v>6.5064074495723485</v>
          </cell>
          <cell r="T36">
            <v>1.8391958821068199</v>
          </cell>
          <cell r="U36">
            <v>0.68554358719872333</v>
          </cell>
          <cell r="V36">
            <v>0.8560196942717323</v>
          </cell>
          <cell r="W36">
            <v>17.694446877037297</v>
          </cell>
          <cell r="X36">
            <v>-3.0198596880442907</v>
          </cell>
          <cell r="Y36">
            <v>39.92597133432583</v>
          </cell>
          <cell r="Z36">
            <v>5138.55</v>
          </cell>
        </row>
        <row r="37">
          <cell r="A37">
            <v>1989</v>
          </cell>
          <cell r="B37">
            <v>5.4734795465081216</v>
          </cell>
          <cell r="C37">
            <v>3.3268913122729957</v>
          </cell>
          <cell r="D37">
            <v>8.8003708587811165</v>
          </cell>
          <cell r="E37">
            <v>4.1477674211362503</v>
          </cell>
          <cell r="F37">
            <v>1.4890160090374323</v>
          </cell>
          <cell r="G37">
            <v>0.62297074086242665</v>
          </cell>
          <cell r="H37">
            <v>0</v>
          </cell>
          <cell r="I37">
            <v>0</v>
          </cell>
          <cell r="J37">
            <v>2.111986749899859</v>
          </cell>
          <cell r="K37">
            <v>6.2597541710361098</v>
          </cell>
          <cell r="L37">
            <v>2.4883724070265139</v>
          </cell>
          <cell r="M37">
            <v>8.7481265780626227</v>
          </cell>
          <cell r="N37">
            <v>17.548497436843739</v>
          </cell>
          <cell r="O37">
            <v>3.0421401792184057</v>
          </cell>
          <cell r="P37">
            <v>20.590637616062143</v>
          </cell>
          <cell r="Q37">
            <v>11.288743265807629</v>
          </cell>
          <cell r="R37">
            <v>8.0236917551431901</v>
          </cell>
          <cell r="S37">
            <v>6.47051357640186</v>
          </cell>
          <cell r="T37">
            <v>1.859532735938646</v>
          </cell>
          <cell r="U37">
            <v>0.6190461188098314</v>
          </cell>
          <cell r="V37">
            <v>0.86991588166724398</v>
          </cell>
          <cell r="W37">
            <v>17.84270006796077</v>
          </cell>
          <cell r="X37">
            <v>-2.7479375481013721</v>
          </cell>
          <cell r="Y37">
            <v>39.439139103547909</v>
          </cell>
          <cell r="Z37">
            <v>5554.6750000000002</v>
          </cell>
        </row>
        <row r="38">
          <cell r="A38">
            <v>1990</v>
          </cell>
          <cell r="B38">
            <v>5.0882136045772413</v>
          </cell>
          <cell r="C38">
            <v>3.3979571943208309</v>
          </cell>
          <cell r="D38">
            <v>8.4861707988980726</v>
          </cell>
          <cell r="E38">
            <v>4.1787666878575971</v>
          </cell>
          <cell r="F38">
            <v>1.6241237550328458</v>
          </cell>
          <cell r="G38">
            <v>0.69680864589955505</v>
          </cell>
          <cell r="H38">
            <v>0</v>
          </cell>
          <cell r="I38">
            <v>0</v>
          </cell>
          <cell r="J38">
            <v>2.3209324009324011</v>
          </cell>
          <cell r="K38">
            <v>6.4996990887899981</v>
          </cell>
          <cell r="L38">
            <v>3.1306124178851444</v>
          </cell>
          <cell r="M38">
            <v>9.6303115066751435</v>
          </cell>
          <cell r="N38">
            <v>18.116482305573214</v>
          </cell>
          <cell r="O38">
            <v>3.1251875397329947</v>
          </cell>
          <cell r="P38">
            <v>21.241669845306209</v>
          </cell>
          <cell r="Q38">
            <v>11.616783216783215</v>
          </cell>
          <cell r="R38">
            <v>7.9149650349650349</v>
          </cell>
          <cell r="S38">
            <v>6.4428395846577668</v>
          </cell>
          <cell r="T38">
            <v>1.5852002542911636</v>
          </cell>
          <cell r="U38">
            <v>0.59919474464929012</v>
          </cell>
          <cell r="V38">
            <v>0.95232040686586206</v>
          </cell>
          <cell r="W38">
            <v>17.494520025429118</v>
          </cell>
          <cell r="X38">
            <v>-3.7471498198770901</v>
          </cell>
          <cell r="Y38">
            <v>40.882525958889595</v>
          </cell>
          <cell r="Z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6.9149991588949922</v>
          </cell>
          <cell r="L39">
            <v>2.8746261185670861</v>
          </cell>
          <cell r="M39">
            <v>9.7896252774620791</v>
          </cell>
          <cell r="N39">
            <v>18.541679830301934</v>
          </cell>
          <cell r="O39">
            <v>3.1912426608459463</v>
          </cell>
          <cell r="P39">
            <v>21.732922491147885</v>
          </cell>
          <cell r="Q39">
            <v>11.626680671406945</v>
          </cell>
          <cell r="R39">
            <v>7.6778855030423383</v>
          </cell>
          <cell r="S39">
            <v>6.4993209615676548</v>
          </cell>
          <cell r="T39">
            <v>1.6097683063427521</v>
          </cell>
          <cell r="U39">
            <v>0.69589335609103631</v>
          </cell>
          <cell r="V39">
            <v>0.83138921826469891</v>
          </cell>
          <cell r="W39">
            <v>17.31425734530848</v>
          </cell>
          <cell r="X39">
            <v>-4.4186651458394035</v>
          </cell>
          <cell r="Y39">
            <v>44.131327263700776</v>
          </cell>
          <cell r="Z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11.112628092733292</v>
          </cell>
          <cell r="R40">
            <v>7.4181024741866359</v>
          </cell>
          <cell r="S40">
            <v>6.4475043834015198</v>
          </cell>
          <cell r="T40">
            <v>1.5627508279758426</v>
          </cell>
          <cell r="U40">
            <v>0.71021235145139294</v>
          </cell>
          <cell r="V40">
            <v>0.8683732709916252</v>
          </cell>
          <cell r="W40">
            <v>17.006943308007013</v>
          </cell>
          <cell r="X40">
            <v>-4.5247925189947376</v>
          </cell>
          <cell r="Y40">
            <v>46.752183908045978</v>
          </cell>
          <cell r="Z40">
            <v>6416.25</v>
          </cell>
        </row>
        <row r="41">
          <cell r="A41">
            <v>1993</v>
          </cell>
          <cell r="B41">
            <v>4.3161029175722199</v>
          </cell>
          <cell r="C41">
            <v>3.6503488762531693</v>
          </cell>
          <cell r="D41">
            <v>7.9664517938253896</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17.868840240136084</v>
          </cell>
          <cell r="O41">
            <v>2.932892518071089</v>
          </cell>
          <cell r="P41">
            <v>20.801732758207173</v>
          </cell>
          <cell r="Q41">
            <v>10.405567260611114</v>
          </cell>
          <cell r="R41">
            <v>7.5225911672133812</v>
          </cell>
          <cell r="S41">
            <v>6.3214532144214477</v>
          </cell>
          <cell r="T41">
            <v>1.7345293399209631</v>
          </cell>
          <cell r="U41">
            <v>0.70929438809208423</v>
          </cell>
          <cell r="V41">
            <v>0.74945482320036338</v>
          </cell>
          <cell r="W41">
            <v>17.037322932848241</v>
          </cell>
          <cell r="X41">
            <v>-3.7644098253589302</v>
          </cell>
          <cell r="Y41">
            <v>47.944504507163863</v>
          </cell>
          <cell r="Z41">
            <v>6775.3249999999998</v>
          </cell>
        </row>
        <row r="42">
          <cell r="A42">
            <v>1994</v>
          </cell>
          <cell r="B42">
            <v>3.9330068205410456</v>
          </cell>
          <cell r="C42">
            <v>3.6098566920027588</v>
          </cell>
          <cell r="D42">
            <v>7.5428635125438044</v>
          </cell>
          <cell r="E42">
            <v>4.4157673631189169</v>
          </cell>
          <cell r="F42">
            <v>1.9762569929704537</v>
          </cell>
          <cell r="G42">
            <v>1.1430362902944884</v>
          </cell>
          <cell r="H42">
            <v>0</v>
          </cell>
          <cell r="I42">
            <v>0</v>
          </cell>
          <cell r="J42">
            <v>3.119293283264942</v>
          </cell>
          <cell r="K42">
            <v>7.5350606463838581</v>
          </cell>
          <cell r="L42">
            <v>2.4620829472540189</v>
          </cell>
          <cell r="M42">
            <v>9.9971435936378779</v>
          </cell>
          <cell r="N42">
            <v>17.540007106181683</v>
          </cell>
          <cell r="O42">
            <v>2.8275914920891472</v>
          </cell>
          <cell r="P42">
            <v>20.367598598270831</v>
          </cell>
          <cell r="Q42">
            <v>10.004946459797823</v>
          </cell>
          <cell r="R42">
            <v>7.5667597901586339</v>
          </cell>
          <cell r="S42">
            <v>6.4300493949295312</v>
          </cell>
          <cell r="T42">
            <v>1.9560810104711674</v>
          </cell>
          <cell r="U42">
            <v>0.76948800657670147</v>
          </cell>
          <cell r="V42">
            <v>0.81408974689452984</v>
          </cell>
          <cell r="W42">
            <v>17.536467949030563</v>
          </cell>
          <cell r="X42">
            <v>-2.8311306492402677</v>
          </cell>
          <cell r="Y42">
            <v>47.835261988198162</v>
          </cell>
          <cell r="Z42">
            <v>7176.85</v>
          </cell>
        </row>
        <row r="43">
          <cell r="A43">
            <v>1995</v>
          </cell>
          <cell r="B43">
            <v>3.6183415614862922</v>
          </cell>
          <cell r="C43">
            <v>3.5870867047818078</v>
          </cell>
          <cell r="D43">
            <v>7.2054282662680986</v>
          </cell>
          <cell r="E43">
            <v>4.4081252046015935</v>
          </cell>
          <cell r="F43">
            <v>2.0750685312002961</v>
          </cell>
          <cell r="G43">
            <v>1.1781083735372018</v>
          </cell>
          <cell r="H43">
            <v>0</v>
          </cell>
          <cell r="I43">
            <v>0</v>
          </cell>
          <cell r="J43">
            <v>3.2531769047374981</v>
          </cell>
          <cell r="K43">
            <v>7.6613021093390907</v>
          </cell>
          <cell r="L43">
            <v>2.1112569729876296</v>
          </cell>
          <cell r="M43">
            <v>9.7725590823267208</v>
          </cell>
          <cell r="N43">
            <v>16.977987348594819</v>
          </cell>
          <cell r="O43">
            <v>3.0703829480485552</v>
          </cell>
          <cell r="P43">
            <v>20.048370296643377</v>
          </cell>
          <cell r="Q43">
            <v>9.3166852392557296</v>
          </cell>
          <cell r="R43">
            <v>7.8070214306735402</v>
          </cell>
          <cell r="S43">
            <v>6.4080127770594908</v>
          </cell>
          <cell r="T43">
            <v>2.0766557435593898</v>
          </cell>
          <cell r="U43">
            <v>0.76032762708445623</v>
          </cell>
          <cell r="V43">
            <v>0.82779737911559104</v>
          </cell>
          <cell r="W43">
            <v>17.879814957492467</v>
          </cell>
          <cell r="X43">
            <v>-2.1685553391509074</v>
          </cell>
          <cell r="Y43">
            <v>47.674277570374684</v>
          </cell>
          <cell r="Z43">
            <v>7560.4250000000002</v>
          </cell>
        </row>
        <row r="44">
          <cell r="A44">
            <v>1996</v>
          </cell>
          <cell r="B44">
            <v>3.3448639063300769</v>
          </cell>
          <cell r="C44">
            <v>3.35506346426539</v>
          </cell>
          <cell r="D44">
            <v>6.6999273705954669</v>
          </cell>
          <cell r="E44">
            <v>4.364693934658689</v>
          </cell>
          <cell r="F44">
            <v>2.154005778911062</v>
          </cell>
          <cell r="G44">
            <v>1.1569140992224567</v>
          </cell>
          <cell r="H44">
            <v>0</v>
          </cell>
          <cell r="I44">
            <v>0</v>
          </cell>
          <cell r="J44">
            <v>3.310919878133519</v>
          </cell>
          <cell r="K44">
            <v>7.675613812792208</v>
          </cell>
          <cell r="L44">
            <v>2.2183095270285142</v>
          </cell>
          <cell r="M44">
            <v>9.8939233398207218</v>
          </cell>
          <cell r="N44">
            <v>16.593850710416188</v>
          </cell>
          <cell r="O44">
            <v>3.0316079395572437</v>
          </cell>
          <cell r="P44">
            <v>19.625458649973432</v>
          </cell>
          <cell r="Q44">
            <v>8.9182368976239825</v>
          </cell>
          <cell r="R44">
            <v>8.2554417031123748</v>
          </cell>
          <cell r="S44">
            <v>6.4066554945244976</v>
          </cell>
          <cell r="T44">
            <v>2.1609480180976131</v>
          </cell>
          <cell r="U44">
            <v>0.67930816562019547</v>
          </cell>
          <cell r="V44">
            <v>0.77199711997686016</v>
          </cell>
          <cell r="W44">
            <v>18.27435050133154</v>
          </cell>
          <cell r="X44">
            <v>-1.3511081486418905</v>
          </cell>
          <cell r="Y44">
            <v>46.961644757320322</v>
          </cell>
          <cell r="Z44">
            <v>7951.3249999999998</v>
          </cell>
        </row>
        <row r="45">
          <cell r="A45">
            <v>1997</v>
          </cell>
          <cell r="B45">
            <v>3.2146869758402086</v>
          </cell>
          <cell r="C45">
            <v>3.2583384855683191</v>
          </cell>
          <cell r="D45">
            <v>6.4730254614085281</v>
          </cell>
          <cell r="E45">
            <v>4.2870066057075915</v>
          </cell>
          <cell r="F45">
            <v>2.2179676429782189</v>
          </cell>
          <cell r="G45">
            <v>1.1306557488588664</v>
          </cell>
          <cell r="H45">
            <v>0</v>
          </cell>
          <cell r="I45">
            <v>0</v>
          </cell>
          <cell r="J45">
            <v>3.3486233918370849</v>
          </cell>
          <cell r="K45">
            <v>7.6356299975446769</v>
          </cell>
          <cell r="L45">
            <v>1.9501303096369973</v>
          </cell>
          <cell r="M45">
            <v>9.5857603071816744</v>
          </cell>
          <cell r="N45">
            <v>16.058785768590202</v>
          </cell>
          <cell r="O45">
            <v>2.8870344129854075</v>
          </cell>
          <cell r="P45">
            <v>18.945820181575609</v>
          </cell>
          <cell r="Q45">
            <v>8.4231557710455256</v>
          </cell>
          <cell r="R45">
            <v>8.7263497623069401</v>
          </cell>
          <cell r="S45">
            <v>6.3823145713093972</v>
          </cell>
          <cell r="T45">
            <v>2.1570519552361991</v>
          </cell>
          <cell r="U45">
            <v>0.67357509887853839</v>
          </cell>
          <cell r="V45">
            <v>0.74757795652006687</v>
          </cell>
          <cell r="W45">
            <v>18.686869344251143</v>
          </cell>
          <cell r="X45">
            <v>-0.25895083732446672</v>
          </cell>
          <cell r="Y45">
            <v>44.637709626938751</v>
          </cell>
          <cell r="Z45">
            <v>8451.0249999999996</v>
          </cell>
        </row>
        <row r="46">
          <cell r="A46">
            <v>1998</v>
          </cell>
          <cell r="B46">
            <v>3.0260446992430694</v>
          </cell>
          <cell r="C46">
            <v>3.1547565727594393</v>
          </cell>
          <cell r="D46">
            <v>6.1808012720025092</v>
          </cell>
          <cell r="E46">
            <v>4.2114816141890987</v>
          </cell>
          <cell r="F46">
            <v>2.1300779325480366</v>
          </cell>
          <cell r="G46">
            <v>1.1335378689479105</v>
          </cell>
          <cell r="H46">
            <v>5.5986025887938375E-5</v>
          </cell>
          <cell r="I46">
            <v>0</v>
          </cell>
          <cell r="J46">
            <v>3.2636717875218344</v>
          </cell>
          <cell r="K46">
            <v>7.4751534017109336</v>
          </cell>
          <cell r="L46">
            <v>2.1471088816231476</v>
          </cell>
          <cell r="M46">
            <v>9.6222622833340807</v>
          </cell>
          <cell r="N46">
            <v>15.803063555336591</v>
          </cell>
          <cell r="O46">
            <v>2.6998477180095852</v>
          </cell>
          <cell r="P46">
            <v>18.502911273346175</v>
          </cell>
          <cell r="Q46">
            <v>8.3279101536256572</v>
          </cell>
          <cell r="R46">
            <v>9.2778474492766616</v>
          </cell>
          <cell r="S46">
            <v>6.4029090339051384</v>
          </cell>
          <cell r="T46">
            <v>2.1126550812917095</v>
          </cell>
          <cell r="U46">
            <v>0.64577641420701404</v>
          </cell>
          <cell r="V46">
            <v>0.83935369731715015</v>
          </cell>
          <cell r="W46">
            <v>19.278541675997673</v>
          </cell>
          <cell r="X46">
            <v>0.77563040265149807</v>
          </cell>
          <cell r="Y46">
            <v>41.665908989116325</v>
          </cell>
          <cell r="Z46">
            <v>8930.7999999999993</v>
          </cell>
        </row>
        <row r="47">
          <cell r="A47">
            <v>1999</v>
          </cell>
          <cell r="B47">
            <v>2.9059270941572999</v>
          </cell>
          <cell r="C47">
            <v>3.1294339801779656</v>
          </cell>
          <cell r="D47">
            <v>6.0353610743352659</v>
          </cell>
          <cell r="E47">
            <v>4.0824634600473653</v>
          </cell>
          <cell r="F47">
            <v>1.9800302763375122</v>
          </cell>
          <cell r="G47">
            <v>1.1397616925211118</v>
          </cell>
          <cell r="H47">
            <v>5.9603242838380264E-3</v>
          </cell>
          <cell r="I47">
            <v>0</v>
          </cell>
          <cell r="J47">
            <v>3.1257522931424622</v>
          </cell>
          <cell r="K47">
            <v>7.208215753189827</v>
          </cell>
          <cell r="L47">
            <v>2.285831834461225</v>
          </cell>
          <cell r="M47">
            <v>9.4940475876510533</v>
          </cell>
          <cell r="N47">
            <v>15.529408661986317</v>
          </cell>
          <cell r="O47">
            <v>2.4237421342180632</v>
          </cell>
          <cell r="P47">
            <v>17.95315079620438</v>
          </cell>
          <cell r="Q47">
            <v>8.3211929087964904</v>
          </cell>
          <cell r="R47">
            <v>9.2778513294687919</v>
          </cell>
          <cell r="S47">
            <v>6.4543771461123391</v>
          </cell>
          <cell r="T47">
            <v>1.9482348473260298</v>
          </cell>
          <cell r="U47">
            <v>0.74281464446401912</v>
          </cell>
          <cell r="V47">
            <v>0.8549636842188546</v>
          </cell>
          <cell r="W47">
            <v>19.278241651590033</v>
          </cell>
          <cell r="X47">
            <v>1.3250908553856531</v>
          </cell>
          <cell r="Y47">
            <v>38.318692737371229</v>
          </cell>
          <cell r="Z47">
            <v>9479.35</v>
          </cell>
        </row>
        <row r="48">
          <cell r="A48">
            <v>2000</v>
          </cell>
          <cell r="B48">
            <v>2.9154085268521217</v>
          </cell>
          <cell r="C48">
            <v>3.1595016530845217</v>
          </cell>
          <cell r="D48">
            <v>6.0749101799366434</v>
          </cell>
          <cell r="E48">
            <v>4.0133432831395259</v>
          </cell>
          <cell r="F48">
            <v>1.9186158567623264</v>
          </cell>
          <cell r="G48">
            <v>1.1655209563674642</v>
          </cell>
          <cell r="H48">
            <v>1.2058374392757068E-2</v>
          </cell>
          <cell r="I48">
            <v>0</v>
          </cell>
          <cell r="J48">
            <v>3.0961951875225475</v>
          </cell>
          <cell r="K48">
            <v>7.1095384706620743</v>
          </cell>
          <cell r="L48">
            <v>2.2937696751651839</v>
          </cell>
          <cell r="M48">
            <v>9.4033081458272569</v>
          </cell>
          <cell r="N48">
            <v>15.478218325763901</v>
          </cell>
          <cell r="O48">
            <v>2.2036086167957341</v>
          </cell>
          <cell r="P48">
            <v>17.681826942559635</v>
          </cell>
          <cell r="Q48">
            <v>8.3686798551018278</v>
          </cell>
          <cell r="R48">
            <v>9.9280154584406137</v>
          </cell>
          <cell r="S48">
            <v>6.4527326549674067</v>
          </cell>
          <cell r="T48">
            <v>2.0488265323772294</v>
          </cell>
          <cell r="U48">
            <v>0.68065569881738974</v>
          </cell>
          <cell r="V48">
            <v>0.90658219215316183</v>
          </cell>
          <cell r="W48">
            <v>20.016812536755801</v>
          </cell>
          <cell r="X48">
            <v>2.3349855941961657</v>
          </cell>
          <cell r="Y48">
            <v>33.702207572066087</v>
          </cell>
          <cell r="Z48">
            <v>10117.450000000001</v>
          </cell>
        </row>
        <row r="49">
          <cell r="A49">
            <v>2001</v>
          </cell>
          <cell r="B49">
            <v>2.9076616159217212</v>
          </cell>
          <cell r="C49">
            <v>3.2581199829002996</v>
          </cell>
          <cell r="D49">
            <v>6.1657815988220195</v>
          </cell>
          <cell r="E49">
            <v>4.0789246188191708</v>
          </cell>
          <cell r="F49">
            <v>2.0335439129815227</v>
          </cell>
          <cell r="G49">
            <v>1.2290314919488909</v>
          </cell>
          <cell r="H49">
            <v>3.5139885052011585E-2</v>
          </cell>
          <cell r="I49">
            <v>0</v>
          </cell>
          <cell r="J49">
            <v>3.2977152899824254</v>
          </cell>
          <cell r="K49">
            <v>7.3766399088015948</v>
          </cell>
          <cell r="L49">
            <v>2.1957535743124503</v>
          </cell>
          <cell r="M49">
            <v>9.5723934831140465</v>
          </cell>
          <cell r="N49">
            <v>15.738175081936067</v>
          </cell>
          <cell r="O49">
            <v>1.9585522253360566</v>
          </cell>
          <cell r="P49">
            <v>17.696727307272123</v>
          </cell>
          <cell r="Q49">
            <v>8.3615351731344703</v>
          </cell>
          <cell r="R49">
            <v>9.4460551940341038</v>
          </cell>
          <cell r="S49">
            <v>6.5925711300052248</v>
          </cell>
          <cell r="T49">
            <v>1.4351873842207759</v>
          </cell>
          <cell r="U49">
            <v>0.62919298912269039</v>
          </cell>
          <cell r="V49">
            <v>0.81194129102740775</v>
          </cell>
          <cell r="W49">
            <v>18.914947988410205</v>
          </cell>
          <cell r="X49">
            <v>1.2182206811380811</v>
          </cell>
          <cell r="Y49">
            <v>31.535790623664084</v>
          </cell>
          <cell r="Z49">
            <v>10526.5</v>
          </cell>
        </row>
        <row r="50">
          <cell r="A50">
            <v>2002</v>
          </cell>
          <cell r="B50">
            <v>3.2210012322716723</v>
          </cell>
          <cell r="C50">
            <v>3.5537238142269687</v>
          </cell>
          <cell r="D50">
            <v>6.7747250464986415</v>
          </cell>
          <cell r="E50">
            <v>4.1728595625666323</v>
          </cell>
          <cell r="F50">
            <v>2.1017754865627007</v>
          </cell>
          <cell r="G50">
            <v>1.3616094298782035</v>
          </cell>
          <cell r="H50">
            <v>3.39866988503413E-2</v>
          </cell>
          <cell r="I50">
            <v>0</v>
          </cell>
          <cell r="J50">
            <v>3.4973716152912457</v>
          </cell>
          <cell r="K50">
            <v>7.670231177857878</v>
          </cell>
          <cell r="L50">
            <v>2.5386550239300689</v>
          </cell>
          <cell r="M50">
            <v>10.208886201787946</v>
          </cell>
          <cell r="N50">
            <v>16.983611248286589</v>
          </cell>
          <cell r="O50">
            <v>1.5779446446950014</v>
          </cell>
          <cell r="P50">
            <v>18.561555892981591</v>
          </cell>
          <cell r="Q50">
            <v>9.3133800704287104</v>
          </cell>
          <cell r="R50">
            <v>7.922953021373222</v>
          </cell>
          <cell r="S50">
            <v>6.4683647708759286</v>
          </cell>
          <cell r="T50">
            <v>1.3665200555676067</v>
          </cell>
          <cell r="U50">
            <v>0.61834192538987331</v>
          </cell>
          <cell r="V50">
            <v>0.72919099287866906</v>
          </cell>
          <cell r="W50">
            <v>17.105370766085297</v>
          </cell>
          <cell r="X50">
            <v>-1.4561851268962911</v>
          </cell>
          <cell r="Y50">
            <v>32.679909356495735</v>
          </cell>
          <cell r="Z50">
            <v>10833.65</v>
          </cell>
        </row>
        <row r="51">
          <cell r="A51">
            <v>2003</v>
          </cell>
          <cell r="B51">
            <v>3.5887023874935755</v>
          </cell>
          <cell r="C51">
            <v>3.7168063950087737</v>
          </cell>
          <cell r="D51">
            <v>7.3055087825023488</v>
          </cell>
          <cell r="E51">
            <v>4.1692780800794065</v>
          </cell>
          <cell r="F51">
            <v>2.1775377089278436</v>
          </cell>
          <cell r="G51">
            <v>1.4241035821265888</v>
          </cell>
          <cell r="H51">
            <v>3.8595154114748585E-2</v>
          </cell>
          <cell r="I51">
            <v>0</v>
          </cell>
          <cell r="J51">
            <v>3.6402364451691813</v>
          </cell>
          <cell r="K51">
            <v>7.8095145252485869</v>
          </cell>
          <cell r="L51">
            <v>2.6699959233591528</v>
          </cell>
          <cell r="M51">
            <v>10.479510448607741</v>
          </cell>
          <cell r="N51">
            <v>17.785019231110088</v>
          </cell>
          <cell r="O51">
            <v>1.3565731402541699</v>
          </cell>
          <cell r="P51">
            <v>19.141592371364258</v>
          </cell>
          <cell r="Q51">
            <v>9.9755047058615016</v>
          </cell>
          <cell r="R51">
            <v>7.0339690529786054</v>
          </cell>
          <cell r="S51">
            <v>6.3185983445293248</v>
          </cell>
          <cell r="T51">
            <v>1.1678512557826264</v>
          </cell>
          <cell r="U51">
            <v>0.59841542742693066</v>
          </cell>
          <cell r="V51">
            <v>0.67650082419043389</v>
          </cell>
          <cell r="W51">
            <v>15.795334904907923</v>
          </cell>
          <cell r="X51">
            <v>-3.3462574664563345</v>
          </cell>
          <cell r="Y51">
            <v>34.681959978021595</v>
          </cell>
          <cell r="Z51">
            <v>11283.8</v>
          </cell>
        </row>
        <row r="52">
          <cell r="A52">
            <v>2004</v>
          </cell>
          <cell r="B52">
            <v>3.7758004897945603</v>
          </cell>
          <cell r="C52">
            <v>3.6672889580015715</v>
          </cell>
          <cell r="D52">
            <v>7.4430894477961322</v>
          </cell>
          <cell r="E52">
            <v>4.0874728180650202</v>
          </cell>
          <cell r="F52">
            <v>2.2027450116211864</v>
          </cell>
          <cell r="G52">
            <v>1.4654836201555865</v>
          </cell>
          <cell r="H52">
            <v>3.8310416658004484E-2</v>
          </cell>
          <cell r="I52">
            <v>0</v>
          </cell>
          <cell r="J52">
            <v>3.7065390484347782</v>
          </cell>
          <cell r="K52">
            <v>7.7940118664997975</v>
          </cell>
          <cell r="L52">
            <v>2.4969211131392171</v>
          </cell>
          <cell r="M52">
            <v>10.290932979639015</v>
          </cell>
          <cell r="N52">
            <v>17.734022427435146</v>
          </cell>
          <cell r="O52">
            <v>1.3325488859044776</v>
          </cell>
          <cell r="P52">
            <v>19.066571313339622</v>
          </cell>
          <cell r="Q52">
            <v>9.9400105609353506</v>
          </cell>
          <cell r="R52">
            <v>6.7270580310923904</v>
          </cell>
          <cell r="S52">
            <v>6.0987904818530696</v>
          </cell>
          <cell r="T52">
            <v>1.5747518803870126</v>
          </cell>
          <cell r="U52">
            <v>0.58089302271432675</v>
          </cell>
          <cell r="V52">
            <v>0.65296516970259033</v>
          </cell>
          <cell r="W52">
            <v>15.634458585749389</v>
          </cell>
          <cell r="X52">
            <v>-3.4321127275902343</v>
          </cell>
          <cell r="Y52">
            <v>35.720442894028906</v>
          </cell>
          <cell r="Z52">
            <v>12025.45</v>
          </cell>
        </row>
        <row r="53">
          <cell r="A53">
            <v>2005</v>
          </cell>
          <cell r="B53">
            <v>3.8460123966137223</v>
          </cell>
          <cell r="C53">
            <v>3.7005800929551231</v>
          </cell>
          <cell r="D53">
            <v>7.5465924895688454</v>
          </cell>
          <cell r="E53">
            <v>4.0416544921167352</v>
          </cell>
          <cell r="F53">
            <v>2.2933657468550703</v>
          </cell>
          <cell r="G53">
            <v>1.4159098966429409</v>
          </cell>
          <cell r="H53">
            <v>3.9963690622285074E-2</v>
          </cell>
          <cell r="I53">
            <v>0</v>
          </cell>
          <cell r="J53">
            <v>3.7492393341202961</v>
          </cell>
          <cell r="K53">
            <v>7.7908938262370313</v>
          </cell>
          <cell r="L53">
            <v>2.4897246798580355</v>
          </cell>
          <cell r="M53">
            <v>10.280618506095067</v>
          </cell>
          <cell r="N53">
            <v>17.827210995663915</v>
          </cell>
          <cell r="O53">
            <v>1.4335659159352196</v>
          </cell>
          <cell r="P53">
            <v>19.26077691159913</v>
          </cell>
          <cell r="Q53">
            <v>10.036317169426882</v>
          </cell>
          <cell r="R53">
            <v>7.2246467432591954</v>
          </cell>
          <cell r="S53">
            <v>6.1875932570524732</v>
          </cell>
          <cell r="T53">
            <v>2.1682931865374799</v>
          </cell>
          <cell r="U53">
            <v>0.56952739371130923</v>
          </cell>
          <cell r="V53">
            <v>0.6302559966963136</v>
          </cell>
          <cell r="W53">
            <v>16.78031657725677</v>
          </cell>
          <cell r="X53">
            <v>-2.4804603343423599</v>
          </cell>
          <cell r="Y53">
            <v>35.781193144851827</v>
          </cell>
          <cell r="Z53">
            <v>12834.15</v>
          </cell>
        </row>
        <row r="54">
          <cell r="A54">
            <v>2006</v>
          </cell>
          <cell r="B54">
            <v>3.812528985308</v>
          </cell>
          <cell r="C54">
            <v>3.6416141952395358</v>
          </cell>
          <cell r="D54">
            <v>7.4541431805475362</v>
          </cell>
          <cell r="E54">
            <v>3.9880924230342689</v>
          </cell>
          <cell r="F54">
            <v>2.3820946410404464</v>
          </cell>
          <cell r="G54">
            <v>1.3243879861053827</v>
          </cell>
          <cell r="H54">
            <v>3.9968104704556071E-2</v>
          </cell>
          <cell r="I54">
            <v>0</v>
          </cell>
          <cell r="J54">
            <v>3.7464507318503855</v>
          </cell>
          <cell r="K54">
            <v>7.7345431548846548</v>
          </cell>
          <cell r="L54">
            <v>2.6172986151209372</v>
          </cell>
          <cell r="M54">
            <v>10.351841770005592</v>
          </cell>
          <cell r="N54">
            <v>17.805984950553128</v>
          </cell>
          <cell r="O54">
            <v>1.6615102605698995</v>
          </cell>
          <cell r="P54">
            <v>19.46749521112303</v>
          </cell>
          <cell r="Q54">
            <v>10.071441795668473</v>
          </cell>
          <cell r="R54">
            <v>7.6541963393732741</v>
          </cell>
          <cell r="S54">
            <v>6.1431145572694694</v>
          </cell>
          <cell r="T54">
            <v>2.5949939050656696</v>
          </cell>
          <cell r="U54">
            <v>0.54230067731676246</v>
          </cell>
          <cell r="V54">
            <v>0.71316414162244546</v>
          </cell>
          <cell r="W54">
            <v>17.647769620647622</v>
          </cell>
          <cell r="X54">
            <v>-1.8197255904754053</v>
          </cell>
          <cell r="Y54">
            <v>35.407238765615404</v>
          </cell>
          <cell r="Z54">
            <v>13638.375</v>
          </cell>
        </row>
        <row r="55">
          <cell r="A55">
            <v>2007</v>
          </cell>
          <cell r="B55">
            <v>3.8337111988132229</v>
          </cell>
          <cell r="C55">
            <v>3.454824082626585</v>
          </cell>
          <cell r="D55">
            <v>7.2885352814398088</v>
          </cell>
          <cell r="E55">
            <v>4.0686455621798645</v>
          </cell>
          <cell r="F55">
            <v>2.5945013575167239</v>
          </cell>
          <cell r="G55">
            <v>1.3338931340442803</v>
          </cell>
          <cell r="H55">
            <v>4.1985053321017721E-2</v>
          </cell>
          <cell r="I55">
            <v>0</v>
          </cell>
          <cell r="J55">
            <v>3.9703795448820225</v>
          </cell>
          <cell r="K55">
            <v>8.0390251070618852</v>
          </cell>
          <cell r="L55">
            <v>2.1072718112352016</v>
          </cell>
          <cell r="M55">
            <v>10.146296918297088</v>
          </cell>
          <cell r="N55">
            <v>17.434832199736896</v>
          </cell>
          <cell r="O55">
            <v>1.6591723346488654</v>
          </cell>
          <cell r="P55">
            <v>19.094004534385761</v>
          </cell>
          <cell r="Q55">
            <v>9.3958070926750104</v>
          </cell>
          <cell r="R55">
            <v>8.1414056595851889</v>
          </cell>
          <cell r="S55">
            <v>6.0850827105550422</v>
          </cell>
          <cell r="T55">
            <v>2.5907786827889274</v>
          </cell>
          <cell r="U55">
            <v>0.45532090575755035</v>
          </cell>
          <cell r="V55">
            <v>0.69690990007557441</v>
          </cell>
          <cell r="W55">
            <v>17.969497858762281</v>
          </cell>
          <cell r="X55">
            <v>-1.1245066756234783</v>
          </cell>
          <cell r="Y55">
            <v>35.233359923867106</v>
          </cell>
          <cell r="Z55">
            <v>14290.8</v>
          </cell>
        </row>
        <row r="56">
          <cell r="A56">
            <v>2008</v>
          </cell>
          <cell r="B56">
            <v>4.1539747648512124</v>
          </cell>
          <cell r="C56">
            <v>3.5436375444480808</v>
          </cell>
          <cell r="D56">
            <v>7.6976123092992923</v>
          </cell>
          <cell r="E56">
            <v>4.1517771601724842</v>
          </cell>
          <cell r="F56">
            <v>2.6168927294216195</v>
          </cell>
          <cell r="G56">
            <v>1.36621827165853</v>
          </cell>
          <cell r="H56">
            <v>4.6800840380307698E-2</v>
          </cell>
          <cell r="I56">
            <v>0</v>
          </cell>
          <cell r="J56">
            <v>4.0299118414604571</v>
          </cell>
          <cell r="K56">
            <v>8.1816890016329413</v>
          </cell>
          <cell r="L56">
            <v>2.6361082048995059</v>
          </cell>
          <cell r="M56">
            <v>10.817797206532449</v>
          </cell>
          <cell r="N56">
            <v>18.515409515831742</v>
          </cell>
          <cell r="O56">
            <v>1.7143826104355699</v>
          </cell>
          <cell r="P56">
            <v>20.229792126267313</v>
          </cell>
          <cell r="Q56">
            <v>10.3337205141988</v>
          </cell>
          <cell r="R56">
            <v>7.7712931106110732</v>
          </cell>
          <cell r="S56">
            <v>6.1055087641356334</v>
          </cell>
          <cell r="T56">
            <v>2.0642968936790038</v>
          </cell>
          <cell r="U56">
            <v>0.45670837480690413</v>
          </cell>
          <cell r="V56">
            <v>0.72174356869973311</v>
          </cell>
          <cell r="W56">
            <v>17.119550711932348</v>
          </cell>
          <cell r="X56">
            <v>-3.1102414143349639</v>
          </cell>
          <cell r="Y56">
            <v>39.360524169412258</v>
          </cell>
          <cell r="Z56">
            <v>14743.325000000001</v>
          </cell>
        </row>
        <row r="57">
          <cell r="A57">
            <v>2009</v>
          </cell>
          <cell r="B57">
            <v>4.5505342368935278</v>
          </cell>
          <cell r="C57">
            <v>4.0245291647611525</v>
          </cell>
          <cell r="D57">
            <v>8.5750634016546794</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14.504351501545198</v>
          </cell>
          <cell r="N57">
            <v>23.079414903199879</v>
          </cell>
          <cell r="O57">
            <v>1.2950706079629706</v>
          </cell>
          <cell r="P57">
            <v>24.374485511162852</v>
          </cell>
          <cell r="Q57">
            <v>13.646828531437521</v>
          </cell>
          <cell r="R57">
            <v>6.3422996438420709</v>
          </cell>
          <cell r="S57">
            <v>6.1732909269806955</v>
          </cell>
          <cell r="T57">
            <v>0.95780845078230026</v>
          </cell>
          <cell r="U57">
            <v>0.43295361631951657</v>
          </cell>
          <cell r="V57">
            <v>0.67941628902839557</v>
          </cell>
          <cell r="W57">
            <v>14.58576892695298</v>
          </cell>
          <cell r="X57">
            <v>-9.7887165842098707</v>
          </cell>
          <cell r="Y57">
            <v>52.278350586898384</v>
          </cell>
          <cell r="Z57">
            <v>14431.8</v>
          </cell>
        </row>
        <row r="58">
          <cell r="A58">
            <v>2010</v>
          </cell>
          <cell r="B58">
            <v>4.6422330571439163</v>
          </cell>
          <cell r="C58">
            <v>4.436408481789357</v>
          </cell>
          <cell r="D58">
            <v>9.0786415389332742</v>
          </cell>
          <cell r="E58">
            <v>4.7224144728196586</v>
          </cell>
          <cell r="F58">
            <v>3.0088382859857736</v>
          </cell>
          <cell r="G58">
            <v>1.838221964640117</v>
          </cell>
          <cell r="H58">
            <v>5.3151019115362713E-2</v>
          </cell>
          <cell r="I58">
            <v>6.7390667066517958E-6</v>
          </cell>
          <cell r="J58">
            <v>4.9002180088079594</v>
          </cell>
          <cell r="K58">
            <v>9.622632481627619</v>
          </cell>
          <cell r="L58">
            <v>3.2740475171593495</v>
          </cell>
          <cell r="M58">
            <v>12.896679998786967</v>
          </cell>
          <cell r="N58">
            <v>21.975321537720241</v>
          </cell>
          <cell r="O58">
            <v>1.3221644534448422</v>
          </cell>
          <cell r="P58">
            <v>23.297485991165086</v>
          </cell>
          <cell r="Q58">
            <v>12.352689056092624</v>
          </cell>
          <cell r="R58">
            <v>6.0553816501952644</v>
          </cell>
          <cell r="S58">
            <v>5.828039234846365</v>
          </cell>
          <cell r="T58">
            <v>1.2901067131213</v>
          </cell>
          <cell r="U58">
            <v>0.45090421427536503</v>
          </cell>
          <cell r="V58">
            <v>0.95018818843778452</v>
          </cell>
          <cell r="W58">
            <v>14.574620000876079</v>
          </cell>
          <cell r="X58">
            <v>-8.7228659902890051</v>
          </cell>
          <cell r="Y58">
            <v>60.778847417421154</v>
          </cell>
          <cell r="Z58">
            <v>14838.85</v>
          </cell>
        </row>
        <row r="59">
          <cell r="A59">
            <v>2011</v>
          </cell>
          <cell r="B59">
            <v>4.5404229834763461</v>
          </cell>
          <cell r="C59">
            <v>4.2051328660206089</v>
          </cell>
          <cell r="D59">
            <v>8.7455558494969559</v>
          </cell>
          <cell r="E59">
            <v>4.7061691447008593</v>
          </cell>
          <cell r="F59">
            <v>3.1156396119757139</v>
          </cell>
          <cell r="G59">
            <v>1.7850545405560687</v>
          </cell>
          <cell r="H59">
            <v>5.6019099338307253E-2</v>
          </cell>
          <cell r="I59">
            <v>1.5580697463429992E-4</v>
          </cell>
          <cell r="J59">
            <v>4.9568690588447231</v>
          </cell>
          <cell r="K59">
            <v>9.6630382035455842</v>
          </cell>
          <cell r="L59">
            <v>3.4894465119525044</v>
          </cell>
          <cell r="M59">
            <v>13.152484715498087</v>
          </cell>
          <cell r="N59">
            <v>21.898040564995043</v>
          </cell>
          <cell r="O59">
            <v>1.4929034792022033</v>
          </cell>
          <cell r="P59">
            <v>23.390944044197244</v>
          </cell>
          <cell r="Q59">
            <v>12.23500236144946</v>
          </cell>
          <cell r="R59">
            <v>7.0857960843759686</v>
          </cell>
          <cell r="S59">
            <v>5.315562682281989</v>
          </cell>
          <cell r="T59">
            <v>1.1755960834021753</v>
          </cell>
          <cell r="U59">
            <v>0.4698943596252193</v>
          </cell>
          <cell r="V59">
            <v>0.90715365002182868</v>
          </cell>
          <cell r="W59">
            <v>14.954002859707179</v>
          </cell>
          <cell r="X59">
            <v>-8.4369411844900668</v>
          </cell>
          <cell r="Y59">
            <v>65.751757291685266</v>
          </cell>
          <cell r="Z59">
            <v>15403.674999999999</v>
          </cell>
        </row>
        <row r="60">
          <cell r="A60">
            <v>2012</v>
          </cell>
          <cell r="B60">
            <v>4.1760351758950449</v>
          </cell>
          <cell r="C60">
            <v>3.7690896804710876</v>
          </cell>
          <cell r="D60">
            <v>7.9451248563661325</v>
          </cell>
          <cell r="E60">
            <v>4.7813433230882296</v>
          </cell>
          <cell r="F60">
            <v>2.9023725667878013</v>
          </cell>
          <cell r="G60">
            <v>1.560332452067549</v>
          </cell>
          <cell r="H60">
            <v>5.6457062426626056E-2</v>
          </cell>
          <cell r="I60">
            <v>1.0400804661055215E-3</v>
          </cell>
          <cell r="J60">
            <v>4.5202021617480828</v>
          </cell>
          <cell r="K60">
            <v>9.3015454848363106</v>
          </cell>
          <cell r="L60">
            <v>3.3441514157861794</v>
          </cell>
          <cell r="M60">
            <v>12.645696900622491</v>
          </cell>
          <cell r="N60">
            <v>20.590821756988621</v>
          </cell>
          <cell r="O60">
            <v>1.3727069184035074</v>
          </cell>
          <cell r="P60">
            <v>21.96352867539213</v>
          </cell>
          <cell r="Q60">
            <v>11.289276272152311</v>
          </cell>
          <cell r="R60">
            <v>7.0514092467513043</v>
          </cell>
          <cell r="S60">
            <v>5.2646381983564234</v>
          </cell>
          <cell r="T60">
            <v>1.5089823715703035</v>
          </cell>
          <cell r="U60">
            <v>0.49239402233993196</v>
          </cell>
          <cell r="V60">
            <v>0.94117940142434908</v>
          </cell>
          <cell r="W60">
            <v>15.258603240442312</v>
          </cell>
          <cell r="X60">
            <v>-6.7049254349498169</v>
          </cell>
          <cell r="Y60">
            <v>70.259185560942797</v>
          </cell>
          <cell r="Z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4.6232438105189937</v>
          </cell>
          <cell r="K61">
            <v>9.4886494185810157</v>
          </cell>
          <cell r="L61">
            <v>2.7473270385800808</v>
          </cell>
          <cell r="M61">
            <v>12.235976457161096</v>
          </cell>
          <cell r="N61">
            <v>19.477474249078899</v>
          </cell>
          <cell r="O61">
            <v>1.3303300002559657</v>
          </cell>
          <cell r="P61">
            <v>20.807804249334865</v>
          </cell>
          <cell r="Q61">
            <v>9.9888248304978813</v>
          </cell>
          <cell r="R61">
            <v>7.9283476197430991</v>
          </cell>
          <cell r="S61">
            <v>5.7084608771198111</v>
          </cell>
          <cell r="T61">
            <v>1.647251905063758</v>
          </cell>
          <cell r="U61">
            <v>0.50595120687915851</v>
          </cell>
          <cell r="V61">
            <v>0.92369355763975491</v>
          </cell>
          <cell r="W61">
            <v>16.713705166445582</v>
          </cell>
          <cell r="X61">
            <v>-4.0940990828892829</v>
          </cell>
          <cell r="Y61">
            <v>72.168606235630136</v>
          </cell>
          <cell r="Z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4.7941198529963236</v>
          </cell>
          <cell r="K62">
            <v>9.6685263285428267</v>
          </cell>
          <cell r="L62">
            <v>2.4382821108989261</v>
          </cell>
          <cell r="M62">
            <v>12.106808439441753</v>
          </cell>
          <cell r="N62">
            <v>18.908134241817578</v>
          </cell>
          <cell r="O62">
            <v>1.3209330233255829</v>
          </cell>
          <cell r="P62">
            <v>20.229067265143165</v>
          </cell>
          <cell r="Q62">
            <v>9.2396079132747531</v>
          </cell>
          <cell r="R62">
            <v>8.0457857600286147</v>
          </cell>
          <cell r="S62">
            <v>5.9047130024404444</v>
          </cell>
          <cell r="T62">
            <v>1.8504174142815109</v>
          </cell>
          <cell r="U62">
            <v>0.53867500533667179</v>
          </cell>
          <cell r="V62">
            <v>1.0925234669328274</v>
          </cell>
          <cell r="W62">
            <v>17.432114649020068</v>
          </cell>
          <cell r="X62">
            <v>-2.7969526161230931</v>
          </cell>
          <cell r="Y62">
            <v>73.732029839207513</v>
          </cell>
          <cell r="Z62">
            <v>17332.900000000001</v>
          </cell>
        </row>
        <row r="63">
          <cell r="A63">
            <v>2015</v>
          </cell>
          <cell r="B63">
            <v>3.2247458240799984</v>
          </cell>
          <cell r="C63">
            <v>3.2545186446346324</v>
          </cell>
          <cell r="D63">
            <v>6.4792644687146295</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12.694885249435817</v>
          </cell>
          <cell r="N63">
            <v>19.174149718150446</v>
          </cell>
          <cell r="O63">
            <v>1.2337036509847115</v>
          </cell>
          <cell r="P63">
            <v>20.407853369135157</v>
          </cell>
          <cell r="Q63">
            <v>9.1223070895630656</v>
          </cell>
          <cell r="R63">
            <v>8.5172709721909357</v>
          </cell>
          <cell r="S63">
            <v>5.88854539650338</v>
          </cell>
          <cell r="T63">
            <v>1.9004467857819027</v>
          </cell>
          <cell r="U63">
            <v>0.54326829396376231</v>
          </cell>
          <cell r="V63">
            <v>1.1152480676825882</v>
          </cell>
          <cell r="W63">
            <v>17.964779516122569</v>
          </cell>
          <cell r="X63">
            <v>-2.4430738530125886</v>
          </cell>
          <cell r="Y63">
            <v>72.506668619828545</v>
          </cell>
          <cell r="Z63">
            <v>18090.325000000001</v>
          </cell>
        </row>
        <row r="64">
          <cell r="A64">
            <v>2016</v>
          </cell>
          <cell r="B64">
            <v>3.1525663106202106</v>
          </cell>
          <cell r="C64">
            <v>3.2365889617512846</v>
          </cell>
          <cell r="D64">
            <v>6.3891552723714957</v>
          </cell>
          <cell r="E64">
            <v>4.9069292947261465</v>
          </cell>
          <cell r="F64">
            <v>3.1715949857015411</v>
          </cell>
          <cell r="G64">
            <v>1.9852352574935512</v>
          </cell>
          <cell r="H64">
            <v>7.7111953835248326E-2</v>
          </cell>
          <cell r="I64">
            <v>0.2244305547694323</v>
          </cell>
          <cell r="J64">
            <v>5.4583727517997724</v>
          </cell>
          <cell r="K64">
            <v>10.365302046525919</v>
          </cell>
          <cell r="L64">
            <v>2.7193647764669726</v>
          </cell>
          <cell r="M64">
            <v>13.08466682299289</v>
          </cell>
          <cell r="N64">
            <v>19.473822095364383</v>
          </cell>
          <cell r="O64">
            <v>1.2939121716138524</v>
          </cell>
          <cell r="P64">
            <v>20.767734266978238</v>
          </cell>
          <cell r="Q64">
            <v>9.1085200488384679</v>
          </cell>
          <cell r="R64">
            <v>8.3342092992542174</v>
          </cell>
          <cell r="S64">
            <v>6.0108242435023547</v>
          </cell>
          <cell r="T64">
            <v>1.614855303906269</v>
          </cell>
          <cell r="U64">
            <v>0.51224330829418441</v>
          </cell>
          <cell r="V64">
            <v>1.144006102113367</v>
          </cell>
          <cell r="W64">
            <v>17.616138257070389</v>
          </cell>
          <cell r="X64">
            <v>-3.1515960099078475</v>
          </cell>
          <cell r="Y64">
            <v>76.371420331573319</v>
          </cell>
          <cell r="Z64">
            <v>18550.95</v>
          </cell>
        </row>
        <row r="65">
          <cell r="A65">
            <v>2017</v>
          </cell>
          <cell r="B65">
            <v>3.0623928186900855</v>
          </cell>
          <cell r="C65">
            <v>3.1657746241357394</v>
          </cell>
          <cell r="D65">
            <v>6.228167442825824</v>
          </cell>
          <cell r="E65">
            <v>4.873348986236687</v>
          </cell>
          <cell r="F65">
            <v>3.0686660872498019</v>
          </cell>
          <cell r="G65">
            <v>1.9441528622760706</v>
          </cell>
          <cell r="H65">
            <v>8.418321680135947E-2</v>
          </cell>
          <cell r="I65">
            <v>0.24948825383647472</v>
          </cell>
          <cell r="J65">
            <v>5.3464904201637076</v>
          </cell>
          <cell r="K65">
            <v>10.219839406400395</v>
          </cell>
          <cell r="L65">
            <v>2.8504040784028835</v>
          </cell>
          <cell r="M65">
            <v>13.070243484803278</v>
          </cell>
          <cell r="N65">
            <v>19.298410927629103</v>
          </cell>
          <cell r="O65">
            <v>1.3623318501991206</v>
          </cell>
          <cell r="P65">
            <v>20.660742777828226</v>
          </cell>
          <cell r="Q65">
            <v>9.0785715212287084</v>
          </cell>
          <cell r="R65">
            <v>8.2352605430087298</v>
          </cell>
          <cell r="S65">
            <v>6.0288601486593416</v>
          </cell>
          <cell r="T65">
            <v>1.5413249620568434</v>
          </cell>
          <cell r="U65">
            <v>0.43494143133261554</v>
          </cell>
          <cell r="V65">
            <v>0.96664374943247411</v>
          </cell>
          <cell r="W65">
            <v>17.207030834490002</v>
          </cell>
          <cell r="X65">
            <v>-3.4537119433382202</v>
          </cell>
          <cell r="Y65">
            <v>76.09614341864598</v>
          </cell>
          <cell r="Z65">
            <v>19272.25</v>
          </cell>
        </row>
        <row r="66">
          <cell r="A66">
            <v>2018</v>
          </cell>
          <cell r="B66">
            <v>3.0772013357564405</v>
          </cell>
          <cell r="C66">
            <v>3.1569563235317739</v>
          </cell>
          <cell r="D66">
            <v>6.2341576592882149</v>
          </cell>
          <cell r="E66">
            <v>4.8528777693905214</v>
          </cell>
          <cell r="F66">
            <v>2.8753504013322972</v>
          </cell>
          <cell r="G66">
            <v>1.9231186428951768</v>
          </cell>
          <cell r="H66">
            <v>8.5403414011605713E-2</v>
          </cell>
          <cell r="I66">
            <v>0.24351487283010617</v>
          </cell>
          <cell r="J66">
            <v>5.1273873310691851</v>
          </cell>
          <cell r="K66">
            <v>9.9802651004597074</v>
          </cell>
          <cell r="L66">
            <v>2.4860636325113155</v>
          </cell>
          <cell r="M66">
            <v>12.466328732971022</v>
          </cell>
          <cell r="N66">
            <v>18.700486392259236</v>
          </cell>
          <cell r="O66">
            <v>1.6059469082526079</v>
          </cell>
          <cell r="P66">
            <v>20.306433300511845</v>
          </cell>
          <cell r="Q66">
            <v>8.7202212917995308</v>
          </cell>
          <cell r="R66">
            <v>8.3196327287507614</v>
          </cell>
          <cell r="S66">
            <v>5.7853177981021195</v>
          </cell>
          <cell r="T66">
            <v>1.0117403750050964</v>
          </cell>
          <cell r="U66">
            <v>0.46939756297340474</v>
          </cell>
          <cell r="V66">
            <v>0.86948206698796304</v>
          </cell>
          <cell r="W66">
            <v>16.455570531819344</v>
          </cell>
          <cell r="X66">
            <v>-3.8508627686925005</v>
          </cell>
          <cell r="Y66">
            <v>77.830594159586582</v>
          </cell>
          <cell r="Z66">
            <v>20235.724999999999</v>
          </cell>
        </row>
        <row r="67">
          <cell r="A67">
            <v>2019</v>
          </cell>
          <cell r="B67">
            <v>3.1685680170241906</v>
          </cell>
          <cell r="C67">
            <v>3.1289966619586274</v>
          </cell>
          <cell r="D67">
            <v>6.2975646789828188</v>
          </cell>
          <cell r="E67">
            <v>4.9052693333625763</v>
          </cell>
          <cell r="F67">
            <v>3.0039489111685471</v>
          </cell>
          <cell r="G67">
            <v>1.907644654525338</v>
          </cell>
          <cell r="H67">
            <v>8.6152303963213953E-2</v>
          </cell>
          <cell r="I67">
            <v>0.26800943322116405</v>
          </cell>
          <cell r="J67">
            <v>5.2657553028782642</v>
          </cell>
          <cell r="K67">
            <v>10.171024636240841</v>
          </cell>
          <cell r="L67">
            <v>2.6236630842269562</v>
          </cell>
          <cell r="M67">
            <v>12.794687720467795</v>
          </cell>
          <cell r="N67">
            <v>19.092252399450615</v>
          </cell>
          <cell r="O67">
            <v>1.7565437134436448</v>
          </cell>
          <cell r="P67">
            <v>20.848796112894259</v>
          </cell>
          <cell r="Q67">
            <v>8.9212277632097745</v>
          </cell>
          <cell r="R67">
            <v>8.027861410262215</v>
          </cell>
          <cell r="S67">
            <v>5.8922229808990227</v>
          </cell>
          <cell r="T67">
            <v>1.0796050691794445</v>
          </cell>
          <cell r="U67">
            <v>0.46353125281529961</v>
          </cell>
          <cell r="V67">
            <v>0.84863824341752814</v>
          </cell>
          <cell r="W67">
            <v>16.311858956573509</v>
          </cell>
          <cell r="X67">
            <v>-4.5369371563207492</v>
          </cell>
          <cell r="Y67">
            <v>78.862118406077911</v>
          </cell>
          <cell r="Z67">
            <v>21156.718000000001</v>
          </cell>
        </row>
        <row r="68">
          <cell r="A68">
            <v>2020</v>
          </cell>
          <cell r="B68">
            <v>3.1797534009827517</v>
          </cell>
          <cell r="C68">
            <v>3.1782179378257358</v>
          </cell>
          <cell r="D68">
            <v>6.3579713388084862</v>
          </cell>
          <cell r="E68">
            <v>4.9811742222810969</v>
          </cell>
          <cell r="F68">
            <v>3.0586516943563375</v>
          </cell>
          <cell r="G68">
            <v>1.8968103342303528</v>
          </cell>
          <cell r="H68">
            <v>7.4719816587563062E-2</v>
          </cell>
          <cell r="I68">
            <v>0.25114816756100583</v>
          </cell>
          <cell r="J68">
            <v>5.2813300127352596</v>
          </cell>
          <cell r="K68">
            <v>10.262504235016355</v>
          </cell>
          <cell r="L68">
            <v>2.6283040736746126</v>
          </cell>
          <cell r="M68">
            <v>12.890808308690968</v>
          </cell>
          <cell r="N68">
            <v>19.248779647499457</v>
          </cell>
          <cell r="O68">
            <v>1.7733372910123346</v>
          </cell>
          <cell r="P68">
            <v>21.022116938511793</v>
          </cell>
          <cell r="Q68">
            <v>8.9862754124830992</v>
          </cell>
          <cell r="R68">
            <v>8.1769409594427849</v>
          </cell>
          <cell r="S68">
            <v>5.8201322115548422</v>
          </cell>
          <cell r="T68">
            <v>1.114450970617141</v>
          </cell>
          <cell r="U68">
            <v>0.48749592398130875</v>
          </cell>
          <cell r="V68">
            <v>0.84540420885896805</v>
          </cell>
          <cell r="W68">
            <v>16.444424274455045</v>
          </cell>
          <cell r="X68">
            <v>-4.5776926640567446</v>
          </cell>
          <cell r="Y68">
            <v>80.657329960402322</v>
          </cell>
          <cell r="Z68">
            <v>22012.901999999998</v>
          </cell>
        </row>
        <row r="69">
          <cell r="A69">
            <v>2021</v>
          </cell>
          <cell r="B69">
            <v>3.1545822429477468</v>
          </cell>
          <cell r="C69">
            <v>3.1662829821143967</v>
          </cell>
          <cell r="D69">
            <v>6.3208652250621444</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21.10210381563903</v>
          </cell>
          <cell r="Q69">
            <v>8.8382906251981286</v>
          </cell>
          <cell r="R69">
            <v>8.2845824397090553</v>
          </cell>
          <cell r="S69">
            <v>5.824510774867897</v>
          </cell>
          <cell r="T69">
            <v>1.1707516500621984</v>
          </cell>
          <cell r="U69">
            <v>0.4816629391329823</v>
          </cell>
          <cell r="V69">
            <v>0.82010550778628299</v>
          </cell>
          <cell r="W69">
            <v>16.581613311558417</v>
          </cell>
          <cell r="X69">
            <v>-4.5204905040806107</v>
          </cell>
          <cell r="Y69">
            <v>82.382018639854664</v>
          </cell>
          <cell r="Z69">
            <v>22870.35</v>
          </cell>
        </row>
        <row r="70">
          <cell r="A70">
            <v>2022</v>
          </cell>
          <cell r="B70">
            <v>3.1387651644401879</v>
          </cell>
          <cell r="C70">
            <v>3.1043564680257063</v>
          </cell>
          <cell r="D70">
            <v>6.2431216324658942</v>
          </cell>
          <cell r="E70">
            <v>5.1839036084455561</v>
          </cell>
          <cell r="F70">
            <v>3.4305984516929544</v>
          </cell>
          <cell r="G70">
            <v>1.9477201920548111</v>
          </cell>
          <cell r="H70">
            <v>6.0624043266280486E-2</v>
          </cell>
          <cell r="I70">
            <v>0.24266476050468336</v>
          </cell>
          <cell r="J70">
            <v>5.6816074475187293</v>
          </cell>
          <cell r="K70">
            <v>10.865511055964285</v>
          </cell>
          <cell r="L70">
            <v>2.5877455476057221</v>
          </cell>
          <cell r="M70">
            <v>13.453256603570008</v>
          </cell>
          <cell r="N70">
            <v>19.696378236035901</v>
          </cell>
          <cell r="O70">
            <v>1.9231738608546707</v>
          </cell>
          <cell r="P70">
            <v>21.619552096890573</v>
          </cell>
          <cell r="Q70">
            <v>8.8308671800716176</v>
          </cell>
          <cell r="R70">
            <v>8.3506458584809593</v>
          </cell>
          <cell r="S70">
            <v>5.8362274177124709</v>
          </cell>
          <cell r="T70">
            <v>1.2545982224140373</v>
          </cell>
          <cell r="U70">
            <v>0.47941631656675043</v>
          </cell>
          <cell r="V70">
            <v>0.81479573945822792</v>
          </cell>
          <cell r="W70">
            <v>16.735683554632445</v>
          </cell>
          <cell r="X70">
            <v>-4.8838685422581269</v>
          </cell>
          <cell r="Y70">
            <v>84.469236164028828</v>
          </cell>
          <cell r="Z70">
            <v>23726.560000000001</v>
          </cell>
        </row>
        <row r="71">
          <cell r="A71">
            <v>2023</v>
          </cell>
          <cell r="B71">
            <v>3.0790472546754417</v>
          </cell>
          <cell r="C71">
            <v>3.0667073203237298</v>
          </cell>
          <cell r="D71">
            <v>6.1457545749991711</v>
          </cell>
          <cell r="E71">
            <v>5.2988295712447764</v>
          </cell>
          <cell r="F71">
            <v>3.4016449128427633</v>
          </cell>
          <cell r="G71">
            <v>1.9917271649860193</v>
          </cell>
          <cell r="H71">
            <v>6.0887032025156732E-2</v>
          </cell>
          <cell r="I71">
            <v>0.24661584309422008</v>
          </cell>
          <cell r="J71">
            <v>5.7008749529481593</v>
          </cell>
          <cell r="K71">
            <v>10.999704524192936</v>
          </cell>
          <cell r="L71">
            <v>2.5140594800275911</v>
          </cell>
          <cell r="M71">
            <v>13.513764004220526</v>
          </cell>
          <cell r="N71">
            <v>19.659518579219696</v>
          </cell>
          <cell r="O71">
            <v>2.0559663359114602</v>
          </cell>
          <cell r="P71">
            <v>21.71548491513116</v>
          </cell>
          <cell r="Q71">
            <v>8.6598140550267626</v>
          </cell>
          <cell r="R71">
            <v>8.4354767302237637</v>
          </cell>
          <cell r="S71">
            <v>5.8600466975296399</v>
          </cell>
          <cell r="T71">
            <v>1.362037014764689</v>
          </cell>
          <cell r="U71">
            <v>0.43950807341322351</v>
          </cell>
          <cell r="V71">
            <v>0.81791782847060479</v>
          </cell>
          <cell r="W71">
            <v>16.914986344401921</v>
          </cell>
          <cell r="X71">
            <v>-4.8004985707292391</v>
          </cell>
          <cell r="Y71">
            <v>86.399202280332105</v>
          </cell>
          <cell r="Z71">
            <v>24611.151999999998</v>
          </cell>
        </row>
        <row r="72">
          <cell r="A72">
            <v>2024</v>
          </cell>
          <cell r="B72">
            <v>3.0213860330458897</v>
          </cell>
          <cell r="C72">
            <v>3.0210099907771721</v>
          </cell>
          <cell r="D72">
            <v>6.0423960238230618</v>
          </cell>
          <cell r="E72">
            <v>5.411248246849814</v>
          </cell>
          <cell r="F72">
            <v>3.3437325994764002</v>
          </cell>
          <cell r="G72">
            <v>2.0317407094546622</v>
          </cell>
          <cell r="H72">
            <v>6.1294889801009007E-2</v>
          </cell>
          <cell r="I72">
            <v>0.2480978038935652</v>
          </cell>
          <cell r="J72">
            <v>5.684866002625637</v>
          </cell>
          <cell r="K72">
            <v>11.096114249475452</v>
          </cell>
          <cell r="L72">
            <v>2.4032900564827231</v>
          </cell>
          <cell r="M72">
            <v>13.499404305958173</v>
          </cell>
          <cell r="N72">
            <v>19.541800329781235</v>
          </cell>
          <cell r="O72">
            <v>2.1696346259721033</v>
          </cell>
          <cell r="P72">
            <v>21.71143495575334</v>
          </cell>
          <cell r="Q72">
            <v>8.4456860803057872</v>
          </cell>
          <cell r="R72">
            <v>8.5053475365020503</v>
          </cell>
          <cell r="S72">
            <v>5.8946662517144688</v>
          </cell>
          <cell r="T72">
            <v>1.4519187850544351</v>
          </cell>
          <cell r="U72">
            <v>0.532162483947206</v>
          </cell>
          <cell r="V72">
            <v>0.81805645295388119</v>
          </cell>
          <cell r="W72">
            <v>17.202151510172044</v>
          </cell>
          <cell r="X72">
            <v>-4.5092834455812971</v>
          </cell>
          <cell r="Y72">
            <v>87.964532163267378</v>
          </cell>
          <cell r="Z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11.516387669368545</v>
          </cell>
          <cell r="L73">
            <v>2.3716527254448958</v>
          </cell>
          <cell r="M73">
            <v>13.888040394813439</v>
          </cell>
          <cell r="N73">
            <v>19.8631530651673</v>
          </cell>
          <cell r="O73">
            <v>2.2711786227014521</v>
          </cell>
          <cell r="P73">
            <v>22.134331687868752</v>
          </cell>
          <cell r="Q73">
            <v>8.3467653957987569</v>
          </cell>
          <cell r="R73">
            <v>8.5691510937779043</v>
          </cell>
          <cell r="S73">
            <v>5.9117242227258924</v>
          </cell>
          <cell r="T73">
            <v>1.5102909581416364</v>
          </cell>
          <cell r="U73">
            <v>0.47711621221684386</v>
          </cell>
          <cell r="V73">
            <v>0.82285423768574428</v>
          </cell>
          <cell r="W73">
            <v>17.291136724548021</v>
          </cell>
          <cell r="X73">
            <v>-4.8431949633207303</v>
          </cell>
          <cell r="Y73">
            <v>89.703056407873575</v>
          </cell>
          <cell r="Z73">
            <v>26514.294999999998</v>
          </cell>
        </row>
        <row r="74">
          <cell r="A74">
            <v>2026</v>
          </cell>
          <cell r="B74">
            <v>2.9580938789994078</v>
          </cell>
          <cell r="C74">
            <v>2.9365046053907049</v>
          </cell>
          <cell r="D74">
            <v>5.8945984843901131</v>
          </cell>
          <cell r="E74">
            <v>5.6147810029654828</v>
          </cell>
          <cell r="F74">
            <v>3.729184529782823</v>
          </cell>
          <cell r="G74">
            <v>2.1149747831397261</v>
          </cell>
          <cell r="H74">
            <v>6.2009655758105665E-2</v>
          </cell>
          <cell r="I74">
            <v>0.25279182449348697</v>
          </cell>
          <cell r="J74">
            <v>6.1589607931741428</v>
          </cell>
          <cell r="K74">
            <v>11.773741796139625</v>
          </cell>
          <cell r="L74">
            <v>2.39701987350597</v>
          </cell>
          <cell r="M74">
            <v>14.170761669645596</v>
          </cell>
          <cell r="N74">
            <v>20.065360154035709</v>
          </cell>
          <cell r="O74">
            <v>2.3718075556643319</v>
          </cell>
          <cell r="P74">
            <v>22.437167709700041</v>
          </cell>
          <cell r="Q74">
            <v>8.291618357896084</v>
          </cell>
          <cell r="R74">
            <v>9.0902288822763193</v>
          </cell>
          <cell r="S74">
            <v>5.9183826614257899</v>
          </cell>
          <cell r="T74">
            <v>1.4876902802299343</v>
          </cell>
          <cell r="U74">
            <v>0.47525110113108393</v>
          </cell>
          <cell r="V74">
            <v>0.83509170898851104</v>
          </cell>
          <cell r="W74">
            <v>17.806644634051636</v>
          </cell>
          <cell r="X74">
            <v>-4.6305230756484042</v>
          </cell>
          <cell r="Y74">
            <v>91.219492341367825</v>
          </cell>
          <cell r="Z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6.335267234329149</v>
          </cell>
          <cell r="K75">
            <v>12.047837590801945</v>
          </cell>
          <cell r="L75">
            <v>2.3019981894278332</v>
          </cell>
          <cell r="M75">
            <v>14.349835780229778</v>
          </cell>
          <cell r="N75">
            <v>20.159662726266856</v>
          </cell>
          <cell r="O75">
            <v>2.4626125594230661</v>
          </cell>
          <cell r="P75">
            <v>22.622275285689923</v>
          </cell>
          <cell r="Q75">
            <v>8.11182513546491</v>
          </cell>
          <cell r="R75">
            <v>9.5552027709626195</v>
          </cell>
          <cell r="S75">
            <v>5.9202666001915532</v>
          </cell>
          <cell r="T75">
            <v>1.3920553492786139</v>
          </cell>
          <cell r="U75">
            <v>0.47911063295678674</v>
          </cell>
          <cell r="V75">
            <v>0.86636665398391377</v>
          </cell>
          <cell r="W75">
            <v>18.21300200737349</v>
          </cell>
          <cell r="X75">
            <v>-4.4092732783164346</v>
          </cell>
          <cell r="Y75">
            <v>92.389078838609805</v>
          </cell>
          <cell r="Z75">
            <v>28582.125</v>
          </cell>
        </row>
        <row r="76">
          <cell r="A76">
            <v>2028</v>
          </cell>
          <cell r="B76">
            <v>2.8933010878229992</v>
          </cell>
          <cell r="C76">
            <v>2.8502359910064996</v>
          </cell>
          <cell r="D76">
            <v>5.7435370788294984</v>
          </cell>
          <cell r="E76">
            <v>5.8078653567559435</v>
          </cell>
          <cell r="F76">
            <v>4.1576775151540151</v>
          </cell>
          <cell r="G76">
            <v>2.1962088236309194</v>
          </cell>
          <cell r="H76">
            <v>6.1553794753903504E-2</v>
          </cell>
          <cell r="I76">
            <v>0.2438312784256155</v>
          </cell>
          <cell r="J76">
            <v>6.6592714119644532</v>
          </cell>
          <cell r="K76">
            <v>12.467136768720396</v>
          </cell>
          <cell r="L76">
            <v>2.3639674099239962</v>
          </cell>
          <cell r="M76">
            <v>14.831104178644392</v>
          </cell>
          <cell r="N76">
            <v>20.574641257473893</v>
          </cell>
          <cell r="O76">
            <v>2.551144011333629</v>
          </cell>
          <cell r="P76">
            <v>23.125785268807522</v>
          </cell>
          <cell r="Q76">
            <v>8.1075044887534951</v>
          </cell>
          <cell r="R76">
            <v>9.5541718681211378</v>
          </cell>
          <cell r="S76">
            <v>5.9221478001530343</v>
          </cell>
          <cell r="T76">
            <v>1.3707933456176045</v>
          </cell>
          <cell r="U76">
            <v>0.42252280993864322</v>
          </cell>
          <cell r="V76">
            <v>0.87734612603527518</v>
          </cell>
          <cell r="W76">
            <v>18.146981949865694</v>
          </cell>
          <cell r="X76">
            <v>-4.978803318941825</v>
          </cell>
          <cell r="Y76">
            <v>93.999072366366477</v>
          </cell>
          <cell r="Z76">
            <v>29699.224999999999</v>
          </cell>
        </row>
        <row r="77">
          <cell r="A77">
            <v>2029</v>
          </cell>
          <cell r="B77">
            <v>2.8160095854444402</v>
          </cell>
          <cell r="C77">
            <v>2.8124889575148386</v>
          </cell>
          <cell r="D77">
            <v>5.6284985429592789</v>
          </cell>
          <cell r="E77">
            <v>5.8986046188952681</v>
          </cell>
          <cell r="F77">
            <v>3.8216805195487242</v>
          </cell>
          <cell r="G77">
            <v>2.2395181083789324</v>
          </cell>
          <cell r="H77">
            <v>6.1909237174589113E-2</v>
          </cell>
          <cell r="I77">
            <v>0.24332207229476538</v>
          </cell>
          <cell r="J77">
            <v>6.3664299373970117</v>
          </cell>
          <cell r="K77">
            <v>12.26503455629228</v>
          </cell>
          <cell r="L77">
            <v>2.1744934720879998</v>
          </cell>
          <cell r="M77">
            <v>14.43952802838028</v>
          </cell>
          <cell r="N77">
            <v>20.068026571339558</v>
          </cell>
          <cell r="O77">
            <v>2.6158135843720429</v>
          </cell>
          <cell r="P77">
            <v>22.6838401557116</v>
          </cell>
          <cell r="Q77">
            <v>7.8029920150472787</v>
          </cell>
          <cell r="R77">
            <v>9.6018967301924967</v>
          </cell>
          <cell r="S77">
            <v>5.9255247794177475</v>
          </cell>
          <cell r="T77">
            <v>1.3455703790056461</v>
          </cell>
          <cell r="U77">
            <v>0.47343692710776519</v>
          </cell>
          <cell r="V77">
            <v>0.8706584190176142</v>
          </cell>
          <cell r="W77">
            <v>18.217087234741271</v>
          </cell>
          <cell r="X77">
            <v>-4.4667529209703325</v>
          </cell>
          <cell r="Y77">
            <v>95.055605497755522</v>
          </cell>
          <cell r="Z77">
            <v>30846.77</v>
          </cell>
        </row>
      </sheetData>
      <sheetData sheetId="25">
        <row r="9">
          <cell r="A9" t="str">
            <v>YEAR</v>
          </cell>
          <cell r="B9" t="str">
            <v>DEFD</v>
          </cell>
          <cell r="C9" t="str">
            <v>NDEFD</v>
          </cell>
          <cell r="D9" t="str">
            <v>TOTD</v>
          </cell>
          <cell r="E9" t="str">
            <v>TOTSS</v>
          </cell>
          <cell r="F9" t="str">
            <v>NETMED</v>
          </cell>
          <cell r="G9" t="str">
            <v>MEDIC</v>
          </cell>
          <cell r="H9" t="str">
            <v>CHIP</v>
          </cell>
          <cell r="I9" t="str">
            <v>ACA</v>
          </cell>
          <cell r="J9" t="str">
            <v>TOTHC</v>
          </cell>
          <cell r="K9" t="str">
            <v>TOTOLD</v>
          </cell>
          <cell r="L9" t="str">
            <v>TOTOTHM</v>
          </cell>
          <cell r="M9" t="str">
            <v>TOTM</v>
          </cell>
          <cell r="N9" t="str">
            <v>TOTNONINT</v>
          </cell>
          <cell r="O9" t="str">
            <v>TOTINT</v>
          </cell>
          <cell r="P9" t="str">
            <v>TOTO</v>
          </cell>
          <cell r="Q9" t="str">
            <v>TOTLESSOLD</v>
          </cell>
          <cell r="R9" t="str">
            <v>TAXTOT</v>
          </cell>
          <cell r="S9" t="str">
            <v>DEFICIT</v>
          </cell>
          <cell r="T9" t="str">
            <v>DHBP</v>
          </cell>
          <cell r="U9" t="str">
            <v>GDP</v>
          </cell>
        </row>
        <row r="10">
          <cell r="A10">
            <v>1962</v>
          </cell>
          <cell r="B10">
            <v>8.9725530370939506</v>
          </cell>
          <cell r="C10">
            <v>3.3337601912323387</v>
          </cell>
          <cell r="D10">
            <v>12.306313228326289</v>
          </cell>
          <cell r="E10">
            <v>2.3984291629316603</v>
          </cell>
          <cell r="F10">
            <v>0</v>
          </cell>
          <cell r="G10">
            <v>1.7586545439023347E-2</v>
          </cell>
          <cell r="H10">
            <v>0</v>
          </cell>
          <cell r="I10">
            <v>0</v>
          </cell>
          <cell r="J10">
            <v>1.7586545439023347E-2</v>
          </cell>
          <cell r="K10">
            <v>2.4160157083706837</v>
          </cell>
          <cell r="L10">
            <v>2.3403764886669229</v>
          </cell>
          <cell r="M10">
            <v>4.7563921970376066</v>
          </cell>
          <cell r="N10">
            <v>17.062705425363895</v>
          </cell>
          <cell r="O10">
            <v>1.1762496264993385</v>
          </cell>
          <cell r="P10">
            <v>18.238955051863233</v>
          </cell>
          <cell r="Q10">
            <v>14.646689716993212</v>
          </cell>
          <cell r="R10">
            <v>17.018995176505744</v>
          </cell>
          <cell r="S10">
            <v>-1.2199598753574905</v>
          </cell>
          <cell r="T10">
            <v>42.346011012933801</v>
          </cell>
          <cell r="U10">
            <v>585.67499999999995</v>
          </cell>
        </row>
        <row r="11">
          <cell r="A11">
            <v>1963</v>
          </cell>
          <cell r="B11">
            <v>8.689420899385313</v>
          </cell>
          <cell r="C11">
            <v>3.4899708832093168</v>
          </cell>
          <cell r="D11">
            <v>12.17939178259463</v>
          </cell>
          <cell r="E11">
            <v>2.5001617599482366</v>
          </cell>
          <cell r="F11">
            <v>0</v>
          </cell>
          <cell r="G11">
            <v>2.53963118731802E-2</v>
          </cell>
          <cell r="H11">
            <v>0</v>
          </cell>
          <cell r="I11">
            <v>0</v>
          </cell>
          <cell r="J11">
            <v>2.53963118731802E-2</v>
          </cell>
          <cell r="K11">
            <v>2.525558071821417</v>
          </cell>
          <cell r="L11">
            <v>2.0494985441604658</v>
          </cell>
          <cell r="M11">
            <v>4.5750566159818824</v>
          </cell>
          <cell r="N11">
            <v>16.754448398576514</v>
          </cell>
          <cell r="O11">
            <v>1.2520219993529602</v>
          </cell>
          <cell r="P11">
            <v>18.006470397929473</v>
          </cell>
          <cell r="Q11">
            <v>14.228890326755096</v>
          </cell>
          <cell r="R11">
            <v>17.237140084115172</v>
          </cell>
          <cell r="S11">
            <v>-0.7693303138142995</v>
          </cell>
          <cell r="T11">
            <v>41.083468133290197</v>
          </cell>
          <cell r="U11">
            <v>618.20000000000005</v>
          </cell>
        </row>
        <row r="12">
          <cell r="A12">
            <v>1964</v>
          </cell>
          <cell r="B12">
            <v>8.3176666162913691</v>
          </cell>
          <cell r="C12">
            <v>3.6418316457609188</v>
          </cell>
          <cell r="D12">
            <v>11.959498262052289</v>
          </cell>
          <cell r="E12">
            <v>2.4553423001360133</v>
          </cell>
          <cell r="F12">
            <v>0</v>
          </cell>
          <cell r="G12">
            <v>3.1736436451564154E-2</v>
          </cell>
          <cell r="H12">
            <v>0</v>
          </cell>
          <cell r="I12">
            <v>0</v>
          </cell>
          <cell r="J12">
            <v>3.1736436451564154E-2</v>
          </cell>
          <cell r="K12">
            <v>2.4870787365875771</v>
          </cell>
          <cell r="L12">
            <v>2.2269910835726159</v>
          </cell>
          <cell r="M12">
            <v>4.7140698201601934</v>
          </cell>
          <cell r="N12">
            <v>16.67356808221248</v>
          </cell>
          <cell r="O12">
            <v>1.2390811546017833</v>
          </cell>
          <cell r="P12">
            <v>17.912649236814264</v>
          </cell>
          <cell r="Q12">
            <v>14.186489345624903</v>
          </cell>
          <cell r="R12">
            <v>17.018739610095206</v>
          </cell>
          <cell r="S12">
            <v>-0.89390962671905572</v>
          </cell>
          <cell r="T12">
            <v>38.816533172132381</v>
          </cell>
          <cell r="U12">
            <v>661.7</v>
          </cell>
        </row>
        <row r="13">
          <cell r="A13">
            <v>1965</v>
          </cell>
          <cell r="B13">
            <v>7.1931766115673357</v>
          </cell>
          <cell r="C13">
            <v>3.7741514820427868</v>
          </cell>
          <cell r="D13">
            <v>10.967328093610124</v>
          </cell>
          <cell r="E13">
            <v>2.4075000881119375</v>
          </cell>
          <cell r="F13">
            <v>0</v>
          </cell>
          <cell r="G13">
            <v>3.8346315158777712E-2</v>
          </cell>
          <cell r="H13">
            <v>0</v>
          </cell>
          <cell r="I13">
            <v>0</v>
          </cell>
          <cell r="J13">
            <v>3.8346315158777712E-2</v>
          </cell>
          <cell r="K13">
            <v>2.445846403270715</v>
          </cell>
          <cell r="L13">
            <v>2.0434920523032458</v>
          </cell>
          <cell r="M13">
            <v>4.4893384555739608</v>
          </cell>
          <cell r="N13">
            <v>15.456666549184083</v>
          </cell>
          <cell r="O13">
            <v>1.211151446798012</v>
          </cell>
          <cell r="P13">
            <v>16.667817995982094</v>
          </cell>
          <cell r="Q13">
            <v>13.010820145913367</v>
          </cell>
          <cell r="R13">
            <v>16.468755506996086</v>
          </cell>
          <cell r="S13">
            <v>-0.1990624889860087</v>
          </cell>
          <cell r="T13">
            <v>36.764247700278432</v>
          </cell>
          <cell r="U13">
            <v>709.32500000000005</v>
          </cell>
        </row>
        <row r="14">
          <cell r="A14">
            <v>1966</v>
          </cell>
          <cell r="B14">
            <v>7.5592427688266755</v>
          </cell>
          <cell r="C14">
            <v>3.9905185944456898</v>
          </cell>
          <cell r="D14">
            <v>11.549761363272367</v>
          </cell>
          <cell r="E14">
            <v>2.5954707069412857</v>
          </cell>
          <cell r="F14">
            <v>0</v>
          </cell>
          <cell r="G14">
            <v>9.8657868605656826E-2</v>
          </cell>
          <cell r="H14">
            <v>0</v>
          </cell>
          <cell r="I14">
            <v>0</v>
          </cell>
          <cell r="J14">
            <v>9.8657868605656826E-2</v>
          </cell>
          <cell r="K14">
            <v>2.6941285755469426</v>
          </cell>
          <cell r="L14">
            <v>1.7905762516416286</v>
          </cell>
          <cell r="M14">
            <v>4.4847048271885717</v>
          </cell>
          <cell r="N14">
            <v>16.03446619046094</v>
          </cell>
          <cell r="O14">
            <v>1.2026009801723307</v>
          </cell>
          <cell r="P14">
            <v>17.237067170633267</v>
          </cell>
          <cell r="Q14">
            <v>13.340337614913997</v>
          </cell>
          <cell r="R14">
            <v>16.763509401326115</v>
          </cell>
          <cell r="S14">
            <v>-0.47355776930715243</v>
          </cell>
          <cell r="T14">
            <v>33.788910599314519</v>
          </cell>
          <cell r="U14">
            <v>780.47500000000002</v>
          </cell>
        </row>
        <row r="15">
          <cell r="A15">
            <v>1967</v>
          </cell>
          <cell r="B15">
            <v>8.6058396342010095</v>
          </cell>
          <cell r="C15">
            <v>4.1221720809300377</v>
          </cell>
          <cell r="D15">
            <v>12.728011715131046</v>
          </cell>
          <cell r="E15">
            <v>2.5452915334269752</v>
          </cell>
          <cell r="F15">
            <v>0.30184393771853801</v>
          </cell>
          <cell r="G15">
            <v>0.14022294611637429</v>
          </cell>
          <cell r="H15">
            <v>0</v>
          </cell>
          <cell r="I15">
            <v>0</v>
          </cell>
          <cell r="J15">
            <v>0.44206688383491227</v>
          </cell>
          <cell r="K15">
            <v>2.9873584172618872</v>
          </cell>
          <cell r="L15">
            <v>1.8807567018319833</v>
          </cell>
          <cell r="M15">
            <v>4.8681151190938712</v>
          </cell>
          <cell r="N15">
            <v>17.596126834224915</v>
          </cell>
          <cell r="O15">
            <v>1.2274588326708706</v>
          </cell>
          <cell r="P15">
            <v>18.823585666895788</v>
          </cell>
          <cell r="Q15">
            <v>14.608768416963027</v>
          </cell>
          <cell r="R15">
            <v>17.790502375900303</v>
          </cell>
          <cell r="S15">
            <v>-1.0330832909954835</v>
          </cell>
          <cell r="T15">
            <v>31.873046232927884</v>
          </cell>
          <cell r="U15">
            <v>836.52499999999998</v>
          </cell>
        </row>
        <row r="16">
          <cell r="A16">
            <v>1968</v>
          </cell>
          <cell r="B16">
            <v>9.1526613374926882</v>
          </cell>
          <cell r="C16">
            <v>3.991421329693897</v>
          </cell>
          <cell r="D16">
            <v>13.144082667186584</v>
          </cell>
          <cell r="E16">
            <v>2.5951034732473608</v>
          </cell>
          <cell r="F16">
            <v>0.49321783694955851</v>
          </cell>
          <cell r="G16">
            <v>0.20120881263404172</v>
          </cell>
          <cell r="H16">
            <v>0</v>
          </cell>
          <cell r="I16">
            <v>0</v>
          </cell>
          <cell r="J16">
            <v>0.69442664958360023</v>
          </cell>
          <cell r="K16">
            <v>3.289530122830961</v>
          </cell>
          <cell r="L16">
            <v>2.176976854301869</v>
          </cell>
          <cell r="M16">
            <v>5.4665069771328305</v>
          </cell>
          <cell r="N16">
            <v>18.610589644319418</v>
          </cell>
          <cell r="O16">
            <v>1.235551346684121</v>
          </cell>
          <cell r="P16">
            <v>19.846140991003537</v>
          </cell>
          <cell r="Q16">
            <v>15.321059521488452</v>
          </cell>
          <cell r="R16">
            <v>17.042921204356183</v>
          </cell>
          <cell r="S16">
            <v>-2.8032197866473556</v>
          </cell>
          <cell r="T16">
            <v>32.258585633512524</v>
          </cell>
          <cell r="U16">
            <v>897.57500000000005</v>
          </cell>
        </row>
        <row r="17">
          <cell r="A17">
            <v>1969</v>
          </cell>
          <cell r="B17">
            <v>8.4379383336308695</v>
          </cell>
          <cell r="C17">
            <v>3.5298258141847949</v>
          </cell>
          <cell r="D17">
            <v>11.967764147815666</v>
          </cell>
          <cell r="E17">
            <v>2.7237254851954806</v>
          </cell>
          <cell r="F17">
            <v>0.55045777970467469</v>
          </cell>
          <cell r="G17">
            <v>0.23309785519369566</v>
          </cell>
          <cell r="H17">
            <v>0</v>
          </cell>
          <cell r="I17">
            <v>0</v>
          </cell>
          <cell r="J17">
            <v>0.78355563489837032</v>
          </cell>
          <cell r="K17">
            <v>3.5072811200938512</v>
          </cell>
          <cell r="L17">
            <v>1.9629185687689676</v>
          </cell>
          <cell r="M17">
            <v>5.4701996888628184</v>
          </cell>
          <cell r="N17">
            <v>17.437963836678485</v>
          </cell>
          <cell r="O17">
            <v>1.2954528066103901</v>
          </cell>
          <cell r="P17">
            <v>18.733416643288876</v>
          </cell>
          <cell r="Q17">
            <v>13.930682716584633</v>
          </cell>
          <cell r="R17">
            <v>19.064242176940148</v>
          </cell>
          <cell r="S17">
            <v>0.33082553365127082</v>
          </cell>
          <cell r="T17">
            <v>28.370406263548496</v>
          </cell>
          <cell r="U17">
            <v>980.27499999999998</v>
          </cell>
        </row>
        <row r="18">
          <cell r="A18">
            <v>1970</v>
          </cell>
          <cell r="B18">
            <v>7.82592495282681</v>
          </cell>
          <cell r="C18">
            <v>3.6632192418850171</v>
          </cell>
          <cell r="D18">
            <v>11.489144194711827</v>
          </cell>
          <cell r="E18">
            <v>2.8324933718680585</v>
          </cell>
          <cell r="F18">
            <v>0.55872166622877206</v>
          </cell>
          <cell r="G18">
            <v>0.26053932691618698</v>
          </cell>
          <cell r="H18">
            <v>0</v>
          </cell>
          <cell r="I18">
            <v>0</v>
          </cell>
          <cell r="J18">
            <v>0.81926099314495893</v>
          </cell>
          <cell r="K18">
            <v>3.6517543650130171</v>
          </cell>
          <cell r="L18">
            <v>2.1776578211956918</v>
          </cell>
          <cell r="M18">
            <v>5.8294121862087085</v>
          </cell>
          <cell r="N18">
            <v>17.318556380920537</v>
          </cell>
          <cell r="O18">
            <v>1.3738744118279314</v>
          </cell>
          <cell r="P18">
            <v>18.692430792748464</v>
          </cell>
          <cell r="Q18">
            <v>13.666802015907519</v>
          </cell>
          <cell r="R18">
            <v>18.420904292163279</v>
          </cell>
          <cell r="S18">
            <v>-0.27152650058518768</v>
          </cell>
          <cell r="T18">
            <v>27.056918336637448</v>
          </cell>
          <cell r="U18">
            <v>1046.675</v>
          </cell>
        </row>
        <row r="19">
          <cell r="A19">
            <v>1971</v>
          </cell>
          <cell r="B19">
            <v>7.0761721373874886</v>
          </cell>
          <cell r="C19">
            <v>3.89789978057409</v>
          </cell>
          <cell r="D19">
            <v>10.974071917961579</v>
          </cell>
          <cell r="E19">
            <v>3.1463884286417985</v>
          </cell>
          <cell r="F19">
            <v>0.5575209350230621</v>
          </cell>
          <cell r="G19">
            <v>0.30110608571044739</v>
          </cell>
          <cell r="H19">
            <v>0</v>
          </cell>
          <cell r="I19">
            <v>0</v>
          </cell>
          <cell r="J19">
            <v>0.85862702073350949</v>
          </cell>
          <cell r="K19">
            <v>4.0050154493753087</v>
          </cell>
          <cell r="L19">
            <v>2.5150687385249202</v>
          </cell>
          <cell r="M19">
            <v>6.5200841879002285</v>
          </cell>
          <cell r="N19">
            <v>17.494156105861808</v>
          </cell>
          <cell r="O19">
            <v>1.3291836460525726</v>
          </cell>
          <cell r="P19">
            <v>18.823339751914382</v>
          </cell>
          <cell r="Q19">
            <v>13.489140656486498</v>
          </cell>
          <cell r="R19">
            <v>16.760467511531058</v>
          </cell>
          <cell r="S19">
            <v>-2.0628722403833248</v>
          </cell>
          <cell r="T19">
            <v>27.140477363306616</v>
          </cell>
          <cell r="U19">
            <v>1116.55</v>
          </cell>
        </row>
        <row r="20">
          <cell r="A20">
            <v>1972</v>
          </cell>
          <cell r="B20">
            <v>6.5231654676258994</v>
          </cell>
          <cell r="C20">
            <v>4.0457142857142863</v>
          </cell>
          <cell r="D20">
            <v>10.568879753340184</v>
          </cell>
          <cell r="E20">
            <v>3.2365056526207603</v>
          </cell>
          <cell r="F20">
            <v>0.57751284686536486</v>
          </cell>
          <cell r="G20">
            <v>0.37829393627954783</v>
          </cell>
          <cell r="H20">
            <v>0</v>
          </cell>
          <cell r="I20">
            <v>0</v>
          </cell>
          <cell r="J20">
            <v>0.95580678314491263</v>
          </cell>
          <cell r="K20">
            <v>4.1923124357656727</v>
          </cell>
          <cell r="L20">
            <v>2.9328674203494347</v>
          </cell>
          <cell r="M20">
            <v>7.1251798561151078</v>
          </cell>
          <cell r="N20">
            <v>17.694059609455291</v>
          </cell>
          <cell r="O20">
            <v>1.2726002055498458</v>
          </cell>
          <cell r="P20">
            <v>18.966659815005137</v>
          </cell>
          <cell r="Q20">
            <v>13.501747173689619</v>
          </cell>
          <cell r="R20">
            <v>17.044933196300104</v>
          </cell>
          <cell r="S20">
            <v>-1.921726618705035</v>
          </cell>
          <cell r="T20">
            <v>26.505817060637206</v>
          </cell>
          <cell r="U20">
            <v>1216.25</v>
          </cell>
        </row>
        <row r="21">
          <cell r="A21">
            <v>1973</v>
          </cell>
          <cell r="B21">
            <v>5.6992367258681549</v>
          </cell>
          <cell r="C21">
            <v>3.940194791993938</v>
          </cell>
          <cell r="D21">
            <v>9.6394315178620928</v>
          </cell>
          <cell r="E21">
            <v>3.5614038330037521</v>
          </cell>
          <cell r="F21">
            <v>0.56278992404221118</v>
          </cell>
          <cell r="G21">
            <v>0.34005433476870761</v>
          </cell>
          <cell r="H21">
            <v>0</v>
          </cell>
          <cell r="I21">
            <v>0</v>
          </cell>
          <cell r="J21">
            <v>0.9028442588109189</v>
          </cell>
          <cell r="K21">
            <v>4.464248091814671</v>
          </cell>
          <cell r="L21">
            <v>2.7777264410726494</v>
          </cell>
          <cell r="M21">
            <v>7.24197453288732</v>
          </cell>
          <cell r="N21">
            <v>16.881406050749412</v>
          </cell>
          <cell r="O21">
            <v>1.2825223160657193</v>
          </cell>
          <cell r="P21">
            <v>18.163928366815131</v>
          </cell>
          <cell r="Q21">
            <v>12.417157958934741</v>
          </cell>
          <cell r="R21">
            <v>17.061782697887597</v>
          </cell>
          <cell r="S21">
            <v>-1.1021456689275324</v>
          </cell>
          <cell r="T21">
            <v>25.201722449130465</v>
          </cell>
          <cell r="U21">
            <v>1352.7249999999999</v>
          </cell>
        </row>
        <row r="22">
          <cell r="A22">
            <v>1974</v>
          </cell>
          <cell r="B22">
            <v>5.4435715008261125</v>
          </cell>
          <cell r="C22">
            <v>3.8767913140236714</v>
          </cell>
          <cell r="D22">
            <v>9.3203628148497817</v>
          </cell>
          <cell r="E22">
            <v>3.7083993660855787</v>
          </cell>
          <cell r="F22">
            <v>0.60505108406109853</v>
          </cell>
          <cell r="G22">
            <v>0.39235256431871057</v>
          </cell>
          <cell r="H22">
            <v>0</v>
          </cell>
          <cell r="I22">
            <v>0</v>
          </cell>
          <cell r="J22">
            <v>0.99740364837980922</v>
          </cell>
          <cell r="K22">
            <v>4.7058030144653884</v>
          </cell>
          <cell r="L22">
            <v>2.6923154735812798</v>
          </cell>
          <cell r="M22">
            <v>7.3981184880466682</v>
          </cell>
          <cell r="N22">
            <v>16.71848130289645</v>
          </cell>
          <cell r="O22">
            <v>1.4464713221161953</v>
          </cell>
          <cell r="P22">
            <v>18.164952625012646</v>
          </cell>
          <cell r="Q22">
            <v>12.012678288431063</v>
          </cell>
          <cell r="R22">
            <v>17.751222308392624</v>
          </cell>
          <cell r="S22">
            <v>-0.41373031662002169</v>
          </cell>
          <cell r="T22">
            <v>23.178271571635705</v>
          </cell>
          <cell r="U22">
            <v>1482.85</v>
          </cell>
        </row>
        <row r="23">
          <cell r="A23">
            <v>1975</v>
          </cell>
          <cell r="B23">
            <v>5.4523390948550805</v>
          </cell>
          <cell r="C23">
            <v>4.3778645549730077</v>
          </cell>
          <cell r="D23">
            <v>9.8302036498280891</v>
          </cell>
          <cell r="E23">
            <v>3.955193926287786</v>
          </cell>
          <cell r="F23">
            <v>0.76008525600136911</v>
          </cell>
          <cell r="G23">
            <v>0.42565770026603605</v>
          </cell>
          <cell r="H23">
            <v>0</v>
          </cell>
          <cell r="I23">
            <v>0</v>
          </cell>
          <cell r="J23">
            <v>1.1857429562674053</v>
          </cell>
          <cell r="K23">
            <v>5.1409368825551915</v>
          </cell>
          <cell r="L23">
            <v>4.263546836348926</v>
          </cell>
          <cell r="M23">
            <v>9.4044837189041175</v>
          </cell>
          <cell r="N23">
            <v>19.234687368732207</v>
          </cell>
          <cell r="O23">
            <v>1.4464894130093191</v>
          </cell>
          <cell r="P23">
            <v>20.681176781741524</v>
          </cell>
          <cell r="Q23">
            <v>14.093750486177015</v>
          </cell>
          <cell r="R23">
            <v>17.367954322697077</v>
          </cell>
          <cell r="S23">
            <v>-3.3132224590444506</v>
          </cell>
          <cell r="T23">
            <v>24.562440686404159</v>
          </cell>
          <cell r="U23">
            <v>1606.925</v>
          </cell>
        </row>
        <row r="24">
          <cell r="A24">
            <v>1976</v>
          </cell>
          <cell r="B24">
            <v>5.0319690946755511</v>
          </cell>
          <cell r="C24">
            <v>4.7982195845697326</v>
          </cell>
          <cell r="D24">
            <v>9.8301886792452837</v>
          </cell>
          <cell r="E24">
            <v>4.0702648227982756</v>
          </cell>
          <cell r="F24">
            <v>0.83965063546273999</v>
          </cell>
          <cell r="G24">
            <v>0.47970438385308778</v>
          </cell>
          <cell r="H24">
            <v>0</v>
          </cell>
          <cell r="I24">
            <v>0</v>
          </cell>
          <cell r="J24">
            <v>1.3193550193158277</v>
          </cell>
          <cell r="K24">
            <v>5.3896198421141035</v>
          </cell>
          <cell r="L24">
            <v>4.099658473769666</v>
          </cell>
          <cell r="M24">
            <v>9.4892783158837695</v>
          </cell>
          <cell r="N24">
            <v>19.319466995129055</v>
          </cell>
          <cell r="O24">
            <v>1.4963887800235149</v>
          </cell>
          <cell r="P24">
            <v>20.815855775152567</v>
          </cell>
          <cell r="Q24">
            <v>13.929847153014949</v>
          </cell>
          <cell r="R24">
            <v>16.687755444823917</v>
          </cell>
          <cell r="S24">
            <v>-4.1281003303286479</v>
          </cell>
          <cell r="T24">
            <v>26.728850568277252</v>
          </cell>
          <cell r="U24">
            <v>1786.1</v>
          </cell>
        </row>
        <row r="25">
          <cell r="A25">
            <v>1977</v>
          </cell>
          <cell r="B25">
            <v>4.8172600743457696</v>
          </cell>
          <cell r="C25">
            <v>4.9179850073481282</v>
          </cell>
          <cell r="D25">
            <v>9.7352450816938969</v>
          </cell>
          <cell r="E25">
            <v>4.1342175786990722</v>
          </cell>
          <cell r="F25">
            <v>0.91763921307102359</v>
          </cell>
          <cell r="G25">
            <v>0.48786632581230777</v>
          </cell>
          <cell r="H25">
            <v>0</v>
          </cell>
          <cell r="I25">
            <v>0</v>
          </cell>
          <cell r="J25">
            <v>1.4055055388833313</v>
          </cell>
          <cell r="K25">
            <v>5.5397231175824038</v>
          </cell>
          <cell r="L25">
            <v>3.4130883133884136</v>
          </cell>
          <cell r="M25">
            <v>8.9528114309708169</v>
          </cell>
          <cell r="N25">
            <v>18.688056512664716</v>
          </cell>
          <cell r="O25">
            <v>1.4770849542440072</v>
          </cell>
          <cell r="P25">
            <v>20.165141466908722</v>
          </cell>
          <cell r="Q25">
            <v>13.148333395082311</v>
          </cell>
          <cell r="R25">
            <v>17.564323910439285</v>
          </cell>
          <cell r="S25">
            <v>-2.6008175564694369</v>
          </cell>
          <cell r="T25">
            <v>27.125288676472405</v>
          </cell>
          <cell r="U25">
            <v>2024.325</v>
          </cell>
        </row>
        <row r="26">
          <cell r="A26">
            <v>1978</v>
          </cell>
          <cell r="B26">
            <v>4.6030922166750976</v>
          </cell>
          <cell r="C26">
            <v>5.0170885658360653</v>
          </cell>
          <cell r="D26">
            <v>9.6201807825111629</v>
          </cell>
          <cell r="E26">
            <v>4.0663748927840953</v>
          </cell>
          <cell r="F26">
            <v>0.96030262376564268</v>
          </cell>
          <cell r="G26">
            <v>0.46977061294508349</v>
          </cell>
          <cell r="H26">
            <v>0</v>
          </cell>
          <cell r="I26">
            <v>0</v>
          </cell>
          <cell r="J26">
            <v>1.4300732367107263</v>
          </cell>
          <cell r="K26">
            <v>5.4964481294948211</v>
          </cell>
          <cell r="L26">
            <v>3.4937649827354909</v>
          </cell>
          <cell r="M26">
            <v>8.9902131122303111</v>
          </cell>
          <cell r="N26">
            <v>18.610393894741474</v>
          </cell>
          <cell r="O26">
            <v>1.5596560293826565</v>
          </cell>
          <cell r="P26">
            <v>20.170049924124129</v>
          </cell>
          <cell r="Q26">
            <v>13.113945765246653</v>
          </cell>
          <cell r="R26">
            <v>17.575095119751918</v>
          </cell>
          <cell r="S26">
            <v>-2.594954804372211</v>
          </cell>
          <cell r="T26">
            <v>26.705051793529659</v>
          </cell>
          <cell r="U26">
            <v>2273.4499999999998</v>
          </cell>
        </row>
        <row r="27">
          <cell r="A27">
            <v>1979</v>
          </cell>
          <cell r="B27">
            <v>4.5516891924812182</v>
          </cell>
          <cell r="C27">
            <v>4.8028609570953877</v>
          </cell>
          <cell r="D27">
            <v>9.3545501495766068</v>
          </cell>
          <cell r="E27">
            <v>3.9988696491040017</v>
          </cell>
          <cell r="F27">
            <v>0.99420207945587258</v>
          </cell>
          <cell r="G27">
            <v>0.48359529540161572</v>
          </cell>
          <cell r="H27">
            <v>0</v>
          </cell>
          <cell r="I27">
            <v>0</v>
          </cell>
          <cell r="J27">
            <v>1.4777973748574884</v>
          </cell>
          <cell r="K27">
            <v>5.4766670239614896</v>
          </cell>
          <cell r="L27">
            <v>3.1996725880163326</v>
          </cell>
          <cell r="M27">
            <v>8.6763396119778218</v>
          </cell>
          <cell r="N27">
            <v>18.030889761554427</v>
          </cell>
          <cell r="O27">
            <v>1.661732749968331</v>
          </cell>
          <cell r="P27">
            <v>19.692622511522757</v>
          </cell>
          <cell r="Q27">
            <v>12.554222737592937</v>
          </cell>
          <cell r="R27">
            <v>18.058407959229413</v>
          </cell>
          <cell r="S27">
            <v>-1.6342145522933436</v>
          </cell>
          <cell r="T27">
            <v>24.957602096995803</v>
          </cell>
          <cell r="U27">
            <v>2565.5749999999998</v>
          </cell>
        </row>
        <row r="28">
          <cell r="A28">
            <v>1980</v>
          </cell>
          <cell r="B28">
            <v>4.8221282997242012</v>
          </cell>
          <cell r="C28">
            <v>5.0751817758515703</v>
          </cell>
          <cell r="D28">
            <v>9.8973100755757706</v>
          </cell>
          <cell r="E28">
            <v>4.1925928579103839</v>
          </cell>
          <cell r="F28">
            <v>1.1107131344245855</v>
          </cell>
          <cell r="G28">
            <v>0.49991045524553174</v>
          </cell>
          <cell r="H28">
            <v>0</v>
          </cell>
          <cell r="I28">
            <v>0</v>
          </cell>
          <cell r="J28">
            <v>1.6106235896701173</v>
          </cell>
          <cell r="K28">
            <v>5.8032164475805015</v>
          </cell>
          <cell r="L28">
            <v>3.5841183423475051</v>
          </cell>
          <cell r="M28">
            <v>9.3873347899280066</v>
          </cell>
          <cell r="N28">
            <v>19.284644865503779</v>
          </cell>
          <cell r="O28">
            <v>1.8816218345929294</v>
          </cell>
          <cell r="P28">
            <v>21.16626670009671</v>
          </cell>
          <cell r="Q28">
            <v>13.481428417923278</v>
          </cell>
          <cell r="R28">
            <v>18.521866829041151</v>
          </cell>
          <cell r="S28">
            <v>-2.6443998710555583</v>
          </cell>
          <cell r="T28">
            <v>25.499588094129443</v>
          </cell>
          <cell r="U28">
            <v>2791.9</v>
          </cell>
        </row>
        <row r="29">
          <cell r="A29">
            <v>1981</v>
          </cell>
          <cell r="B29">
            <v>5.0415785652163505</v>
          </cell>
          <cell r="C29">
            <v>4.785771848494762</v>
          </cell>
          <cell r="D29">
            <v>9.8273504137111125</v>
          </cell>
          <cell r="E29">
            <v>4.4006095955445268</v>
          </cell>
          <cell r="F29">
            <v>1.2104780218465001</v>
          </cell>
          <cell r="G29">
            <v>0.53724197911097993</v>
          </cell>
          <cell r="H29">
            <v>0</v>
          </cell>
          <cell r="I29">
            <v>0</v>
          </cell>
          <cell r="J29">
            <v>1.74772000095748</v>
          </cell>
          <cell r="K29">
            <v>6.1483295965020073</v>
          </cell>
          <cell r="L29">
            <v>3.47632231965467</v>
          </cell>
          <cell r="M29">
            <v>9.6246519161566777</v>
          </cell>
          <cell r="N29">
            <v>19.452002329867788</v>
          </cell>
          <cell r="O29">
            <v>2.1947354562790737</v>
          </cell>
          <cell r="P29">
            <v>21.646737786146861</v>
          </cell>
          <cell r="Q29">
            <v>13.303672733365781</v>
          </cell>
          <cell r="R29">
            <v>19.126363411500932</v>
          </cell>
          <cell r="S29">
            <v>-2.5203743746459288</v>
          </cell>
          <cell r="T29">
            <v>25.194807267272541</v>
          </cell>
          <cell r="U29">
            <v>3133.2249999999999</v>
          </cell>
        </row>
        <row r="30">
          <cell r="A30">
            <v>1982</v>
          </cell>
          <cell r="B30">
            <v>5.6116317322347467</v>
          </cell>
          <cell r="C30">
            <v>4.2259042962560551</v>
          </cell>
          <cell r="D30">
            <v>9.8375360284908027</v>
          </cell>
          <cell r="E30">
            <v>4.6453287458312582</v>
          </cell>
          <cell r="F30">
            <v>1.3675585132871564</v>
          </cell>
          <cell r="G30">
            <v>0.52487663542939911</v>
          </cell>
          <cell r="H30">
            <v>0</v>
          </cell>
          <cell r="I30">
            <v>0</v>
          </cell>
          <cell r="J30">
            <v>1.8924351487165554</v>
          </cell>
          <cell r="K30">
            <v>6.5377638945478136</v>
          </cell>
          <cell r="L30">
            <v>3.5655756258771336</v>
          </cell>
          <cell r="M30">
            <v>10.103339520424948</v>
          </cell>
          <cell r="N30">
            <v>19.940875548915749</v>
          </cell>
          <cell r="O30">
            <v>2.5663452397120734</v>
          </cell>
          <cell r="P30">
            <v>22.507220788627823</v>
          </cell>
          <cell r="Q30">
            <v>13.403111654367935</v>
          </cell>
          <cell r="R30">
            <v>18.64475530807189</v>
          </cell>
          <cell r="S30">
            <v>-3.8624654805559331</v>
          </cell>
          <cell r="T30">
            <v>27.904537703532679</v>
          </cell>
          <cell r="U30">
            <v>3313.3500000000004</v>
          </cell>
        </row>
        <row r="31">
          <cell r="A31">
            <v>1983</v>
          </cell>
          <cell r="B31">
            <v>5.9355769230769235</v>
          </cell>
          <cell r="C31">
            <v>4.0562217194570138</v>
          </cell>
          <cell r="D31">
            <v>9.9917986425339365</v>
          </cell>
          <cell r="E31">
            <v>4.7656391402714933</v>
          </cell>
          <cell r="F31">
            <v>1.4492364253393664</v>
          </cell>
          <cell r="G31">
            <v>0.53690610859728505</v>
          </cell>
          <cell r="H31">
            <v>0</v>
          </cell>
          <cell r="I31">
            <v>0</v>
          </cell>
          <cell r="J31">
            <v>1.9861425339366514</v>
          </cell>
          <cell r="K31">
            <v>6.7517816742081447</v>
          </cell>
          <cell r="L31">
            <v>3.525367647058824</v>
          </cell>
          <cell r="M31">
            <v>10.277149321266968</v>
          </cell>
          <cell r="N31">
            <v>20.268947963800905</v>
          </cell>
          <cell r="O31">
            <v>2.5398190045248872</v>
          </cell>
          <cell r="P31">
            <v>22.808766968325791</v>
          </cell>
          <cell r="Q31">
            <v>13.51716628959276</v>
          </cell>
          <cell r="R31">
            <v>16.984219457013573</v>
          </cell>
          <cell r="S31">
            <v>-5.8245475113122183</v>
          </cell>
          <cell r="T31">
            <v>32.162556561085978</v>
          </cell>
          <cell r="U31">
            <v>3536</v>
          </cell>
        </row>
        <row r="32">
          <cell r="A32">
            <v>1984</v>
          </cell>
          <cell r="B32">
            <v>5.7744972051124597</v>
          </cell>
          <cell r="C32">
            <v>3.8337627479157033</v>
          </cell>
          <cell r="D32">
            <v>9.6082599530281634</v>
          </cell>
          <cell r="E32">
            <v>4.4579437477447819</v>
          </cell>
          <cell r="F32">
            <v>1.4182455829382086</v>
          </cell>
          <cell r="G32">
            <v>0.50797951470876834</v>
          </cell>
          <cell r="H32">
            <v>0</v>
          </cell>
          <cell r="I32">
            <v>0</v>
          </cell>
          <cell r="J32">
            <v>1.9262250976469768</v>
          </cell>
          <cell r="K32">
            <v>6.3841688453917591</v>
          </cell>
          <cell r="L32">
            <v>2.8102578386625057</v>
          </cell>
          <cell r="M32">
            <v>9.1944266840542639</v>
          </cell>
          <cell r="N32">
            <v>18.802686637082427</v>
          </cell>
          <cell r="O32">
            <v>2.8132964479923022</v>
          </cell>
          <cell r="P32">
            <v>21.615983085074731</v>
          </cell>
          <cell r="Q32">
            <v>12.418517791690672</v>
          </cell>
          <cell r="R32">
            <v>16.875372704425608</v>
          </cell>
          <cell r="S32">
            <v>-4.7406103806491231</v>
          </cell>
          <cell r="T32">
            <v>33.094886906759001</v>
          </cell>
          <cell r="U32">
            <v>3949.1750000000002</v>
          </cell>
        </row>
        <row r="33">
          <cell r="A33">
            <v>1985</v>
          </cell>
          <cell r="B33">
            <v>5.9343864482283637</v>
          </cell>
          <cell r="C33">
            <v>3.8142610122798271</v>
          </cell>
          <cell r="D33">
            <v>9.7486474605081916</v>
          </cell>
          <cell r="E33">
            <v>4.3710793939216313</v>
          </cell>
          <cell r="F33">
            <v>1.5025819876322499</v>
          </cell>
          <cell r="G33">
            <v>0.53116848861404997</v>
          </cell>
          <cell r="H33">
            <v>0</v>
          </cell>
          <cell r="I33">
            <v>0</v>
          </cell>
          <cell r="J33">
            <v>2.0337504762462997</v>
          </cell>
          <cell r="K33">
            <v>6.4048298701679309</v>
          </cell>
          <cell r="L33">
            <v>2.9987397790217174</v>
          </cell>
          <cell r="M33">
            <v>9.4035696491896488</v>
          </cell>
          <cell r="N33">
            <v>19.15221710969784</v>
          </cell>
          <cell r="O33">
            <v>3.0357375223469418</v>
          </cell>
          <cell r="P33">
            <v>22.187954632044782</v>
          </cell>
          <cell r="Q33">
            <v>12.74738723952991</v>
          </cell>
          <cell r="R33">
            <v>17.210210720670556</v>
          </cell>
          <cell r="S33">
            <v>-4.9777439113742261</v>
          </cell>
          <cell r="T33">
            <v>35.339175287945842</v>
          </cell>
          <cell r="U33">
            <v>4265.125</v>
          </cell>
        </row>
        <row r="34">
          <cell r="A34">
            <v>1986</v>
          </cell>
          <cell r="B34">
            <v>6.0498646782656724</v>
          </cell>
          <cell r="C34">
            <v>3.6385086992543494</v>
          </cell>
          <cell r="D34">
            <v>9.6883733775200227</v>
          </cell>
          <cell r="E34">
            <v>4.342380557856945</v>
          </cell>
          <cell r="F34">
            <v>1.5121789560894778</v>
          </cell>
          <cell r="G34">
            <v>0.55222314277823803</v>
          </cell>
          <cell r="H34">
            <v>0</v>
          </cell>
          <cell r="I34">
            <v>0</v>
          </cell>
          <cell r="J34">
            <v>2.0644020988677161</v>
          </cell>
          <cell r="K34">
            <v>6.4067826567246611</v>
          </cell>
          <cell r="L34">
            <v>2.7806241369787368</v>
          </cell>
          <cell r="M34">
            <v>9.1874067937033974</v>
          </cell>
          <cell r="N34">
            <v>18.875780171223418</v>
          </cell>
          <cell r="O34">
            <v>3.0050704225352112</v>
          </cell>
          <cell r="P34">
            <v>21.88085059375863</v>
          </cell>
          <cell r="Q34">
            <v>12.468997514498756</v>
          </cell>
          <cell r="R34">
            <v>16.993206296603148</v>
          </cell>
          <cell r="S34">
            <v>-4.8876442971554823</v>
          </cell>
          <cell r="T34">
            <v>38.456183374758353</v>
          </cell>
          <cell r="U34">
            <v>4526.25</v>
          </cell>
        </row>
        <row r="35">
          <cell r="A35">
            <v>1987</v>
          </cell>
          <cell r="B35">
            <v>5.9257076337398935</v>
          </cell>
          <cell r="C35">
            <v>3.3904334420521645</v>
          </cell>
          <cell r="D35">
            <v>9.3161410757920571</v>
          </cell>
          <cell r="E35">
            <v>4.3013224544586963</v>
          </cell>
          <cell r="F35">
            <v>1.5393957190649483</v>
          </cell>
          <cell r="G35">
            <v>0.57544073075834012</v>
          </cell>
          <cell r="H35">
            <v>0</v>
          </cell>
          <cell r="I35">
            <v>0</v>
          </cell>
          <cell r="J35">
            <v>2.1148364498232883</v>
          </cell>
          <cell r="K35">
            <v>6.4161589042819847</v>
          </cell>
          <cell r="L35">
            <v>2.4193260830807639</v>
          </cell>
          <cell r="M35">
            <v>8.835484987362749</v>
          </cell>
          <cell r="N35">
            <v>18.151626063154808</v>
          </cell>
          <cell r="O35">
            <v>2.9073233144211508</v>
          </cell>
          <cell r="P35">
            <v>21.05894937757596</v>
          </cell>
          <cell r="Q35">
            <v>11.735467158872822</v>
          </cell>
          <cell r="R35">
            <v>17.918408440216879</v>
          </cell>
          <cell r="S35">
            <v>-3.1405409373590807</v>
          </cell>
          <cell r="T35">
            <v>39.636990970394223</v>
          </cell>
          <cell r="U35">
            <v>4767.6499999999996</v>
          </cell>
        </row>
        <row r="36">
          <cell r="A36">
            <v>1988</v>
          </cell>
          <cell r="B36">
            <v>5.661480378706055</v>
          </cell>
          <cell r="C36">
            <v>3.3764194179291822</v>
          </cell>
          <cell r="D36">
            <v>9.0378997966352372</v>
          </cell>
          <cell r="E36">
            <v>4.2192447285712893</v>
          </cell>
          <cell r="F36">
            <v>1.492755738486538</v>
          </cell>
          <cell r="G36">
            <v>0.59281314767784676</v>
          </cell>
          <cell r="H36">
            <v>0</v>
          </cell>
          <cell r="I36">
            <v>0</v>
          </cell>
          <cell r="J36">
            <v>2.0855688861643848</v>
          </cell>
          <cell r="K36">
            <v>6.3048136147356741</v>
          </cell>
          <cell r="L36">
            <v>2.3722450885950317</v>
          </cell>
          <cell r="M36">
            <v>8.6770587033307063</v>
          </cell>
          <cell r="N36">
            <v>17.714958499965945</v>
          </cell>
          <cell r="O36">
            <v>2.9541991417812419</v>
          </cell>
          <cell r="P36">
            <v>20.669157641747187</v>
          </cell>
          <cell r="Q36">
            <v>11.41014488523027</v>
          </cell>
          <cell r="R36">
            <v>17.694446877037297</v>
          </cell>
          <cell r="S36">
            <v>-2.97471076470989</v>
          </cell>
          <cell r="T36">
            <v>39.92597133432583</v>
          </cell>
          <cell r="U36">
            <v>5138.55</v>
          </cell>
        </row>
        <row r="37">
          <cell r="A37">
            <v>1989</v>
          </cell>
          <cell r="B37">
            <v>5.4734795465081216</v>
          </cell>
          <cell r="C37">
            <v>3.3268913122729957</v>
          </cell>
          <cell r="D37">
            <v>8.8003708587811182</v>
          </cell>
          <cell r="E37">
            <v>4.1477674211362503</v>
          </cell>
          <cell r="F37">
            <v>1.4872157236922052</v>
          </cell>
          <cell r="G37">
            <v>0.62297074086242665</v>
          </cell>
          <cell r="H37">
            <v>0</v>
          </cell>
          <cell r="I37">
            <v>0</v>
          </cell>
          <cell r="J37">
            <v>2.1101864645546318</v>
          </cell>
          <cell r="K37">
            <v>6.2579538856908821</v>
          </cell>
          <cell r="L37">
            <v>2.4851859019654614</v>
          </cell>
          <cell r="M37">
            <v>8.743139787656343</v>
          </cell>
          <cell r="N37">
            <v>17.543510646437461</v>
          </cell>
          <cell r="O37">
            <v>3.0421401792184057</v>
          </cell>
          <cell r="P37">
            <v>20.585650825655868</v>
          </cell>
          <cell r="Q37">
            <v>11.28555676074658</v>
          </cell>
          <cell r="R37">
            <v>17.84270006796077</v>
          </cell>
          <cell r="S37">
            <v>-2.7429507576950982</v>
          </cell>
          <cell r="T37">
            <v>39.439139103547909</v>
          </cell>
          <cell r="U37">
            <v>5554.6750000000002</v>
          </cell>
        </row>
        <row r="38">
          <cell r="A38">
            <v>1990</v>
          </cell>
          <cell r="B38">
            <v>5.0882136045772413</v>
          </cell>
          <cell r="C38">
            <v>3.3979571943208309</v>
          </cell>
          <cell r="D38">
            <v>8.4861707988980726</v>
          </cell>
          <cell r="E38">
            <v>4.1787666878575971</v>
          </cell>
          <cell r="F38">
            <v>1.6292095783004872</v>
          </cell>
          <cell r="G38">
            <v>0.69680864589955505</v>
          </cell>
          <cell r="H38">
            <v>0</v>
          </cell>
          <cell r="I38">
            <v>0</v>
          </cell>
          <cell r="J38">
            <v>2.326018224200042</v>
          </cell>
          <cell r="K38">
            <v>6.5047849120576391</v>
          </cell>
          <cell r="L38">
            <v>3.169552871371053</v>
          </cell>
          <cell r="M38">
            <v>9.6743377834286921</v>
          </cell>
          <cell r="N38">
            <v>18.160508582326763</v>
          </cell>
          <cell r="O38">
            <v>3.1251875397329947</v>
          </cell>
          <cell r="P38">
            <v>21.285696122059758</v>
          </cell>
          <cell r="Q38">
            <v>11.655723670269124</v>
          </cell>
          <cell r="R38">
            <v>17.494520025429118</v>
          </cell>
          <cell r="S38">
            <v>-3.7911760966306396</v>
          </cell>
          <cell r="T38">
            <v>40.882525958889595</v>
          </cell>
          <cell r="U38">
            <v>5898.75</v>
          </cell>
        </row>
        <row r="39">
          <cell r="A39">
            <v>1991</v>
          </cell>
          <cell r="B39">
            <v>5.2469197093469333</v>
          </cell>
          <cell r="C39">
            <v>3.5051348434929248</v>
          </cell>
          <cell r="D39">
            <v>8.7520545528398586</v>
          </cell>
          <cell r="E39">
            <v>4.3780951638513583</v>
          </cell>
          <cell r="F39">
            <v>1.6747426423826657</v>
          </cell>
          <cell r="G39">
            <v>0.86216135266096905</v>
          </cell>
          <cell r="H39">
            <v>0</v>
          </cell>
          <cell r="I39">
            <v>0</v>
          </cell>
          <cell r="J39">
            <v>2.5369039950436347</v>
          </cell>
          <cell r="K39">
            <v>6.9149991588949931</v>
          </cell>
          <cell r="L39">
            <v>2.8746261185670861</v>
          </cell>
          <cell r="M39">
            <v>9.7896252774620791</v>
          </cell>
          <cell r="N39">
            <v>18.541679830301938</v>
          </cell>
          <cell r="O39">
            <v>3.1912426608459463</v>
          </cell>
          <cell r="P39">
            <v>21.732922491147885</v>
          </cell>
          <cell r="Q39">
            <v>11.626680671406945</v>
          </cell>
          <cell r="R39">
            <v>17.31425734530848</v>
          </cell>
          <cell r="S39">
            <v>-4.4186651458394053</v>
          </cell>
          <cell r="T39">
            <v>44.131327263700776</v>
          </cell>
          <cell r="U39">
            <v>6093.1750000000002</v>
          </cell>
        </row>
        <row r="40">
          <cell r="A40">
            <v>1992</v>
          </cell>
          <cell r="B40">
            <v>4.716181570231833</v>
          </cell>
          <cell r="C40">
            <v>3.6033820377946619</v>
          </cell>
          <cell r="D40">
            <v>8.3195636080264954</v>
          </cell>
          <cell r="E40">
            <v>4.4444496395869857</v>
          </cell>
          <cell r="F40">
            <v>1.8106838106370544</v>
          </cell>
          <cell r="G40">
            <v>1.0571127995324372</v>
          </cell>
          <cell r="H40">
            <v>0</v>
          </cell>
          <cell r="I40">
            <v>0</v>
          </cell>
          <cell r="J40">
            <v>2.8677966101694916</v>
          </cell>
          <cell r="K40">
            <v>7.3122462497564769</v>
          </cell>
          <cell r="L40">
            <v>2.7930644847067989</v>
          </cell>
          <cell r="M40">
            <v>10.105310734463275</v>
          </cell>
          <cell r="N40">
            <v>18.424874342489773</v>
          </cell>
          <cell r="O40">
            <v>3.1068614845119811</v>
          </cell>
          <cell r="P40">
            <v>21.531735827001754</v>
          </cell>
          <cell r="Q40">
            <v>11.112628092733296</v>
          </cell>
          <cell r="R40">
            <v>17.006943308007013</v>
          </cell>
          <cell r="S40">
            <v>-4.5247925189947402</v>
          </cell>
          <cell r="T40">
            <v>46.752183908045978</v>
          </cell>
          <cell r="U40">
            <v>6416.25</v>
          </cell>
        </row>
        <row r="41">
          <cell r="A41">
            <v>1993</v>
          </cell>
          <cell r="B41">
            <v>4.3161029175722199</v>
          </cell>
          <cell r="C41">
            <v>3.6503488762531693</v>
          </cell>
          <cell r="D41">
            <v>7.9664517938253887</v>
          </cell>
          <cell r="E41">
            <v>4.4571293627980948</v>
          </cell>
          <cell r="F41">
            <v>1.8877618416828712</v>
          </cell>
          <cell r="G41">
            <v>1.1183817750440017</v>
          </cell>
          <cell r="H41">
            <v>0</v>
          </cell>
          <cell r="I41">
            <v>0</v>
          </cell>
          <cell r="J41">
            <v>3.0061436167268729</v>
          </cell>
          <cell r="K41">
            <v>7.4632729795249677</v>
          </cell>
          <cell r="L41">
            <v>2.4391154667857262</v>
          </cell>
          <cell r="M41">
            <v>9.9023884463106935</v>
          </cell>
          <cell r="N41">
            <v>17.86884024013608</v>
          </cell>
          <cell r="O41">
            <v>2.932892518071089</v>
          </cell>
          <cell r="P41">
            <v>20.801732758207169</v>
          </cell>
          <cell r="Q41">
            <v>10.405567260611113</v>
          </cell>
          <cell r="R41">
            <v>17.037322932848241</v>
          </cell>
          <cell r="S41">
            <v>-3.7644098253589284</v>
          </cell>
          <cell r="T41">
            <v>47.944504507163863</v>
          </cell>
          <cell r="U41">
            <v>6775.3249999999998</v>
          </cell>
        </row>
        <row r="42">
          <cell r="A42">
            <v>1994</v>
          </cell>
          <cell r="B42">
            <v>3.9073827654193689</v>
          </cell>
          <cell r="C42">
            <v>3.6098566920027588</v>
          </cell>
          <cell r="D42">
            <v>7.5172394574221277</v>
          </cell>
          <cell r="E42">
            <v>4.4157673631189169</v>
          </cell>
          <cell r="F42">
            <v>1.9626159108801211</v>
          </cell>
          <cell r="G42">
            <v>1.1430362902944884</v>
          </cell>
          <cell r="H42">
            <v>0</v>
          </cell>
          <cell r="I42">
            <v>0</v>
          </cell>
          <cell r="J42">
            <v>3.1056522011746095</v>
          </cell>
          <cell r="K42">
            <v>7.5214195642935264</v>
          </cell>
          <cell r="L42">
            <v>2.4168681245950525</v>
          </cell>
          <cell r="M42">
            <v>9.9382876888885789</v>
          </cell>
          <cell r="N42">
            <v>17.455527146310708</v>
          </cell>
          <cell r="O42">
            <v>2.8275914920891472</v>
          </cell>
          <cell r="P42">
            <v>20.283118638399856</v>
          </cell>
          <cell r="Q42">
            <v>9.9341075820171802</v>
          </cell>
          <cell r="R42">
            <v>17.536467949030563</v>
          </cell>
          <cell r="S42">
            <v>-2.746650689369293</v>
          </cell>
          <cell r="T42">
            <v>47.835261988198162</v>
          </cell>
          <cell r="U42">
            <v>7176.85</v>
          </cell>
        </row>
        <row r="43">
          <cell r="A43">
            <v>1995</v>
          </cell>
          <cell r="B43">
            <v>3.6143338502795808</v>
          </cell>
          <cell r="C43">
            <v>3.5870867047818078</v>
          </cell>
          <cell r="D43">
            <v>7.2014205550613886</v>
          </cell>
          <cell r="E43">
            <v>4.4081252046015935</v>
          </cell>
          <cell r="F43">
            <v>2.0707566042914252</v>
          </cell>
          <cell r="G43">
            <v>1.1781083735372018</v>
          </cell>
          <cell r="H43">
            <v>0</v>
          </cell>
          <cell r="I43">
            <v>0</v>
          </cell>
          <cell r="J43">
            <v>3.2488649778286272</v>
          </cell>
          <cell r="K43">
            <v>7.6569901824302207</v>
          </cell>
          <cell r="L43">
            <v>2.1053578337196655</v>
          </cell>
          <cell r="M43">
            <v>9.7623480161498861</v>
          </cell>
          <cell r="N43">
            <v>16.963768571211276</v>
          </cell>
          <cell r="O43">
            <v>3.0703829480485552</v>
          </cell>
          <cell r="P43">
            <v>20.034151519259829</v>
          </cell>
          <cell r="Q43">
            <v>9.3067783887810549</v>
          </cell>
          <cell r="R43">
            <v>17.879814957492467</v>
          </cell>
          <cell r="S43">
            <v>-2.1543365617673622</v>
          </cell>
          <cell r="T43">
            <v>47.674277570374684</v>
          </cell>
          <cell r="U43">
            <v>7560.4250000000002</v>
          </cell>
        </row>
        <row r="44">
          <cell r="A44">
            <v>1996</v>
          </cell>
          <cell r="B44">
            <v>3.3718028127387578</v>
          </cell>
          <cell r="C44">
            <v>3.35506346426539</v>
          </cell>
          <cell r="D44">
            <v>6.7268662770041479</v>
          </cell>
          <cell r="E44">
            <v>4.364693934658689</v>
          </cell>
          <cell r="F44">
            <v>2.1704181378575269</v>
          </cell>
          <cell r="G44">
            <v>1.1569140992224567</v>
          </cell>
          <cell r="H44">
            <v>0</v>
          </cell>
          <cell r="I44">
            <v>0</v>
          </cell>
          <cell r="J44">
            <v>3.3273322370799834</v>
          </cell>
          <cell r="K44">
            <v>7.6920261717386724</v>
          </cell>
          <cell r="L44">
            <v>2.2647294633284387</v>
          </cell>
          <cell r="M44">
            <v>9.9567556350671111</v>
          </cell>
          <cell r="N44">
            <v>16.68362191207126</v>
          </cell>
          <cell r="O44">
            <v>3.0316079395572437</v>
          </cell>
          <cell r="P44">
            <v>19.715229851628504</v>
          </cell>
          <cell r="Q44">
            <v>8.9915957403325883</v>
          </cell>
          <cell r="R44">
            <v>18.27435050133154</v>
          </cell>
          <cell r="S44">
            <v>-1.4408793502969637</v>
          </cell>
          <cell r="T44">
            <v>46.961644757320322</v>
          </cell>
          <cell r="U44">
            <v>7951.3249999999998</v>
          </cell>
        </row>
        <row r="45">
          <cell r="A45">
            <v>1997</v>
          </cell>
          <cell r="B45">
            <v>3.2146869758402086</v>
          </cell>
          <cell r="C45">
            <v>3.2583384855683191</v>
          </cell>
          <cell r="D45">
            <v>6.4730254614085272</v>
          </cell>
          <cell r="E45">
            <v>4.2870066057075915</v>
          </cell>
          <cell r="F45">
            <v>2.2179676429782189</v>
          </cell>
          <cell r="G45">
            <v>1.1306557488588664</v>
          </cell>
          <cell r="H45">
            <v>0</v>
          </cell>
          <cell r="I45">
            <v>0</v>
          </cell>
          <cell r="J45">
            <v>3.3486233918370854</v>
          </cell>
          <cell r="K45">
            <v>7.6356299975446769</v>
          </cell>
          <cell r="L45">
            <v>1.9501303096369973</v>
          </cell>
          <cell r="M45">
            <v>9.5857603071816744</v>
          </cell>
          <cell r="N45">
            <v>16.058785768590202</v>
          </cell>
          <cell r="O45">
            <v>2.8870344129854075</v>
          </cell>
          <cell r="P45">
            <v>18.945820181575609</v>
          </cell>
          <cell r="Q45">
            <v>8.4231557710455256</v>
          </cell>
          <cell r="R45">
            <v>18.686869344251143</v>
          </cell>
          <cell r="S45">
            <v>-0.25895083732446622</v>
          </cell>
          <cell r="T45">
            <v>44.637709626938751</v>
          </cell>
          <cell r="U45">
            <v>8451.0249999999996</v>
          </cell>
        </row>
        <row r="46">
          <cell r="A46">
            <v>1998</v>
          </cell>
          <cell r="B46">
            <v>3.0260446992430694</v>
          </cell>
          <cell r="C46">
            <v>3.1547565727594393</v>
          </cell>
          <cell r="D46">
            <v>6.1808012720025083</v>
          </cell>
          <cell r="E46">
            <v>4.2114816141890987</v>
          </cell>
          <cell r="F46">
            <v>2.1300779325480366</v>
          </cell>
          <cell r="G46">
            <v>1.1335378689479105</v>
          </cell>
          <cell r="H46">
            <v>5.5986025887938375E-5</v>
          </cell>
          <cell r="I46">
            <v>0</v>
          </cell>
          <cell r="J46">
            <v>3.2636717875218348</v>
          </cell>
          <cell r="K46">
            <v>7.4751534017109336</v>
          </cell>
          <cell r="L46">
            <v>2.1471088816231476</v>
          </cell>
          <cell r="M46">
            <v>9.6222622833340807</v>
          </cell>
          <cell r="N46">
            <v>15.803063555336589</v>
          </cell>
          <cell r="O46">
            <v>2.6998477180095852</v>
          </cell>
          <cell r="P46">
            <v>18.502911273346175</v>
          </cell>
          <cell r="Q46">
            <v>8.3279101536256555</v>
          </cell>
          <cell r="R46">
            <v>19.278541675997673</v>
          </cell>
          <cell r="S46">
            <v>0.77563040265149752</v>
          </cell>
          <cell r="T46">
            <v>41.665908989116325</v>
          </cell>
          <cell r="U46">
            <v>8930.7999999999993</v>
          </cell>
        </row>
        <row r="47">
          <cell r="A47">
            <v>1999</v>
          </cell>
          <cell r="B47">
            <v>2.9059270941572999</v>
          </cell>
          <cell r="C47">
            <v>3.1294339801779656</v>
          </cell>
          <cell r="D47">
            <v>6.035361074335265</v>
          </cell>
          <cell r="E47">
            <v>4.0824634600473653</v>
          </cell>
          <cell r="F47">
            <v>1.9800302763375122</v>
          </cell>
          <cell r="G47">
            <v>1.1397616925211118</v>
          </cell>
          <cell r="H47">
            <v>5.9603242838380264E-3</v>
          </cell>
          <cell r="I47">
            <v>0</v>
          </cell>
          <cell r="J47">
            <v>3.1257522931424617</v>
          </cell>
          <cell r="K47">
            <v>7.208215753189827</v>
          </cell>
          <cell r="L47">
            <v>2.285831834461225</v>
          </cell>
          <cell r="M47">
            <v>9.4940475876510515</v>
          </cell>
          <cell r="N47">
            <v>15.529408661986317</v>
          </cell>
          <cell r="O47">
            <v>2.4237421342180632</v>
          </cell>
          <cell r="P47">
            <v>17.95315079620438</v>
          </cell>
          <cell r="Q47">
            <v>8.3211929087964904</v>
          </cell>
          <cell r="R47">
            <v>19.278241651590033</v>
          </cell>
          <cell r="S47">
            <v>1.3250908553856533</v>
          </cell>
          <cell r="T47">
            <v>38.318692737371229</v>
          </cell>
          <cell r="U47">
            <v>9479.35</v>
          </cell>
        </row>
        <row r="48">
          <cell r="A48">
            <v>2000</v>
          </cell>
          <cell r="B48">
            <v>2.888721960573069</v>
          </cell>
          <cell r="C48">
            <v>3.1595016530845217</v>
          </cell>
          <cell r="D48">
            <v>6.0482236136575906</v>
          </cell>
          <cell r="E48">
            <v>4.0133432831395259</v>
          </cell>
          <cell r="F48">
            <v>1.9186158567623264</v>
          </cell>
          <cell r="G48">
            <v>1.1655209563674642</v>
          </cell>
          <cell r="H48">
            <v>1.2058374392757068E-2</v>
          </cell>
          <cell r="I48">
            <v>0</v>
          </cell>
          <cell r="J48">
            <v>3.0961951875225475</v>
          </cell>
          <cell r="K48">
            <v>7.1095384706620735</v>
          </cell>
          <cell r="L48">
            <v>2.2506758125812323</v>
          </cell>
          <cell r="M48">
            <v>9.3602142832433053</v>
          </cell>
          <cell r="N48">
            <v>15.408437896900896</v>
          </cell>
          <cell r="O48">
            <v>2.2036086167957341</v>
          </cell>
          <cell r="P48">
            <v>17.61204651369663</v>
          </cell>
          <cell r="Q48">
            <v>8.2988994262388225</v>
          </cell>
          <cell r="R48">
            <v>20.016812536755801</v>
          </cell>
          <cell r="S48">
            <v>2.404766023059171</v>
          </cell>
          <cell r="T48">
            <v>33.702207572066087</v>
          </cell>
          <cell r="U48">
            <v>10117.450000000001</v>
          </cell>
        </row>
        <row r="49">
          <cell r="A49">
            <v>2001</v>
          </cell>
          <cell r="B49">
            <v>2.9333111670545762</v>
          </cell>
          <cell r="C49">
            <v>3.2581199829002996</v>
          </cell>
          <cell r="D49">
            <v>6.1914311499548758</v>
          </cell>
          <cell r="E49">
            <v>4.0789246188191708</v>
          </cell>
          <cell r="F49">
            <v>2.003229943475989</v>
          </cell>
          <cell r="G49">
            <v>1.2290314919488909</v>
          </cell>
          <cell r="H49">
            <v>3.5139885052011585E-2</v>
          </cell>
          <cell r="I49">
            <v>0</v>
          </cell>
          <cell r="J49">
            <v>3.2674013204768917</v>
          </cell>
          <cell r="K49">
            <v>7.3463259392960625</v>
          </cell>
          <cell r="L49">
            <v>2.2371728494751353</v>
          </cell>
          <cell r="M49">
            <v>9.5834987887711982</v>
          </cell>
          <cell r="N49">
            <v>15.774929938726075</v>
          </cell>
          <cell r="O49">
            <v>1.9585522253360566</v>
          </cell>
          <cell r="P49">
            <v>17.733482164062131</v>
          </cell>
          <cell r="Q49">
            <v>8.4286039994300133</v>
          </cell>
          <cell r="R49">
            <v>18.914947988410205</v>
          </cell>
          <cell r="S49">
            <v>1.1814658243480736</v>
          </cell>
          <cell r="T49">
            <v>31.535790623664084</v>
          </cell>
          <cell r="U49">
            <v>10526.5</v>
          </cell>
        </row>
        <row r="50">
          <cell r="A50">
            <v>2002</v>
          </cell>
          <cell r="B50">
            <v>3.2210012322716723</v>
          </cell>
          <cell r="C50">
            <v>3.5537238142269687</v>
          </cell>
          <cell r="D50">
            <v>6.7747250464986415</v>
          </cell>
          <cell r="E50">
            <v>4.166656666958966</v>
          </cell>
          <cell r="F50">
            <v>2.1312300101997019</v>
          </cell>
          <cell r="G50">
            <v>1.3616094298782035</v>
          </cell>
          <cell r="H50">
            <v>3.39866988503413E-2</v>
          </cell>
          <cell r="I50">
            <v>0</v>
          </cell>
          <cell r="J50">
            <v>3.5268261389282465</v>
          </cell>
          <cell r="K50">
            <v>7.6934828058872125</v>
          </cell>
          <cell r="L50">
            <v>2.5386550239300689</v>
          </cell>
          <cell r="M50">
            <v>10.232137829817281</v>
          </cell>
          <cell r="N50">
            <v>17.006862876315921</v>
          </cell>
          <cell r="O50">
            <v>1.5779446446950014</v>
          </cell>
          <cell r="P50">
            <v>18.584807521010923</v>
          </cell>
          <cell r="Q50">
            <v>9.3133800704287086</v>
          </cell>
          <cell r="R50">
            <v>17.105370766085297</v>
          </cell>
          <cell r="S50">
            <v>-1.4794367549256258</v>
          </cell>
          <cell r="T50">
            <v>32.679909356495735</v>
          </cell>
          <cell r="U50">
            <v>10833.65</v>
          </cell>
        </row>
        <row r="51">
          <cell r="A51">
            <v>2003</v>
          </cell>
          <cell r="B51">
            <v>3.5887023874935755</v>
          </cell>
          <cell r="C51">
            <v>3.7168063950087737</v>
          </cell>
          <cell r="D51">
            <v>7.3055087825023488</v>
          </cell>
          <cell r="E51">
            <v>4.1591042024849783</v>
          </cell>
          <cell r="F51">
            <v>2.1775377089278436</v>
          </cell>
          <cell r="G51">
            <v>1.4241035821265888</v>
          </cell>
          <cell r="H51">
            <v>3.8595154114748585E-2</v>
          </cell>
          <cell r="I51">
            <v>0</v>
          </cell>
          <cell r="J51">
            <v>3.6402364451691813</v>
          </cell>
          <cell r="K51">
            <v>7.7993406476541596</v>
          </cell>
          <cell r="L51">
            <v>2.6699959233591528</v>
          </cell>
          <cell r="M51">
            <v>10.469336571013311</v>
          </cell>
          <cell r="N51">
            <v>17.774845353515659</v>
          </cell>
          <cell r="O51">
            <v>1.3565731402541699</v>
          </cell>
          <cell r="P51">
            <v>19.131418493769829</v>
          </cell>
          <cell r="Q51">
            <v>9.9755047058614998</v>
          </cell>
          <cell r="R51">
            <v>15.795334904907923</v>
          </cell>
          <cell r="S51">
            <v>-3.3360835888619054</v>
          </cell>
          <cell r="T51">
            <v>34.681959978021595</v>
          </cell>
          <cell r="U51">
            <v>11283.8</v>
          </cell>
        </row>
        <row r="52">
          <cell r="A52">
            <v>2004</v>
          </cell>
          <cell r="B52">
            <v>3.7758004897945603</v>
          </cell>
          <cell r="C52">
            <v>3.6672889580015715</v>
          </cell>
          <cell r="D52">
            <v>7.4430894477961314</v>
          </cell>
          <cell r="E52">
            <v>4.0751822177132659</v>
          </cell>
          <cell r="F52">
            <v>2.2027450116211864</v>
          </cell>
          <cell r="G52">
            <v>1.4654836201555865</v>
          </cell>
          <cell r="H52">
            <v>3.8310416658004484E-2</v>
          </cell>
          <cell r="I52">
            <v>0</v>
          </cell>
          <cell r="J52">
            <v>3.7065390484347773</v>
          </cell>
          <cell r="K52">
            <v>7.7817212661480433</v>
          </cell>
          <cell r="L52">
            <v>2.4969211131392171</v>
          </cell>
          <cell r="M52">
            <v>10.278642379287261</v>
          </cell>
          <cell r="N52">
            <v>17.721731827083392</v>
          </cell>
          <cell r="O52">
            <v>1.3325488859044776</v>
          </cell>
          <cell r="P52">
            <v>19.054280712987868</v>
          </cell>
          <cell r="Q52">
            <v>9.9400105609353488</v>
          </cell>
          <cell r="R52">
            <v>15.634458585749389</v>
          </cell>
          <cell r="S52">
            <v>-3.4198221272384792</v>
          </cell>
          <cell r="T52">
            <v>35.720442894028906</v>
          </cell>
          <cell r="U52">
            <v>12025.45</v>
          </cell>
        </row>
        <row r="53">
          <cell r="A53">
            <v>2005</v>
          </cell>
          <cell r="B53">
            <v>3.8148455487897523</v>
          </cell>
          <cell r="C53">
            <v>3.7005800929551231</v>
          </cell>
          <cell r="D53">
            <v>7.5154256417448755</v>
          </cell>
          <cell r="E53">
            <v>4.0271696995905453</v>
          </cell>
          <cell r="F53">
            <v>2.2614197278355013</v>
          </cell>
          <cell r="G53">
            <v>1.4159098966429409</v>
          </cell>
          <cell r="H53">
            <v>3.9963690622285074E-2</v>
          </cell>
          <cell r="I53">
            <v>0</v>
          </cell>
          <cell r="J53">
            <v>3.7172933151007275</v>
          </cell>
          <cell r="K53">
            <v>7.7444630146912727</v>
          </cell>
          <cell r="L53">
            <v>2.4477741026869726</v>
          </cell>
          <cell r="M53">
            <v>10.192237117378244</v>
          </cell>
          <cell r="N53">
            <v>17.707662759123121</v>
          </cell>
          <cell r="O53">
            <v>1.4335659159352196</v>
          </cell>
          <cell r="P53">
            <v>19.14122867505834</v>
          </cell>
          <cell r="Q53">
            <v>9.9631997444318472</v>
          </cell>
          <cell r="R53">
            <v>16.78031657725677</v>
          </cell>
          <cell r="S53">
            <v>-2.3609120978015703</v>
          </cell>
          <cell r="T53">
            <v>35.781193144851827</v>
          </cell>
          <cell r="U53">
            <v>12834.15</v>
          </cell>
        </row>
        <row r="54">
          <cell r="A54">
            <v>2006</v>
          </cell>
          <cell r="B54">
            <v>3.8116124538297269</v>
          </cell>
          <cell r="C54">
            <v>3.6416141952395358</v>
          </cell>
          <cell r="D54">
            <v>7.4532266490692631</v>
          </cell>
          <cell r="E54">
            <v>4.0295269781040624</v>
          </cell>
          <cell r="F54">
            <v>2.4466184571109095</v>
          </cell>
          <cell r="G54">
            <v>1.3243879861053827</v>
          </cell>
          <cell r="H54">
            <v>3.9968104704556071E-2</v>
          </cell>
          <cell r="I54">
            <v>0</v>
          </cell>
          <cell r="J54">
            <v>3.8109745479208481</v>
          </cell>
          <cell r="K54">
            <v>7.8405015260249105</v>
          </cell>
          <cell r="L54">
            <v>2.60942377665961</v>
          </cell>
          <cell r="M54">
            <v>10.44992530268452</v>
          </cell>
          <cell r="N54">
            <v>17.903151951753784</v>
          </cell>
          <cell r="O54">
            <v>1.6615102605698995</v>
          </cell>
          <cell r="P54">
            <v>19.564662212323682</v>
          </cell>
          <cell r="Q54">
            <v>10.062650425728874</v>
          </cell>
          <cell r="R54">
            <v>17.647769620647622</v>
          </cell>
          <cell r="S54">
            <v>-1.91689259167606</v>
          </cell>
          <cell r="T54">
            <v>35.407238765615404</v>
          </cell>
          <cell r="U54">
            <v>13638.375</v>
          </cell>
        </row>
        <row r="55">
          <cell r="A55">
            <v>2007</v>
          </cell>
          <cell r="B55">
            <v>3.8625759229714229</v>
          </cell>
          <cell r="C55">
            <v>3.454824082626585</v>
          </cell>
          <cell r="D55">
            <v>7.3174000055980084</v>
          </cell>
          <cell r="E55">
            <v>4.0777283287149784</v>
          </cell>
          <cell r="F55">
            <v>2.5616130657485936</v>
          </cell>
          <cell r="G55">
            <v>1.3338931340442803</v>
          </cell>
          <cell r="H55">
            <v>4.1985053321017721E-2</v>
          </cell>
          <cell r="I55">
            <v>0</v>
          </cell>
          <cell r="J55">
            <v>3.9374912531138917</v>
          </cell>
          <cell r="K55">
            <v>8.0152195818288696</v>
          </cell>
          <cell r="L55">
            <v>2.1501875332381686</v>
          </cell>
          <cell r="M55">
            <v>10.165407115067039</v>
          </cell>
          <cell r="N55">
            <v>17.482807120665047</v>
          </cell>
          <cell r="O55">
            <v>1.6591723346488654</v>
          </cell>
          <cell r="P55">
            <v>19.141979455313912</v>
          </cell>
          <cell r="Q55">
            <v>9.4675875388361774</v>
          </cell>
          <cell r="R55">
            <v>17.969497858762281</v>
          </cell>
          <cell r="S55">
            <v>-1.1724815965516306</v>
          </cell>
          <cell r="T55">
            <v>35.233359923867106</v>
          </cell>
          <cell r="U55">
            <v>14290.8</v>
          </cell>
        </row>
        <row r="56">
          <cell r="A56">
            <v>2008</v>
          </cell>
          <cell r="B56">
            <v>4.1539747648512124</v>
          </cell>
          <cell r="C56">
            <v>3.5436375444480808</v>
          </cell>
          <cell r="D56">
            <v>7.6976123092992932</v>
          </cell>
          <cell r="E56">
            <v>4.1517771601724842</v>
          </cell>
          <cell r="F56">
            <v>2.6168927294216195</v>
          </cell>
          <cell r="G56">
            <v>1.36621827165853</v>
          </cell>
          <cell r="H56">
            <v>4.6800840380307698E-2</v>
          </cell>
          <cell r="I56">
            <v>0</v>
          </cell>
          <cell r="J56">
            <v>4.0299118414604571</v>
          </cell>
          <cell r="K56">
            <v>8.1816890016329413</v>
          </cell>
          <cell r="L56">
            <v>2.6383125923087234</v>
          </cell>
          <cell r="M56">
            <v>10.820001593941665</v>
          </cell>
          <cell r="N56">
            <v>18.517613903240957</v>
          </cell>
          <cell r="O56">
            <v>1.7143826104355699</v>
          </cell>
          <cell r="P56">
            <v>20.231996513676528</v>
          </cell>
          <cell r="Q56">
            <v>10.335924901608015</v>
          </cell>
          <cell r="R56">
            <v>17.119550711932348</v>
          </cell>
          <cell r="S56">
            <v>-3.1124458017441796</v>
          </cell>
          <cell r="T56">
            <v>39.360524169412258</v>
          </cell>
          <cell r="U56">
            <v>14743.325000000001</v>
          </cell>
        </row>
        <row r="57">
          <cell r="A57">
            <v>2009</v>
          </cell>
          <cell r="B57">
            <v>4.5505342368935278</v>
          </cell>
          <cell r="C57">
            <v>4.0245291647611525</v>
          </cell>
          <cell r="D57">
            <v>8.5750634016546812</v>
          </cell>
          <cell r="E57">
            <v>4.6960600895245221</v>
          </cell>
          <cell r="F57">
            <v>2.9455438684017241</v>
          </cell>
          <cell r="G57">
            <v>1.7386881747252596</v>
          </cell>
          <cell r="H57">
            <v>5.2294239110852424E-2</v>
          </cell>
          <cell r="I57">
            <v>0</v>
          </cell>
          <cell r="J57">
            <v>4.7365262822378362</v>
          </cell>
          <cell r="K57">
            <v>9.4325863717623584</v>
          </cell>
          <cell r="L57">
            <v>5.0717651297828414</v>
          </cell>
          <cell r="M57">
            <v>14.5043515015452</v>
          </cell>
          <cell r="N57">
            <v>23.079414903199883</v>
          </cell>
          <cell r="O57">
            <v>1.2950706079629706</v>
          </cell>
          <cell r="P57">
            <v>24.374485511162852</v>
          </cell>
          <cell r="Q57">
            <v>13.646828531437524</v>
          </cell>
          <cell r="R57">
            <v>14.58576892695298</v>
          </cell>
          <cell r="S57">
            <v>-9.7887165842098725</v>
          </cell>
          <cell r="T57">
            <v>52.278350586898384</v>
          </cell>
          <cell r="U57">
            <v>14431.8</v>
          </cell>
        </row>
        <row r="58">
          <cell r="A58">
            <v>2010</v>
          </cell>
          <cell r="B58">
            <v>4.6422330571439163</v>
          </cell>
          <cell r="C58">
            <v>4.436408481789357</v>
          </cell>
          <cell r="D58">
            <v>9.0786415389332724</v>
          </cell>
          <cell r="E58">
            <v>4.7224144728196586</v>
          </cell>
          <cell r="F58">
            <v>3.0088382859857736</v>
          </cell>
          <cell r="G58">
            <v>1.838221964640117</v>
          </cell>
          <cell r="H58">
            <v>5.3151019115362713E-2</v>
          </cell>
          <cell r="I58">
            <v>6.7390667066517958E-6</v>
          </cell>
          <cell r="J58">
            <v>4.9002180088079603</v>
          </cell>
          <cell r="K58">
            <v>9.622632481627619</v>
          </cell>
          <cell r="L58">
            <v>3.2740475171593495</v>
          </cell>
          <cell r="M58">
            <v>12.896679998786968</v>
          </cell>
          <cell r="N58">
            <v>21.975321537720241</v>
          </cell>
          <cell r="O58">
            <v>1.3221644534448422</v>
          </cell>
          <cell r="P58">
            <v>23.297485991165082</v>
          </cell>
          <cell r="Q58">
            <v>12.352689056092622</v>
          </cell>
          <cell r="R58">
            <v>14.574620000876079</v>
          </cell>
          <cell r="S58">
            <v>-8.7228659902890033</v>
          </cell>
          <cell r="T58">
            <v>60.778847417421154</v>
          </cell>
          <cell r="U58">
            <v>14838.85</v>
          </cell>
        </row>
        <row r="59">
          <cell r="A59">
            <v>2011</v>
          </cell>
          <cell r="B59">
            <v>4.5125724867604653</v>
          </cell>
          <cell r="C59">
            <v>4.2051328660206089</v>
          </cell>
          <cell r="D59">
            <v>8.7177053527810742</v>
          </cell>
          <cell r="E59">
            <v>4.7061691447008593</v>
          </cell>
          <cell r="F59">
            <v>3.0176889605889503</v>
          </cell>
          <cell r="G59">
            <v>1.7850545405560687</v>
          </cell>
          <cell r="H59">
            <v>5.6019099338307253E-2</v>
          </cell>
          <cell r="I59">
            <v>1.5580697463429992E-4</v>
          </cell>
          <cell r="J59">
            <v>4.8589184074579608</v>
          </cell>
          <cell r="K59">
            <v>9.5650875521588201</v>
          </cell>
          <cell r="L59">
            <v>3.4119130662001109</v>
          </cell>
          <cell r="M59">
            <v>12.977000618358931</v>
          </cell>
          <cell r="N59">
            <v>21.694705971140003</v>
          </cell>
          <cell r="O59">
            <v>1.4929034792022033</v>
          </cell>
          <cell r="P59">
            <v>23.187609450342208</v>
          </cell>
          <cell r="Q59">
            <v>12.129618418981183</v>
          </cell>
          <cell r="R59">
            <v>14.954002859707179</v>
          </cell>
          <cell r="S59">
            <v>-8.2336065906350289</v>
          </cell>
          <cell r="T59">
            <v>65.751757291685266</v>
          </cell>
          <cell r="U59">
            <v>15403.674999999999</v>
          </cell>
        </row>
        <row r="60">
          <cell r="A60">
            <v>2012</v>
          </cell>
          <cell r="B60">
            <v>4.2027534106231457</v>
          </cell>
          <cell r="C60">
            <v>3.7690896804710876</v>
          </cell>
          <cell r="D60">
            <v>7.9718430910942333</v>
          </cell>
          <cell r="E60">
            <v>4.7813433230882296</v>
          </cell>
          <cell r="F60">
            <v>2.9963410342884012</v>
          </cell>
          <cell r="G60">
            <v>1.560332452067549</v>
          </cell>
          <cell r="H60">
            <v>5.6457062426626056E-2</v>
          </cell>
          <cell r="I60">
            <v>1.0400804661055215E-3</v>
          </cell>
          <cell r="J60">
            <v>4.6141706292486813</v>
          </cell>
          <cell r="K60">
            <v>9.3955139523369109</v>
          </cell>
          <cell r="L60">
            <v>3.4156180226637889</v>
          </cell>
          <cell r="M60">
            <v>12.8111319750007</v>
          </cell>
          <cell r="N60">
            <v>20.782975066094934</v>
          </cell>
          <cell r="O60">
            <v>1.3727069184035074</v>
          </cell>
          <cell r="P60">
            <v>22.155681984498443</v>
          </cell>
          <cell r="Q60">
            <v>11.387461113758024</v>
          </cell>
          <cell r="R60">
            <v>15.258603240442312</v>
          </cell>
          <cell r="S60">
            <v>-6.897078744056131</v>
          </cell>
          <cell r="T60">
            <v>70.259185560942797</v>
          </cell>
          <cell r="U60">
            <v>16056.45</v>
          </cell>
        </row>
        <row r="61">
          <cell r="A61">
            <v>2013</v>
          </cell>
          <cell r="B61">
            <v>3.7687212697112553</v>
          </cell>
          <cell r="C61">
            <v>3.4727765222065456</v>
          </cell>
          <cell r="D61">
            <v>7.2414977919178014</v>
          </cell>
          <cell r="E61">
            <v>4.865405608062022</v>
          </cell>
          <cell r="F61">
            <v>2.9620312248268843</v>
          </cell>
          <cell r="G61">
            <v>1.5983835001377698</v>
          </cell>
          <cell r="H61">
            <v>5.7029199685011384E-2</v>
          </cell>
          <cell r="I61">
            <v>5.7998858693279086E-3</v>
          </cell>
          <cell r="J61">
            <v>4.6232438105189928</v>
          </cell>
          <cell r="K61">
            <v>9.4886494185810157</v>
          </cell>
          <cell r="L61">
            <v>2.7501456747034929</v>
          </cell>
          <cell r="M61">
            <v>12.238795093284509</v>
          </cell>
          <cell r="N61">
            <v>19.48029288520231</v>
          </cell>
          <cell r="O61">
            <v>1.3303300002559657</v>
          </cell>
          <cell r="P61">
            <v>20.810622885458276</v>
          </cell>
          <cell r="Q61">
            <v>9.9916434666212943</v>
          </cell>
          <cell r="R61">
            <v>16.713705166445582</v>
          </cell>
          <cell r="S61">
            <v>-4.0969177190126942</v>
          </cell>
          <cell r="T61">
            <v>72.168606235630136</v>
          </cell>
          <cell r="U61">
            <v>16603.775000000001</v>
          </cell>
        </row>
        <row r="62">
          <cell r="A62">
            <v>2014</v>
          </cell>
          <cell r="B62">
            <v>3.4411379515257106</v>
          </cell>
          <cell r="C62">
            <v>3.3601878508501173</v>
          </cell>
          <cell r="D62">
            <v>6.8013258023758283</v>
          </cell>
          <cell r="E62">
            <v>4.8744064755465031</v>
          </cell>
          <cell r="F62">
            <v>2.915282497447051</v>
          </cell>
          <cell r="G62">
            <v>1.7393050210870655</v>
          </cell>
          <cell r="H62">
            <v>5.3735958783584975E-2</v>
          </cell>
          <cell r="I62">
            <v>8.5796375678622736E-2</v>
          </cell>
          <cell r="J62">
            <v>4.7941198529963245</v>
          </cell>
          <cell r="K62">
            <v>9.6685263285428285</v>
          </cell>
          <cell r="L62">
            <v>2.4382821108989261</v>
          </cell>
          <cell r="M62">
            <v>12.106808439441755</v>
          </cell>
          <cell r="N62">
            <v>18.908134241817585</v>
          </cell>
          <cell r="O62">
            <v>1.3209330233255829</v>
          </cell>
          <cell r="P62">
            <v>20.229067265143168</v>
          </cell>
          <cell r="Q62">
            <v>9.2396079132747566</v>
          </cell>
          <cell r="R62">
            <v>17.432114649020068</v>
          </cell>
          <cell r="S62">
            <v>-2.7969526161231002</v>
          </cell>
          <cell r="T62">
            <v>73.732029839207513</v>
          </cell>
          <cell r="U62">
            <v>17332.900000000001</v>
          </cell>
        </row>
        <row r="63">
          <cell r="A63">
            <v>2015</v>
          </cell>
          <cell r="B63">
            <v>3.2247458240799984</v>
          </cell>
          <cell r="C63">
            <v>3.2545186446346324</v>
          </cell>
          <cell r="D63">
            <v>6.4792644687146304</v>
          </cell>
          <cell r="E63">
            <v>4.8749317660130478</v>
          </cell>
          <cell r="F63">
            <v>2.9843189660771712</v>
          </cell>
          <cell r="G63">
            <v>1.9334202121852426</v>
          </cell>
          <cell r="H63">
            <v>5.103833126270535E-2</v>
          </cell>
          <cell r="I63">
            <v>0.20813335304921277</v>
          </cell>
          <cell r="J63">
            <v>5.1769108625743314</v>
          </cell>
          <cell r="K63">
            <v>10.05184262858738</v>
          </cell>
          <cell r="L63">
            <v>2.6430426208484357</v>
          </cell>
          <cell r="M63">
            <v>12.694885249435815</v>
          </cell>
          <cell r="N63">
            <v>19.174149718150446</v>
          </cell>
          <cell r="O63">
            <v>1.2337036509847115</v>
          </cell>
          <cell r="P63">
            <v>20.407853369135157</v>
          </cell>
          <cell r="Q63">
            <v>9.1223070895630656</v>
          </cell>
          <cell r="R63">
            <v>17.964779516122569</v>
          </cell>
          <cell r="S63">
            <v>-2.4430738530125886</v>
          </cell>
          <cell r="T63">
            <v>72.506668619828545</v>
          </cell>
          <cell r="U63">
            <v>18090.325000000001</v>
          </cell>
        </row>
        <row r="64">
          <cell r="A64">
            <v>2016</v>
          </cell>
          <cell r="B64">
            <v>3.1310579781628434</v>
          </cell>
          <cell r="C64">
            <v>3.2365889617512846</v>
          </cell>
          <cell r="D64">
            <v>6.3676469399141276</v>
          </cell>
          <cell r="E64">
            <v>4.9069292947261465</v>
          </cell>
          <cell r="F64">
            <v>3.054784512981207</v>
          </cell>
          <cell r="G64">
            <v>1.9852352574935512</v>
          </cell>
          <cell r="H64">
            <v>7.7111953835248326E-2</v>
          </cell>
          <cell r="I64">
            <v>0.2244305547694323</v>
          </cell>
          <cell r="J64">
            <v>5.3415622790794384</v>
          </cell>
          <cell r="K64">
            <v>10.248491573805584</v>
          </cell>
          <cell r="L64">
            <v>2.6368999970351914</v>
          </cell>
          <cell r="M64">
            <v>12.885391570840776</v>
          </cell>
          <cell r="N64">
            <v>19.253038510754905</v>
          </cell>
          <cell r="O64">
            <v>1.2939121716138524</v>
          </cell>
          <cell r="P64">
            <v>20.546950682368756</v>
          </cell>
          <cell r="Q64">
            <v>9.0045469369493212</v>
          </cell>
          <cell r="R64">
            <v>17.616138257070389</v>
          </cell>
          <cell r="S64">
            <v>-2.9308124252983667</v>
          </cell>
          <cell r="T64">
            <v>76.371420331573319</v>
          </cell>
          <cell r="U64">
            <v>18550.95</v>
          </cell>
        </row>
        <row r="65">
          <cell r="A65">
            <v>2017</v>
          </cell>
          <cell r="B65">
            <v>3.0620814902255837</v>
          </cell>
          <cell r="C65">
            <v>3.1657746241357394</v>
          </cell>
          <cell r="D65">
            <v>6.2278561143613231</v>
          </cell>
          <cell r="E65">
            <v>4.873348986236687</v>
          </cell>
          <cell r="F65">
            <v>3.0586828211547687</v>
          </cell>
          <cell r="G65">
            <v>1.9441528622760706</v>
          </cell>
          <cell r="H65">
            <v>8.418321680135947E-2</v>
          </cell>
          <cell r="I65">
            <v>0.24948825383647472</v>
          </cell>
          <cell r="J65">
            <v>5.3365071540686735</v>
          </cell>
          <cell r="K65">
            <v>10.20985614030536</v>
          </cell>
          <cell r="L65">
            <v>2.8435237193373877</v>
          </cell>
          <cell r="M65">
            <v>13.053379859642748</v>
          </cell>
          <cell r="N65">
            <v>19.281235974004069</v>
          </cell>
          <cell r="O65">
            <v>1.3623318501991206</v>
          </cell>
          <cell r="P65">
            <v>20.643567824203188</v>
          </cell>
          <cell r="Q65">
            <v>9.0713798336987086</v>
          </cell>
          <cell r="R65">
            <v>17.207030834490002</v>
          </cell>
          <cell r="S65">
            <v>-3.4365369897131863</v>
          </cell>
          <cell r="T65">
            <v>76.09614341864598</v>
          </cell>
          <cell r="U65">
            <v>19272.25</v>
          </cell>
        </row>
        <row r="66">
          <cell r="A66">
            <v>2018</v>
          </cell>
          <cell r="B66">
            <v>3.097215444467643</v>
          </cell>
          <cell r="C66">
            <v>3.1569563235317739</v>
          </cell>
          <cell r="D66">
            <v>6.2541717679994164</v>
          </cell>
          <cell r="E66">
            <v>4.8528777693905214</v>
          </cell>
          <cell r="F66">
            <v>2.9919412326467176</v>
          </cell>
          <cell r="G66">
            <v>1.9231186428951768</v>
          </cell>
          <cell r="H66">
            <v>8.5403414011605713E-2</v>
          </cell>
          <cell r="I66">
            <v>0.24351487283010617</v>
          </cell>
          <cell r="J66">
            <v>5.2439781623836064</v>
          </cell>
          <cell r="K66">
            <v>10.096855931774128</v>
          </cell>
          <cell r="L66">
            <v>2.5682153715767551</v>
          </cell>
          <cell r="M66">
            <v>12.665071303350883</v>
          </cell>
          <cell r="N66">
            <v>18.919243071350301</v>
          </cell>
          <cell r="O66">
            <v>1.6059469082526079</v>
          </cell>
          <cell r="P66">
            <v>20.52518997960291</v>
          </cell>
          <cell r="Q66">
            <v>8.8223871395761737</v>
          </cell>
          <cell r="R66">
            <v>16.455570531819344</v>
          </cell>
          <cell r="S66">
            <v>-4.0696194477835661</v>
          </cell>
          <cell r="T66">
            <v>77.830594159586582</v>
          </cell>
          <cell r="U66">
            <v>20235.724999999999</v>
          </cell>
        </row>
        <row r="67">
          <cell r="A67">
            <v>2019</v>
          </cell>
          <cell r="B67">
            <v>3.1685680170241906</v>
          </cell>
          <cell r="C67">
            <v>3.1289966619586274</v>
          </cell>
          <cell r="D67">
            <v>6.2975646789828179</v>
          </cell>
          <cell r="E67">
            <v>4.9052693333625763</v>
          </cell>
          <cell r="F67">
            <v>3.0039489111685471</v>
          </cell>
          <cell r="G67">
            <v>1.907644654525338</v>
          </cell>
          <cell r="H67">
            <v>8.6152303963213953E-2</v>
          </cell>
          <cell r="I67">
            <v>0.26800943322116405</v>
          </cell>
          <cell r="J67">
            <v>5.2657553028782633</v>
          </cell>
          <cell r="K67">
            <v>10.171024636240841</v>
          </cell>
          <cell r="L67">
            <v>2.6236630842269562</v>
          </cell>
          <cell r="M67">
            <v>12.794687720467797</v>
          </cell>
          <cell r="N67">
            <v>19.092252399450615</v>
          </cell>
          <cell r="O67">
            <v>1.7565437134436448</v>
          </cell>
          <cell r="P67">
            <v>20.848796112894259</v>
          </cell>
          <cell r="Q67">
            <v>8.9212277632097745</v>
          </cell>
          <cell r="R67">
            <v>16.311858956573509</v>
          </cell>
          <cell r="S67">
            <v>-4.5369371563207501</v>
          </cell>
          <cell r="T67">
            <v>78.862118406077911</v>
          </cell>
          <cell r="U67">
            <v>21156.718000000001</v>
          </cell>
        </row>
        <row r="68">
          <cell r="A68">
            <v>2020</v>
          </cell>
          <cell r="B68">
            <v>3.1797534009827517</v>
          </cell>
          <cell r="C68">
            <v>3.1782179378257358</v>
          </cell>
          <cell r="D68">
            <v>6.357971338808488</v>
          </cell>
          <cell r="E68">
            <v>4.9811742222810969</v>
          </cell>
          <cell r="F68">
            <v>3.0586516943563375</v>
          </cell>
          <cell r="G68">
            <v>1.8968103342303528</v>
          </cell>
          <cell r="H68">
            <v>7.4719816587563062E-2</v>
          </cell>
          <cell r="I68">
            <v>0.25114816756100583</v>
          </cell>
          <cell r="J68">
            <v>5.2813300127352587</v>
          </cell>
          <cell r="K68">
            <v>10.262504235016355</v>
          </cell>
          <cell r="L68">
            <v>2.6283040736746126</v>
          </cell>
          <cell r="M68">
            <v>12.890808308690968</v>
          </cell>
          <cell r="N68">
            <v>19.248779647499454</v>
          </cell>
          <cell r="O68">
            <v>1.7733372910123346</v>
          </cell>
          <cell r="P68">
            <v>21.02211693851179</v>
          </cell>
          <cell r="Q68">
            <v>8.9862754124830992</v>
          </cell>
          <cell r="R68">
            <v>16.444424274455045</v>
          </cell>
          <cell r="S68">
            <v>-4.5776926640567446</v>
          </cell>
          <cell r="T68">
            <v>80.657329960402322</v>
          </cell>
          <cell r="U68">
            <v>22012.901999999998</v>
          </cell>
        </row>
        <row r="69">
          <cell r="A69">
            <v>2021</v>
          </cell>
          <cell r="B69">
            <v>3.1545822429477468</v>
          </cell>
          <cell r="C69">
            <v>3.1662829821143967</v>
          </cell>
          <cell r="D69">
            <v>6.3208652250621435</v>
          </cell>
          <cell r="E69">
            <v>5.0723403883193736</v>
          </cell>
          <cell r="F69">
            <v>3.1506732516118032</v>
          </cell>
          <cell r="G69">
            <v>1.9068663138080528</v>
          </cell>
          <cell r="H69">
            <v>6.1695601510252364E-2</v>
          </cell>
          <cell r="I69">
            <v>0.24322758506100695</v>
          </cell>
          <cell r="J69">
            <v>5.3624627519911154</v>
          </cell>
          <cell r="K69">
            <v>10.434803140310489</v>
          </cell>
          <cell r="L69">
            <v>2.5174254001359846</v>
          </cell>
          <cell r="M69">
            <v>12.952228540446473</v>
          </cell>
          <cell r="N69">
            <v>19.273093765508616</v>
          </cell>
          <cell r="O69">
            <v>1.8290100501304092</v>
          </cell>
          <cell r="P69">
            <v>21.102103815639026</v>
          </cell>
          <cell r="Q69">
            <v>8.8382906251981268</v>
          </cell>
          <cell r="R69">
            <v>16.581613311558417</v>
          </cell>
          <cell r="S69">
            <v>-4.5204905040806089</v>
          </cell>
          <cell r="T69">
            <v>82.382018639854664</v>
          </cell>
          <cell r="U69">
            <v>22870.35</v>
          </cell>
        </row>
        <row r="70">
          <cell r="A70">
            <v>2022</v>
          </cell>
          <cell r="B70">
            <v>3.1181974968136972</v>
          </cell>
          <cell r="C70">
            <v>3.1043564680257063</v>
          </cell>
          <cell r="D70">
            <v>6.2225539648394035</v>
          </cell>
          <cell r="E70">
            <v>5.1839036084455561</v>
          </cell>
          <cell r="F70">
            <v>3.2713128241093523</v>
          </cell>
          <cell r="G70">
            <v>1.9477201920548111</v>
          </cell>
          <cell r="H70">
            <v>6.0624043266280486E-2</v>
          </cell>
          <cell r="I70">
            <v>0.24266476050468336</v>
          </cell>
          <cell r="J70">
            <v>5.5223218199351276</v>
          </cell>
          <cell r="K70">
            <v>10.706225428380684</v>
          </cell>
          <cell r="L70">
            <v>2.505849984152781</v>
          </cell>
          <cell r="M70">
            <v>13.212075412533466</v>
          </cell>
          <cell r="N70">
            <v>19.434629377372868</v>
          </cell>
          <cell r="O70">
            <v>1.9231738608546707</v>
          </cell>
          <cell r="P70">
            <v>21.35780323822754</v>
          </cell>
          <cell r="Q70">
            <v>8.7284039489921845</v>
          </cell>
          <cell r="R70">
            <v>16.735683554632445</v>
          </cell>
          <cell r="S70">
            <v>-4.6221196835950948</v>
          </cell>
          <cell r="T70">
            <v>84.469236164028828</v>
          </cell>
          <cell r="U70">
            <v>23726.560000000001</v>
          </cell>
        </row>
        <row r="71">
          <cell r="A71">
            <v>2023</v>
          </cell>
          <cell r="B71">
            <v>3.0784580908687253</v>
          </cell>
          <cell r="C71">
            <v>3.0667073203237298</v>
          </cell>
          <cell r="D71">
            <v>6.1451654111924547</v>
          </cell>
          <cell r="E71">
            <v>5.2988295712447764</v>
          </cell>
          <cell r="F71">
            <v>3.3864648026228115</v>
          </cell>
          <cell r="G71">
            <v>1.9917271649860193</v>
          </cell>
          <cell r="H71">
            <v>6.0887032025156732E-2</v>
          </cell>
          <cell r="I71">
            <v>0.24661584309422008</v>
          </cell>
          <cell r="J71">
            <v>5.685694842728207</v>
          </cell>
          <cell r="K71">
            <v>10.984524413972984</v>
          </cell>
          <cell r="L71">
            <v>2.5077557586118013</v>
          </cell>
          <cell r="M71">
            <v>13.492280172584785</v>
          </cell>
          <cell r="N71">
            <v>19.637445583777239</v>
          </cell>
          <cell r="O71">
            <v>2.0559663359114602</v>
          </cell>
          <cell r="P71">
            <v>21.6934119196887</v>
          </cell>
          <cell r="Q71">
            <v>8.6529211698042552</v>
          </cell>
          <cell r="R71">
            <v>16.914986344401921</v>
          </cell>
          <cell r="S71">
            <v>-4.7784255752867786</v>
          </cell>
          <cell r="T71">
            <v>86.399202280332105</v>
          </cell>
          <cell r="U71">
            <v>24611.151999999998</v>
          </cell>
        </row>
        <row r="72">
          <cell r="A72">
            <v>2024</v>
          </cell>
          <cell r="B72">
            <v>3.0410694955490891</v>
          </cell>
          <cell r="C72">
            <v>3.0210099907771721</v>
          </cell>
          <cell r="D72">
            <v>6.0620794863262617</v>
          </cell>
          <cell r="E72">
            <v>5.411248246849814</v>
          </cell>
          <cell r="F72">
            <v>3.5064061346595614</v>
          </cell>
          <cell r="G72">
            <v>2.0317407094546622</v>
          </cell>
          <cell r="H72">
            <v>6.1294889801009007E-2</v>
          </cell>
          <cell r="I72">
            <v>0.2480978038935652</v>
          </cell>
          <cell r="J72">
            <v>5.8475395378087978</v>
          </cell>
          <cell r="K72">
            <v>11.258787784658612</v>
          </cell>
          <cell r="L72">
            <v>2.4854804339891934</v>
          </cell>
          <cell r="M72">
            <v>13.744268218647806</v>
          </cell>
          <cell r="N72">
            <v>19.806347704974065</v>
          </cell>
          <cell r="O72">
            <v>2.1696346259721033</v>
          </cell>
          <cell r="P72">
            <v>21.97598233094617</v>
          </cell>
          <cell r="Q72">
            <v>8.5475599203154538</v>
          </cell>
          <cell r="R72">
            <v>17.202151510172044</v>
          </cell>
          <cell r="S72">
            <v>-4.7738308207741262</v>
          </cell>
          <cell r="T72">
            <v>87.964532163267378</v>
          </cell>
          <cell r="U72">
            <v>25529.044999999998</v>
          </cell>
        </row>
        <row r="73">
          <cell r="A73">
            <v>2025</v>
          </cell>
          <cell r="B73">
            <v>2.9982015361901948</v>
          </cell>
          <cell r="C73">
            <v>2.9769111341636654</v>
          </cell>
          <cell r="D73">
            <v>5.9751126703538606</v>
          </cell>
          <cell r="E73">
            <v>5.5143725299880684</v>
          </cell>
          <cell r="F73">
            <v>3.616147440465606</v>
          </cell>
          <cell r="G73">
            <v>2.0713581107851446</v>
          </cell>
          <cell r="H73">
            <v>6.1634676690441891E-2</v>
          </cell>
          <cell r="I73">
            <v>0.25287491143928209</v>
          </cell>
          <cell r="J73">
            <v>6.0020151393804744</v>
          </cell>
          <cell r="K73">
            <v>11.516387669368543</v>
          </cell>
          <cell r="L73">
            <v>2.3716527254448958</v>
          </cell>
          <cell r="M73">
            <v>13.888040394813439</v>
          </cell>
          <cell r="N73">
            <v>19.8631530651673</v>
          </cell>
          <cell r="O73">
            <v>2.2711786227014521</v>
          </cell>
          <cell r="P73">
            <v>22.134331687868752</v>
          </cell>
          <cell r="Q73">
            <v>8.3467653957987569</v>
          </cell>
          <cell r="R73">
            <v>17.291136724548021</v>
          </cell>
          <cell r="S73">
            <v>-4.8431949633207303</v>
          </cell>
          <cell r="T73">
            <v>89.703056407873575</v>
          </cell>
          <cell r="U73">
            <v>26514.294999999998</v>
          </cell>
        </row>
        <row r="74">
          <cell r="A74">
            <v>2026</v>
          </cell>
          <cell r="B74">
            <v>2.9580938789994078</v>
          </cell>
          <cell r="C74">
            <v>2.9365046053907049</v>
          </cell>
          <cell r="D74">
            <v>5.8945984843901122</v>
          </cell>
          <cell r="E74">
            <v>5.6147810029654828</v>
          </cell>
          <cell r="F74">
            <v>3.729184529782823</v>
          </cell>
          <cell r="G74">
            <v>2.1149747831397261</v>
          </cell>
          <cell r="H74">
            <v>6.2009655758105665E-2</v>
          </cell>
          <cell r="I74">
            <v>0.25279182449348697</v>
          </cell>
          <cell r="J74">
            <v>6.1589607931741419</v>
          </cell>
          <cell r="K74">
            <v>11.773741796139625</v>
          </cell>
          <cell r="L74">
            <v>2.39701987350597</v>
          </cell>
          <cell r="M74">
            <v>14.170761669645595</v>
          </cell>
          <cell r="N74">
            <v>20.065360154035709</v>
          </cell>
          <cell r="O74">
            <v>2.3718075556643319</v>
          </cell>
          <cell r="P74">
            <v>22.437167709700041</v>
          </cell>
          <cell r="Q74">
            <v>8.291618357896084</v>
          </cell>
          <cell r="R74">
            <v>17.806644634051636</v>
          </cell>
          <cell r="S74">
            <v>-4.630523075648405</v>
          </cell>
          <cell r="T74">
            <v>91.219492341367825</v>
          </cell>
          <cell r="U74">
            <v>27518.294999999998</v>
          </cell>
        </row>
        <row r="75">
          <cell r="A75">
            <v>2027</v>
          </cell>
          <cell r="B75">
            <v>2.9171343978098196</v>
          </cell>
          <cell r="C75">
            <v>2.8926925482272576</v>
          </cell>
          <cell r="D75">
            <v>5.8098269460370773</v>
          </cell>
          <cell r="E75">
            <v>5.7125703564727948</v>
          </cell>
          <cell r="F75">
            <v>3.8692364546023086</v>
          </cell>
          <cell r="G75">
            <v>2.1560818168698095</v>
          </cell>
          <cell r="H75">
            <v>6.233616289901469E-2</v>
          </cell>
          <cell r="I75">
            <v>0.24761279995801572</v>
          </cell>
          <cell r="J75">
            <v>6.3352672343291481</v>
          </cell>
          <cell r="K75">
            <v>12.047837590801944</v>
          </cell>
          <cell r="L75">
            <v>2.3019981894278332</v>
          </cell>
          <cell r="M75">
            <v>14.349835780229776</v>
          </cell>
          <cell r="N75">
            <v>20.159662726266852</v>
          </cell>
          <cell r="O75">
            <v>2.4626125594230661</v>
          </cell>
          <cell r="P75">
            <v>22.622275285689916</v>
          </cell>
          <cell r="Q75">
            <v>8.1118251354649082</v>
          </cell>
          <cell r="R75">
            <v>18.21300200737349</v>
          </cell>
          <cell r="S75">
            <v>-4.4092732783164266</v>
          </cell>
          <cell r="T75">
            <v>92.389078838609805</v>
          </cell>
          <cell r="U75">
            <v>28582.125</v>
          </cell>
        </row>
        <row r="76">
          <cell r="A76">
            <v>2028</v>
          </cell>
          <cell r="B76">
            <v>2.8739908196257646</v>
          </cell>
          <cell r="C76">
            <v>2.8502359910064996</v>
          </cell>
          <cell r="D76">
            <v>5.7242268106322642</v>
          </cell>
          <cell r="E76">
            <v>5.8078653567559435</v>
          </cell>
          <cell r="F76">
            <v>3.9422981576118574</v>
          </cell>
          <cell r="G76">
            <v>2.1962088236309194</v>
          </cell>
          <cell r="H76">
            <v>6.1553794753903504E-2</v>
          </cell>
          <cell r="I76">
            <v>0.2438312784256155</v>
          </cell>
          <cell r="J76">
            <v>6.443892054422296</v>
          </cell>
          <cell r="K76">
            <v>12.251757411178239</v>
          </cell>
          <cell r="L76">
            <v>2.2835045914922851</v>
          </cell>
          <cell r="M76">
            <v>14.535262002670525</v>
          </cell>
          <cell r="N76">
            <v>20.259488813302788</v>
          </cell>
          <cell r="O76">
            <v>2.551144011333629</v>
          </cell>
          <cell r="P76">
            <v>22.810632824636418</v>
          </cell>
          <cell r="Q76">
            <v>8.0077314021245485</v>
          </cell>
          <cell r="R76">
            <v>18.146981949865694</v>
          </cell>
          <cell r="S76">
            <v>-4.6636508747707239</v>
          </cell>
          <cell r="T76">
            <v>93.999072366366477</v>
          </cell>
          <cell r="U76">
            <v>29699.224999999999</v>
          </cell>
        </row>
        <row r="77">
          <cell r="A77">
            <v>2029</v>
          </cell>
          <cell r="B77">
            <v>2.8346014833968027</v>
          </cell>
          <cell r="C77">
            <v>2.8124889575148386</v>
          </cell>
          <cell r="D77">
            <v>5.6470904409116418</v>
          </cell>
          <cell r="E77">
            <v>5.8986046188952681</v>
          </cell>
          <cell r="F77">
            <v>4.0290474497005677</v>
          </cell>
          <cell r="G77">
            <v>2.2395181083789324</v>
          </cell>
          <cell r="H77">
            <v>6.1909237174589113E-2</v>
          </cell>
          <cell r="I77">
            <v>0.24332207229476538</v>
          </cell>
          <cell r="J77">
            <v>6.5737968675488547</v>
          </cell>
          <cell r="K77">
            <v>12.472401486444124</v>
          </cell>
          <cell r="L77">
            <v>2.2505297185768143</v>
          </cell>
          <cell r="M77">
            <v>14.722931205020938</v>
          </cell>
          <cell r="N77">
            <v>20.370021645932582</v>
          </cell>
          <cell r="O77">
            <v>2.6158135843720429</v>
          </cell>
          <cell r="P77">
            <v>22.985835230304623</v>
          </cell>
          <cell r="Q77">
            <v>7.8976201594884579</v>
          </cell>
          <cell r="R77">
            <v>18.217087234741271</v>
          </cell>
          <cell r="S77">
            <v>-4.768747995563352</v>
          </cell>
          <cell r="T77">
            <v>95.055605497755522</v>
          </cell>
          <cell r="U77">
            <v>30846.77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U6" t="e">
            <v>#NAME?</v>
          </cell>
          <cell r="Y6" t="e">
            <v>#NAME?</v>
          </cell>
          <cell r="AA6" t="e">
            <v>#NAME?</v>
          </cell>
          <cell r="AC6" t="e">
            <v>#NAME?</v>
          </cell>
          <cell r="AE6" t="e">
            <v>#NAME?</v>
          </cell>
          <cell r="AG6" t="e">
            <v>#NAME?</v>
          </cell>
          <cell r="AI6" t="e">
            <v>#NAME?</v>
          </cell>
        </row>
      </sheetData>
      <sheetData sheetId="2">
        <row r="5">
          <cell r="A5" t="e">
            <v>#NAME?</v>
          </cell>
          <cell r="C5" t="e">
            <v>#NAME?</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ceholders"/>
      <sheetName val="Data"/>
      <sheetName val="Nominal Baseline"/>
      <sheetName val="%ofGDP Baseline"/>
      <sheetName val="Nominal AFS"/>
      <sheetName val="%ofGDP AFS"/>
      <sheetName val="Nominal Adj for timing"/>
      <sheetName val="%ofGDP Adj for timing"/>
      <sheetName val="Figure "/>
      <sheetName val="checks"/>
    </sheetNames>
    <sheetDataSet>
      <sheetData sheetId="0">
        <row r="37">
          <cell r="C37">
            <v>2013</v>
          </cell>
        </row>
        <row r="38">
          <cell r="C38">
            <v>2014</v>
          </cell>
        </row>
        <row r="39">
          <cell r="C39">
            <v>2015</v>
          </cell>
        </row>
        <row r="40">
          <cell r="C40">
            <v>2016</v>
          </cell>
        </row>
        <row r="41">
          <cell r="C41">
            <v>2017</v>
          </cell>
        </row>
        <row r="42">
          <cell r="C42">
            <v>2018</v>
          </cell>
        </row>
        <row r="43">
          <cell r="C43">
            <v>2019</v>
          </cell>
        </row>
        <row r="44">
          <cell r="C44">
            <v>2020</v>
          </cell>
        </row>
        <row r="45">
          <cell r="C45">
            <v>2021</v>
          </cell>
        </row>
        <row r="46">
          <cell r="C46">
            <v>2022</v>
          </cell>
        </row>
        <row r="47">
          <cell r="C47">
            <v>2023</v>
          </cell>
        </row>
      </sheetData>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 val="Saldos_Ins"/>
      <sheetName val="Saldos_x_desemb"/>
      <sheetName val="Saldos_Ins1"/>
      <sheetName val="Saldos_x_desemb1"/>
      <sheetName val="Saldos_Ins2"/>
      <sheetName val="Saldos_x_desemb2"/>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 val="For Distribution-Nominal"/>
      <sheetName val="For Distribution-%ofGDP"/>
      <sheetName val="Sheet1"/>
    </sheetNames>
    <sheetDataSet>
      <sheetData sheetId="0">
        <row r="26">
          <cell r="B26">
            <v>1972</v>
          </cell>
        </row>
        <row r="27">
          <cell r="B27">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LDDISC"/>
      <sheetName val="DISCleg"/>
      <sheetName val="DISCecon"/>
      <sheetName val="DISCtech"/>
      <sheetName val="DISCTOT"/>
      <sheetName val="NEWDISC"/>
      <sheetName val="OLDMAND"/>
      <sheetName val="MANDLEG"/>
      <sheetName val="MANDECON"/>
      <sheetName val="MANDTECH"/>
      <sheetName val="MANDTOT"/>
      <sheetName val="NEWMAND"/>
      <sheetName val="OLDTOT"/>
      <sheetName val="TOTLEG"/>
      <sheetName val="TOTECON"/>
      <sheetName val="TOTTECH"/>
      <sheetName val="TOTTOT"/>
      <sheetName val="NEWTOT"/>
      <sheetName val="SumChngs"/>
      <sheetName val="PubInf-leg.econ.tech"/>
      <sheetName val="JSC changes"/>
      <sheetName val="PubInf-rev.vs.outlays"/>
      <sheetName val="U"/>
    </sheetNames>
    <sheetDataSet>
      <sheetData sheetId="0">
        <row r="2">
          <cell r="C2" t="str">
            <v>August 2011 Baseline</v>
          </cell>
        </row>
        <row r="3">
          <cell r="C3" t="str">
            <v>January 2012 Baseline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44193</v>
          </cell>
          <cell r="E2" t="str">
            <v>Commodities:</v>
          </cell>
        </row>
        <row r="3">
          <cell r="A3" t="str">
            <v>End Date</v>
          </cell>
          <cell r="E3" t="str">
            <v>Gasolina (RBOB)</v>
          </cell>
        </row>
        <row r="6">
          <cell r="A6">
            <v>44223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eficit"/>
      <sheetName val="Baseline"/>
      <sheetName val="rev"/>
      <sheetName val="outlays"/>
      <sheetName val="Offbud"/>
      <sheetName val="int"/>
      <sheetName val="OffReceipts"/>
      <sheetName val="Disc"/>
      <sheetName val="DiscNoEmerg"/>
      <sheetName val="HLS-Act"/>
      <sheetName val="Table 3-1"/>
      <sheetName val="Growth rates"/>
      <sheetName val="Growth rates Reest"/>
      <sheetName val="BA_Growth"/>
      <sheetName val="OMBComp"/>
      <sheetName val="Reest"/>
      <sheetName val="DctBaseReest"/>
      <sheetName val="DiscBaseReest"/>
      <sheetName val="DiscBaseNoExtReest"/>
      <sheetName val="OMBCompPolic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Actual</v>
          </cell>
          <cell r="E7" t="str">
            <v>Actual</v>
          </cell>
          <cell r="G7" t="str">
            <v>Estimated</v>
          </cell>
          <cell r="I7" t="str">
            <v>Projecteda</v>
          </cell>
          <cell r="K7" t="str">
            <v>Projecteda</v>
          </cell>
        </row>
        <row r="8">
          <cell r="C8" t="str">
            <v>1997-2006</v>
          </cell>
          <cell r="E8">
            <v>2007</v>
          </cell>
          <cell r="G8">
            <v>2008</v>
          </cell>
          <cell r="I8">
            <v>2009</v>
          </cell>
          <cell r="K8" t="str">
            <v>2010-2018</v>
          </cell>
        </row>
        <row r="12">
          <cell r="B12" t="str">
            <v>Individual Income Taxes</v>
          </cell>
          <cell r="C12">
            <v>4.7486032318542648</v>
          </cell>
          <cell r="E12">
            <v>11.453499733693008</v>
          </cell>
          <cell r="G12">
            <v>-1.9289391027070057</v>
          </cell>
          <cell r="I12">
            <v>17.146302554196314</v>
          </cell>
          <cell r="K12">
            <v>6.9387469713228844</v>
          </cell>
        </row>
        <row r="13">
          <cell r="B13" t="str">
            <v>Corporate Income Taxes</v>
          </cell>
          <cell r="C13">
            <v>7.4933293847241567</v>
          </cell>
          <cell r="E13">
            <v>4.6135371487503685</v>
          </cell>
          <cell r="G13">
            <v>-12.08246037651679</v>
          </cell>
          <cell r="I13">
            <v>3.8724753715940086</v>
          </cell>
          <cell r="K13">
            <v>1.4292913648464411</v>
          </cell>
        </row>
        <row r="14">
          <cell r="B14" t="str">
            <v>Social Insurance Taxes</v>
          </cell>
          <cell r="C14">
            <v>5.1012875818637227</v>
          </cell>
          <cell r="E14">
            <v>3.7939392549620976</v>
          </cell>
          <cell r="G14">
            <v>4.8615247587148636</v>
          </cell>
          <cell r="I14">
            <v>4.1532774443012954</v>
          </cell>
          <cell r="K14">
            <v>4.5148962795312109</v>
          </cell>
        </row>
        <row r="15">
          <cell r="B15" t="str">
            <v>Otherb</v>
          </cell>
          <cell r="C15">
            <v>4.0369925225316683</v>
          </cell>
          <cell r="E15">
            <v>-3.9000417928981568</v>
          </cell>
          <cell r="G15">
            <v>1.762291890594847</v>
          </cell>
          <cell r="I15">
            <v>0.37687320286878823</v>
          </cell>
          <cell r="K15">
            <v>7.12500847930706</v>
          </cell>
        </row>
        <row r="17">
          <cell r="B17" t="str">
            <v>Total Revenues</v>
          </cell>
          <cell r="C17">
            <v>5.1768936908140883</v>
          </cell>
          <cell r="E17">
            <v>6.6875185620015154</v>
          </cell>
          <cell r="G17">
            <v>-0.8564087679470922</v>
          </cell>
          <cell r="I17">
            <v>9.6909419180986056</v>
          </cell>
          <cell r="K17">
            <v>5.5853898768911447</v>
          </cell>
        </row>
        <row r="21">
          <cell r="C21">
            <v>6.0225986999876024</v>
          </cell>
          <cell r="E21">
            <v>2.7787770548362234</v>
          </cell>
          <cell r="G21">
            <v>8.6643534531464006</v>
          </cell>
          <cell r="I21">
            <v>5.4905638364516562</v>
          </cell>
          <cell r="K21">
            <v>5.63571789106041</v>
          </cell>
        </row>
        <row r="22">
          <cell r="B22" t="str">
            <v>Social Security</v>
          </cell>
          <cell r="C22">
            <v>4.5956093072890392</v>
          </cell>
          <cell r="E22">
            <v>6.9002097769671922</v>
          </cell>
          <cell r="G22">
            <v>5.2020665861771231</v>
          </cell>
          <cell r="I22">
            <v>5.6437176408272949</v>
          </cell>
          <cell r="K22">
            <v>5.9581970116646454</v>
          </cell>
        </row>
        <row r="23">
          <cell r="B23" t="str">
            <v>Medicare</v>
          </cell>
          <cell r="C23">
            <v>6.9263400051611024</v>
          </cell>
          <cell r="E23">
            <v>16.917857515524947</v>
          </cell>
          <cell r="G23">
            <v>4.0935137213261807</v>
          </cell>
          <cell r="I23">
            <v>7.2728152095534515</v>
          </cell>
          <cell r="K23">
            <v>6.8735882395491776</v>
          </cell>
        </row>
        <row r="24">
          <cell r="B24" t="str">
            <v>Medicaid</v>
          </cell>
          <cell r="C24">
            <v>6.9802784931323192</v>
          </cell>
          <cell r="E24">
            <v>5.5357785467128107</v>
          </cell>
          <cell r="G24">
            <v>8.5209627329192461</v>
          </cell>
          <cell r="I24">
            <v>8.2125230220383205</v>
          </cell>
          <cell r="K24">
            <v>7.9323292169510617</v>
          </cell>
        </row>
        <row r="25">
          <cell r="B25" t="str">
            <v>Otherc</v>
          </cell>
          <cell r="C25">
            <v>7.2063828127606033</v>
          </cell>
          <cell r="E25">
            <v>-22.788782926495088</v>
          </cell>
          <cell r="G25">
            <v>25.327456854928521</v>
          </cell>
          <cell r="I25">
            <v>0.65855329013220221</v>
          </cell>
          <cell r="K25">
            <v>-3.9535229706733066E-2</v>
          </cell>
        </row>
        <row r="26">
          <cell r="G26" t="str">
            <v xml:space="preserve"> </v>
          </cell>
          <cell r="I26" t="str">
            <v xml:space="preserve"> </v>
          </cell>
        </row>
        <row r="27">
          <cell r="C27">
            <v>6.6769135744379149</v>
          </cell>
          <cell r="E27">
            <v>2.4648372184518541</v>
          </cell>
          <cell r="G27">
            <v>4.8505413914913253</v>
          </cell>
          <cell r="I27">
            <v>2.6819776048690347</v>
          </cell>
          <cell r="K27">
            <v>2.1887449542027593</v>
          </cell>
        </row>
        <row r="28">
          <cell r="B28" t="str">
            <v>Defense</v>
          </cell>
          <cell r="C28">
            <v>6.9341365711387937</v>
          </cell>
          <cell r="E28">
            <v>5.6135499082646367</v>
          </cell>
          <cell r="G28">
            <v>4.2925324539344389</v>
          </cell>
          <cell r="I28">
            <v>3.0974131187842202</v>
          </cell>
          <cell r="K28">
            <v>2.3018298575080198</v>
          </cell>
        </row>
        <row r="29">
          <cell r="B29" t="str">
            <v>Nondefense</v>
          </cell>
          <cell r="C29">
            <v>6.4147668152078285</v>
          </cell>
          <cell r="E29">
            <v>-0.83124297902666955</v>
          </cell>
          <cell r="G29">
            <v>5.4726277261128109</v>
          </cell>
          <cell r="I29">
            <v>2.2240186313287502</v>
          </cell>
          <cell r="K29">
            <v>2.0618331295697567</v>
          </cell>
        </row>
        <row r="30">
          <cell r="G30" t="str">
            <v xml:space="preserve"> </v>
          </cell>
          <cell r="I30" t="str">
            <v xml:space="preserve"> </v>
          </cell>
        </row>
        <row r="31">
          <cell r="C31">
            <v>-0.61626563184342675</v>
          </cell>
          <cell r="E31">
            <v>4.6363022554864575</v>
          </cell>
          <cell r="G31">
            <v>-1.4508095432902213</v>
          </cell>
          <cell r="I31">
            <v>-8.2308735861410849</v>
          </cell>
          <cell r="K31">
            <v>2.4046319729486898</v>
          </cell>
        </row>
        <row r="32">
          <cell r="G32" t="str">
            <v xml:space="preserve"> </v>
          </cell>
          <cell r="I32" t="str">
            <v xml:space="preserve"> </v>
          </cell>
        </row>
        <row r="33">
          <cell r="C33">
            <v>5.4591300958756195</v>
          </cell>
          <cell r="E33">
            <v>2.8170902319205604</v>
          </cell>
          <cell r="G33">
            <v>6.3306865584393357</v>
          </cell>
          <cell r="I33">
            <v>3.329390400002219</v>
          </cell>
          <cell r="K33">
            <v>4.2252597404885739</v>
          </cell>
        </row>
        <row r="34">
          <cell r="G34" t="str">
            <v xml:space="preserve"> </v>
          </cell>
          <cell r="I34" t="str">
            <v xml:space="preserve"> </v>
          </cell>
        </row>
        <row r="35">
          <cell r="C35">
            <v>6.2911235894605344</v>
          </cell>
          <cell r="E35">
            <v>2.6473630123450276</v>
          </cell>
          <cell r="G35">
            <v>7.0707447499771314</v>
          </cell>
          <cell r="I35">
            <v>4.3413257211786016</v>
          </cell>
          <cell r="K35">
            <v>4.3553703848308034</v>
          </cell>
        </row>
        <row r="38">
          <cell r="C38">
            <v>2.5725322517730076</v>
          </cell>
          <cell r="E38">
            <v>2.3483095745044036</v>
          </cell>
          <cell r="G38">
            <v>3.2876462144060037</v>
          </cell>
          <cell r="I38">
            <v>1.949104151204617</v>
          </cell>
          <cell r="K38">
            <v>2.1526703654074941</v>
          </cell>
        </row>
        <row r="40">
          <cell r="C40">
            <v>5.3991189652255356</v>
          </cell>
          <cell r="E40">
            <v>4.9748521845964788</v>
          </cell>
          <cell r="G40">
            <v>4.1751530827397687</v>
          </cell>
          <cell r="I40">
            <v>3.7301265602863731</v>
          </cell>
          <cell r="K40">
            <v>4.7266128397834395</v>
          </cell>
        </row>
        <row r="42">
          <cell r="C42">
            <v>7.1997037886633253</v>
          </cell>
          <cell r="E42">
            <v>6.8369700760548602</v>
          </cell>
          <cell r="G42">
            <v>-2.533710714338977</v>
          </cell>
          <cell r="I42">
            <v>2.8570663371204175</v>
          </cell>
          <cell r="K42">
            <v>2.3730630693638677</v>
          </cell>
        </row>
        <row r="43">
          <cell r="B43" t="str">
            <v>Defense</v>
          </cell>
          <cell r="C43">
            <v>7.6940842778054463</v>
          </cell>
          <cell r="E43">
            <v>11.834754404722325</v>
          </cell>
          <cell r="G43">
            <v>-5.6469987113691893</v>
          </cell>
          <cell r="I43">
            <v>2.1818020813288319</v>
          </cell>
          <cell r="K43">
            <v>2.3938581881523202</v>
          </cell>
        </row>
        <row r="44">
          <cell r="B44" t="str">
            <v>Nondefense</v>
          </cell>
          <cell r="C44">
            <v>6.617965783333668</v>
          </cell>
          <cell r="E44">
            <v>0.62188971345700228</v>
          </cell>
          <cell r="G44">
            <v>1.7693042261653469</v>
          </cell>
          <cell r="I44">
            <v>3.7223653975825721</v>
          </cell>
          <cell r="K44">
            <v>2.3467631651409526</v>
          </cell>
        </row>
        <row r="51">
          <cell r="B51" t="str">
            <v>When constructing its baseline, CBO's uses the employment cost index for wages and salaries to inflate discretionary spending related to federal personnel and the gross domestic product price index to adjust other discretionary spending.</v>
          </cell>
        </row>
        <row r="55">
          <cell r="B55" t="str">
            <v>Includes excise, estate, and gift taxes as well as customs duties.</v>
          </cell>
        </row>
        <row r="58">
          <cell r="B58" t="str">
            <v>Includes offsetting receipts.</v>
          </cell>
        </row>
      </sheetData>
      <sheetData sheetId="13"/>
      <sheetData sheetId="14"/>
      <sheetData sheetId="15"/>
      <sheetData sheetId="16"/>
      <sheetData sheetId="17"/>
      <sheetData sheetId="18"/>
      <sheetData sheetId="19"/>
      <sheetData sheetId="2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PIB (Bloomberg)"/>
      <sheetName val="Proy PIB B"/>
      <sheetName val="Proyecciones PIB (otros)"/>
      <sheetName val="TPM"/>
      <sheetName val="Sorpresas Económicas"/>
      <sheetName val="Probabilidad de Recesión"/>
      <sheetName val="PMI"/>
      <sheetName val="EMBI"/>
      <sheetName val="Tasas 10 años"/>
      <sheetName val="VIX"/>
      <sheetName val="Commodities"/>
      <sheetName val="Probabilidad alza tasa Fed"/>
      <sheetName val="Spread tasas"/>
      <sheetName val="Recesión CFO"/>
      <sheetName val="TPM (desarrollados)"/>
      <sheetName val="TPM (emergentes)"/>
      <sheetName val="Ingreso y Gasto Fiscal USA"/>
      <sheetName val="Detalle Gasto USA"/>
      <sheetName val="Situación Fiscal EE.UU."/>
      <sheetName val="Prod Inds TM"/>
      <sheetName val="Incertidumbre"/>
      <sheetName val="Monedas"/>
      <sheetName val="Gráficos Monedas"/>
      <sheetName val="Bolsas"/>
      <sheetName val="Gráficos Bolsas"/>
      <sheetName val="Baltic Dry Index"/>
      <sheetName val="FBCF (CF)"/>
      <sheetName val="Bloomberg TPM"/>
      <sheetName val="Cambios TPM"/>
      <sheetName val="TPM Changes"/>
      <sheetName val="World Trade Monitor"/>
      <sheetName val="Gráficos CDS"/>
      <sheetName val="CF"/>
      <sheetName val="Deficit EEUU"/>
      <sheetName val="Importaciones EE.UU."/>
      <sheetName val="Recesión técnica"/>
      <sheetName val="Alemania"/>
      <sheetName val="Reino Unido"/>
      <sheetName val="Info Imp. China"/>
      <sheetName val="Importaciones China"/>
      <sheetName val="GDP tt"/>
      <sheetName val="GDP a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categoría"/>
      <sheetName val="Gráficos Bolsas"/>
      <sheetName val="Bolsas"/>
      <sheetName val="EMPLEO ADIMARK"/>
      <sheetName val="TPM Changes"/>
      <sheetName val="MATERIAS PRIMAS"/>
      <sheetName val="RECESIÓN EEUU"/>
      <sheetName val="Baltic Dry Index"/>
      <sheetName val="COMERCIO"/>
      <sheetName val="DOLAR"/>
      <sheetName val="EMBI"/>
      <sheetName val="RIESGO"/>
      <sheetName val="PROYECCIONES 2020"/>
      <sheetName val="TPM"/>
      <sheetName val="Crecimiento Países"/>
      <sheetName val="Hoja balance"/>
      <sheetName val="Hoja2"/>
      <sheetName val="Hoja1"/>
      <sheetName val="Hoja3"/>
      <sheetName val="Hoja4"/>
      <sheetName val="Hoja5"/>
      <sheetName val="Hoja6"/>
      <sheetName val="Hoja7"/>
      <sheetName val="Hoja8"/>
      <sheetName val="Proyecciones CF"/>
      <sheetName val="CEP (12 meses)"/>
      <sheetName val="CADEM"/>
      <sheetName val="IEC (CLAPES)"/>
      <sheetName val="EFECTOS CHINA-EEU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TI (NYMEX)"/>
      <sheetName val="Brent (ICE)"/>
      <sheetName val="Cobre(LME)"/>
      <sheetName val="Cobre(COMEX)"/>
      <sheetName val="Molibdeno (LME)"/>
      <sheetName val="Gasolina (RBOB)"/>
      <sheetName val="Diesel (Heating Oil)"/>
      <sheetName val="CLP NDF Outright (Peso)"/>
      <sheetName val="CLP NDF Points {BGN}} (Peso)"/>
      <sheetName val="Seguros de inflación mensual"/>
      <sheetName val="FED"/>
      <sheetName val="DXY"/>
      <sheetName val="Euro"/>
      <sheetName val="Yen"/>
      <sheetName val="Libra"/>
      <sheetName val="Dollar Can"/>
      <sheetName val="Korona"/>
      <sheetName val="Franco"/>
      <sheetName val="Promedios"/>
      <sheetName val="Extras"/>
      <sheetName val="DXY hist"/>
      <sheetName val="Hoja1"/>
    </sheetNames>
    <sheetDataSet>
      <sheetData sheetId="0"/>
      <sheetData sheetId="1"/>
      <sheetData sheetId="2"/>
      <sheetData sheetId="3"/>
      <sheetData sheetId="4"/>
      <sheetData sheetId="5">
        <row r="1">
          <cell r="E1" t="str">
            <v>Identificador Ticker:</v>
          </cell>
        </row>
        <row r="2">
          <cell r="A2" t="str">
            <v>Start Date</v>
          </cell>
          <cell r="B2">
            <v>44173</v>
          </cell>
          <cell r="E2" t="str">
            <v>Commodities:</v>
          </cell>
        </row>
        <row r="3">
          <cell r="A3" t="str">
            <v>End Date</v>
          </cell>
          <cell r="E3" t="str">
            <v>Gasolina (RBOB)</v>
          </cell>
        </row>
        <row r="6">
          <cell r="A6">
            <v>44203</v>
          </cell>
          <cell r="B6">
            <v>44228</v>
          </cell>
          <cell r="C6">
            <v>44256</v>
          </cell>
          <cell r="D6">
            <v>44287</v>
          </cell>
          <cell r="E6">
            <v>44317</v>
          </cell>
        </row>
        <row r="7">
          <cell r="A7" t="str">
            <v>t (Spot dia)</v>
          </cell>
          <cell r="B7" t="str">
            <v>t+1</v>
          </cell>
          <cell r="C7" t="str">
            <v>t+2</v>
          </cell>
          <cell r="D7" t="str">
            <v>t+3</v>
          </cell>
          <cell r="E7" t="str">
            <v>t+4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 val="Deuda_Total"/>
      <sheetName val="Saldos_Ins"/>
      <sheetName val="Saldos_x_desemb"/>
      <sheetName val="Deuda_Total1"/>
      <sheetName val="Saldos_Ins1"/>
      <sheetName val="Saldos_x_desemb1"/>
      <sheetName val="Deuda_Total2"/>
      <sheetName val="Saldos_Ins2"/>
      <sheetName val="Saldos_x_desemb2"/>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2F03-4928-4F4D-8216-80BE2C5E6854}">
  <sheetPr codeName="Hoja1"/>
  <dimension ref="A1:C17"/>
  <sheetViews>
    <sheetView zoomScaleNormal="100" workbookViewId="0">
      <selection activeCell="B7" sqref="B7:B8"/>
    </sheetView>
  </sheetViews>
  <sheetFormatPr baseColWidth="10" defaultColWidth="11.44140625" defaultRowHeight="13.8" x14ac:dyDescent="0.3"/>
  <cols>
    <col min="1" max="1" width="34.109375" style="107" bestFit="1" customWidth="1"/>
    <col min="2" max="16384" width="11.44140625" style="107"/>
  </cols>
  <sheetData>
    <row r="1" spans="1:3" ht="13.05" x14ac:dyDescent="0.3">
      <c r="A1" s="108" t="s">
        <v>0</v>
      </c>
    </row>
    <row r="2" spans="1:3" x14ac:dyDescent="0.3">
      <c r="A2" s="108" t="s">
        <v>1</v>
      </c>
    </row>
    <row r="4" spans="1:3" ht="13.05" x14ac:dyDescent="0.3">
      <c r="A4" s="112"/>
      <c r="B4" s="113" t="s">
        <v>2</v>
      </c>
      <c r="C4" s="114" t="s">
        <v>3</v>
      </c>
    </row>
    <row r="5" spans="1:3" ht="12.9" customHeight="1" x14ac:dyDescent="0.3">
      <c r="A5" s="109" t="s">
        <v>4</v>
      </c>
      <c r="B5" s="840">
        <v>-5.5</v>
      </c>
      <c r="C5" s="840">
        <v>-6</v>
      </c>
    </row>
    <row r="6" spans="1:3" ht="12.9" customHeight="1" x14ac:dyDescent="0.3">
      <c r="A6" s="110" t="s">
        <v>5</v>
      </c>
      <c r="B6" s="841"/>
      <c r="C6" s="841"/>
    </row>
    <row r="7" spans="1:3" ht="12.9" customHeight="1" x14ac:dyDescent="0.3">
      <c r="A7" s="109" t="s">
        <v>6</v>
      </c>
      <c r="B7" s="841">
        <v>-7.7</v>
      </c>
      <c r="C7" s="841">
        <v>-9.3000000000000007</v>
      </c>
    </row>
    <row r="8" spans="1:3" ht="12.9" customHeight="1" x14ac:dyDescent="0.3">
      <c r="A8" s="110" t="s">
        <v>5</v>
      </c>
      <c r="B8" s="841"/>
      <c r="C8" s="841"/>
    </row>
    <row r="9" spans="1:3" ht="12.9" customHeight="1" x14ac:dyDescent="0.3">
      <c r="A9" s="109" t="s">
        <v>7</v>
      </c>
      <c r="B9" s="841">
        <v>2.8</v>
      </c>
      <c r="C9" s="841">
        <v>3</v>
      </c>
    </row>
    <row r="10" spans="1:3" ht="12.9" customHeight="1" x14ac:dyDescent="0.3">
      <c r="A10" s="110" t="s">
        <v>8</v>
      </c>
      <c r="B10" s="841"/>
      <c r="C10" s="841"/>
    </row>
    <row r="11" spans="1:3" ht="12.9" customHeight="1" x14ac:dyDescent="0.3">
      <c r="A11" s="109" t="s">
        <v>9</v>
      </c>
      <c r="B11" s="836">
        <v>796</v>
      </c>
      <c r="C11" s="837">
        <v>792</v>
      </c>
    </row>
    <row r="12" spans="1:3" ht="12.9" customHeight="1" x14ac:dyDescent="0.3">
      <c r="A12" s="110" t="s">
        <v>10</v>
      </c>
      <c r="B12" s="836"/>
      <c r="C12" s="837"/>
    </row>
    <row r="13" spans="1:3" ht="12.9" customHeight="1" x14ac:dyDescent="0.3">
      <c r="A13" s="109" t="s">
        <v>11</v>
      </c>
      <c r="B13" s="836">
        <v>270</v>
      </c>
      <c r="C13" s="837">
        <v>280</v>
      </c>
    </row>
    <row r="14" spans="1:3" ht="12.9" customHeight="1" x14ac:dyDescent="0.3">
      <c r="A14" s="111" t="s">
        <v>12</v>
      </c>
      <c r="B14" s="838"/>
      <c r="C14" s="839"/>
    </row>
    <row r="15" spans="1:3" ht="13.05" x14ac:dyDescent="0.3">
      <c r="A15" s="115" t="s">
        <v>13</v>
      </c>
      <c r="B15" s="116"/>
      <c r="C15" s="117"/>
    </row>
    <row r="16" spans="1:3" ht="13.05" x14ac:dyDescent="0.3">
      <c r="A16" s="107" t="s">
        <v>14</v>
      </c>
    </row>
    <row r="17" spans="3:3" ht="13.05" x14ac:dyDescent="0.3">
      <c r="C17" s="218"/>
    </row>
  </sheetData>
  <mergeCells count="10">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105F2-6A7F-4ACB-BE52-EFB7AF5F2CFC}">
  <sheetPr codeName="Hoja2"/>
  <dimension ref="A1:N27"/>
  <sheetViews>
    <sheetView topLeftCell="B7" zoomScaleNormal="100" workbookViewId="0">
      <selection activeCell="D18" sqref="D18"/>
    </sheetView>
  </sheetViews>
  <sheetFormatPr baseColWidth="10" defaultColWidth="11.44140625" defaultRowHeight="13.8" x14ac:dyDescent="0.3"/>
  <cols>
    <col min="1" max="1" width="33" style="25" customWidth="1"/>
    <col min="2" max="2" width="14.44140625" style="25" customWidth="1"/>
    <col min="3" max="3" width="14.5546875" style="25" customWidth="1"/>
    <col min="4" max="4" width="16.44140625" style="25" customWidth="1"/>
    <col min="5" max="5" width="12.5546875" style="25" customWidth="1"/>
    <col min="6" max="6" width="12.88671875" style="25" customWidth="1"/>
    <col min="7" max="8" width="10.5546875" style="25" customWidth="1"/>
    <col min="9" max="9" width="13.88671875" style="25" bestFit="1" customWidth="1"/>
    <col min="10" max="16384" width="11.44140625" style="25"/>
  </cols>
  <sheetData>
    <row r="1" spans="1:14" x14ac:dyDescent="0.3">
      <c r="A1" s="842" t="s">
        <v>15</v>
      </c>
      <c r="B1" s="842"/>
      <c r="C1" s="842"/>
      <c r="D1" s="842"/>
      <c r="E1" s="842"/>
    </row>
    <row r="2" spans="1:14" x14ac:dyDescent="0.3">
      <c r="A2" s="842" t="s">
        <v>16</v>
      </c>
      <c r="B2" s="842"/>
      <c r="C2" s="842"/>
      <c r="D2" s="842"/>
      <c r="E2" s="842"/>
    </row>
    <row r="3" spans="1:14" x14ac:dyDescent="0.3">
      <c r="A3" s="843" t="s">
        <v>17</v>
      </c>
      <c r="B3" s="843"/>
      <c r="C3" s="843"/>
      <c r="D3" s="843"/>
      <c r="E3" s="843"/>
    </row>
    <row r="4" spans="1:14" ht="13.05" x14ac:dyDescent="0.3">
      <c r="A4" s="333"/>
      <c r="B4" s="333"/>
      <c r="C4" s="333"/>
      <c r="D4" s="333"/>
      <c r="E4" s="333"/>
    </row>
    <row r="5" spans="1:14" ht="13.65" customHeight="1" x14ac:dyDescent="0.3">
      <c r="A5" s="844" t="s">
        <v>18</v>
      </c>
      <c r="B5" s="846" t="s">
        <v>19</v>
      </c>
      <c r="C5" s="846" t="s">
        <v>20</v>
      </c>
      <c r="D5" s="846" t="s">
        <v>21</v>
      </c>
      <c r="E5" s="848" t="s">
        <v>20</v>
      </c>
      <c r="F5" s="849"/>
      <c r="G5" s="26"/>
      <c r="H5" s="26"/>
    </row>
    <row r="6" spans="1:14" x14ac:dyDescent="0.3">
      <c r="A6" s="845"/>
      <c r="B6" s="847"/>
      <c r="C6" s="847"/>
      <c r="D6" s="847"/>
      <c r="E6" s="850"/>
      <c r="F6" s="851"/>
      <c r="G6" s="26"/>
      <c r="H6" s="26"/>
    </row>
    <row r="7" spans="1:14" x14ac:dyDescent="0.3">
      <c r="A7" s="845"/>
      <c r="B7" s="847"/>
      <c r="C7" s="847"/>
      <c r="D7" s="847"/>
      <c r="E7" s="850"/>
      <c r="F7" s="851"/>
      <c r="G7" s="26"/>
      <c r="H7" s="26"/>
    </row>
    <row r="8" spans="1:14" x14ac:dyDescent="0.3">
      <c r="A8" s="332"/>
      <c r="B8" s="27" t="s">
        <v>22</v>
      </c>
      <c r="C8" s="27" t="s">
        <v>23</v>
      </c>
      <c r="D8" s="27" t="s">
        <v>24</v>
      </c>
      <c r="E8" s="850"/>
      <c r="F8" s="852"/>
      <c r="G8" s="26"/>
      <c r="H8" s="26"/>
    </row>
    <row r="9" spans="1:14" ht="25.95" x14ac:dyDescent="0.3">
      <c r="A9" s="28"/>
      <c r="B9" s="29" t="s">
        <v>25</v>
      </c>
      <c r="C9" s="29" t="s">
        <v>25</v>
      </c>
      <c r="D9" s="29" t="s">
        <v>25</v>
      </c>
      <c r="E9" s="30" t="s">
        <v>26</v>
      </c>
      <c r="F9" s="31" t="s">
        <v>27</v>
      </c>
      <c r="G9" s="32"/>
      <c r="H9" s="32"/>
    </row>
    <row r="10" spans="1:14" ht="27.6" x14ac:dyDescent="0.3">
      <c r="A10" s="33" t="s">
        <v>28</v>
      </c>
      <c r="B10" s="34">
        <v>38796655.863044262</v>
      </c>
      <c r="C10" s="34">
        <v>39854212.007196292</v>
      </c>
      <c r="D10" s="35">
        <v>1057556.1441520303</v>
      </c>
      <c r="E10" s="36">
        <v>-8.3981692102559897</v>
      </c>
      <c r="F10" s="37">
        <v>20.199757205053189</v>
      </c>
      <c r="G10" s="38"/>
      <c r="H10" s="38"/>
      <c r="I10" s="39"/>
      <c r="J10" s="40"/>
      <c r="K10" s="41"/>
      <c r="M10" s="42"/>
      <c r="N10" s="43"/>
    </row>
    <row r="11" spans="1:14" x14ac:dyDescent="0.3">
      <c r="A11" s="44" t="s">
        <v>29</v>
      </c>
      <c r="B11" s="45">
        <v>30714667.265000001</v>
      </c>
      <c r="C11" s="45">
        <v>32302484.234999999</v>
      </c>
      <c r="D11" s="46">
        <v>1587816.9699999988</v>
      </c>
      <c r="E11" s="47">
        <v>-9.304972699626834</v>
      </c>
      <c r="F11" s="48">
        <v>16.372230331620628</v>
      </c>
      <c r="G11" s="49"/>
      <c r="H11" s="49"/>
      <c r="I11" s="39"/>
      <c r="J11" s="40"/>
      <c r="K11" s="41"/>
      <c r="M11" s="42"/>
      <c r="N11" s="43"/>
    </row>
    <row r="12" spans="1:14" x14ac:dyDescent="0.3">
      <c r="A12" s="50" t="s">
        <v>30</v>
      </c>
      <c r="B12" s="45">
        <v>1253915</v>
      </c>
      <c r="C12" s="45">
        <v>1338405.3618312473</v>
      </c>
      <c r="D12" s="46">
        <v>84490.361831247341</v>
      </c>
      <c r="E12" s="47">
        <v>-31.600997572646694</v>
      </c>
      <c r="F12" s="48">
        <v>0.67835899869381155</v>
      </c>
      <c r="G12" s="49"/>
      <c r="H12" s="49"/>
      <c r="I12" s="39"/>
      <c r="J12" s="40"/>
      <c r="K12" s="51"/>
      <c r="M12" s="42"/>
      <c r="N12" s="43"/>
    </row>
    <row r="13" spans="1:14" x14ac:dyDescent="0.3">
      <c r="A13" s="50" t="s">
        <v>31</v>
      </c>
      <c r="B13" s="45">
        <v>29460752.265000001</v>
      </c>
      <c r="C13" s="45">
        <v>30964078.873168752</v>
      </c>
      <c r="D13" s="46">
        <v>1503326.608168751</v>
      </c>
      <c r="E13" s="47">
        <v>-8.008828487540864</v>
      </c>
      <c r="F13" s="48">
        <v>15.693871332926818</v>
      </c>
      <c r="G13" s="49"/>
      <c r="H13" s="49"/>
      <c r="I13" s="39"/>
      <c r="J13" s="40"/>
      <c r="K13" s="51"/>
      <c r="M13" s="42"/>
      <c r="N13" s="43"/>
    </row>
    <row r="14" spans="1:14" x14ac:dyDescent="0.3">
      <c r="A14" s="44" t="s">
        <v>32</v>
      </c>
      <c r="B14" s="45">
        <v>1033308.36</v>
      </c>
      <c r="C14" s="380">
        <v>1019268.1245497002</v>
      </c>
      <c r="D14" s="46">
        <v>-14040.235450299806</v>
      </c>
      <c r="E14" s="47">
        <v>39.206034636825926</v>
      </c>
      <c r="F14" s="48">
        <v>0.51660709385086323</v>
      </c>
      <c r="G14" s="49"/>
      <c r="H14" s="49"/>
      <c r="I14" s="39"/>
      <c r="J14" s="40"/>
      <c r="K14" s="41"/>
      <c r="M14" s="42"/>
      <c r="N14" s="43"/>
    </row>
    <row r="15" spans="1:14" x14ac:dyDescent="0.3">
      <c r="A15" s="44" t="s">
        <v>33</v>
      </c>
      <c r="B15" s="45">
        <v>3138191.9021557658</v>
      </c>
      <c r="C15" s="45">
        <v>3104866.452</v>
      </c>
      <c r="D15" s="46">
        <v>-33325.45015576575</v>
      </c>
      <c r="E15" s="47">
        <v>0.6117153334056713</v>
      </c>
      <c r="F15" s="48">
        <v>1.5736742824871388</v>
      </c>
      <c r="G15" s="49"/>
      <c r="H15" s="49"/>
      <c r="I15" s="39"/>
      <c r="J15" s="40"/>
      <c r="K15" s="41"/>
      <c r="M15" s="42"/>
      <c r="N15" s="43"/>
    </row>
    <row r="16" spans="1:14" x14ac:dyDescent="0.3">
      <c r="A16" s="44" t="s">
        <v>34</v>
      </c>
      <c r="B16" s="45">
        <v>164799.4137526369</v>
      </c>
      <c r="C16" s="45">
        <v>113794.59299999999</v>
      </c>
      <c r="D16" s="46">
        <v>-51004.820752636908</v>
      </c>
      <c r="E16" s="47">
        <v>-27.450412737605056</v>
      </c>
      <c r="F16" s="48">
        <v>5.7675789686490182E-2</v>
      </c>
      <c r="G16" s="49"/>
      <c r="H16" s="49"/>
      <c r="I16" s="39"/>
      <c r="J16" s="40"/>
      <c r="K16" s="41"/>
      <c r="M16" s="42"/>
      <c r="N16" s="43"/>
    </row>
    <row r="17" spans="1:14" x14ac:dyDescent="0.3">
      <c r="A17" s="44" t="s">
        <v>35</v>
      </c>
      <c r="B17" s="45">
        <v>1258605.1446759438</v>
      </c>
      <c r="C17" s="45">
        <v>861863.26288729999</v>
      </c>
      <c r="D17" s="46">
        <v>-396741.88178864378</v>
      </c>
      <c r="E17" s="47">
        <v>-23.290735247957407</v>
      </c>
      <c r="F17" s="48">
        <v>0.43682782264356018</v>
      </c>
      <c r="G17" s="49"/>
      <c r="H17" s="49"/>
      <c r="I17" s="39"/>
      <c r="J17" s="40"/>
      <c r="K17" s="41"/>
      <c r="M17" s="42"/>
      <c r="N17" s="43"/>
    </row>
    <row r="18" spans="1:14" x14ac:dyDescent="0.3">
      <c r="A18" s="44" t="s">
        <v>36</v>
      </c>
      <c r="B18" s="45">
        <v>851695.07497897896</v>
      </c>
      <c r="C18" s="45">
        <v>778958.88228700007</v>
      </c>
      <c r="D18" s="46">
        <v>-72736.192691978882</v>
      </c>
      <c r="E18" s="47">
        <v>-28.564521074505635</v>
      </c>
      <c r="F18" s="48">
        <v>0.3948084657168946</v>
      </c>
      <c r="G18" s="49"/>
      <c r="H18" s="49"/>
      <c r="I18" s="39"/>
      <c r="J18" s="40"/>
      <c r="K18" s="41"/>
      <c r="M18" s="42"/>
      <c r="N18" s="43"/>
    </row>
    <row r="19" spans="1:14" x14ac:dyDescent="0.3">
      <c r="A19" s="44" t="s">
        <v>37</v>
      </c>
      <c r="B19" s="45">
        <v>1635388.7024809406</v>
      </c>
      <c r="C19" s="45">
        <v>1672976.4574723002</v>
      </c>
      <c r="D19" s="46">
        <v>37587.754991359543</v>
      </c>
      <c r="E19" s="47">
        <v>-1.829042349126353</v>
      </c>
      <c r="F19" s="48">
        <v>0.84793341904761488</v>
      </c>
      <c r="G19" s="49"/>
      <c r="H19" s="49"/>
      <c r="I19" s="39"/>
      <c r="J19" s="40"/>
      <c r="K19" s="41"/>
      <c r="M19" s="42"/>
      <c r="N19" s="43"/>
    </row>
    <row r="20" spans="1:14" ht="25.95" x14ac:dyDescent="0.3">
      <c r="A20" s="33" t="s">
        <v>38</v>
      </c>
      <c r="B20" s="34">
        <v>23582.915000000001</v>
      </c>
      <c r="C20" s="34">
        <v>14687.517159999999</v>
      </c>
      <c r="D20" s="35">
        <v>-8895.3978400000015</v>
      </c>
      <c r="E20" s="36">
        <v>24.308033920373372</v>
      </c>
      <c r="F20" s="37">
        <v>7.4442390310836253E-3</v>
      </c>
      <c r="G20" s="49"/>
      <c r="H20" s="38"/>
      <c r="I20" s="39"/>
      <c r="J20" s="40"/>
      <c r="K20" s="41"/>
      <c r="M20" s="42"/>
      <c r="N20" s="43"/>
    </row>
    <row r="21" spans="1:14" x14ac:dyDescent="0.3">
      <c r="A21" s="44" t="s">
        <v>39</v>
      </c>
      <c r="B21" s="45">
        <v>23582.915000000001</v>
      </c>
      <c r="C21" s="45">
        <v>14687.517159999999</v>
      </c>
      <c r="D21" s="46">
        <v>-8895.3978400000015</v>
      </c>
      <c r="E21" s="47">
        <v>24.308033920373372</v>
      </c>
      <c r="F21" s="48">
        <v>7.4442390310836253E-3</v>
      </c>
      <c r="G21" s="49"/>
      <c r="H21" s="49"/>
      <c r="I21" s="39"/>
      <c r="J21" s="40"/>
      <c r="K21" s="41"/>
      <c r="M21" s="42"/>
      <c r="N21" s="43"/>
    </row>
    <row r="22" spans="1:14" ht="13.05" x14ac:dyDescent="0.3">
      <c r="A22" s="52" t="s">
        <v>40</v>
      </c>
      <c r="B22" s="53">
        <v>38820238.778044261</v>
      </c>
      <c r="C22" s="53">
        <v>39868899.524356291</v>
      </c>
      <c r="D22" s="54">
        <v>1048660.7463120297</v>
      </c>
      <c r="E22" s="55">
        <v>-8.389279691804008</v>
      </c>
      <c r="F22" s="56">
        <v>20.207201444084273</v>
      </c>
      <c r="G22" s="38"/>
      <c r="H22" s="38"/>
      <c r="I22" s="39"/>
      <c r="J22" s="40"/>
      <c r="K22" s="41"/>
      <c r="M22" s="42"/>
      <c r="N22" s="43"/>
    </row>
    <row r="23" spans="1:14" x14ac:dyDescent="0.3">
      <c r="A23" s="57" t="s">
        <v>41</v>
      </c>
      <c r="D23" s="51"/>
      <c r="K23" s="41"/>
    </row>
    <row r="24" spans="1:14" ht="13.05" x14ac:dyDescent="0.3">
      <c r="B24" s="58"/>
      <c r="C24" s="58"/>
      <c r="D24" s="58"/>
      <c r="J24" s="40"/>
    </row>
    <row r="25" spans="1:14" ht="13.05" x14ac:dyDescent="0.3">
      <c r="F25" s="59"/>
    </row>
    <row r="26" spans="1:14" ht="13.05" x14ac:dyDescent="0.3">
      <c r="C26" s="60"/>
    </row>
    <row r="27" spans="1:14" ht="13.05" x14ac:dyDescent="0.3">
      <c r="B27" s="59"/>
    </row>
  </sheetData>
  <mergeCells count="8">
    <mergeCell ref="A1:E1"/>
    <mergeCell ref="A2:E2"/>
    <mergeCell ref="A3:E3"/>
    <mergeCell ref="A5:A7"/>
    <mergeCell ref="B5:B7"/>
    <mergeCell ref="C5:C7"/>
    <mergeCell ref="D5:D7"/>
    <mergeCell ref="E5:F8"/>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9A5D-D782-480A-8BA0-3AE8FEC3849A}">
  <sheetPr codeName="Hoja3"/>
  <dimension ref="A1:J54"/>
  <sheetViews>
    <sheetView workbookViewId="0">
      <selection activeCell="D13" sqref="D13"/>
    </sheetView>
  </sheetViews>
  <sheetFormatPr baseColWidth="10" defaultColWidth="11.44140625" defaultRowHeight="13.8" x14ac:dyDescent="0.3"/>
  <cols>
    <col min="1" max="1" width="42.5546875" style="25" customWidth="1"/>
    <col min="2" max="2" width="14.44140625" style="25" customWidth="1"/>
    <col min="3" max="3" width="11" style="25" customWidth="1"/>
    <col min="4" max="4" width="11.44140625" style="25" customWidth="1"/>
    <col min="5" max="16384" width="11.44140625" style="25"/>
  </cols>
  <sheetData>
    <row r="1" spans="1:10" ht="13.05" x14ac:dyDescent="0.3">
      <c r="A1" s="842" t="s">
        <v>42</v>
      </c>
      <c r="B1" s="842"/>
      <c r="C1" s="842"/>
    </row>
    <row r="2" spans="1:10" x14ac:dyDescent="0.3">
      <c r="A2" s="842" t="s">
        <v>43</v>
      </c>
      <c r="B2" s="842"/>
      <c r="C2" s="842"/>
    </row>
    <row r="3" spans="1:10" x14ac:dyDescent="0.3">
      <c r="A3" s="843" t="s">
        <v>17</v>
      </c>
      <c r="B3" s="843"/>
      <c r="C3" s="843"/>
    </row>
    <row r="4" spans="1:10" ht="13.05" x14ac:dyDescent="0.3">
      <c r="A4" s="61"/>
      <c r="B4" s="30" t="s">
        <v>44</v>
      </c>
      <c r="C4" s="30" t="s">
        <v>45</v>
      </c>
      <c r="D4" s="29" t="s">
        <v>46</v>
      </c>
    </row>
    <row r="5" spans="1:10" ht="13.05" x14ac:dyDescent="0.3">
      <c r="A5" s="62" t="s">
        <v>47</v>
      </c>
      <c r="B5" s="63">
        <v>12520384.726000004</v>
      </c>
      <c r="C5" s="64">
        <v>-14.628019835881522</v>
      </c>
      <c r="D5" s="64">
        <v>6.3458469968842914</v>
      </c>
      <c r="E5" s="65"/>
      <c r="G5" s="66"/>
      <c r="H5" s="42"/>
      <c r="J5" s="42"/>
    </row>
    <row r="6" spans="1:10" x14ac:dyDescent="0.3">
      <c r="A6" s="67" t="s">
        <v>48</v>
      </c>
      <c r="B6" s="68">
        <v>-1948843.487999998</v>
      </c>
      <c r="C6" s="69">
        <v>-137.23094334434361</v>
      </c>
      <c r="D6" s="69">
        <v>-0.98775419976038625</v>
      </c>
      <c r="E6" s="58"/>
      <c r="G6" s="66"/>
      <c r="H6" s="42"/>
    </row>
    <row r="7" spans="1:10" ht="13.05" x14ac:dyDescent="0.3">
      <c r="A7" s="70" t="s">
        <v>49</v>
      </c>
      <c r="B7" s="68">
        <v>10531818.366000002</v>
      </c>
      <c r="C7" s="69">
        <v>-2.5350736182301103</v>
      </c>
      <c r="D7" s="69">
        <v>5.337959608447572</v>
      </c>
      <c r="E7" s="58"/>
      <c r="G7" s="66"/>
      <c r="H7" s="42"/>
    </row>
    <row r="8" spans="1:10" ht="13.05" x14ac:dyDescent="0.3">
      <c r="A8" s="71" t="s">
        <v>50</v>
      </c>
      <c r="B8" s="68">
        <v>-12480661.854</v>
      </c>
      <c r="C8" s="69">
        <v>-7.3397708067319378</v>
      </c>
      <c r="D8" s="69">
        <v>-6.3257138082079587</v>
      </c>
      <c r="E8" s="58"/>
      <c r="G8" s="66"/>
      <c r="H8" s="42"/>
    </row>
    <row r="9" spans="1:10" x14ac:dyDescent="0.3">
      <c r="A9" s="67" t="s">
        <v>51</v>
      </c>
      <c r="B9" s="68">
        <v>6097162.8020000001</v>
      </c>
      <c r="C9" s="69">
        <v>15.779870047018907</v>
      </c>
      <c r="D9" s="69">
        <v>3.0902933977930145</v>
      </c>
      <c r="E9" s="58"/>
      <c r="G9" s="66"/>
      <c r="H9" s="42"/>
    </row>
    <row r="10" spans="1:10" ht="13.05" x14ac:dyDescent="0.3">
      <c r="A10" s="67" t="s">
        <v>52</v>
      </c>
      <c r="B10" s="68">
        <v>8372065.4120000005</v>
      </c>
      <c r="C10" s="69">
        <v>-18.089661908542929</v>
      </c>
      <c r="D10" s="69">
        <v>4.2433077988516619</v>
      </c>
      <c r="E10" s="58"/>
      <c r="G10" s="66"/>
      <c r="H10" s="42"/>
    </row>
    <row r="11" spans="1:10" ht="13.05" x14ac:dyDescent="0.3">
      <c r="A11" s="62" t="s">
        <v>53</v>
      </c>
      <c r="B11" s="63">
        <v>15963031.913000001</v>
      </c>
      <c r="C11" s="64">
        <v>-5.2423059216302974</v>
      </c>
      <c r="D11" s="64">
        <v>8.0907224772350919</v>
      </c>
      <c r="E11" s="65"/>
      <c r="G11" s="66"/>
      <c r="H11" s="42"/>
      <c r="J11" s="42"/>
    </row>
    <row r="12" spans="1:10" ht="13.05" x14ac:dyDescent="0.3">
      <c r="A12" s="67" t="s">
        <v>54</v>
      </c>
      <c r="B12" s="68">
        <v>24260707.587000001</v>
      </c>
      <c r="C12" s="69">
        <v>-2.2223676873438625</v>
      </c>
      <c r="D12" s="69">
        <v>12.296326490954177</v>
      </c>
      <c r="E12" s="58"/>
      <c r="G12" s="66"/>
      <c r="H12" s="42"/>
    </row>
    <row r="13" spans="1:10" x14ac:dyDescent="0.3">
      <c r="A13" s="67" t="s">
        <v>55</v>
      </c>
      <c r="B13" s="68">
        <v>-314552.06700000004</v>
      </c>
      <c r="C13" s="69">
        <v>26.585027007214869</v>
      </c>
      <c r="D13" s="69">
        <v>-0.15942795157009587</v>
      </c>
      <c r="E13" s="58"/>
      <c r="G13" s="66"/>
      <c r="H13" s="42"/>
    </row>
    <row r="14" spans="1:10" ht="13.05" x14ac:dyDescent="0.3">
      <c r="A14" s="67" t="s">
        <v>56</v>
      </c>
      <c r="B14" s="68">
        <v>-7983123.6069999989</v>
      </c>
      <c r="C14" s="69">
        <v>-5.9119828319538437</v>
      </c>
      <c r="D14" s="69">
        <v>-4.0461760621489891</v>
      </c>
      <c r="E14" s="58"/>
      <c r="G14" s="66"/>
      <c r="H14" s="42"/>
    </row>
    <row r="15" spans="1:10" x14ac:dyDescent="0.3">
      <c r="A15" s="62" t="s">
        <v>57</v>
      </c>
      <c r="B15" s="63">
        <v>2854866.3119999999</v>
      </c>
      <c r="C15" s="64">
        <v>-1.1250305646826275</v>
      </c>
      <c r="D15" s="64">
        <v>1.4469639079772258</v>
      </c>
      <c r="E15" s="65"/>
      <c r="G15" s="66"/>
      <c r="H15" s="42"/>
      <c r="J15" s="42"/>
    </row>
    <row r="16" spans="1:10" ht="13.05" x14ac:dyDescent="0.3">
      <c r="A16" s="72" t="s">
        <v>58</v>
      </c>
      <c r="B16" s="68">
        <v>1021916.5510000002</v>
      </c>
      <c r="C16" s="69">
        <v>1.8924235192439909</v>
      </c>
      <c r="D16" s="69">
        <v>0.5179494255286754</v>
      </c>
      <c r="E16" s="58"/>
      <c r="G16" s="66"/>
      <c r="H16" s="42"/>
    </row>
    <row r="17" spans="1:10" ht="13.05" x14ac:dyDescent="0.3">
      <c r="A17" s="72" t="s">
        <v>59</v>
      </c>
      <c r="B17" s="68">
        <v>1799845.9129999999</v>
      </c>
      <c r="C17" s="69">
        <v>-3.5562709801382431</v>
      </c>
      <c r="D17" s="69">
        <v>0.9122360879332545</v>
      </c>
      <c r="E17" s="58"/>
      <c r="G17" s="66"/>
      <c r="H17" s="42"/>
    </row>
    <row r="18" spans="1:10" x14ac:dyDescent="0.3">
      <c r="A18" s="73" t="s">
        <v>60</v>
      </c>
      <c r="B18" s="68">
        <v>33103.847999999998</v>
      </c>
      <c r="C18" s="69">
        <v>81.893097693575683</v>
      </c>
      <c r="D18" s="69">
        <v>1.6778394515295982E-2</v>
      </c>
      <c r="E18" s="58"/>
      <c r="G18" s="66"/>
      <c r="H18" s="42"/>
    </row>
    <row r="19" spans="1:10" x14ac:dyDescent="0.3">
      <c r="A19" s="62" t="s">
        <v>61</v>
      </c>
      <c r="B19" s="63">
        <v>354171.23800000001</v>
      </c>
      <c r="C19" s="64">
        <v>-48.893744069992138</v>
      </c>
      <c r="D19" s="64">
        <v>0.17950858030567288</v>
      </c>
      <c r="E19" s="65"/>
      <c r="G19" s="66"/>
      <c r="H19" s="42"/>
      <c r="J19" s="42"/>
    </row>
    <row r="20" spans="1:10" ht="13.05" x14ac:dyDescent="0.3">
      <c r="A20" s="62" t="s">
        <v>62</v>
      </c>
      <c r="B20" s="63">
        <v>294203.55599999998</v>
      </c>
      <c r="C20" s="64">
        <v>-13.960031064954602</v>
      </c>
      <c r="D20" s="64">
        <v>0.14911448754751938</v>
      </c>
      <c r="E20" s="65"/>
      <c r="G20" s="66"/>
      <c r="H20" s="42"/>
      <c r="J20" s="42"/>
    </row>
    <row r="21" spans="1:10" ht="13.05" x14ac:dyDescent="0.3">
      <c r="A21" s="62" t="s">
        <v>63</v>
      </c>
      <c r="B21" s="63">
        <v>315826.50599999999</v>
      </c>
      <c r="C21" s="64">
        <v>60.53933641320701</v>
      </c>
      <c r="D21" s="64">
        <v>0.16007388978029061</v>
      </c>
      <c r="E21" s="65"/>
      <c r="G21" s="66"/>
      <c r="H21" s="42"/>
      <c r="J21" s="42"/>
    </row>
    <row r="22" spans="1:10" x14ac:dyDescent="0.3">
      <c r="A22" s="67" t="s">
        <v>64</v>
      </c>
      <c r="B22" s="68">
        <v>-464886.54700000008</v>
      </c>
      <c r="C22" s="69">
        <v>15.361374197082057</v>
      </c>
      <c r="D22" s="69">
        <v>-0.23562366195071008</v>
      </c>
      <c r="E22" s="58"/>
      <c r="G22" s="66"/>
      <c r="H22" s="42"/>
    </row>
    <row r="23" spans="1:10" ht="13.05" x14ac:dyDescent="0.3">
      <c r="A23" s="74" t="s">
        <v>65</v>
      </c>
      <c r="B23" s="68">
        <v>780713.05300000007</v>
      </c>
      <c r="C23" s="69">
        <v>4.6547768488946817</v>
      </c>
      <c r="D23" s="69">
        <v>0.39569755173100069</v>
      </c>
      <c r="E23" s="58"/>
      <c r="G23" s="66"/>
      <c r="H23" s="42"/>
    </row>
    <row r="24" spans="1:10" ht="13.05" x14ac:dyDescent="0.3">
      <c r="A24" s="75" t="s">
        <v>66</v>
      </c>
      <c r="B24" s="76">
        <v>32302484.251000009</v>
      </c>
      <c r="C24" s="77">
        <v>-9.341295675246009</v>
      </c>
      <c r="D24" s="77">
        <v>16.372230339730095</v>
      </c>
      <c r="E24" s="58"/>
      <c r="F24" s="58"/>
      <c r="G24" s="66"/>
      <c r="H24" s="42"/>
    </row>
    <row r="25" spans="1:10" x14ac:dyDescent="0.3">
      <c r="A25" s="78" t="s">
        <v>41</v>
      </c>
    </row>
    <row r="27" spans="1:10" ht="13.05" x14ac:dyDescent="0.3">
      <c r="B27" s="58"/>
      <c r="C27" s="4"/>
      <c r="D27" s="23"/>
    </row>
    <row r="33" spans="1:6" ht="13.05" x14ac:dyDescent="0.3">
      <c r="A33" s="842" t="s">
        <v>42</v>
      </c>
      <c r="B33" s="842"/>
      <c r="C33" s="842"/>
      <c r="D33" s="842"/>
      <c r="E33" s="842"/>
    </row>
    <row r="34" spans="1:6" x14ac:dyDescent="0.3">
      <c r="A34" s="842" t="s">
        <v>67</v>
      </c>
      <c r="B34" s="842"/>
      <c r="C34" s="842"/>
      <c r="D34" s="842"/>
      <c r="E34" s="842"/>
    </row>
    <row r="35" spans="1:6" x14ac:dyDescent="0.3">
      <c r="A35" s="843" t="s">
        <v>68</v>
      </c>
      <c r="B35" s="843"/>
      <c r="C35" s="843"/>
      <c r="D35" s="843"/>
      <c r="E35" s="843"/>
    </row>
    <row r="36" spans="1:6" x14ac:dyDescent="0.3">
      <c r="A36" s="333"/>
      <c r="B36" s="333"/>
      <c r="C36" s="333"/>
      <c r="D36" s="333"/>
      <c r="E36" s="333"/>
    </row>
    <row r="37" spans="1:6" x14ac:dyDescent="0.3">
      <c r="A37" s="853" t="s">
        <v>69</v>
      </c>
      <c r="B37" s="856" t="s">
        <v>70</v>
      </c>
      <c r="C37" s="846" t="s">
        <v>19</v>
      </c>
      <c r="D37" s="846" t="s">
        <v>71</v>
      </c>
      <c r="E37" s="848" t="s">
        <v>19</v>
      </c>
      <c r="F37" s="849"/>
    </row>
    <row r="38" spans="1:6" x14ac:dyDescent="0.3">
      <c r="A38" s="854"/>
      <c r="B38" s="857"/>
      <c r="C38" s="847"/>
      <c r="D38" s="847"/>
      <c r="E38" s="850"/>
      <c r="F38" s="851"/>
    </row>
    <row r="39" spans="1:6" x14ac:dyDescent="0.3">
      <c r="A39" s="854"/>
      <c r="B39" s="857"/>
      <c r="C39" s="847"/>
      <c r="D39" s="847"/>
      <c r="E39" s="850"/>
      <c r="F39" s="851"/>
    </row>
    <row r="40" spans="1:6" x14ac:dyDescent="0.3">
      <c r="A40" s="854"/>
      <c r="B40" s="79" t="s">
        <v>22</v>
      </c>
      <c r="C40" s="27" t="s">
        <v>23</v>
      </c>
      <c r="D40" s="27" t="s">
        <v>24</v>
      </c>
      <c r="E40" s="850"/>
      <c r="F40" s="851"/>
    </row>
    <row r="41" spans="1:6" ht="27.6" x14ac:dyDescent="0.3">
      <c r="A41" s="855"/>
      <c r="B41" s="80" t="s">
        <v>25</v>
      </c>
      <c r="C41" s="81" t="s">
        <v>25</v>
      </c>
      <c r="D41" s="81" t="s">
        <v>25</v>
      </c>
      <c r="E41" s="30" t="s">
        <v>26</v>
      </c>
      <c r="F41" s="29" t="s">
        <v>27</v>
      </c>
    </row>
    <row r="42" spans="1:6" x14ac:dyDescent="0.3">
      <c r="A42" s="62" t="s">
        <v>47</v>
      </c>
      <c r="B42" s="63">
        <v>10686964.835000001</v>
      </c>
      <c r="C42" s="63">
        <v>11990232.017000001</v>
      </c>
      <c r="D42" s="63">
        <v>1303267.182</v>
      </c>
      <c r="E42" s="64">
        <v>-18.05130944887291</v>
      </c>
      <c r="F42" s="64">
        <v>6.1293209869608996</v>
      </c>
    </row>
    <row r="43" spans="1:6" x14ac:dyDescent="0.3">
      <c r="A43" s="82" t="s">
        <v>72</v>
      </c>
      <c r="B43" s="68">
        <v>1344638.6430000002</v>
      </c>
      <c r="C43" s="68">
        <v>1253915.463</v>
      </c>
      <c r="D43" s="68">
        <v>-90723.180000000168</v>
      </c>
      <c r="E43" s="69">
        <v>-35.794169538132351</v>
      </c>
      <c r="F43" s="69">
        <v>0.64099263069670531</v>
      </c>
    </row>
    <row r="44" spans="1:6" x14ac:dyDescent="0.3">
      <c r="A44" s="82" t="s">
        <v>73</v>
      </c>
      <c r="B44" s="68">
        <v>9342326.1920000017</v>
      </c>
      <c r="C44" s="68">
        <v>10736316.553999998</v>
      </c>
      <c r="D44" s="68">
        <v>1393990.361999996</v>
      </c>
      <c r="E44" s="69">
        <v>-15.318231425406026</v>
      </c>
      <c r="F44" s="69">
        <v>5.4883283562641925</v>
      </c>
    </row>
    <row r="45" spans="1:6" x14ac:dyDescent="0.3">
      <c r="A45" s="62" t="s">
        <v>53</v>
      </c>
      <c r="B45" s="63">
        <v>14671132.472000003</v>
      </c>
      <c r="C45" s="63">
        <v>14866371.903000003</v>
      </c>
      <c r="D45" s="63">
        <v>195239.43099999987</v>
      </c>
      <c r="E45" s="64">
        <v>-11.545043777477581</v>
      </c>
      <c r="F45" s="64">
        <v>7.5995831586770661</v>
      </c>
    </row>
    <row r="46" spans="1:6" x14ac:dyDescent="0.3">
      <c r="A46" s="62" t="s">
        <v>57</v>
      </c>
      <c r="B46" s="63">
        <v>2886524.3570000003</v>
      </c>
      <c r="C46" s="63">
        <v>2571730.3520000004</v>
      </c>
      <c r="D46" s="63">
        <v>-314794.00499999989</v>
      </c>
      <c r="E46" s="64">
        <v>-10.722073764923435</v>
      </c>
      <c r="F46" s="64">
        <v>1.3146501916700934</v>
      </c>
    </row>
    <row r="47" spans="1:6" x14ac:dyDescent="0.3">
      <c r="A47" s="72" t="s">
        <v>58</v>
      </c>
      <c r="B47" s="68">
        <v>903942.39500000002</v>
      </c>
      <c r="C47" s="68">
        <v>923577.34299999999</v>
      </c>
      <c r="D47" s="68">
        <v>19634.947999999975</v>
      </c>
      <c r="E47" s="69">
        <v>-7.6965771263222909</v>
      </c>
      <c r="F47" s="69">
        <v>0.47212614263888641</v>
      </c>
    </row>
    <row r="48" spans="1:6" x14ac:dyDescent="0.3">
      <c r="A48" s="72" t="s">
        <v>59</v>
      </c>
      <c r="B48" s="68">
        <v>1964201.4210000001</v>
      </c>
      <c r="C48" s="68">
        <v>1629772.4680000001</v>
      </c>
      <c r="D48" s="68">
        <v>-334428.95299999998</v>
      </c>
      <c r="E48" s="69">
        <v>-12.464599743459036</v>
      </c>
      <c r="F48" s="69">
        <v>0.83312804772420446</v>
      </c>
    </row>
    <row r="49" spans="1:6" x14ac:dyDescent="0.3">
      <c r="A49" s="73" t="s">
        <v>60</v>
      </c>
      <c r="B49" s="68">
        <v>18380.541000000001</v>
      </c>
      <c r="C49" s="68">
        <v>18380.541000000001</v>
      </c>
      <c r="D49" s="68">
        <v>0</v>
      </c>
      <c r="E49" s="69">
        <v>1.2311337266875055</v>
      </c>
      <c r="F49" s="69">
        <v>9.3960013070025043E-3</v>
      </c>
    </row>
    <row r="50" spans="1:6" x14ac:dyDescent="0.3">
      <c r="A50" s="62" t="s">
        <v>61</v>
      </c>
      <c r="B50" s="63">
        <v>382155.76199999999</v>
      </c>
      <c r="C50" s="63">
        <v>461523.86700000003</v>
      </c>
      <c r="D50" s="63">
        <v>79368.10500000004</v>
      </c>
      <c r="E50" s="64">
        <v>-33.246657358930776</v>
      </c>
      <c r="F50" s="64">
        <v>0.23592770514996539</v>
      </c>
    </row>
    <row r="51" spans="1:6" x14ac:dyDescent="0.3">
      <c r="A51" s="62" t="s">
        <v>62</v>
      </c>
      <c r="B51" s="63">
        <v>252121.07699999999</v>
      </c>
      <c r="C51" s="63">
        <v>270708.57299999997</v>
      </c>
      <c r="D51" s="63">
        <v>18587.495999999985</v>
      </c>
      <c r="E51" s="64">
        <v>-20.645343980766938</v>
      </c>
      <c r="F51" s="64">
        <v>0.13838428943548411</v>
      </c>
    </row>
    <row r="52" spans="1:6" x14ac:dyDescent="0.3">
      <c r="A52" s="62" t="s">
        <v>63</v>
      </c>
      <c r="B52" s="63">
        <v>498817.00599999999</v>
      </c>
      <c r="C52" s="63">
        <v>554100.55300000007</v>
      </c>
      <c r="D52" s="63">
        <v>55283.547000000079</v>
      </c>
      <c r="E52" s="64">
        <v>182.38292700155858</v>
      </c>
      <c r="F52" s="64">
        <v>0.28325224595939863</v>
      </c>
    </row>
    <row r="53" spans="1:6" x14ac:dyDescent="0.3">
      <c r="A53" s="75" t="s">
        <v>74</v>
      </c>
      <c r="B53" s="76">
        <v>29377715.509000003</v>
      </c>
      <c r="C53" s="76">
        <v>30714667.265000001</v>
      </c>
      <c r="D53" s="76">
        <v>1336951.7559999973</v>
      </c>
      <c r="E53" s="77">
        <v>-13.595278155100154</v>
      </c>
      <c r="F53" s="77">
        <v>15.701118577852908</v>
      </c>
    </row>
    <row r="54" spans="1:6" x14ac:dyDescent="0.3">
      <c r="A54" s="78" t="s">
        <v>41</v>
      </c>
      <c r="B54" s="78"/>
    </row>
  </sheetData>
  <mergeCells count="11">
    <mergeCell ref="A35:E35"/>
    <mergeCell ref="A1:C1"/>
    <mergeCell ref="A2:C2"/>
    <mergeCell ref="A3:C3"/>
    <mergeCell ref="A33:E33"/>
    <mergeCell ref="A34:E34"/>
    <mergeCell ref="A37:A41"/>
    <mergeCell ref="B37:B39"/>
    <mergeCell ref="C37:C39"/>
    <mergeCell ref="D37:D39"/>
    <mergeCell ref="E37:F40"/>
  </mergeCells>
  <conditionalFormatting sqref="A18">
    <cfRule type="cellIs" dxfId="4" priority="2" stopIfTrue="1" operator="equal">
      <formula>"n.d."</formula>
    </cfRule>
  </conditionalFormatting>
  <conditionalFormatting sqref="A49">
    <cfRule type="cellIs" dxfId="3" priority="1" stopIfTrue="1" operator="equal">
      <formula>"n.d."</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9A0C5-3E40-4C49-8EE1-1DD3EFBF844A}">
  <sheetPr codeName="Hoja4"/>
  <dimension ref="A1:L13"/>
  <sheetViews>
    <sheetView workbookViewId="0">
      <selection activeCell="B15" sqref="B15"/>
    </sheetView>
  </sheetViews>
  <sheetFormatPr baseColWidth="10" defaultColWidth="10.88671875" defaultRowHeight="13.8" x14ac:dyDescent="0.3"/>
  <cols>
    <col min="1" max="1" width="62.88671875" style="4" customWidth="1"/>
    <col min="2" max="3" width="12.109375" style="4" customWidth="1"/>
    <col min="4" max="16384" width="10.88671875" style="4"/>
  </cols>
  <sheetData>
    <row r="1" spans="1:12" x14ac:dyDescent="0.3">
      <c r="A1" s="24" t="s">
        <v>75</v>
      </c>
      <c r="F1" s="25"/>
      <c r="G1" s="25"/>
    </row>
    <row r="2" spans="1:12" x14ac:dyDescent="0.3">
      <c r="A2" s="24" t="s">
        <v>76</v>
      </c>
    </row>
    <row r="3" spans="1:12" x14ac:dyDescent="0.3">
      <c r="A3" s="4" t="s">
        <v>77</v>
      </c>
    </row>
    <row r="5" spans="1:12" x14ac:dyDescent="0.3">
      <c r="A5" s="83"/>
      <c r="B5" s="84" t="s">
        <v>78</v>
      </c>
      <c r="C5" s="85" t="s">
        <v>79</v>
      </c>
    </row>
    <row r="6" spans="1:12" x14ac:dyDescent="0.3">
      <c r="A6" s="86" t="s">
        <v>80</v>
      </c>
      <c r="B6" s="23">
        <v>-289871.76900000003</v>
      </c>
      <c r="C6" s="87">
        <v>-0.1469189593647465</v>
      </c>
      <c r="E6" s="23"/>
      <c r="H6" s="88"/>
      <c r="I6" s="88"/>
      <c r="J6" s="88"/>
      <c r="L6" s="88"/>
    </row>
    <row r="7" spans="1:12" x14ac:dyDescent="0.3">
      <c r="A7" s="86" t="s">
        <v>81</v>
      </c>
      <c r="B7" s="23">
        <v>-1583942</v>
      </c>
      <c r="C7" s="87">
        <v>-0.80280708651595278</v>
      </c>
      <c r="D7" s="23"/>
      <c r="E7" s="23"/>
      <c r="H7" s="88"/>
      <c r="J7" s="88"/>
      <c r="L7" s="88"/>
    </row>
    <row r="8" spans="1:12" x14ac:dyDescent="0.3">
      <c r="A8" s="86" t="s">
        <v>82</v>
      </c>
      <c r="B8" s="23">
        <v>-361419.12182900001</v>
      </c>
      <c r="C8" s="134">
        <v>-0.18318210654600589</v>
      </c>
      <c r="E8" s="23"/>
      <c r="H8" s="88"/>
      <c r="J8" s="88"/>
      <c r="L8" s="88"/>
    </row>
    <row r="9" spans="1:12" x14ac:dyDescent="0.3">
      <c r="A9" s="86" t="s">
        <v>83</v>
      </c>
      <c r="B9" s="23">
        <v>-100353.8</v>
      </c>
      <c r="C9" s="87">
        <v>-5.0863441842444117E-2</v>
      </c>
      <c r="E9" s="23"/>
      <c r="H9" s="88"/>
      <c r="J9" s="88"/>
      <c r="L9" s="88"/>
    </row>
    <row r="10" spans="1:12" x14ac:dyDescent="0.3">
      <c r="A10" s="86" t="s">
        <v>84</v>
      </c>
      <c r="B10" s="23">
        <v>-6287.25</v>
      </c>
      <c r="C10" s="87">
        <v>-3.1866374240328392E-3</v>
      </c>
      <c r="E10" s="23"/>
      <c r="H10" s="88"/>
      <c r="I10" s="88"/>
      <c r="J10" s="88"/>
      <c r="L10" s="88"/>
    </row>
    <row r="11" spans="1:12" x14ac:dyDescent="0.3">
      <c r="A11" s="89" t="s">
        <v>85</v>
      </c>
      <c r="B11" s="823">
        <v>-2341873.940829</v>
      </c>
      <c r="C11" s="135">
        <v>-1.1869582316931822</v>
      </c>
      <c r="E11" s="23"/>
      <c r="H11" s="88"/>
      <c r="I11" s="90"/>
      <c r="J11" s="88"/>
      <c r="L11" s="88"/>
    </row>
    <row r="12" spans="1:12" x14ac:dyDescent="0.3">
      <c r="A12" s="4" t="s">
        <v>86</v>
      </c>
    </row>
    <row r="13" spans="1:12" x14ac:dyDescent="0.3">
      <c r="B13" s="23"/>
    </row>
  </sheetData>
  <conditionalFormatting sqref="J9">
    <cfRule type="cellIs" dxfId="2" priority="1" stopIfTrue="1" operator="equal">
      <formula>"n.d."</formula>
    </cfRule>
  </conditionalFormatting>
  <conditionalFormatting sqref="J7">
    <cfRule type="cellIs" dxfId="1" priority="3" stopIfTrue="1" operator="equal">
      <formula>"n.d."</formula>
    </cfRule>
  </conditionalFormatting>
  <conditionalFormatting sqref="J8">
    <cfRule type="cellIs" dxfId="0" priority="2" stopIfTrue="1" operator="equal">
      <formula>"n.d."</formula>
    </cfRule>
  </conditionalFormatting>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A942-BA68-4806-AC96-F550886E32EF}">
  <sheetPr codeName="Hoja5"/>
  <dimension ref="A1:I20"/>
  <sheetViews>
    <sheetView topLeftCell="B1" workbookViewId="0">
      <selection activeCell="E12" sqref="E12"/>
    </sheetView>
  </sheetViews>
  <sheetFormatPr baseColWidth="10" defaultColWidth="10.88671875" defaultRowHeight="13.8" x14ac:dyDescent="0.3"/>
  <cols>
    <col min="1" max="1" width="32.109375" style="4" customWidth="1"/>
    <col min="2" max="4" width="10.88671875" style="4"/>
    <col min="5" max="5" width="11.44140625" style="4" bestFit="1" customWidth="1"/>
    <col min="6" max="16384" width="10.88671875" style="4"/>
  </cols>
  <sheetData>
    <row r="1" spans="1:9" ht="13.05" x14ac:dyDescent="0.3">
      <c r="A1" s="24" t="s">
        <v>87</v>
      </c>
    </row>
    <row r="2" spans="1:9" x14ac:dyDescent="0.3">
      <c r="A2" s="24" t="s">
        <v>88</v>
      </c>
    </row>
    <row r="3" spans="1:9" x14ac:dyDescent="0.3">
      <c r="A3" s="4" t="s">
        <v>89</v>
      </c>
    </row>
    <row r="5" spans="1:9" ht="27.6" x14ac:dyDescent="0.3">
      <c r="A5" s="858"/>
      <c r="B5" s="334" t="s">
        <v>90</v>
      </c>
      <c r="C5" s="336" t="s">
        <v>91</v>
      </c>
      <c r="D5" s="861" t="s">
        <v>92</v>
      </c>
      <c r="E5" s="863" t="s">
        <v>20</v>
      </c>
      <c r="F5" s="864"/>
    </row>
    <row r="6" spans="1:9" x14ac:dyDescent="0.3">
      <c r="A6" s="859"/>
      <c r="B6" s="335" t="s">
        <v>93</v>
      </c>
      <c r="C6" s="342" t="s">
        <v>94</v>
      </c>
      <c r="D6" s="862"/>
      <c r="E6" s="865"/>
      <c r="F6" s="866"/>
    </row>
    <row r="7" spans="1:9" ht="27.6" x14ac:dyDescent="0.3">
      <c r="A7" s="860"/>
      <c r="B7" s="140" t="s">
        <v>22</v>
      </c>
      <c r="C7" s="141" t="s">
        <v>23</v>
      </c>
      <c r="D7" s="343" t="s">
        <v>95</v>
      </c>
      <c r="E7" s="337" t="s">
        <v>96</v>
      </c>
      <c r="F7" s="142" t="s">
        <v>46</v>
      </c>
    </row>
    <row r="8" spans="1:9" ht="13.05" x14ac:dyDescent="0.3">
      <c r="A8" s="136" t="s">
        <v>97</v>
      </c>
      <c r="B8" s="17">
        <v>48658697.134851247</v>
      </c>
      <c r="C8" s="383">
        <v>49157284.179286741</v>
      </c>
      <c r="D8" s="17">
        <f>C8-B8</f>
        <v>498587.04443549365</v>
      </c>
      <c r="E8" s="384">
        <v>6.3214224571732203</v>
      </c>
      <c r="F8" s="160">
        <v>24.913537880811187</v>
      </c>
      <c r="G8" s="23"/>
      <c r="H8" s="381"/>
      <c r="I8" s="167"/>
    </row>
    <row r="9" spans="1:9" ht="13.05" x14ac:dyDescent="0.3">
      <c r="A9" s="137" t="s">
        <v>98</v>
      </c>
      <c r="B9" s="18">
        <v>39439036.318731658</v>
      </c>
      <c r="C9" s="143">
        <v>41190381.512023009</v>
      </c>
      <c r="D9" s="18">
        <f t="shared" ref="D9:D10" si="0">C9-B9</f>
        <v>1751345.1932913512</v>
      </c>
      <c r="E9" s="385">
        <v>10.54579936179123</v>
      </c>
      <c r="F9" s="162">
        <v>20.875623360016149</v>
      </c>
      <c r="G9" s="23"/>
      <c r="H9" s="381"/>
      <c r="I9" s="167"/>
    </row>
    <row r="10" spans="1:9" x14ac:dyDescent="0.3">
      <c r="A10" s="138" t="s">
        <v>99</v>
      </c>
      <c r="B10" s="144">
        <v>1612932.5977838475</v>
      </c>
      <c r="C10" s="145">
        <v>1633432.485580818</v>
      </c>
      <c r="D10" s="18">
        <f t="shared" si="0"/>
        <v>20499.88779697055</v>
      </c>
      <c r="E10" s="386">
        <v>-13.927449164582095</v>
      </c>
      <c r="F10" s="164">
        <v>0.82789893474556253</v>
      </c>
      <c r="G10" s="23"/>
      <c r="H10" s="381"/>
      <c r="I10" s="167"/>
    </row>
    <row r="11" spans="1:9" ht="17.25" customHeight="1" x14ac:dyDescent="0.3">
      <c r="A11" s="138" t="s">
        <v>100</v>
      </c>
      <c r="B11" s="144">
        <v>37826103.72094781</v>
      </c>
      <c r="C11" s="145">
        <v>39556949.026442192</v>
      </c>
      <c r="D11" s="144">
        <v>1730845.305494383</v>
      </c>
      <c r="E11" s="163">
        <v>11.851507813161488</v>
      </c>
      <c r="F11" s="164">
        <v>20.047724425270587</v>
      </c>
      <c r="G11" s="23"/>
      <c r="H11" s="381"/>
      <c r="I11" s="167"/>
    </row>
    <row r="12" spans="1:9" ht="13.05" x14ac:dyDescent="0.3">
      <c r="A12" s="137" t="s">
        <v>101</v>
      </c>
      <c r="B12" s="18">
        <v>1778710.8722705273</v>
      </c>
      <c r="C12" s="143">
        <v>1036089.7794109799</v>
      </c>
      <c r="D12" s="18">
        <v>-742621.09285954735</v>
      </c>
      <c r="E12" s="161">
        <v>-38.856436527414253</v>
      </c>
      <c r="F12" s="162">
        <v>0.52513300182575184</v>
      </c>
      <c r="G12" s="23"/>
      <c r="H12" s="381"/>
      <c r="I12" s="167"/>
    </row>
    <row r="13" spans="1:9" ht="13.05" x14ac:dyDescent="0.3">
      <c r="A13" s="137" t="s">
        <v>102</v>
      </c>
      <c r="B13" s="18">
        <v>2986590.5069590621</v>
      </c>
      <c r="C13" s="143">
        <v>2978238.6716270167</v>
      </c>
      <c r="D13" s="18">
        <v>-8351.8353320453316</v>
      </c>
      <c r="E13" s="161">
        <v>11.070062157585969</v>
      </c>
      <c r="F13" s="162">
        <v>1.5091827473241046</v>
      </c>
      <c r="G13" s="23"/>
      <c r="H13" s="381"/>
      <c r="I13" s="167"/>
    </row>
    <row r="14" spans="1:9" ht="13.05" x14ac:dyDescent="0.3">
      <c r="A14" s="139" t="s">
        <v>103</v>
      </c>
      <c r="B14" s="146">
        <v>4454359.4368900005</v>
      </c>
      <c r="C14" s="147">
        <v>3952574.2348066</v>
      </c>
      <c r="D14" s="146">
        <v>-501785.20208340045</v>
      </c>
      <c r="E14" s="165">
        <v>-14.031217689674069</v>
      </c>
      <c r="F14" s="166">
        <v>2.0035987716451817</v>
      </c>
      <c r="G14" s="23"/>
      <c r="H14" s="381"/>
    </row>
    <row r="15" spans="1:9" ht="12.9" customHeight="1" x14ac:dyDescent="0.3">
      <c r="A15" s="867" t="s">
        <v>104</v>
      </c>
      <c r="B15" s="867"/>
      <c r="C15" s="867"/>
      <c r="D15" s="867"/>
      <c r="E15" s="867"/>
      <c r="F15" s="867"/>
    </row>
    <row r="16" spans="1:9" x14ac:dyDescent="0.3">
      <c r="A16" s="868"/>
      <c r="B16" s="868"/>
      <c r="C16" s="868"/>
      <c r="D16" s="868"/>
      <c r="E16" s="868"/>
      <c r="F16" s="868"/>
    </row>
    <row r="17" spans="1:6" x14ac:dyDescent="0.3">
      <c r="A17" s="868"/>
      <c r="B17" s="868"/>
      <c r="C17" s="868"/>
      <c r="D17" s="868"/>
      <c r="E17" s="868"/>
      <c r="F17" s="868"/>
    </row>
    <row r="18" spans="1:6" x14ac:dyDescent="0.3">
      <c r="A18" s="868"/>
      <c r="B18" s="868"/>
      <c r="C18" s="868"/>
      <c r="D18" s="868"/>
      <c r="E18" s="868"/>
      <c r="F18" s="868"/>
    </row>
    <row r="19" spans="1:6" ht="13.05" x14ac:dyDescent="0.3">
      <c r="A19" s="4" t="s">
        <v>86</v>
      </c>
    </row>
    <row r="20" spans="1:6" ht="13.05" x14ac:dyDescent="0.3">
      <c r="D20" s="23"/>
    </row>
  </sheetData>
  <mergeCells count="4">
    <mergeCell ref="A5:A7"/>
    <mergeCell ref="D5:D6"/>
    <mergeCell ref="E5:F6"/>
    <mergeCell ref="A15:F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3FF8D-F81C-40F7-8FC0-DC169931224D}">
  <sheetPr codeName="Hoja7"/>
  <dimension ref="A1:F12"/>
  <sheetViews>
    <sheetView workbookViewId="0">
      <selection activeCell="D8" sqref="D8:D10"/>
    </sheetView>
  </sheetViews>
  <sheetFormatPr baseColWidth="10" defaultColWidth="10.88671875" defaultRowHeight="13.8" x14ac:dyDescent="0.3"/>
  <cols>
    <col min="1" max="1" width="32.88671875" style="4" customWidth="1"/>
    <col min="2" max="16384" width="10.88671875" style="4"/>
  </cols>
  <sheetData>
    <row r="1" spans="1:6" ht="13.05" x14ac:dyDescent="0.3">
      <c r="A1" s="412" t="s">
        <v>105</v>
      </c>
    </row>
    <row r="2" spans="1:6" x14ac:dyDescent="0.3">
      <c r="A2" s="873" t="s">
        <v>106</v>
      </c>
      <c r="B2" s="873"/>
      <c r="C2" s="873"/>
      <c r="D2" s="873"/>
      <c r="E2" s="873"/>
      <c r="F2" s="873"/>
    </row>
    <row r="3" spans="1:6" x14ac:dyDescent="0.3">
      <c r="A3" s="869" t="s">
        <v>107</v>
      </c>
      <c r="B3" s="869"/>
      <c r="C3" s="869"/>
      <c r="D3" s="869"/>
      <c r="E3" s="869"/>
      <c r="F3" s="869"/>
    </row>
    <row r="4" spans="1:6" ht="13.05" x14ac:dyDescent="0.3">
      <c r="A4" s="411"/>
      <c r="B4" s="411"/>
      <c r="C4" s="411"/>
      <c r="D4" s="411"/>
      <c r="E4" s="411"/>
      <c r="F4" s="411"/>
    </row>
    <row r="5" spans="1:6" ht="35.25" customHeight="1" x14ac:dyDescent="0.3">
      <c r="A5" s="874" t="s">
        <v>69</v>
      </c>
      <c r="B5" s="99" t="s">
        <v>1062</v>
      </c>
      <c r="C5" s="99" t="s">
        <v>1063</v>
      </c>
      <c r="D5" s="875" t="s">
        <v>1064</v>
      </c>
      <c r="E5" s="875" t="s">
        <v>1065</v>
      </c>
      <c r="F5" s="875"/>
    </row>
    <row r="6" spans="1:6" x14ac:dyDescent="0.3">
      <c r="A6" s="874"/>
      <c r="B6" s="99" t="s">
        <v>1066</v>
      </c>
      <c r="C6" s="99" t="s">
        <v>1067</v>
      </c>
      <c r="D6" s="875"/>
      <c r="E6" s="875"/>
      <c r="F6" s="875"/>
    </row>
    <row r="7" spans="1:6" ht="27.6" x14ac:dyDescent="0.3">
      <c r="A7" s="874"/>
      <c r="B7" s="99" t="s">
        <v>1068</v>
      </c>
      <c r="C7" s="99" t="s">
        <v>1069</v>
      </c>
      <c r="D7" s="99" t="s">
        <v>1070</v>
      </c>
      <c r="E7" s="99" t="s">
        <v>114</v>
      </c>
      <c r="F7" s="99" t="s">
        <v>115</v>
      </c>
    </row>
    <row r="8" spans="1:6" x14ac:dyDescent="0.3">
      <c r="A8" s="876" t="s">
        <v>1071</v>
      </c>
      <c r="B8" s="877" t="s">
        <v>1072</v>
      </c>
      <c r="C8" s="877" t="s">
        <v>1073</v>
      </c>
      <c r="D8" s="877" t="s">
        <v>1074</v>
      </c>
      <c r="E8" s="875" t="s">
        <v>1075</v>
      </c>
      <c r="F8" s="870" t="s">
        <v>1076</v>
      </c>
    </row>
    <row r="9" spans="1:6" x14ac:dyDescent="0.3">
      <c r="A9" s="876"/>
      <c r="B9" s="877"/>
      <c r="C9" s="877"/>
      <c r="D9" s="877"/>
      <c r="E9" s="875"/>
      <c r="F9" s="871"/>
    </row>
    <row r="10" spans="1:6" x14ac:dyDescent="0.3">
      <c r="A10" s="876"/>
      <c r="B10" s="877"/>
      <c r="C10" s="877"/>
      <c r="D10" s="877"/>
      <c r="E10" s="875"/>
      <c r="F10" s="872"/>
    </row>
    <row r="11" spans="1:6" x14ac:dyDescent="0.3">
      <c r="A11" s="869" t="s">
        <v>108</v>
      </c>
      <c r="B11" s="869"/>
      <c r="C11" s="869"/>
      <c r="D11" s="869"/>
      <c r="E11" s="869"/>
      <c r="F11" s="869"/>
    </row>
    <row r="12" spans="1:6" ht="13.05" x14ac:dyDescent="0.3">
      <c r="A12" s="92"/>
    </row>
  </sheetData>
  <mergeCells count="12">
    <mergeCell ref="A11:F11"/>
    <mergeCell ref="F8:F10"/>
    <mergeCell ref="A2:F2"/>
    <mergeCell ref="A3:F3"/>
    <mergeCell ref="A5:A7"/>
    <mergeCell ref="D5:D6"/>
    <mergeCell ref="E5:F6"/>
    <mergeCell ref="A8:A10"/>
    <mergeCell ref="B8:B10"/>
    <mergeCell ref="C8:C10"/>
    <mergeCell ref="D8:D10"/>
    <mergeCell ref="E8:E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78810-5930-4FDA-8099-A9D5A49AA653}">
  <sheetPr codeName="Hoja8"/>
  <dimension ref="A1:D20"/>
  <sheetViews>
    <sheetView topLeftCell="B1" workbookViewId="0">
      <selection activeCell="D11" sqref="D11"/>
    </sheetView>
  </sheetViews>
  <sheetFormatPr baseColWidth="10" defaultColWidth="10.88671875" defaultRowHeight="13.8" x14ac:dyDescent="0.3"/>
  <cols>
    <col min="1" max="1" width="49.109375" style="4" customWidth="1"/>
    <col min="2" max="2" width="19.88671875" style="4" customWidth="1"/>
    <col min="3" max="3" width="18.88671875" style="4" customWidth="1"/>
    <col min="4" max="4" width="18.109375" style="4" customWidth="1"/>
    <col min="5" max="16384" width="10.88671875" style="4"/>
  </cols>
  <sheetData>
    <row r="1" spans="1:4" ht="13.05" x14ac:dyDescent="0.3">
      <c r="A1" s="339" t="s">
        <v>109</v>
      </c>
    </row>
    <row r="2" spans="1:4" ht="13.05" x14ac:dyDescent="0.3">
      <c r="A2" s="873" t="s">
        <v>110</v>
      </c>
      <c r="B2" s="873"/>
      <c r="C2" s="873"/>
      <c r="D2" s="873"/>
    </row>
    <row r="3" spans="1:4" ht="13.05" x14ac:dyDescent="0.3">
      <c r="A3" s="878" t="s">
        <v>111</v>
      </c>
      <c r="B3" s="878"/>
      <c r="C3" s="878"/>
      <c r="D3" s="878"/>
    </row>
    <row r="4" spans="1:4" ht="13.05" x14ac:dyDescent="0.3">
      <c r="A4" s="340"/>
      <c r="B4" s="340"/>
      <c r="C4" s="340"/>
      <c r="D4" s="340"/>
    </row>
    <row r="5" spans="1:4" ht="13.05" x14ac:dyDescent="0.3">
      <c r="A5" s="94" t="s">
        <v>69</v>
      </c>
      <c r="B5" s="879" t="s">
        <v>112</v>
      </c>
      <c r="C5" s="880"/>
      <c r="D5" s="881"/>
    </row>
    <row r="6" spans="1:4" ht="27.6" x14ac:dyDescent="0.3">
      <c r="A6" s="97" t="s">
        <v>69</v>
      </c>
      <c r="B6" s="99" t="s">
        <v>113</v>
      </c>
      <c r="C6" s="99" t="s">
        <v>114</v>
      </c>
      <c r="D6" s="99" t="s">
        <v>115</v>
      </c>
    </row>
    <row r="7" spans="1:4" ht="13.05" x14ac:dyDescent="0.3">
      <c r="A7" s="95" t="s">
        <v>116</v>
      </c>
      <c r="B7" s="100">
        <v>47665339.181919999</v>
      </c>
      <c r="C7" s="103">
        <v>14.617361233073488</v>
      </c>
      <c r="D7" s="103">
        <v>24.158758350694292</v>
      </c>
    </row>
    <row r="8" spans="1:4" ht="13.05" x14ac:dyDescent="0.3">
      <c r="A8" s="96" t="s">
        <v>117</v>
      </c>
      <c r="B8" s="101">
        <v>10615825.443709999</v>
      </c>
      <c r="C8" s="104">
        <v>5.09553228839279</v>
      </c>
      <c r="D8" s="104">
        <v>5.3805378497132779</v>
      </c>
    </row>
    <row r="9" spans="1:4" ht="13.05" x14ac:dyDescent="0.3">
      <c r="A9" s="96" t="s">
        <v>118</v>
      </c>
      <c r="B9" s="101">
        <v>4369690.9655499998</v>
      </c>
      <c r="C9" s="104">
        <v>9.695237227033715</v>
      </c>
      <c r="D9" s="104">
        <v>2.214739471401411</v>
      </c>
    </row>
    <row r="10" spans="1:4" ht="13.05" x14ac:dyDescent="0.3">
      <c r="A10" s="96" t="s">
        <v>119</v>
      </c>
      <c r="B10" s="101">
        <v>1902914.2132299999</v>
      </c>
      <c r="C10" s="104">
        <v>5.1624935547450512</v>
      </c>
      <c r="D10" s="104">
        <v>0.96447534893369291</v>
      </c>
    </row>
    <row r="11" spans="1:4" ht="13.05" x14ac:dyDescent="0.3">
      <c r="A11" s="96" t="s">
        <v>120</v>
      </c>
      <c r="B11" s="101">
        <v>22110794.690590002</v>
      </c>
      <c r="C11" s="104">
        <v>24.128020972608113</v>
      </c>
      <c r="D11" s="104">
        <v>11.206662011426422</v>
      </c>
    </row>
    <row r="12" spans="1:4" ht="13.05" x14ac:dyDescent="0.3">
      <c r="A12" s="96" t="s">
        <v>121</v>
      </c>
      <c r="B12" s="101">
        <v>8551164.6087299995</v>
      </c>
      <c r="C12" s="104">
        <v>9.9681558099931511</v>
      </c>
      <c r="D12" s="104">
        <v>4.3340826467396161</v>
      </c>
    </row>
    <row r="13" spans="1:4" ht="13.05" x14ac:dyDescent="0.3">
      <c r="A13" s="96" t="s">
        <v>122</v>
      </c>
      <c r="B13" s="101">
        <v>114949.26010999999</v>
      </c>
      <c r="C13" s="104">
        <v>11.107788075417613</v>
      </c>
      <c r="D13" s="104">
        <v>5.8261022479872589E-2</v>
      </c>
    </row>
    <row r="14" spans="1:4" ht="13.05" x14ac:dyDescent="0.3">
      <c r="A14" s="95" t="s">
        <v>123</v>
      </c>
      <c r="B14" s="349">
        <f>+B15+B16</f>
        <v>6813200.3472899999</v>
      </c>
      <c r="C14" s="106">
        <v>-8.9</v>
      </c>
      <c r="D14" s="103">
        <v>3.4532107315304614</v>
      </c>
    </row>
    <row r="15" spans="1:4" ht="13.05" x14ac:dyDescent="0.3">
      <c r="A15" s="96" t="s">
        <v>124</v>
      </c>
      <c r="B15" s="101">
        <v>3587009.5572900004</v>
      </c>
      <c r="C15" s="104">
        <v>-9.1797892291335828</v>
      </c>
      <c r="D15" s="104">
        <v>1.8180442766904776</v>
      </c>
    </row>
    <row r="16" spans="1:4" ht="13.05" x14ac:dyDescent="0.3">
      <c r="A16" s="96" t="s">
        <v>125</v>
      </c>
      <c r="B16" s="101">
        <v>3226190.7899999996</v>
      </c>
      <c r="C16" s="104">
        <v>-8.6886599833937428</v>
      </c>
      <c r="D16" s="104">
        <v>1.6351664548399838</v>
      </c>
    </row>
    <row r="17" spans="1:4" ht="13.05" x14ac:dyDescent="0.3">
      <c r="A17" s="98" t="s">
        <v>112</v>
      </c>
      <c r="B17" s="102">
        <f>+B14+B7</f>
        <v>54478539.529210001</v>
      </c>
      <c r="C17" s="105">
        <v>11.023809672569552</v>
      </c>
      <c r="D17" s="105">
        <f>+D14+D7</f>
        <v>27.611969082224753</v>
      </c>
    </row>
    <row r="18" spans="1:4" ht="13.05" x14ac:dyDescent="0.3">
      <c r="A18" s="869" t="s">
        <v>126</v>
      </c>
      <c r="B18" s="878"/>
      <c r="C18" s="878"/>
      <c r="D18" s="878"/>
    </row>
    <row r="19" spans="1:4" ht="13.05" x14ac:dyDescent="0.3">
      <c r="A19" s="92" t="s">
        <v>108</v>
      </c>
      <c r="B19" s="90"/>
    </row>
    <row r="20" spans="1:4" ht="13.05" x14ac:dyDescent="0.3">
      <c r="A20" s="93"/>
    </row>
  </sheetData>
  <mergeCells count="4">
    <mergeCell ref="A2:D2"/>
    <mergeCell ref="A3:D3"/>
    <mergeCell ref="B5:D5"/>
    <mergeCell ref="A18:D18"/>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4B73-7FC5-441A-84DA-4B45859EA897}">
  <sheetPr codeName="Hoja6"/>
  <dimension ref="A1:F13"/>
  <sheetViews>
    <sheetView topLeftCell="C1" workbookViewId="0">
      <selection activeCell="F11" sqref="F10:F11"/>
    </sheetView>
  </sheetViews>
  <sheetFormatPr baseColWidth="10" defaultColWidth="10.88671875" defaultRowHeight="13.8" x14ac:dyDescent="0.3"/>
  <cols>
    <col min="1" max="1" width="10.88671875" style="4"/>
    <col min="2" max="2" width="31.88671875" style="4" customWidth="1"/>
    <col min="3" max="16384" width="10.88671875" style="4"/>
  </cols>
  <sheetData>
    <row r="1" spans="1:6" ht="13.05" x14ac:dyDescent="0.3">
      <c r="A1" s="24" t="s">
        <v>127</v>
      </c>
    </row>
    <row r="2" spans="1:6" ht="13.05" x14ac:dyDescent="0.3">
      <c r="A2" s="24" t="s">
        <v>128</v>
      </c>
    </row>
    <row r="3" spans="1:6" ht="14.55" x14ac:dyDescent="0.3">
      <c r="A3" s="4" t="s">
        <v>129</v>
      </c>
    </row>
    <row r="5" spans="1:6" x14ac:dyDescent="0.3">
      <c r="A5" s="882"/>
      <c r="B5" s="883"/>
      <c r="C5" s="886" t="s">
        <v>130</v>
      </c>
      <c r="D5" s="864"/>
      <c r="E5" s="863" t="s">
        <v>131</v>
      </c>
      <c r="F5" s="864"/>
    </row>
    <row r="6" spans="1:6" x14ac:dyDescent="0.3">
      <c r="A6" s="884"/>
      <c r="B6" s="885"/>
      <c r="C6" s="152" t="s">
        <v>25</v>
      </c>
      <c r="D6" s="338" t="s">
        <v>132</v>
      </c>
      <c r="E6" s="337" t="s">
        <v>25</v>
      </c>
      <c r="F6" s="338" t="s">
        <v>132</v>
      </c>
    </row>
    <row r="7" spans="1:6" ht="13.05" x14ac:dyDescent="0.3">
      <c r="A7" s="150" t="s">
        <v>22</v>
      </c>
      <c r="B7" s="148" t="s">
        <v>133</v>
      </c>
      <c r="C7" s="154">
        <v>38820238.778049998</v>
      </c>
      <c r="D7" s="155">
        <v>19.844628855201471</v>
      </c>
      <c r="E7" s="154">
        <v>39868899.524356306</v>
      </c>
      <c r="F7" s="155">
        <v>20.20720144408428</v>
      </c>
    </row>
    <row r="8" spans="1:6" x14ac:dyDescent="0.3">
      <c r="A8" s="150" t="s">
        <v>23</v>
      </c>
      <c r="B8" s="148" t="s">
        <v>134</v>
      </c>
      <c r="C8" s="154">
        <v>48658696.689321242</v>
      </c>
      <c r="D8" s="155">
        <v>24.873978284836941</v>
      </c>
      <c r="E8" s="154">
        <v>49157284.179286741</v>
      </c>
      <c r="F8" s="155">
        <v>24.914937600625482</v>
      </c>
    </row>
    <row r="9" spans="1:6" ht="13.05" x14ac:dyDescent="0.3">
      <c r="A9" s="150" t="s">
        <v>135</v>
      </c>
      <c r="B9" s="148" t="s">
        <v>136</v>
      </c>
      <c r="C9" s="154">
        <v>54840013.377300002</v>
      </c>
      <c r="D9" s="155">
        <v>28.033823236093664</v>
      </c>
      <c r="E9" s="154">
        <v>54512760.082917005</v>
      </c>
      <c r="F9" s="155">
        <v>27.629313510286192</v>
      </c>
    </row>
    <row r="10" spans="1:6" ht="13.05" x14ac:dyDescent="0.3">
      <c r="A10" s="151" t="s">
        <v>137</v>
      </c>
      <c r="B10" s="149" t="s">
        <v>138</v>
      </c>
      <c r="C10" s="156">
        <v>-16019774.599250004</v>
      </c>
      <c r="D10" s="157">
        <v>-8.189194380892193</v>
      </c>
      <c r="E10" s="156">
        <v>-14643860.558560699</v>
      </c>
      <c r="F10" s="157">
        <v>-7.4221120662019109</v>
      </c>
    </row>
    <row r="11" spans="1:6" x14ac:dyDescent="0.3">
      <c r="A11" s="152" t="s">
        <v>139</v>
      </c>
      <c r="B11" s="153" t="s">
        <v>140</v>
      </c>
      <c r="C11" s="158">
        <v>-6181316.6879787594</v>
      </c>
      <c r="D11" s="159">
        <v>-3.159844951256721</v>
      </c>
      <c r="E11" s="158">
        <v>-5355475.9036302641</v>
      </c>
      <c r="F11" s="159">
        <v>-2.7143759096607085</v>
      </c>
    </row>
    <row r="12" spans="1:6" x14ac:dyDescent="0.3">
      <c r="A12" s="4" t="s">
        <v>141</v>
      </c>
    </row>
    <row r="13" spans="1:6" ht="13.05" x14ac:dyDescent="0.3">
      <c r="A13" s="4" t="s">
        <v>86</v>
      </c>
    </row>
  </sheetData>
  <mergeCells count="3">
    <mergeCell ref="A5:B6"/>
    <mergeCell ref="C5:D5"/>
    <mergeCell ref="E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EE36A-DF40-4A81-9C76-734169845B72}">
  <dimension ref="A1:I32"/>
  <sheetViews>
    <sheetView showGridLines="0" topLeftCell="B1" workbookViewId="0">
      <selection activeCell="I9" sqref="I9"/>
    </sheetView>
  </sheetViews>
  <sheetFormatPr baseColWidth="10" defaultColWidth="11.44140625" defaultRowHeight="13.8" x14ac:dyDescent="0.3"/>
  <cols>
    <col min="1" max="1" width="22.109375" style="382" customWidth="1"/>
    <col min="2" max="9" width="8.88671875" style="382" customWidth="1"/>
    <col min="10" max="16384" width="11.44140625" style="382"/>
  </cols>
  <sheetData>
    <row r="1" spans="1:9" x14ac:dyDescent="0.3">
      <c r="A1" s="426" t="s">
        <v>142</v>
      </c>
      <c r="B1" s="219"/>
      <c r="C1" s="219"/>
      <c r="D1" s="219"/>
      <c r="E1" s="219"/>
    </row>
    <row r="2" spans="1:9" x14ac:dyDescent="0.3">
      <c r="A2" s="426" t="s">
        <v>143</v>
      </c>
      <c r="B2" s="219"/>
      <c r="C2" s="219"/>
      <c r="D2" s="219"/>
      <c r="E2" s="219"/>
    </row>
    <row r="3" spans="1:9" x14ac:dyDescent="0.3">
      <c r="A3" s="219" t="s">
        <v>144</v>
      </c>
      <c r="B3" s="219"/>
      <c r="C3" s="219"/>
      <c r="D3" s="219"/>
      <c r="E3" s="219"/>
    </row>
    <row r="4" spans="1:9" x14ac:dyDescent="0.3">
      <c r="A4" s="219"/>
      <c r="B4" s="219"/>
      <c r="C4" s="219"/>
      <c r="D4" s="219"/>
      <c r="E4" s="219"/>
    </row>
    <row r="5" spans="1:9" x14ac:dyDescent="0.3">
      <c r="A5" s="220"/>
      <c r="B5" s="887">
        <v>2017</v>
      </c>
      <c r="C5" s="888"/>
      <c r="D5" s="887">
        <v>2018</v>
      </c>
      <c r="E5" s="888"/>
      <c r="F5" s="887">
        <v>2019</v>
      </c>
      <c r="G5" s="888"/>
      <c r="H5" s="889">
        <v>2020</v>
      </c>
      <c r="I5" s="889"/>
    </row>
    <row r="6" spans="1:9" x14ac:dyDescent="0.3">
      <c r="A6" s="220"/>
      <c r="B6" s="414" t="s">
        <v>145</v>
      </c>
      <c r="C6" s="414" t="s">
        <v>146</v>
      </c>
      <c r="D6" s="414" t="s">
        <v>145</v>
      </c>
      <c r="E6" s="414" t="s">
        <v>146</v>
      </c>
      <c r="F6" s="414" t="s">
        <v>145</v>
      </c>
      <c r="G6" s="414" t="s">
        <v>146</v>
      </c>
      <c r="H6" s="414" t="s">
        <v>145</v>
      </c>
      <c r="I6" s="414" t="s">
        <v>146</v>
      </c>
    </row>
    <row r="7" spans="1:9" x14ac:dyDescent="0.3">
      <c r="A7" s="221" t="s">
        <v>147</v>
      </c>
      <c r="B7" s="222">
        <v>14738.823344660001</v>
      </c>
      <c r="C7" s="223">
        <v>5.044400494230647E-2</v>
      </c>
      <c r="D7" s="222">
        <v>14133.8472876</v>
      </c>
      <c r="E7" s="223">
        <v>5.1408920997074628E-2</v>
      </c>
      <c r="F7" s="222">
        <v>12233.406486659998</v>
      </c>
      <c r="G7" s="223">
        <v>4.5904085324823984E-2</v>
      </c>
      <c r="H7" s="222">
        <v>8955.24359301</v>
      </c>
      <c r="I7" s="223">
        <v>3.2282376600173551E-2</v>
      </c>
    </row>
    <row r="8" spans="1:9" x14ac:dyDescent="0.3">
      <c r="A8" s="221" t="s">
        <v>148</v>
      </c>
      <c r="B8" s="222">
        <v>10010.951766169999</v>
      </c>
      <c r="C8" s="223">
        <v>3.426274191371146E-2</v>
      </c>
      <c r="D8" s="222">
        <v>9663.2495183499996</v>
      </c>
      <c r="E8" s="223">
        <v>3.5148054238544835E-2</v>
      </c>
      <c r="F8" s="222">
        <v>10812.084078770004</v>
      </c>
      <c r="G8" s="223">
        <v>4.0570778926723595E-2</v>
      </c>
      <c r="H8" s="222">
        <v>10156.82747212</v>
      </c>
      <c r="I8" s="223">
        <v>3.6613915200910653E-2</v>
      </c>
    </row>
    <row r="9" spans="1:9" x14ac:dyDescent="0.3">
      <c r="A9" s="221" t="s">
        <v>149</v>
      </c>
      <c r="B9" s="222">
        <v>3233.677653732826</v>
      </c>
      <c r="C9" s="223">
        <v>1.1067345590095852E-2</v>
      </c>
      <c r="D9" s="222">
        <v>2318.029800985938</v>
      </c>
      <c r="E9" s="223">
        <v>8.4313498287405045E-3</v>
      </c>
      <c r="F9" s="222">
        <v>1296.5359875719334</v>
      </c>
      <c r="G9" s="223">
        <v>4.8650634363459526E-3</v>
      </c>
      <c r="H9" s="222">
        <v>3221.0882954235417</v>
      </c>
      <c r="I9" s="223">
        <v>1.161156414510474E-2</v>
      </c>
    </row>
    <row r="10" spans="1:9" x14ac:dyDescent="0.3">
      <c r="A10" s="221" t="s">
        <v>150</v>
      </c>
      <c r="B10" s="222">
        <v>1621.64703573</v>
      </c>
      <c r="C10" s="223">
        <v>5.5501290145171895E-3</v>
      </c>
      <c r="D10" s="222">
        <v>630.73174963999998</v>
      </c>
      <c r="E10" s="223">
        <v>2.2941551601478624E-3</v>
      </c>
      <c r="F10" s="222">
        <v>200.56809923999998</v>
      </c>
      <c r="G10" s="223">
        <v>7.5260273178941986E-4</v>
      </c>
      <c r="H10" s="222">
        <v>202.17236879999999</v>
      </c>
      <c r="I10" s="223">
        <v>7.2880257024444397E-4</v>
      </c>
    </row>
    <row r="11" spans="1:9" x14ac:dyDescent="0.3">
      <c r="A11" s="221" t="s">
        <v>151</v>
      </c>
      <c r="B11" s="222">
        <v>381.42938544999998</v>
      </c>
      <c r="C11" s="223">
        <v>1.3054519587380651E-3</v>
      </c>
      <c r="D11" s="222">
        <v>497.55601300000001</v>
      </c>
      <c r="E11" s="223">
        <v>1.8097562003784641E-3</v>
      </c>
      <c r="F11" s="222">
        <v>575.06229217999999</v>
      </c>
      <c r="G11" s="223">
        <v>2.1578379297790148E-3</v>
      </c>
      <c r="H11" s="222">
        <v>714.66904983000006</v>
      </c>
      <c r="I11" s="223">
        <v>2.576280049948441E-3</v>
      </c>
    </row>
    <row r="12" spans="1:9" x14ac:dyDescent="0.3">
      <c r="A12" s="221" t="s">
        <v>152</v>
      </c>
      <c r="B12" s="222">
        <v>178.64092101524656</v>
      </c>
      <c r="C12" s="223">
        <v>6.1140318272802753E-4</v>
      </c>
      <c r="D12" s="222">
        <v>227.04603623</v>
      </c>
      <c r="E12" s="223">
        <v>8.2583259191482399E-4</v>
      </c>
      <c r="F12" s="222">
        <v>267.90495248000002</v>
      </c>
      <c r="G12" s="223">
        <v>1.0052745170362155E-3</v>
      </c>
      <c r="H12" s="222">
        <v>253.60868746977101</v>
      </c>
      <c r="I12" s="223">
        <v>9.1422316690137643E-4</v>
      </c>
    </row>
    <row r="13" spans="1:9" x14ac:dyDescent="0.3">
      <c r="A13" s="224" t="s">
        <v>153</v>
      </c>
      <c r="B13" s="225">
        <v>30165.170106758069</v>
      </c>
      <c r="C13" s="226">
        <v>0.10324107660209705</v>
      </c>
      <c r="D13" s="225">
        <v>27470.460405805941</v>
      </c>
      <c r="E13" s="226">
        <v>9.9918069016801128E-2</v>
      </c>
      <c r="F13" s="225">
        <v>25385.561896901934</v>
      </c>
      <c r="G13" s="226">
        <v>9.525564286649818E-2</v>
      </c>
      <c r="H13" s="225">
        <v>23503.609466653314</v>
      </c>
      <c r="I13" s="226">
        <v>8.4727161733283207E-2</v>
      </c>
    </row>
    <row r="14" spans="1:9" x14ac:dyDescent="0.3">
      <c r="A14" s="382" t="s">
        <v>86</v>
      </c>
      <c r="D14" s="427"/>
      <c r="F14" s="427"/>
      <c r="H14" s="427"/>
    </row>
    <row r="25" spans="2:9" x14ac:dyDescent="0.3">
      <c r="B25" s="428"/>
      <c r="C25" s="428"/>
      <c r="D25" s="428"/>
      <c r="E25" s="428"/>
      <c r="F25" s="428"/>
      <c r="G25" s="428"/>
      <c r="H25" s="428"/>
      <c r="I25" s="428"/>
    </row>
    <row r="26" spans="2:9" x14ac:dyDescent="0.3">
      <c r="B26" s="428"/>
      <c r="C26" s="428"/>
      <c r="D26" s="428"/>
      <c r="E26" s="428"/>
      <c r="F26" s="428"/>
      <c r="G26" s="428"/>
      <c r="H26" s="428"/>
      <c r="I26" s="428"/>
    </row>
    <row r="27" spans="2:9" x14ac:dyDescent="0.3">
      <c r="B27" s="428"/>
      <c r="C27" s="428"/>
      <c r="D27" s="428"/>
      <c r="E27" s="428"/>
      <c r="F27" s="428"/>
      <c r="G27" s="428"/>
      <c r="H27" s="428"/>
      <c r="I27" s="428"/>
    </row>
    <row r="28" spans="2:9" x14ac:dyDescent="0.3">
      <c r="B28" s="428"/>
      <c r="C28" s="428"/>
      <c r="D28" s="428"/>
      <c r="E28" s="428"/>
      <c r="F28" s="428"/>
      <c r="G28" s="428"/>
      <c r="H28" s="428"/>
      <c r="I28" s="428"/>
    </row>
    <row r="29" spans="2:9" x14ac:dyDescent="0.3">
      <c r="B29" s="428"/>
      <c r="C29" s="428"/>
      <c r="D29" s="428"/>
      <c r="E29" s="428"/>
      <c r="F29" s="428"/>
      <c r="G29" s="428"/>
      <c r="H29" s="428"/>
      <c r="I29" s="428"/>
    </row>
    <row r="30" spans="2:9" x14ac:dyDescent="0.3">
      <c r="B30" s="428"/>
      <c r="C30" s="428"/>
      <c r="D30" s="428"/>
      <c r="E30" s="428"/>
      <c r="F30" s="428"/>
      <c r="G30" s="428"/>
      <c r="H30" s="428"/>
      <c r="I30" s="428"/>
    </row>
    <row r="31" spans="2:9" x14ac:dyDescent="0.3">
      <c r="B31" s="428"/>
      <c r="C31" s="428"/>
      <c r="D31" s="428"/>
      <c r="E31" s="428"/>
      <c r="F31" s="428"/>
      <c r="G31" s="428"/>
      <c r="H31" s="428"/>
      <c r="I31" s="428"/>
    </row>
    <row r="32" spans="2:9" x14ac:dyDescent="0.3">
      <c r="B32" s="428"/>
      <c r="C32" s="428"/>
      <c r="D32" s="428"/>
      <c r="E32" s="428"/>
      <c r="F32" s="428"/>
      <c r="G32" s="428"/>
      <c r="H32" s="428"/>
      <c r="I32" s="428"/>
    </row>
  </sheetData>
  <mergeCells count="4">
    <mergeCell ref="B5:C5"/>
    <mergeCell ref="D5:E5"/>
    <mergeCell ref="F5:G5"/>
    <mergeCell ref="H5:I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7337-3760-4248-A0D4-DE45122C7182}">
  <dimension ref="A1:I21"/>
  <sheetViews>
    <sheetView showGridLines="0" workbookViewId="0">
      <selection activeCell="I15" sqref="I15"/>
    </sheetView>
  </sheetViews>
  <sheetFormatPr baseColWidth="10" defaultColWidth="11.44140625" defaultRowHeight="13.8" x14ac:dyDescent="0.3"/>
  <cols>
    <col min="1" max="16384" width="11.44140625" style="382"/>
  </cols>
  <sheetData>
    <row r="1" spans="1:9" x14ac:dyDescent="0.3">
      <c r="A1" s="250" t="s">
        <v>154</v>
      </c>
    </row>
    <row r="2" spans="1:9" x14ac:dyDescent="0.3">
      <c r="A2" s="250" t="s">
        <v>1002</v>
      </c>
    </row>
    <row r="3" spans="1:9" x14ac:dyDescent="0.3">
      <c r="A3" s="429" t="s">
        <v>155</v>
      </c>
    </row>
    <row r="5" spans="1:9" x14ac:dyDescent="0.3">
      <c r="A5" s="241"/>
      <c r="B5" s="242" t="s">
        <v>156</v>
      </c>
      <c r="C5" s="243" t="s">
        <v>157</v>
      </c>
      <c r="D5" s="244" t="s">
        <v>158</v>
      </c>
      <c r="E5" s="243" t="s">
        <v>157</v>
      </c>
      <c r="F5" s="242" t="s">
        <v>159</v>
      </c>
      <c r="G5" s="243" t="s">
        <v>157</v>
      </c>
      <c r="H5" s="244" t="s">
        <v>160</v>
      </c>
      <c r="I5" s="243" t="s">
        <v>157</v>
      </c>
    </row>
    <row r="6" spans="1:9" x14ac:dyDescent="0.3">
      <c r="A6" s="245" t="s">
        <v>161</v>
      </c>
      <c r="B6" s="246">
        <v>70021.973630214008</v>
      </c>
      <c r="C6" s="247">
        <v>99.999999999999986</v>
      </c>
      <c r="D6" s="248">
        <v>78071.546373830875</v>
      </c>
      <c r="E6" s="247">
        <v>100</v>
      </c>
      <c r="F6" s="246">
        <v>82570.977491035243</v>
      </c>
      <c r="G6" s="247">
        <v>99.999999999999972</v>
      </c>
      <c r="H6" s="248">
        <v>91625.111642662174</v>
      </c>
      <c r="I6" s="247">
        <v>100.00000000000001</v>
      </c>
    </row>
    <row r="7" spans="1:9" x14ac:dyDescent="0.3">
      <c r="A7" s="227" t="s">
        <v>162</v>
      </c>
      <c r="B7" s="228">
        <v>68813.256365336012</v>
      </c>
      <c r="C7" s="229">
        <v>98.273802918979072</v>
      </c>
      <c r="D7" s="230">
        <v>76889.34572658049</v>
      </c>
      <c r="E7" s="229">
        <v>98.485747109978277</v>
      </c>
      <c r="F7" s="228">
        <v>81400.186248416503</v>
      </c>
      <c r="G7" s="229">
        <v>98.58207898441573</v>
      </c>
      <c r="H7" s="230">
        <v>90036.101078072563</v>
      </c>
      <c r="I7" s="229">
        <v>98.265747745239594</v>
      </c>
    </row>
    <row r="8" spans="1:9" x14ac:dyDescent="0.3">
      <c r="A8" s="227" t="s">
        <v>163</v>
      </c>
      <c r="B8" s="228">
        <v>863.09493332761906</v>
      </c>
      <c r="C8" s="229">
        <v>1.2326058358275116</v>
      </c>
      <c r="D8" s="230">
        <v>862.26730322523815</v>
      </c>
      <c r="E8" s="229">
        <v>1.104457825257404</v>
      </c>
      <c r="F8" s="228">
        <v>850.21258310523831</v>
      </c>
      <c r="G8" s="229">
        <v>1.0296748433159171</v>
      </c>
      <c r="H8" s="230">
        <v>1279.9816859928571</v>
      </c>
      <c r="I8" s="229">
        <v>1.3969769455613699</v>
      </c>
    </row>
    <row r="9" spans="1:9" x14ac:dyDescent="0.3">
      <c r="A9" s="227" t="s">
        <v>164</v>
      </c>
      <c r="B9" s="228">
        <v>141.64044944</v>
      </c>
      <c r="C9" s="229">
        <v>0.20228000168633223</v>
      </c>
      <c r="D9" s="230">
        <v>133.04433907000001</v>
      </c>
      <c r="E9" s="229">
        <v>0.17041335191817808</v>
      </c>
      <c r="F9" s="228">
        <v>132.13365948999999</v>
      </c>
      <c r="G9" s="229">
        <v>0.1600243372489393</v>
      </c>
      <c r="H9" s="230">
        <v>140.18114032</v>
      </c>
      <c r="I9" s="229">
        <v>0.15299423684928895</v>
      </c>
    </row>
    <row r="10" spans="1:9" x14ac:dyDescent="0.3">
      <c r="A10" s="227" t="s">
        <v>165</v>
      </c>
      <c r="B10" s="228">
        <v>20.87261952100906</v>
      </c>
      <c r="C10" s="229">
        <v>2.9808670677061104E-2</v>
      </c>
      <c r="D10" s="230">
        <v>21.713000350000002</v>
      </c>
      <c r="E10" s="229">
        <v>2.7811669370594243E-2</v>
      </c>
      <c r="F10" s="228">
        <v>22.60495782128331</v>
      </c>
      <c r="G10" s="229">
        <v>2.7376396051188249E-2</v>
      </c>
      <c r="H10" s="230">
        <v>19.360854872492805</v>
      </c>
      <c r="I10" s="229">
        <v>2.1130511630916331E-2</v>
      </c>
    </row>
    <row r="11" spans="1:9" x14ac:dyDescent="0.3">
      <c r="A11" s="227" t="s">
        <v>65</v>
      </c>
      <c r="B11" s="228">
        <v>183.10926258936024</v>
      </c>
      <c r="C11" s="229">
        <v>0.26150257283000922</v>
      </c>
      <c r="D11" s="230">
        <v>165.17600460515555</v>
      </c>
      <c r="E11" s="229">
        <v>0.21157004347555947</v>
      </c>
      <c r="F11" s="228">
        <v>165.84004220220984</v>
      </c>
      <c r="G11" s="229">
        <v>0.20084543896820786</v>
      </c>
      <c r="H11" s="230">
        <v>149.48688340427725</v>
      </c>
      <c r="I11" s="229">
        <v>0.16315056071885176</v>
      </c>
    </row>
    <row r="12" spans="1:9" x14ac:dyDescent="0.3">
      <c r="A12" s="231" t="s">
        <v>166</v>
      </c>
      <c r="B12" s="232">
        <v>51082.509671093889</v>
      </c>
      <c r="C12" s="233">
        <v>99.999999999999972</v>
      </c>
      <c r="D12" s="234">
        <v>56974.075704021197</v>
      </c>
      <c r="E12" s="233">
        <v>99.999963638106223</v>
      </c>
      <c r="F12" s="232">
        <v>62176.473822541659</v>
      </c>
      <c r="G12" s="233">
        <v>99.999965312137263</v>
      </c>
      <c r="H12" s="234">
        <v>70417.054943934811</v>
      </c>
      <c r="I12" s="233">
        <v>99.999965801728351</v>
      </c>
    </row>
    <row r="13" spans="1:9" x14ac:dyDescent="0.3">
      <c r="A13" s="227" t="s">
        <v>162</v>
      </c>
      <c r="B13" s="235">
        <v>51061.299534030462</v>
      </c>
      <c r="C13" s="229">
        <v>99.958478670683974</v>
      </c>
      <c r="D13" s="236">
        <v>56952.301824905669</v>
      </c>
      <c r="E13" s="229">
        <v>99.961782830442672</v>
      </c>
      <c r="F13" s="235">
        <v>62153.805501937626</v>
      </c>
      <c r="G13" s="229">
        <v>99.963541964974198</v>
      </c>
      <c r="H13" s="236">
        <v>70397.623909875721</v>
      </c>
      <c r="I13" s="229">
        <v>99.972405784259848</v>
      </c>
    </row>
    <row r="14" spans="1:9" x14ac:dyDescent="0.3">
      <c r="A14" s="227" t="s">
        <v>165</v>
      </c>
      <c r="B14" s="235">
        <v>20.87261952100906</v>
      </c>
      <c r="C14" s="229">
        <v>4.0860599166724708E-2</v>
      </c>
      <c r="D14" s="236">
        <v>21.713000350000002</v>
      </c>
      <c r="E14" s="229">
        <v>3.8110316107273876E-2</v>
      </c>
      <c r="F14" s="235">
        <v>22.60495782128331</v>
      </c>
      <c r="G14" s="229">
        <v>3.6356127055066342E-2</v>
      </c>
      <c r="H14" s="236">
        <v>19.360854872492805</v>
      </c>
      <c r="I14" s="229">
        <v>2.7494553539490794E-2</v>
      </c>
    </row>
    <row r="15" spans="1:9" x14ac:dyDescent="0.3">
      <c r="A15" s="227" t="s">
        <v>65</v>
      </c>
      <c r="B15" s="235">
        <v>0.33751754240505738</v>
      </c>
      <c r="C15" s="229">
        <v>6.6073014927856759E-4</v>
      </c>
      <c r="D15" s="236">
        <v>4.0161912636581906E-2</v>
      </c>
      <c r="E15" s="229">
        <v>7.0491556274158748E-5</v>
      </c>
      <c r="F15" s="235">
        <v>4.1795092853682783E-2</v>
      </c>
      <c r="G15" s="229">
        <v>6.7220107999322169E-5</v>
      </c>
      <c r="H15" s="236">
        <v>4.6097770850908271E-2</v>
      </c>
      <c r="I15" s="229">
        <v>6.5463928997897943E-5</v>
      </c>
    </row>
    <row r="16" spans="1:9" x14ac:dyDescent="0.3">
      <c r="A16" s="231" t="s">
        <v>167</v>
      </c>
      <c r="B16" s="232">
        <v>18939.463959120123</v>
      </c>
      <c r="C16" s="233">
        <v>100.00000000000001</v>
      </c>
      <c r="D16" s="234">
        <v>21097.491386662579</v>
      </c>
      <c r="E16" s="233">
        <v>99.999999999999986</v>
      </c>
      <c r="F16" s="232">
        <v>20394.525236183468</v>
      </c>
      <c r="G16" s="233">
        <v>100</v>
      </c>
      <c r="H16" s="234">
        <v>21208.080780143126</v>
      </c>
      <c r="I16" s="233">
        <v>99.999999999999986</v>
      </c>
    </row>
    <row r="17" spans="1:9" x14ac:dyDescent="0.3">
      <c r="A17" s="227" t="s">
        <v>162</v>
      </c>
      <c r="B17" s="235">
        <v>17751.95683130555</v>
      </c>
      <c r="C17" s="229">
        <v>93.729985545642961</v>
      </c>
      <c r="D17" s="236">
        <v>19937.043901674821</v>
      </c>
      <c r="E17" s="229">
        <v>94.499594934204495</v>
      </c>
      <c r="F17" s="235">
        <v>19246.380746478873</v>
      </c>
      <c r="G17" s="229">
        <v>94.37032989781207</v>
      </c>
      <c r="H17" s="236">
        <v>19638.477168196841</v>
      </c>
      <c r="I17" s="229">
        <v>92.599030396866993</v>
      </c>
    </row>
    <row r="18" spans="1:9" x14ac:dyDescent="0.3">
      <c r="A18" s="227" t="s">
        <v>163</v>
      </c>
      <c r="B18" s="235">
        <v>863.09493332761906</v>
      </c>
      <c r="C18" s="229">
        <v>4.5571244000916069</v>
      </c>
      <c r="D18" s="236">
        <v>862.26730322523815</v>
      </c>
      <c r="E18" s="229">
        <v>4.0870608141134097</v>
      </c>
      <c r="F18" s="235">
        <v>850.21258310523831</v>
      </c>
      <c r="G18" s="229">
        <v>4.1688275321889421</v>
      </c>
      <c r="H18" s="236">
        <v>1279.9816859928571</v>
      </c>
      <c r="I18" s="229">
        <v>6.0353489750533615</v>
      </c>
    </row>
    <row r="19" spans="1:9" x14ac:dyDescent="0.3">
      <c r="A19" s="227" t="s">
        <v>164</v>
      </c>
      <c r="B19" s="235">
        <v>141.64044944</v>
      </c>
      <c r="C19" s="229">
        <v>0.74785880817811823</v>
      </c>
      <c r="D19" s="236">
        <v>133.04433907000001</v>
      </c>
      <c r="E19" s="229">
        <v>0.63061686639250403</v>
      </c>
      <c r="F19" s="235">
        <v>132.13365948999999</v>
      </c>
      <c r="G19" s="229">
        <v>0.6478878912835474</v>
      </c>
      <c r="H19" s="236">
        <v>140.18114032</v>
      </c>
      <c r="I19" s="229">
        <v>0.660979849017031</v>
      </c>
    </row>
    <row r="20" spans="1:9" x14ac:dyDescent="0.3">
      <c r="A20" s="237" t="s">
        <v>65</v>
      </c>
      <c r="B20" s="238">
        <v>182.77174504695517</v>
      </c>
      <c r="C20" s="239">
        <v>0.96503124608731672</v>
      </c>
      <c r="D20" s="240">
        <v>165.13584269251896</v>
      </c>
      <c r="E20" s="239">
        <v>0.78272738528958274</v>
      </c>
      <c r="F20" s="238">
        <v>165.79824710935617</v>
      </c>
      <c r="G20" s="239">
        <v>0.81295467871544747</v>
      </c>
      <c r="H20" s="240">
        <v>149.44078563342634</v>
      </c>
      <c r="I20" s="239">
        <v>0.70464077906260136</v>
      </c>
    </row>
    <row r="21" spans="1:9" x14ac:dyDescent="0.3">
      <c r="A21" s="382" t="s">
        <v>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31D4-61F6-4ADE-8D21-2FD405890FEA}">
  <dimension ref="A1:D27"/>
  <sheetViews>
    <sheetView showGridLines="0" topLeftCell="A10" workbookViewId="0">
      <selection activeCell="D22" sqref="D22"/>
    </sheetView>
  </sheetViews>
  <sheetFormatPr baseColWidth="10" defaultColWidth="11.44140625" defaultRowHeight="13.8" x14ac:dyDescent="0.3"/>
  <cols>
    <col min="1" max="1" width="14" style="382" customWidth="1"/>
    <col min="2" max="2" width="17.33203125" style="382" bestFit="1" customWidth="1"/>
    <col min="3" max="3" width="14.6640625" style="382" bestFit="1" customWidth="1"/>
    <col min="4" max="4" width="19" style="382" bestFit="1" customWidth="1"/>
    <col min="5" max="16384" width="11.44140625" style="382"/>
  </cols>
  <sheetData>
    <row r="1" spans="1:4" x14ac:dyDescent="0.3">
      <c r="A1" s="249" t="s">
        <v>168</v>
      </c>
    </row>
    <row r="2" spans="1:4" x14ac:dyDescent="0.3">
      <c r="A2" s="250" t="s">
        <v>169</v>
      </c>
    </row>
    <row r="3" spans="1:4" x14ac:dyDescent="0.3">
      <c r="A3" s="429"/>
    </row>
    <row r="4" spans="1:4" x14ac:dyDescent="0.3">
      <c r="A4" s="892" t="s">
        <v>170</v>
      </c>
      <c r="B4" s="894" t="s">
        <v>171</v>
      </c>
      <c r="C4" s="896" t="s">
        <v>1003</v>
      </c>
      <c r="D4" s="430" t="s">
        <v>172</v>
      </c>
    </row>
    <row r="5" spans="1:4" x14ac:dyDescent="0.3">
      <c r="A5" s="893"/>
      <c r="B5" s="895"/>
      <c r="C5" s="897"/>
      <c r="D5" s="431" t="s">
        <v>173</v>
      </c>
    </row>
    <row r="6" spans="1:4" x14ac:dyDescent="0.3">
      <c r="A6" s="891" t="s">
        <v>174</v>
      </c>
      <c r="B6" s="432" t="s">
        <v>175</v>
      </c>
      <c r="C6" s="433">
        <v>655015</v>
      </c>
      <c r="D6" s="434">
        <v>923.5699525841145</v>
      </c>
    </row>
    <row r="7" spans="1:4" x14ac:dyDescent="0.3">
      <c r="A7" s="891"/>
      <c r="B7" s="432" t="s">
        <v>176</v>
      </c>
      <c r="C7" s="433">
        <v>320655</v>
      </c>
      <c r="D7" s="434">
        <v>420.51298386286368</v>
      </c>
    </row>
    <row r="8" spans="1:4" x14ac:dyDescent="0.3">
      <c r="A8" s="891"/>
      <c r="B8" s="432" t="s">
        <v>177</v>
      </c>
      <c r="C8" s="433">
        <v>1046905</v>
      </c>
      <c r="D8" s="434">
        <v>1371.7278601587027</v>
      </c>
    </row>
    <row r="9" spans="1:4" x14ac:dyDescent="0.3">
      <c r="A9" s="891"/>
      <c r="B9" s="432" t="s">
        <v>178</v>
      </c>
      <c r="C9" s="433">
        <v>158535</v>
      </c>
      <c r="D9" s="434">
        <v>221.30556888046468</v>
      </c>
    </row>
    <row r="10" spans="1:4" x14ac:dyDescent="0.3">
      <c r="A10" s="891"/>
      <c r="B10" s="432" t="s">
        <v>179</v>
      </c>
      <c r="C10" s="433">
        <v>20800</v>
      </c>
      <c r="D10" s="434">
        <v>31.41337651376093</v>
      </c>
    </row>
    <row r="11" spans="1:4" x14ac:dyDescent="0.3">
      <c r="A11" s="824"/>
      <c r="B11" s="825" t="s">
        <v>180</v>
      </c>
      <c r="C11" s="826">
        <f>+SUM(C6:C10)</f>
        <v>2201910</v>
      </c>
      <c r="D11" s="827">
        <f>+SUM(D6:D10)</f>
        <v>2968.5297419999065</v>
      </c>
    </row>
    <row r="12" spans="1:4" x14ac:dyDescent="0.3">
      <c r="A12" s="890" t="s">
        <v>181</v>
      </c>
      <c r="B12" s="432" t="s">
        <v>182</v>
      </c>
      <c r="C12" s="436">
        <v>79884.5</v>
      </c>
      <c r="D12" s="434">
        <v>2924.9794426775434</v>
      </c>
    </row>
    <row r="13" spans="1:4" x14ac:dyDescent="0.3">
      <c r="A13" s="891"/>
      <c r="B13" s="432" t="s">
        <v>183</v>
      </c>
      <c r="C13" s="436">
        <v>233.5</v>
      </c>
      <c r="D13" s="434">
        <v>8.903915777441556</v>
      </c>
    </row>
    <row r="14" spans="1:4" x14ac:dyDescent="0.3">
      <c r="A14" s="891"/>
      <c r="B14" s="432" t="s">
        <v>184</v>
      </c>
      <c r="C14" s="436">
        <v>13827.5</v>
      </c>
      <c r="D14" s="434">
        <v>546.02681633239013</v>
      </c>
    </row>
    <row r="15" spans="1:4" x14ac:dyDescent="0.3">
      <c r="A15" s="891"/>
      <c r="B15" s="432" t="s">
        <v>185</v>
      </c>
      <c r="C15" s="436">
        <v>429</v>
      </c>
      <c r="D15" s="434">
        <v>18.717447601160309</v>
      </c>
    </row>
    <row r="16" spans="1:4" x14ac:dyDescent="0.3">
      <c r="A16" s="891"/>
      <c r="B16" s="432" t="s">
        <v>186</v>
      </c>
      <c r="C16" s="436">
        <v>380</v>
      </c>
      <c r="D16" s="434">
        <v>15.720250066948191</v>
      </c>
    </row>
    <row r="17" spans="1:4" x14ac:dyDescent="0.3">
      <c r="A17" s="891"/>
      <c r="B17" s="432" t="s">
        <v>187</v>
      </c>
      <c r="C17" s="436">
        <v>1378</v>
      </c>
      <c r="D17" s="434">
        <v>61.173696342990503</v>
      </c>
    </row>
    <row r="18" spans="1:4" x14ac:dyDescent="0.3">
      <c r="A18" s="891"/>
      <c r="B18" s="432" t="s">
        <v>188</v>
      </c>
      <c r="C18" s="436">
        <v>132</v>
      </c>
      <c r="D18" s="434">
        <v>5.6246935923478896</v>
      </c>
    </row>
    <row r="19" spans="1:4" x14ac:dyDescent="0.3">
      <c r="A19" s="824"/>
      <c r="B19" s="825" t="s">
        <v>189</v>
      </c>
      <c r="C19" s="826">
        <f>+SUM(C12:C18)</f>
        <v>96264.5</v>
      </c>
      <c r="D19" s="827">
        <f>+SUM(D12:D18)</f>
        <v>3581.1462623908214</v>
      </c>
    </row>
    <row r="20" spans="1:4" x14ac:dyDescent="0.3">
      <c r="A20" s="890" t="s">
        <v>190</v>
      </c>
      <c r="B20" s="432" t="s">
        <v>191</v>
      </c>
      <c r="C20" s="437">
        <v>98450</v>
      </c>
      <c r="D20" s="434">
        <v>117.21587141408672</v>
      </c>
    </row>
    <row r="21" spans="1:4" x14ac:dyDescent="0.3">
      <c r="A21" s="891"/>
      <c r="B21" s="432" t="s">
        <v>192</v>
      </c>
      <c r="C21" s="437">
        <v>90230</v>
      </c>
      <c r="D21" s="434">
        <v>108.84052147847719</v>
      </c>
    </row>
    <row r="22" spans="1:4" x14ac:dyDescent="0.3">
      <c r="A22" s="891"/>
      <c r="B22" s="432" t="s">
        <v>193</v>
      </c>
      <c r="C22" s="437">
        <v>120897</v>
      </c>
      <c r="D22" s="434">
        <v>147.11308703071671</v>
      </c>
    </row>
    <row r="23" spans="1:4" x14ac:dyDescent="0.3">
      <c r="A23" s="891"/>
      <c r="B23" s="432" t="s">
        <v>194</v>
      </c>
      <c r="C23" s="437">
        <v>159235</v>
      </c>
      <c r="D23" s="434">
        <v>201.65740739843665</v>
      </c>
    </row>
    <row r="24" spans="1:4" x14ac:dyDescent="0.3">
      <c r="A24" s="435"/>
      <c r="B24" s="825" t="s">
        <v>195</v>
      </c>
      <c r="C24" s="826">
        <f>+C20+C21+C22+C23</f>
        <v>468812</v>
      </c>
      <c r="D24" s="827">
        <f>+SUM(D20:D23)</f>
        <v>574.82688732171732</v>
      </c>
    </row>
    <row r="25" spans="1:4" x14ac:dyDescent="0.3">
      <c r="A25" s="438" t="s">
        <v>196</v>
      </c>
      <c r="B25" s="439"/>
      <c r="C25" s="439"/>
      <c r="D25" s="440">
        <f>+D19+D11+D24</f>
        <v>7124.5028917124455</v>
      </c>
    </row>
    <row r="26" spans="1:4" x14ac:dyDescent="0.3">
      <c r="A26" s="441" t="s">
        <v>987</v>
      </c>
      <c r="B26" s="442"/>
      <c r="C26" s="442"/>
      <c r="D26" s="443"/>
    </row>
    <row r="27" spans="1:4" x14ac:dyDescent="0.3">
      <c r="A27" s="382" t="s">
        <v>86</v>
      </c>
    </row>
  </sheetData>
  <mergeCells count="6">
    <mergeCell ref="A20:A23"/>
    <mergeCell ref="A4:A5"/>
    <mergeCell ref="B4:B5"/>
    <mergeCell ref="C4:C5"/>
    <mergeCell ref="A6:A10"/>
    <mergeCell ref="A12:A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2DA5-6BDF-459A-9960-85F06F872326}">
  <dimension ref="A1:I18"/>
  <sheetViews>
    <sheetView showGridLines="0" topLeftCell="B1" workbookViewId="0">
      <selection activeCell="I8" sqref="I8"/>
    </sheetView>
  </sheetViews>
  <sheetFormatPr baseColWidth="10" defaultColWidth="11.44140625" defaultRowHeight="13.8" x14ac:dyDescent="0.3"/>
  <cols>
    <col min="1" max="1" width="25.6640625" style="382" customWidth="1"/>
    <col min="2" max="9" width="8.5546875" style="382" customWidth="1"/>
    <col min="10" max="16384" width="11.44140625" style="382"/>
  </cols>
  <sheetData>
    <row r="1" spans="1:9" x14ac:dyDescent="0.3">
      <c r="A1" s="426" t="s">
        <v>197</v>
      </c>
      <c r="B1" s="219"/>
      <c r="C1" s="219"/>
      <c r="D1" s="219"/>
      <c r="E1" s="219"/>
    </row>
    <row r="2" spans="1:9" x14ac:dyDescent="0.3">
      <c r="A2" s="426" t="s">
        <v>198</v>
      </c>
      <c r="B2" s="219"/>
      <c r="C2" s="219"/>
      <c r="D2" s="219"/>
      <c r="E2" s="219"/>
    </row>
    <row r="3" spans="1:9" x14ac:dyDescent="0.3">
      <c r="A3" s="219" t="s">
        <v>199</v>
      </c>
      <c r="B3" s="219"/>
      <c r="C3" s="219"/>
      <c r="D3" s="219"/>
      <c r="E3" s="219"/>
    </row>
    <row r="4" spans="1:9" x14ac:dyDescent="0.3">
      <c r="A4" s="219"/>
      <c r="B4" s="219"/>
      <c r="C4" s="219"/>
      <c r="D4" s="219"/>
      <c r="E4" s="219"/>
    </row>
    <row r="5" spans="1:9" x14ac:dyDescent="0.3">
      <c r="A5" s="444"/>
      <c r="B5" s="889">
        <v>2017</v>
      </c>
      <c r="C5" s="889"/>
      <c r="D5" s="889">
        <v>2018</v>
      </c>
      <c r="E5" s="889"/>
      <c r="F5" s="889">
        <v>2019</v>
      </c>
      <c r="G5" s="889"/>
      <c r="H5" s="889">
        <v>2020</v>
      </c>
      <c r="I5" s="889"/>
    </row>
    <row r="6" spans="1:9" x14ac:dyDescent="0.3">
      <c r="A6" s="444"/>
      <c r="B6" s="414" t="s">
        <v>145</v>
      </c>
      <c r="C6" s="414" t="s">
        <v>146</v>
      </c>
      <c r="D6" s="414" t="s">
        <v>145</v>
      </c>
      <c r="E6" s="414" t="s">
        <v>146</v>
      </c>
      <c r="F6" s="414" t="s">
        <v>145</v>
      </c>
      <c r="G6" s="414" t="s">
        <v>146</v>
      </c>
      <c r="H6" s="414" t="s">
        <v>145</v>
      </c>
      <c r="I6" s="414" t="s">
        <v>146</v>
      </c>
    </row>
    <row r="7" spans="1:9" x14ac:dyDescent="0.3">
      <c r="A7" s="445" t="s">
        <v>200</v>
      </c>
      <c r="B7" s="446">
        <v>30165.170106758073</v>
      </c>
      <c r="C7" s="447">
        <v>10.298031816813699</v>
      </c>
      <c r="D7" s="446">
        <v>27470.460405805938</v>
      </c>
      <c r="E7" s="447">
        <v>9.9927076699614901</v>
      </c>
      <c r="F7" s="446">
        <v>25385.561896901934</v>
      </c>
      <c r="G7" s="447">
        <v>9.5138959623344199</v>
      </c>
      <c r="H7" s="446">
        <v>23503.609466653314</v>
      </c>
      <c r="I7" s="447">
        <v>8.4727161733283207</v>
      </c>
    </row>
    <row r="8" spans="1:9" x14ac:dyDescent="0.3">
      <c r="A8" s="445" t="s">
        <v>201</v>
      </c>
      <c r="B8" s="446">
        <v>68936.177220437778</v>
      </c>
      <c r="C8" s="447">
        <v>23.5935853432382</v>
      </c>
      <c r="D8" s="446">
        <v>70247.46592434372</v>
      </c>
      <c r="E8" s="447">
        <v>25.5510502728978</v>
      </c>
      <c r="F8" s="446">
        <v>74391.191727545694</v>
      </c>
      <c r="G8" s="447">
        <v>27.914216830776901</v>
      </c>
      <c r="H8" s="446">
        <v>91625.135724077918</v>
      </c>
      <c r="I8" s="447">
        <v>33.029555329968503</v>
      </c>
    </row>
    <row r="9" spans="1:9" x14ac:dyDescent="0.3">
      <c r="A9" s="224" t="s">
        <v>202</v>
      </c>
      <c r="B9" s="448">
        <f>B7-B8</f>
        <v>-38771.007113679705</v>
      </c>
      <c r="C9" s="225">
        <f t="shared" ref="C9:I9" si="0">C7-C8</f>
        <v>-13.2955535264245</v>
      </c>
      <c r="D9" s="448">
        <f t="shared" si="0"/>
        <v>-42777.005518537786</v>
      </c>
      <c r="E9" s="225">
        <f t="shared" si="0"/>
        <v>-15.55834260293631</v>
      </c>
      <c r="F9" s="448">
        <f t="shared" si="0"/>
        <v>-49005.62983064376</v>
      </c>
      <c r="G9" s="225">
        <f t="shared" si="0"/>
        <v>-18.400320868442481</v>
      </c>
      <c r="H9" s="448">
        <f t="shared" si="0"/>
        <v>-68121.526257424601</v>
      </c>
      <c r="I9" s="225">
        <f t="shared" si="0"/>
        <v>-24.55683915664018</v>
      </c>
    </row>
    <row r="10" spans="1:9" x14ac:dyDescent="0.3">
      <c r="A10" s="382" t="s">
        <v>86</v>
      </c>
    </row>
    <row r="16" spans="1:9" x14ac:dyDescent="0.3">
      <c r="B16" s="427"/>
      <c r="C16" s="427"/>
      <c r="D16" s="427"/>
      <c r="E16" s="427"/>
      <c r="F16" s="427"/>
      <c r="G16" s="427"/>
      <c r="H16" s="427"/>
      <c r="I16" s="427"/>
    </row>
    <row r="17" spans="2:9" x14ac:dyDescent="0.3">
      <c r="B17" s="427"/>
      <c r="C17" s="427"/>
      <c r="D17" s="427"/>
      <c r="E17" s="427"/>
      <c r="F17" s="427"/>
      <c r="G17" s="427"/>
      <c r="H17" s="427"/>
      <c r="I17" s="427"/>
    </row>
    <row r="18" spans="2:9" x14ac:dyDescent="0.3">
      <c r="B18" s="427"/>
      <c r="C18" s="427"/>
      <c r="D18" s="427"/>
      <c r="E18" s="427"/>
      <c r="F18" s="427"/>
      <c r="G18" s="427"/>
      <c r="H18" s="427"/>
      <c r="I18" s="427"/>
    </row>
  </sheetData>
  <mergeCells count="4">
    <mergeCell ref="B5:C5"/>
    <mergeCell ref="D5:E5"/>
    <mergeCell ref="F5:G5"/>
    <mergeCell ref="H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F3CD0-1C08-43B7-8BED-827D43B6EF83}">
  <sheetPr codeName="Hoja9"/>
  <dimension ref="A1:C14"/>
  <sheetViews>
    <sheetView workbookViewId="0">
      <selection activeCell="C11" sqref="C11"/>
    </sheetView>
  </sheetViews>
  <sheetFormatPr baseColWidth="10" defaultColWidth="10.88671875" defaultRowHeight="13.8" x14ac:dyDescent="0.3"/>
  <cols>
    <col min="1" max="1" width="25" style="25" customWidth="1"/>
    <col min="2" max="16384" width="10.88671875" style="25"/>
  </cols>
  <sheetData>
    <row r="1" spans="1:3" x14ac:dyDescent="0.3">
      <c r="A1" s="118" t="s">
        <v>203</v>
      </c>
    </row>
    <row r="2" spans="1:3" x14ac:dyDescent="0.3">
      <c r="A2" s="118" t="s">
        <v>204</v>
      </c>
    </row>
    <row r="3" spans="1:3" x14ac:dyDescent="0.3">
      <c r="A3" s="25" t="s">
        <v>205</v>
      </c>
    </row>
    <row r="5" spans="1:3" x14ac:dyDescent="0.3">
      <c r="A5" s="125"/>
      <c r="B5" s="29">
        <v>2020</v>
      </c>
      <c r="C5" s="126">
        <v>2021</v>
      </c>
    </row>
    <row r="6" spans="1:3" x14ac:dyDescent="0.3">
      <c r="A6" s="119" t="s">
        <v>206</v>
      </c>
      <c r="B6" s="127">
        <v>-3.5</v>
      </c>
      <c r="C6" s="120">
        <v>5.5</v>
      </c>
    </row>
    <row r="7" spans="1:3" x14ac:dyDescent="0.3">
      <c r="A7" s="119" t="s">
        <v>207</v>
      </c>
      <c r="B7" s="128">
        <v>-4.9000000000000004</v>
      </c>
      <c r="C7" s="120">
        <v>4.3</v>
      </c>
    </row>
    <row r="8" spans="1:3" x14ac:dyDescent="0.3">
      <c r="A8" s="121" t="s">
        <v>208</v>
      </c>
      <c r="B8" s="129">
        <v>-3.5</v>
      </c>
      <c r="C8" s="122">
        <v>5.0999999999999996</v>
      </c>
    </row>
    <row r="9" spans="1:3" x14ac:dyDescent="0.3">
      <c r="A9" s="121" t="s">
        <v>209</v>
      </c>
      <c r="B9" s="129">
        <v>-7.2</v>
      </c>
      <c r="C9" s="122">
        <v>4.2</v>
      </c>
    </row>
    <row r="10" spans="1:3" x14ac:dyDescent="0.3">
      <c r="A10" s="121" t="s">
        <v>210</v>
      </c>
      <c r="B10" s="129">
        <v>-5.0999999999999996</v>
      </c>
      <c r="C10" s="122">
        <v>3.1</v>
      </c>
    </row>
    <row r="11" spans="1:3" x14ac:dyDescent="0.3">
      <c r="A11" s="119" t="s">
        <v>211</v>
      </c>
      <c r="B11" s="128">
        <v>-2.4</v>
      </c>
      <c r="C11" s="120">
        <v>6.3</v>
      </c>
    </row>
    <row r="12" spans="1:3" x14ac:dyDescent="0.3">
      <c r="A12" s="121" t="s">
        <v>212</v>
      </c>
      <c r="B12" s="129">
        <v>2.2999999999999998</v>
      </c>
      <c r="C12" s="122">
        <v>8.1</v>
      </c>
    </row>
    <row r="13" spans="1:3" x14ac:dyDescent="0.3">
      <c r="A13" s="123" t="s">
        <v>213</v>
      </c>
      <c r="B13" s="81">
        <v>-7.4</v>
      </c>
      <c r="C13" s="124">
        <v>4.0999999999999996</v>
      </c>
    </row>
    <row r="14" spans="1:3" x14ac:dyDescent="0.3">
      <c r="A14" s="415" t="s">
        <v>214</v>
      </c>
      <c r="B14" s="415"/>
      <c r="C14" s="4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044D8-650D-49BC-BFE3-4FCBA419D51F}">
  <sheetPr codeName="Hoja10"/>
  <dimension ref="A1:D15"/>
  <sheetViews>
    <sheetView zoomScaleNormal="100" workbookViewId="0">
      <selection activeCell="C9" sqref="C9:C10"/>
    </sheetView>
  </sheetViews>
  <sheetFormatPr baseColWidth="10" defaultColWidth="11.44140625" defaultRowHeight="13.8" x14ac:dyDescent="0.3"/>
  <cols>
    <col min="1" max="1" width="34.109375" style="107" bestFit="1" customWidth="1"/>
    <col min="2" max="16384" width="11.44140625" style="107"/>
  </cols>
  <sheetData>
    <row r="1" spans="1:4" ht="13.05" x14ac:dyDescent="0.3">
      <c r="A1" s="108" t="s">
        <v>215</v>
      </c>
    </row>
    <row r="2" spans="1:4" x14ac:dyDescent="0.3">
      <c r="A2" s="108" t="s">
        <v>216</v>
      </c>
    </row>
    <row r="4" spans="1:4" ht="13.05" x14ac:dyDescent="0.3">
      <c r="A4" s="112"/>
      <c r="B4" s="113" t="s">
        <v>2</v>
      </c>
      <c r="C4" s="114" t="s">
        <v>3</v>
      </c>
    </row>
    <row r="5" spans="1:4" ht="13.95" customHeight="1" x14ac:dyDescent="0.3">
      <c r="A5" s="109" t="s">
        <v>4</v>
      </c>
      <c r="B5" s="840">
        <v>5</v>
      </c>
      <c r="C5" s="840">
        <v>4.9770974166589923</v>
      </c>
      <c r="D5" s="898"/>
    </row>
    <row r="6" spans="1:4" ht="13.95" customHeight="1" x14ac:dyDescent="0.3">
      <c r="A6" s="110" t="s">
        <v>5</v>
      </c>
      <c r="B6" s="841"/>
      <c r="C6" s="841"/>
      <c r="D6" s="898"/>
    </row>
    <row r="7" spans="1:4" ht="13.95" customHeight="1" x14ac:dyDescent="0.3">
      <c r="A7" s="109" t="s">
        <v>6</v>
      </c>
      <c r="B7" s="841">
        <v>6.5</v>
      </c>
      <c r="C7" s="841">
        <v>8.7628337687814195</v>
      </c>
    </row>
    <row r="8" spans="1:4" ht="13.95" customHeight="1" x14ac:dyDescent="0.3">
      <c r="A8" s="110" t="s">
        <v>5</v>
      </c>
      <c r="B8" s="841"/>
      <c r="C8" s="841"/>
    </row>
    <row r="9" spans="1:4" ht="13.95" customHeight="1" x14ac:dyDescent="0.3">
      <c r="A9" s="109" t="s">
        <v>7</v>
      </c>
      <c r="B9" s="841">
        <v>2.2999999999999998</v>
      </c>
      <c r="C9" s="841">
        <v>2.9969292385777067</v>
      </c>
    </row>
    <row r="10" spans="1:4" ht="13.95" customHeight="1" x14ac:dyDescent="0.3">
      <c r="A10" s="110" t="s">
        <v>8</v>
      </c>
      <c r="B10" s="841"/>
      <c r="C10" s="841"/>
    </row>
    <row r="11" spans="1:4" ht="13.95" customHeight="1" x14ac:dyDescent="0.3">
      <c r="A11" s="109" t="s">
        <v>9</v>
      </c>
      <c r="B11" s="836">
        <v>766</v>
      </c>
      <c r="C11" s="837">
        <v>723</v>
      </c>
    </row>
    <row r="12" spans="1:4" ht="13.95" customHeight="1" x14ac:dyDescent="0.3">
      <c r="A12" s="110" t="s">
        <v>10</v>
      </c>
      <c r="B12" s="836"/>
      <c r="C12" s="837"/>
    </row>
    <row r="13" spans="1:4" ht="13.95" customHeight="1" x14ac:dyDescent="0.3">
      <c r="A13" s="109" t="s">
        <v>11</v>
      </c>
      <c r="B13" s="836">
        <v>288</v>
      </c>
      <c r="C13" s="837">
        <v>335</v>
      </c>
    </row>
    <row r="14" spans="1:4" ht="13.95" customHeight="1" x14ac:dyDescent="0.3">
      <c r="A14" s="111" t="s">
        <v>12</v>
      </c>
      <c r="B14" s="838"/>
      <c r="C14" s="839"/>
    </row>
    <row r="15" spans="1:4" ht="13.05" x14ac:dyDescent="0.3">
      <c r="A15" s="107" t="s">
        <v>14</v>
      </c>
    </row>
  </sheetData>
  <mergeCells count="11">
    <mergeCell ref="D5:D6"/>
    <mergeCell ref="B11:B12"/>
    <mergeCell ref="C11:C12"/>
    <mergeCell ref="B13:B14"/>
    <mergeCell ref="C13:C14"/>
    <mergeCell ref="B5:B6"/>
    <mergeCell ref="C5:C6"/>
    <mergeCell ref="B7:B8"/>
    <mergeCell ref="C7:C8"/>
    <mergeCell ref="B9:B10"/>
    <mergeCell ref="C9:C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4A1B-447B-408D-A7CA-22F4F775381E}">
  <sheetPr codeName="Hoja11"/>
  <dimension ref="A1:R30"/>
  <sheetViews>
    <sheetView topLeftCell="B10" zoomScaleNormal="100" workbookViewId="0">
      <selection activeCell="B16" sqref="B16"/>
    </sheetView>
  </sheetViews>
  <sheetFormatPr baseColWidth="10" defaultColWidth="10.88671875" defaultRowHeight="13.8" x14ac:dyDescent="0.3"/>
  <cols>
    <col min="1" max="1" width="44.109375" style="4" bestFit="1" customWidth="1"/>
    <col min="2" max="3" width="10.88671875" style="4"/>
    <col min="4" max="4" width="11.6640625" style="4" customWidth="1"/>
    <col min="5" max="6" width="7.88671875" style="4" customWidth="1"/>
    <col min="7" max="7" width="10.88671875" style="4"/>
    <col min="8" max="8" width="13" style="4" customWidth="1"/>
    <col min="9" max="9" width="11.77734375" style="4" bestFit="1" customWidth="1"/>
    <col min="10" max="10" width="11.6640625" style="4" bestFit="1" customWidth="1"/>
    <col min="11" max="16384" width="10.88671875" style="4"/>
  </cols>
  <sheetData>
    <row r="1" spans="1:18" ht="13.05" x14ac:dyDescent="0.3">
      <c r="A1" s="1" t="s">
        <v>217</v>
      </c>
      <c r="H1" s="88"/>
    </row>
    <row r="2" spans="1:18" x14ac:dyDescent="0.3">
      <c r="A2" s="1" t="s">
        <v>218</v>
      </c>
    </row>
    <row r="3" spans="1:18" x14ac:dyDescent="0.3">
      <c r="A3" s="2" t="s">
        <v>219</v>
      </c>
      <c r="I3" s="88"/>
    </row>
    <row r="4" spans="1:18" ht="13.05" x14ac:dyDescent="0.3">
      <c r="A4" s="2"/>
    </row>
    <row r="5" spans="1:18" ht="69" x14ac:dyDescent="0.3">
      <c r="A5" s="899"/>
      <c r="B5" s="406" t="s">
        <v>130</v>
      </c>
      <c r="C5" s="408" t="s">
        <v>131</v>
      </c>
      <c r="D5" s="406" t="s">
        <v>220</v>
      </c>
      <c r="E5" s="863" t="s">
        <v>221</v>
      </c>
      <c r="F5" s="864"/>
    </row>
    <row r="6" spans="1:18" x14ac:dyDescent="0.3">
      <c r="A6" s="900"/>
      <c r="B6" s="5" t="s">
        <v>22</v>
      </c>
      <c r="C6" s="6" t="s">
        <v>23</v>
      </c>
      <c r="D6" s="407" t="s">
        <v>95</v>
      </c>
      <c r="E6" s="901"/>
      <c r="F6" s="902"/>
    </row>
    <row r="7" spans="1:18" ht="39" x14ac:dyDescent="0.3">
      <c r="A7" s="7"/>
      <c r="B7" s="416" t="s">
        <v>44</v>
      </c>
      <c r="C7" s="409" t="s">
        <v>44</v>
      </c>
      <c r="D7" s="416" t="s">
        <v>44</v>
      </c>
      <c r="E7" s="409" t="s">
        <v>96</v>
      </c>
      <c r="F7" s="410" t="s">
        <v>46</v>
      </c>
    </row>
    <row r="8" spans="1:18" ht="13.05" x14ac:dyDescent="0.3">
      <c r="A8" s="8" t="s">
        <v>222</v>
      </c>
      <c r="B8" s="350">
        <v>46973264.775383182</v>
      </c>
      <c r="C8" s="259">
        <v>48969423.959139749</v>
      </c>
      <c r="D8" s="263">
        <v>1996159.1837565675</v>
      </c>
      <c r="E8" s="265">
        <v>19.292610901032447</v>
      </c>
      <c r="F8" s="268">
        <v>22.770336746962304</v>
      </c>
      <c r="H8" s="88"/>
      <c r="I8" s="88"/>
      <c r="J8" s="88"/>
      <c r="K8" s="88"/>
      <c r="L8" s="88"/>
      <c r="N8" s="88"/>
      <c r="O8" s="88"/>
      <c r="P8" s="88"/>
      <c r="Q8" s="88"/>
      <c r="R8" s="88"/>
    </row>
    <row r="9" spans="1:18" ht="13.05" x14ac:dyDescent="0.3">
      <c r="A9" s="9" t="s">
        <v>223</v>
      </c>
      <c r="B9" s="351">
        <v>38394547.395999998</v>
      </c>
      <c r="C9" s="260">
        <v>40305982.910000011</v>
      </c>
      <c r="D9" s="261">
        <v>1911435.5140000135</v>
      </c>
      <c r="E9" s="266">
        <v>21.142454425590596</v>
      </c>
      <c r="F9" s="269">
        <v>18.741915456138656</v>
      </c>
      <c r="H9" s="88"/>
      <c r="I9" s="88"/>
      <c r="J9" s="88"/>
      <c r="K9" s="88"/>
      <c r="L9" s="88"/>
      <c r="N9" s="88"/>
      <c r="O9" s="88"/>
      <c r="P9" s="88"/>
      <c r="Q9" s="88"/>
      <c r="R9" s="88"/>
    </row>
    <row r="10" spans="1:18" x14ac:dyDescent="0.3">
      <c r="A10" s="9" t="s">
        <v>224</v>
      </c>
      <c r="B10" s="351">
        <v>1273357.5049999999</v>
      </c>
      <c r="C10" s="260">
        <v>1673142.8130000001</v>
      </c>
      <c r="D10" s="261">
        <v>399785.30800000019</v>
      </c>
      <c r="E10" s="266">
        <v>21.369096716385251</v>
      </c>
      <c r="F10" s="269">
        <v>0.77799619022594391</v>
      </c>
      <c r="H10" s="88"/>
      <c r="I10" s="88"/>
      <c r="J10" s="88"/>
      <c r="K10" s="88"/>
      <c r="L10" s="88"/>
      <c r="N10" s="88"/>
      <c r="O10" s="88"/>
      <c r="P10" s="88"/>
      <c r="Q10" s="88"/>
      <c r="R10" s="88"/>
    </row>
    <row r="11" spans="1:18" x14ac:dyDescent="0.3">
      <c r="A11" s="9" t="s">
        <v>225</v>
      </c>
      <c r="B11" s="351">
        <v>37121189.890999995</v>
      </c>
      <c r="C11" s="260">
        <v>38632840.09700001</v>
      </c>
      <c r="D11" s="261">
        <v>1511650.2060000151</v>
      </c>
      <c r="E11" s="266">
        <v>21.132657936618315</v>
      </c>
      <c r="F11" s="269">
        <v>17.963919265912711</v>
      </c>
      <c r="H11" s="88"/>
      <c r="I11" s="88"/>
      <c r="J11" s="88"/>
      <c r="K11" s="88"/>
      <c r="L11" s="88"/>
      <c r="N11" s="88"/>
      <c r="O11" s="88"/>
      <c r="P11" s="88"/>
      <c r="Q11" s="88"/>
      <c r="R11" s="88"/>
    </row>
    <row r="12" spans="1:18" ht="13.05" x14ac:dyDescent="0.3">
      <c r="A12" s="9" t="s">
        <v>101</v>
      </c>
      <c r="B12" s="352">
        <v>1272862.2</v>
      </c>
      <c r="C12" s="260">
        <v>1530952.5</v>
      </c>
      <c r="D12" s="261">
        <v>258090.30000000005</v>
      </c>
      <c r="E12" s="266">
        <v>45.826364494827352</v>
      </c>
      <c r="F12" s="269">
        <v>0.71187898795157079</v>
      </c>
      <c r="H12" s="88"/>
      <c r="I12" s="88"/>
      <c r="J12" s="88"/>
      <c r="K12" s="88"/>
      <c r="L12" s="88"/>
      <c r="N12" s="88"/>
      <c r="O12" s="88"/>
      <c r="P12" s="88"/>
      <c r="Q12" s="88"/>
      <c r="R12" s="88"/>
    </row>
    <row r="13" spans="1:18" ht="13.05" x14ac:dyDescent="0.3">
      <c r="A13" s="9" t="s">
        <v>226</v>
      </c>
      <c r="B13" s="351">
        <v>3336821.5746745924</v>
      </c>
      <c r="C13" s="260">
        <v>3322277.8782559112</v>
      </c>
      <c r="D13" s="261">
        <v>-14543.696418681182</v>
      </c>
      <c r="E13" s="266">
        <v>3.8857082269469156</v>
      </c>
      <c r="F13" s="269">
        <v>1.5448289961097488</v>
      </c>
      <c r="H13" s="88"/>
      <c r="I13" s="88"/>
      <c r="J13" s="88"/>
      <c r="K13" s="88"/>
      <c r="L13" s="88"/>
      <c r="N13" s="88"/>
      <c r="O13" s="88"/>
      <c r="P13" s="88"/>
      <c r="Q13" s="88"/>
      <c r="R13" s="88"/>
    </row>
    <row r="14" spans="1:18" ht="13.05" x14ac:dyDescent="0.3">
      <c r="A14" s="9" t="s">
        <v>227</v>
      </c>
      <c r="B14" s="351">
        <v>166954.21797765861</v>
      </c>
      <c r="C14" s="260">
        <v>127274.28906886645</v>
      </c>
      <c r="D14" s="261">
        <v>-39679.928908792164</v>
      </c>
      <c r="E14" s="266">
        <v>8.5879985006379389</v>
      </c>
      <c r="F14" s="269">
        <v>5.918138681285038E-2</v>
      </c>
      <c r="H14" s="88"/>
      <c r="I14" s="88"/>
      <c r="J14" s="88"/>
      <c r="K14" s="88"/>
      <c r="L14" s="88"/>
      <c r="N14" s="88"/>
      <c r="O14" s="88"/>
      <c r="P14" s="88"/>
      <c r="Q14" s="88"/>
      <c r="R14" s="88"/>
    </row>
    <row r="15" spans="1:18" ht="13.05" x14ac:dyDescent="0.3">
      <c r="A15" s="9" t="s">
        <v>228</v>
      </c>
      <c r="B15" s="352">
        <v>1196794.3888634683</v>
      </c>
      <c r="C15" s="260">
        <v>1299549.2373057487</v>
      </c>
      <c r="D15" s="261">
        <v>102754.84844228043</v>
      </c>
      <c r="E15" s="266">
        <v>46.391932801449713</v>
      </c>
      <c r="F15" s="269">
        <v>0.6042785754923502</v>
      </c>
      <c r="H15" s="88"/>
      <c r="I15" s="88"/>
      <c r="J15" s="88"/>
      <c r="K15" s="88"/>
      <c r="L15" s="88"/>
      <c r="N15" s="88"/>
      <c r="O15" s="88"/>
      <c r="P15" s="88"/>
      <c r="Q15" s="88"/>
      <c r="R15" s="88"/>
    </row>
    <row r="16" spans="1:18" x14ac:dyDescent="0.3">
      <c r="A16" s="9" t="s">
        <v>229</v>
      </c>
      <c r="B16" s="351">
        <v>940417.98667366011</v>
      </c>
      <c r="C16" s="260">
        <v>823480.94476049975</v>
      </c>
      <c r="D16" s="261">
        <v>-116937.04191316036</v>
      </c>
      <c r="E16" s="266">
        <v>2.6364909694559069</v>
      </c>
      <c r="F16" s="269">
        <v>0.38291114946643212</v>
      </c>
      <c r="H16" s="88"/>
      <c r="I16" s="88"/>
      <c r="J16" s="88"/>
      <c r="K16" s="88"/>
      <c r="L16" s="88"/>
      <c r="N16" s="88"/>
      <c r="O16" s="88"/>
      <c r="P16" s="88"/>
      <c r="Q16" s="88"/>
      <c r="R16" s="88"/>
    </row>
    <row r="17" spans="1:18" ht="13.05" x14ac:dyDescent="0.3">
      <c r="A17" s="9" t="s">
        <v>230</v>
      </c>
      <c r="B17" s="351">
        <v>1664867.011193793</v>
      </c>
      <c r="C17" s="260">
        <v>1559906.1997487138</v>
      </c>
      <c r="D17" s="261">
        <v>-104960.81144507928</v>
      </c>
      <c r="E17" s="266">
        <v>-9.4743962578409668</v>
      </c>
      <c r="F17" s="269">
        <v>0.72534219499069708</v>
      </c>
      <c r="H17" s="88"/>
      <c r="I17" s="88"/>
      <c r="J17" s="88"/>
      <c r="K17" s="88"/>
      <c r="L17" s="88"/>
      <c r="N17" s="88"/>
      <c r="O17" s="88"/>
      <c r="P17" s="88"/>
      <c r="Q17" s="88"/>
      <c r="R17" s="88"/>
    </row>
    <row r="18" spans="1:18" ht="13.05" x14ac:dyDescent="0.3">
      <c r="A18" s="8" t="s">
        <v>38</v>
      </c>
      <c r="B18" s="351">
        <v>18903.021000000001</v>
      </c>
      <c r="C18" s="260">
        <v>18896.141</v>
      </c>
      <c r="D18" s="261">
        <v>-6.8800000000010186</v>
      </c>
      <c r="E18" s="266">
        <v>24.907210397193147</v>
      </c>
      <c r="F18" s="269">
        <v>8.7865336979887892E-3</v>
      </c>
      <c r="H18" s="88"/>
      <c r="I18" s="88"/>
      <c r="J18" s="88"/>
      <c r="K18" s="88"/>
      <c r="L18" s="88"/>
      <c r="N18" s="88"/>
      <c r="O18" s="88"/>
      <c r="P18" s="88"/>
      <c r="Q18" s="88"/>
      <c r="R18" s="88"/>
    </row>
    <row r="19" spans="1:18" x14ac:dyDescent="0.3">
      <c r="A19" s="9" t="s">
        <v>231</v>
      </c>
      <c r="B19" s="351">
        <v>18903.021000000001</v>
      </c>
      <c r="C19" s="260">
        <v>18896.141</v>
      </c>
      <c r="D19" s="261">
        <v>-6.8800000000010186</v>
      </c>
      <c r="E19" s="266">
        <v>24.907210397193147</v>
      </c>
      <c r="F19" s="269">
        <v>8.7865336979887892E-3</v>
      </c>
      <c r="H19" s="88"/>
      <c r="I19" s="88"/>
      <c r="J19" s="88"/>
      <c r="K19" s="88"/>
      <c r="L19" s="88"/>
      <c r="N19" s="88"/>
      <c r="O19" s="88"/>
      <c r="P19" s="88"/>
      <c r="Q19" s="88"/>
      <c r="R19" s="88"/>
    </row>
    <row r="20" spans="1:18" ht="13.05" x14ac:dyDescent="0.3">
      <c r="A20" s="11" t="s">
        <v>40</v>
      </c>
      <c r="B20" s="353">
        <v>46992167.79638318</v>
      </c>
      <c r="C20" s="262">
        <v>48988320.100139752</v>
      </c>
      <c r="D20" s="264">
        <v>1996152.3037565723</v>
      </c>
      <c r="E20" s="267">
        <v>19.294679293374074</v>
      </c>
      <c r="F20" s="270">
        <v>22.779123280660297</v>
      </c>
      <c r="H20" s="88"/>
      <c r="I20" s="88"/>
      <c r="J20" s="88"/>
      <c r="K20" s="88"/>
      <c r="L20" s="88"/>
      <c r="N20" s="88"/>
      <c r="O20" s="88"/>
      <c r="P20" s="88"/>
      <c r="Q20" s="88"/>
      <c r="R20" s="88"/>
    </row>
    <row r="21" spans="1:18" x14ac:dyDescent="0.3">
      <c r="A21" s="3" t="s">
        <v>41</v>
      </c>
      <c r="C21" s="167"/>
    </row>
    <row r="22" spans="1:18" ht="13.05" x14ac:dyDescent="0.3">
      <c r="C22" s="90"/>
    </row>
    <row r="23" spans="1:18" ht="13.05" x14ac:dyDescent="0.3">
      <c r="B23" s="167"/>
      <c r="C23" s="167"/>
      <c r="D23" s="88"/>
    </row>
    <row r="24" spans="1:18" ht="13.05" x14ac:dyDescent="0.3">
      <c r="C24" s="90"/>
      <c r="E24" s="167"/>
      <c r="F24" s="286"/>
      <c r="I24" s="90"/>
    </row>
    <row r="30" spans="1:18" ht="13.05" x14ac:dyDescent="0.3">
      <c r="D30" s="23"/>
    </row>
  </sheetData>
  <mergeCells count="2">
    <mergeCell ref="A5:A6"/>
    <mergeCell ref="E5:F6"/>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C7E2-6D51-43E7-A94D-42B34B032108}">
  <sheetPr codeName="Hoja12"/>
  <dimension ref="A1:I22"/>
  <sheetViews>
    <sheetView workbookViewId="0">
      <selection activeCell="B12" sqref="B12"/>
    </sheetView>
  </sheetViews>
  <sheetFormatPr baseColWidth="10" defaultColWidth="10.88671875" defaultRowHeight="13.8" x14ac:dyDescent="0.3"/>
  <cols>
    <col min="1" max="1" width="65.44140625" style="4" customWidth="1"/>
    <col min="2" max="4" width="10.88671875" style="4"/>
    <col min="5" max="5" width="12.21875" style="4" customWidth="1"/>
    <col min="6" max="16384" width="10.88671875" style="4"/>
  </cols>
  <sheetData>
    <row r="1" spans="1:9" ht="13.05" x14ac:dyDescent="0.3">
      <c r="A1" s="1" t="s">
        <v>232</v>
      </c>
    </row>
    <row r="2" spans="1:9" ht="15" customHeight="1" x14ac:dyDescent="0.3">
      <c r="A2" s="1" t="s">
        <v>233</v>
      </c>
    </row>
    <row r="3" spans="1:9" ht="13.05" x14ac:dyDescent="0.3">
      <c r="A3" s="2" t="s">
        <v>234</v>
      </c>
    </row>
    <row r="4" spans="1:9" ht="13.05" x14ac:dyDescent="0.3">
      <c r="A4" s="2"/>
    </row>
    <row r="5" spans="1:9" x14ac:dyDescent="0.3">
      <c r="A5" s="14" t="s">
        <v>69</v>
      </c>
      <c r="B5" s="15" t="s">
        <v>235</v>
      </c>
      <c r="C5" s="16" t="s">
        <v>236</v>
      </c>
    </row>
    <row r="6" spans="1:9" x14ac:dyDescent="0.3">
      <c r="A6" s="12" t="s">
        <v>237</v>
      </c>
      <c r="B6" s="184">
        <v>1631460.26</v>
      </c>
      <c r="C6" s="215">
        <v>0.76155235200561355</v>
      </c>
      <c r="E6" s="88"/>
      <c r="F6" s="88"/>
      <c r="H6" s="763"/>
      <c r="I6" s="763"/>
    </row>
    <row r="7" spans="1:9" x14ac:dyDescent="0.3">
      <c r="A7" s="12" t="s">
        <v>238</v>
      </c>
      <c r="B7" s="184">
        <v>372261.69548387005</v>
      </c>
      <c r="C7" s="215">
        <v>0.17376872529971321</v>
      </c>
      <c r="E7" s="88"/>
      <c r="F7" s="88"/>
      <c r="H7" s="763"/>
      <c r="I7" s="763"/>
    </row>
    <row r="8" spans="1:9" x14ac:dyDescent="0.3">
      <c r="A8" s="12" t="s">
        <v>239</v>
      </c>
      <c r="B8" s="184">
        <v>103364.414</v>
      </c>
      <c r="C8" s="215">
        <v>4.8249665974322883E-2</v>
      </c>
      <c r="E8" s="88"/>
      <c r="F8" s="88"/>
      <c r="H8" s="763"/>
      <c r="I8" s="763"/>
    </row>
    <row r="9" spans="1:9" x14ac:dyDescent="0.3">
      <c r="A9" s="12" t="s">
        <v>240</v>
      </c>
      <c r="B9" s="184">
        <v>-294230.72700000001</v>
      </c>
      <c r="C9" s="215">
        <v>-0.1373445052098122</v>
      </c>
      <c r="E9" s="88"/>
      <c r="F9" s="88"/>
      <c r="H9" s="763"/>
      <c r="I9" s="763"/>
    </row>
    <row r="10" spans="1:9" ht="12" customHeight="1" x14ac:dyDescent="0.3">
      <c r="A10" s="12" t="s">
        <v>241</v>
      </c>
      <c r="B10" s="184">
        <v>4317.2449999999999</v>
      </c>
      <c r="C10" s="215">
        <v>2.0152547779095E-3</v>
      </c>
      <c r="E10" s="88"/>
      <c r="F10" s="88"/>
      <c r="H10" s="763"/>
      <c r="I10" s="763"/>
    </row>
    <row r="11" spans="1:9" x14ac:dyDescent="0.3">
      <c r="A11" s="12" t="s">
        <v>242</v>
      </c>
      <c r="B11" s="184">
        <v>-672463.97855052236</v>
      </c>
      <c r="C11" s="215">
        <v>-0.31390070420973831</v>
      </c>
      <c r="E11" s="88"/>
      <c r="F11" s="88"/>
      <c r="H11" s="763"/>
      <c r="I11" s="763"/>
    </row>
    <row r="12" spans="1:9" x14ac:dyDescent="0.3">
      <c r="A12" s="12" t="s">
        <v>243</v>
      </c>
      <c r="B12" s="184">
        <v>-50406.14</v>
      </c>
      <c r="C12" s="215">
        <v>-2.3529175312259357E-2</v>
      </c>
      <c r="E12" s="88"/>
      <c r="F12" s="88"/>
      <c r="H12" s="763"/>
      <c r="I12" s="763"/>
    </row>
    <row r="13" spans="1:9" x14ac:dyDescent="0.3">
      <c r="A13" s="12" t="s">
        <v>244</v>
      </c>
      <c r="B13" s="184">
        <v>-175848.46666666667</v>
      </c>
      <c r="C13" s="215">
        <v>-8.2084630971385561E-2</v>
      </c>
      <c r="E13" s="88"/>
      <c r="F13" s="88"/>
      <c r="H13" s="763"/>
      <c r="I13" s="763"/>
    </row>
    <row r="14" spans="1:9" x14ac:dyDescent="0.3">
      <c r="A14" s="12" t="s">
        <v>1011</v>
      </c>
      <c r="B14" s="184">
        <v>-65057.764237420757</v>
      </c>
      <c r="C14" s="215">
        <v>-3.0368434086916994E-2</v>
      </c>
      <c r="E14" s="88"/>
      <c r="F14" s="88"/>
      <c r="H14" s="763"/>
      <c r="I14" s="763"/>
    </row>
    <row r="15" spans="1:9" ht="13.05" x14ac:dyDescent="0.3">
      <c r="A15" s="13" t="s">
        <v>245</v>
      </c>
      <c r="B15" s="216">
        <v>853396.53802926047</v>
      </c>
      <c r="C15" s="217">
        <v>0.39835854826744677</v>
      </c>
      <c r="E15" s="88"/>
      <c r="F15" s="88"/>
      <c r="H15" s="763"/>
      <c r="I15" s="763"/>
    </row>
    <row r="16" spans="1:9" x14ac:dyDescent="0.3">
      <c r="A16" s="331" t="s">
        <v>246</v>
      </c>
    </row>
    <row r="17" spans="1:3" x14ac:dyDescent="0.3">
      <c r="A17" s="2" t="s">
        <v>247</v>
      </c>
    </row>
    <row r="18" spans="1:3" x14ac:dyDescent="0.3">
      <c r="A18" s="4" t="s">
        <v>41</v>
      </c>
    </row>
    <row r="19" spans="1:3" ht="13.05" x14ac:dyDescent="0.3">
      <c r="C19" s="23"/>
    </row>
    <row r="21" spans="1:3" ht="13.05" x14ac:dyDescent="0.3">
      <c r="B21" s="23"/>
    </row>
    <row r="22" spans="1:3" ht="13.05" x14ac:dyDescent="0.3">
      <c r="B22" s="2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79A09-F2B1-4AB4-BB9A-8EA88EC54708}">
  <sheetPr codeName="Hoja13"/>
  <dimension ref="A1:R24"/>
  <sheetViews>
    <sheetView zoomScaleNormal="100" workbookViewId="0">
      <selection activeCell="B12" sqref="B12"/>
    </sheetView>
  </sheetViews>
  <sheetFormatPr baseColWidth="10" defaultColWidth="10.88671875" defaultRowHeight="13.8" x14ac:dyDescent="0.3"/>
  <cols>
    <col min="1" max="1" width="36.109375" style="4" bestFit="1" customWidth="1"/>
    <col min="2" max="2" width="10.88671875" style="4"/>
    <col min="3" max="3" width="10.5546875" style="4" bestFit="1" customWidth="1"/>
    <col min="4" max="4" width="18.88671875" style="4" bestFit="1" customWidth="1"/>
    <col min="5" max="5" width="10.88671875" style="4"/>
    <col min="6" max="6" width="10.88671875" style="88"/>
    <col min="7" max="9" width="10.88671875" style="4"/>
    <col min="10" max="10" width="10.88671875" style="88"/>
    <col min="11" max="16384" width="10.88671875" style="4"/>
  </cols>
  <sheetData>
    <row r="1" spans="1:18" ht="13.05" x14ac:dyDescent="0.3">
      <c r="A1" s="1" t="s">
        <v>248</v>
      </c>
    </row>
    <row r="2" spans="1:18" x14ac:dyDescent="0.3">
      <c r="A2" s="1" t="s">
        <v>249</v>
      </c>
    </row>
    <row r="3" spans="1:18" x14ac:dyDescent="0.3">
      <c r="A3" s="2" t="s">
        <v>250</v>
      </c>
    </row>
    <row r="4" spans="1:18" ht="13.05" x14ac:dyDescent="0.3">
      <c r="A4" s="2"/>
    </row>
    <row r="5" spans="1:18" ht="39" customHeight="1" x14ac:dyDescent="0.3">
      <c r="A5" s="903" t="s">
        <v>69</v>
      </c>
      <c r="B5" s="861" t="s">
        <v>251</v>
      </c>
      <c r="C5" s="861" t="s">
        <v>252</v>
      </c>
      <c r="D5" s="861" t="s">
        <v>988</v>
      </c>
    </row>
    <row r="6" spans="1:18" x14ac:dyDescent="0.3">
      <c r="A6" s="904"/>
      <c r="B6" s="905"/>
      <c r="C6" s="905"/>
      <c r="D6" s="905"/>
    </row>
    <row r="7" spans="1:18" ht="13.05" x14ac:dyDescent="0.3">
      <c r="A7" s="8" t="s">
        <v>47</v>
      </c>
      <c r="B7" s="17">
        <v>15899530.142999999</v>
      </c>
      <c r="C7" s="20">
        <v>23.290436914317137</v>
      </c>
      <c r="D7" s="20">
        <v>-3.1858476983073092</v>
      </c>
      <c r="G7" s="286"/>
      <c r="H7" s="286"/>
      <c r="L7" s="23"/>
      <c r="P7" s="23"/>
      <c r="Q7" s="23"/>
      <c r="R7" s="23"/>
    </row>
    <row r="8" spans="1:18" x14ac:dyDescent="0.3">
      <c r="A8" s="9" t="s">
        <v>72</v>
      </c>
      <c r="B8" s="18">
        <v>1673142.8130000001</v>
      </c>
      <c r="C8" s="21">
        <v>21.369096739090686</v>
      </c>
      <c r="D8" s="21">
        <v>21.369096739090686</v>
      </c>
      <c r="G8" s="286"/>
      <c r="H8" s="286"/>
      <c r="L8" s="23"/>
      <c r="P8" s="23"/>
      <c r="Q8" s="23"/>
      <c r="R8" s="23"/>
    </row>
    <row r="9" spans="1:18" ht="13.05" x14ac:dyDescent="0.3">
      <c r="A9" s="9" t="s">
        <v>73</v>
      </c>
      <c r="B9" s="18">
        <v>14226387.329999998</v>
      </c>
      <c r="C9" s="21">
        <v>23.520408005135486</v>
      </c>
      <c r="D9" s="21">
        <v>-5.7401587446275322</v>
      </c>
      <c r="G9" s="286"/>
      <c r="H9" s="286"/>
      <c r="L9" s="23"/>
      <c r="P9" s="23"/>
      <c r="Q9" s="23"/>
      <c r="R9" s="23"/>
    </row>
    <row r="10" spans="1:18" ht="13.05" x14ac:dyDescent="0.3">
      <c r="A10" s="8" t="s">
        <v>53</v>
      </c>
      <c r="B10" s="17">
        <v>19926349.359999999</v>
      </c>
      <c r="C10" s="20">
        <v>21.192329614226857</v>
      </c>
      <c r="D10" s="20">
        <v>16.210474858722357</v>
      </c>
      <c r="E10" s="401"/>
      <c r="G10" s="286"/>
      <c r="H10" s="286"/>
      <c r="L10" s="23"/>
      <c r="P10" s="23"/>
      <c r="Q10" s="23"/>
      <c r="R10" s="23"/>
    </row>
    <row r="11" spans="1:18" x14ac:dyDescent="0.3">
      <c r="A11" s="8" t="s">
        <v>57</v>
      </c>
      <c r="B11" s="17">
        <v>2988096.4309999999</v>
      </c>
      <c r="C11" s="20">
        <v>1.6182258315325493</v>
      </c>
      <c r="D11" s="20">
        <v>1.6182258315325493</v>
      </c>
      <c r="G11" s="286"/>
      <c r="H11" s="286"/>
      <c r="L11" s="23"/>
      <c r="P11" s="23"/>
      <c r="Q11" s="23"/>
      <c r="R11" s="23"/>
    </row>
    <row r="12" spans="1:18" ht="13.05" x14ac:dyDescent="0.3">
      <c r="A12" s="9" t="s">
        <v>58</v>
      </c>
      <c r="B12" s="18">
        <v>1150269.226</v>
      </c>
      <c r="C12" s="21">
        <v>9.2815492362987584</v>
      </c>
      <c r="D12" s="21">
        <v>9.2815492362987584</v>
      </c>
      <c r="G12" s="286"/>
      <c r="H12" s="286"/>
      <c r="L12" s="23"/>
      <c r="P12" s="23"/>
      <c r="Q12" s="23"/>
      <c r="R12" s="23"/>
    </row>
    <row r="13" spans="1:18" ht="13.05" x14ac:dyDescent="0.3">
      <c r="A13" s="9" t="s">
        <v>59</v>
      </c>
      <c r="B13" s="18">
        <v>1802033.2050000001</v>
      </c>
      <c r="C13" s="21">
        <v>-2.79463434429712</v>
      </c>
      <c r="D13" s="21">
        <v>-2.79463434429712</v>
      </c>
      <c r="G13" s="286"/>
      <c r="H13" s="286"/>
      <c r="L13" s="23"/>
      <c r="P13" s="23"/>
      <c r="Q13" s="23"/>
      <c r="R13" s="23"/>
    </row>
    <row r="14" spans="1:18" x14ac:dyDescent="0.3">
      <c r="A14" s="9" t="s">
        <v>60</v>
      </c>
      <c r="B14" s="18">
        <v>35794</v>
      </c>
      <c r="C14" s="21">
        <v>4.977090006816165</v>
      </c>
      <c r="D14" s="21">
        <v>4.977090006816165</v>
      </c>
      <c r="G14" s="286"/>
      <c r="H14" s="286"/>
      <c r="L14" s="23"/>
      <c r="P14" s="23"/>
      <c r="Q14" s="23"/>
      <c r="R14" s="23"/>
    </row>
    <row r="15" spans="1:18" x14ac:dyDescent="0.3">
      <c r="A15" s="8" t="s">
        <v>61</v>
      </c>
      <c r="B15" s="17">
        <v>636841.01800000004</v>
      </c>
      <c r="C15" s="20">
        <v>74.574382148286404</v>
      </c>
      <c r="D15" s="20">
        <v>74.574382148286404</v>
      </c>
      <c r="G15" s="286"/>
      <c r="H15" s="286"/>
      <c r="L15" s="23"/>
      <c r="P15" s="23"/>
      <c r="Q15" s="23"/>
      <c r="R15" s="23"/>
    </row>
    <row r="16" spans="1:18" ht="13.05" x14ac:dyDescent="0.3">
      <c r="A16" s="8" t="s">
        <v>62</v>
      </c>
      <c r="B16" s="17">
        <v>459042.45400000003</v>
      </c>
      <c r="C16" s="20">
        <v>51.484329930020699</v>
      </c>
      <c r="D16" s="20">
        <v>51.484329930020699</v>
      </c>
      <c r="G16" s="286"/>
      <c r="H16" s="286"/>
      <c r="L16" s="23"/>
      <c r="P16" s="23"/>
      <c r="Q16" s="23"/>
      <c r="R16" s="23"/>
    </row>
    <row r="17" spans="1:18" ht="13.05" x14ac:dyDescent="0.3">
      <c r="A17" s="8" t="s">
        <v>63</v>
      </c>
      <c r="B17" s="17">
        <v>396123.50400000007</v>
      </c>
      <c r="C17" s="20">
        <v>21.771263306694188</v>
      </c>
      <c r="D17" s="20">
        <v>21.771263306694188</v>
      </c>
      <c r="G17" s="286"/>
      <c r="H17" s="286"/>
      <c r="L17" s="23"/>
      <c r="P17" s="23"/>
      <c r="Q17" s="23"/>
      <c r="R17" s="23"/>
    </row>
    <row r="18" spans="1:18" ht="13.05" x14ac:dyDescent="0.3">
      <c r="A18" s="11" t="s">
        <v>74</v>
      </c>
      <c r="B18" s="19">
        <v>40305982.910000004</v>
      </c>
      <c r="C18" s="22">
        <v>21.142454365586506</v>
      </c>
      <c r="D18" s="22">
        <v>7.9329379754317531</v>
      </c>
      <c r="G18" s="286"/>
      <c r="H18" s="286"/>
      <c r="L18" s="23"/>
      <c r="P18" s="23"/>
      <c r="Q18" s="23"/>
      <c r="R18" s="23"/>
    </row>
    <row r="19" spans="1:18" ht="14.4" customHeight="1" x14ac:dyDescent="0.3">
      <c r="A19" s="867" t="s">
        <v>253</v>
      </c>
      <c r="B19" s="867"/>
      <c r="C19" s="867"/>
      <c r="D19" s="867"/>
    </row>
    <row r="20" spans="1:18" x14ac:dyDescent="0.3">
      <c r="A20" s="868"/>
      <c r="B20" s="868"/>
      <c r="C20" s="868"/>
      <c r="D20" s="868"/>
    </row>
    <row r="21" spans="1:18" x14ac:dyDescent="0.3">
      <c r="A21" s="868"/>
      <c r="B21" s="868"/>
      <c r="C21" s="868"/>
      <c r="D21" s="868"/>
    </row>
    <row r="22" spans="1:18" ht="12.45" customHeight="1" x14ac:dyDescent="0.3">
      <c r="A22" s="868"/>
      <c r="B22" s="868"/>
      <c r="C22" s="868"/>
      <c r="D22" s="868"/>
    </row>
    <row r="23" spans="1:18" x14ac:dyDescent="0.3">
      <c r="A23" s="3" t="s">
        <v>41</v>
      </c>
    </row>
    <row r="24" spans="1:18" ht="13.05" x14ac:dyDescent="0.3">
      <c r="A24" s="3"/>
      <c r="B24" s="24"/>
      <c r="C24" s="24"/>
    </row>
  </sheetData>
  <mergeCells count="5">
    <mergeCell ref="A5:A6"/>
    <mergeCell ref="B5:B6"/>
    <mergeCell ref="C5:C6"/>
    <mergeCell ref="D5:D6"/>
    <mergeCell ref="A19:D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F2A3F-9C7E-4B65-8ED0-F661B680685F}">
  <dimension ref="A1:C13"/>
  <sheetViews>
    <sheetView showGridLines="0" workbookViewId="0">
      <selection activeCell="C11" sqref="C11"/>
    </sheetView>
  </sheetViews>
  <sheetFormatPr baseColWidth="10" defaultColWidth="11.44140625" defaultRowHeight="13.8" x14ac:dyDescent="0.3"/>
  <cols>
    <col min="1" max="1" width="37.33203125" style="382" bestFit="1" customWidth="1"/>
    <col min="2" max="2" width="11.5546875" style="382" customWidth="1"/>
    <col min="3" max="3" width="11" style="382" customWidth="1"/>
    <col min="4" max="16384" width="11.44140625" style="382"/>
  </cols>
  <sheetData>
    <row r="1" spans="1:3" ht="13.05" x14ac:dyDescent="0.3">
      <c r="A1" s="251" t="s">
        <v>264</v>
      </c>
    </row>
    <row r="2" spans="1:3" x14ac:dyDescent="0.3">
      <c r="A2" s="251" t="s">
        <v>265</v>
      </c>
    </row>
    <row r="4" spans="1:3" ht="27.6" x14ac:dyDescent="0.3">
      <c r="A4" s="449" t="s">
        <v>18</v>
      </c>
      <c r="B4" s="30" t="s">
        <v>130</v>
      </c>
      <c r="C4" s="30" t="s">
        <v>131</v>
      </c>
    </row>
    <row r="5" spans="1:3" x14ac:dyDescent="0.3">
      <c r="A5" s="450" t="s">
        <v>1005</v>
      </c>
      <c r="B5" s="451"/>
      <c r="C5" s="452"/>
    </row>
    <row r="6" spans="1:3" x14ac:dyDescent="0.3">
      <c r="A6" s="44" t="s">
        <v>266</v>
      </c>
      <c r="B6" s="453">
        <v>1.4999999999999999E-2</v>
      </c>
      <c r="C6" s="453">
        <v>1.4999999999999999E-2</v>
      </c>
    </row>
    <row r="7" spans="1:3" x14ac:dyDescent="0.3">
      <c r="A7" s="454" t="s">
        <v>267</v>
      </c>
      <c r="B7" s="455">
        <v>3.6999999999999998E-2</v>
      </c>
      <c r="C7" s="456">
        <v>4.2000000000000003E-2</v>
      </c>
    </row>
    <row r="8" spans="1:3" x14ac:dyDescent="0.3">
      <c r="A8" s="457" t="s">
        <v>1006</v>
      </c>
      <c r="B8" s="405"/>
      <c r="C8" s="122"/>
    </row>
    <row r="9" spans="1:3" ht="13.05" x14ac:dyDescent="0.3">
      <c r="A9" s="458" t="s">
        <v>269</v>
      </c>
      <c r="B9" s="405">
        <v>288</v>
      </c>
      <c r="C9" s="122">
        <v>288</v>
      </c>
    </row>
    <row r="10" spans="1:3" x14ac:dyDescent="0.3">
      <c r="A10" s="458" t="s">
        <v>270</v>
      </c>
      <c r="B10" s="459">
        <v>1634</v>
      </c>
      <c r="C10" s="460">
        <v>1637</v>
      </c>
    </row>
    <row r="11" spans="1:3" x14ac:dyDescent="0.3">
      <c r="A11" s="461" t="s">
        <v>271</v>
      </c>
      <c r="B11" s="462">
        <v>3096</v>
      </c>
      <c r="C11" s="462">
        <v>3203</v>
      </c>
    </row>
    <row r="12" spans="1:3" ht="37.200000000000003" customHeight="1" x14ac:dyDescent="0.3">
      <c r="A12" s="906" t="s">
        <v>272</v>
      </c>
      <c r="B12" s="906"/>
      <c r="C12" s="906"/>
    </row>
    <row r="13" spans="1:3" x14ac:dyDescent="0.3">
      <c r="A13" s="382" t="s">
        <v>273</v>
      </c>
    </row>
  </sheetData>
  <mergeCells count="1">
    <mergeCell ref="A12:C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B037D-A276-4349-B97E-50BA3C9810CE}">
  <dimension ref="A1:L23"/>
  <sheetViews>
    <sheetView showGridLines="0" topLeftCell="B1" workbookViewId="0">
      <selection activeCell="C11" sqref="C11"/>
    </sheetView>
  </sheetViews>
  <sheetFormatPr baseColWidth="10" defaultColWidth="11.44140625" defaultRowHeight="13.8" x14ac:dyDescent="0.3"/>
  <cols>
    <col min="1" max="1" width="40.44140625" style="382" customWidth="1"/>
    <col min="2" max="2" width="12.6640625" style="382" bestFit="1" customWidth="1"/>
    <col min="3" max="3" width="13.109375" style="382" bestFit="1" customWidth="1"/>
    <col min="4" max="4" width="15.33203125" style="382" bestFit="1" customWidth="1"/>
    <col min="5" max="5" width="16.44140625" style="382" bestFit="1" customWidth="1"/>
    <col min="6" max="7" width="11.44140625" style="382"/>
    <col min="8" max="8" width="12.5546875" style="382" bestFit="1" customWidth="1"/>
    <col min="9" max="9" width="12.44140625" style="463" bestFit="1" customWidth="1"/>
    <col min="10" max="16384" width="11.44140625" style="382"/>
  </cols>
  <sheetData>
    <row r="1" spans="1:12" ht="13.05" x14ac:dyDescent="0.3">
      <c r="A1" s="251" t="s">
        <v>274</v>
      </c>
    </row>
    <row r="2" spans="1:12" x14ac:dyDescent="0.3">
      <c r="A2" s="251" t="s">
        <v>275</v>
      </c>
      <c r="K2" s="4"/>
    </row>
    <row r="3" spans="1:12" x14ac:dyDescent="0.3">
      <c r="A3" s="382" t="s">
        <v>276</v>
      </c>
      <c r="G3" s="464"/>
    </row>
    <row r="5" spans="1:12" ht="41.4" x14ac:dyDescent="0.3">
      <c r="A5" s="465"/>
      <c r="B5" s="466" t="s">
        <v>130</v>
      </c>
      <c r="C5" s="467" t="s">
        <v>277</v>
      </c>
      <c r="D5" s="467" t="s">
        <v>92</v>
      </c>
      <c r="E5" s="907" t="s">
        <v>131</v>
      </c>
      <c r="F5" s="907"/>
    </row>
    <row r="6" spans="1:12" ht="25.95" x14ac:dyDescent="0.3">
      <c r="A6" s="468"/>
      <c r="B6" s="469" t="s">
        <v>22</v>
      </c>
      <c r="C6" s="470" t="s">
        <v>23</v>
      </c>
      <c r="D6" s="471" t="s">
        <v>24</v>
      </c>
      <c r="E6" s="467" t="s">
        <v>96</v>
      </c>
      <c r="F6" s="467" t="s">
        <v>46</v>
      </c>
    </row>
    <row r="7" spans="1:12" ht="13.05" x14ac:dyDescent="0.3">
      <c r="A7" s="472" t="s">
        <v>278</v>
      </c>
      <c r="B7" s="473">
        <v>46157704</v>
      </c>
      <c r="C7" s="387">
        <v>47078899.972312719</v>
      </c>
      <c r="D7" s="474">
        <v>921195.97231271863</v>
      </c>
      <c r="E7" s="475">
        <v>-7.0122797916400632</v>
      </c>
      <c r="F7" s="476">
        <v>21.891260288064597</v>
      </c>
      <c r="G7" s="477"/>
      <c r="H7" s="478"/>
      <c r="J7" s="477"/>
      <c r="K7" s="477"/>
    </row>
    <row r="8" spans="1:12" ht="13.05" x14ac:dyDescent="0.3">
      <c r="A8" s="479" t="s">
        <v>98</v>
      </c>
      <c r="B8" s="388">
        <v>37258711</v>
      </c>
      <c r="C8" s="389">
        <v>39313025.009639077</v>
      </c>
      <c r="D8" s="362">
        <v>2054314.0096390769</v>
      </c>
      <c r="E8" s="358">
        <v>-7.3315907561083975</v>
      </c>
      <c r="F8" s="359">
        <v>18.280199063770208</v>
      </c>
      <c r="G8" s="477"/>
      <c r="H8" s="463"/>
      <c r="J8" s="477"/>
      <c r="K8" s="477"/>
    </row>
    <row r="9" spans="1:12" x14ac:dyDescent="0.3">
      <c r="A9" s="480" t="s">
        <v>279</v>
      </c>
      <c r="B9" s="388">
        <v>1457601</v>
      </c>
      <c r="C9" s="390">
        <v>1395084.9896716187</v>
      </c>
      <c r="D9" s="362">
        <v>-62516.010328381322</v>
      </c>
      <c r="E9" s="360">
        <v>-17.080239288908693</v>
      </c>
      <c r="F9" s="361">
        <v>0.64870183141139881</v>
      </c>
      <c r="G9" s="477"/>
      <c r="H9" s="463"/>
      <c r="J9" s="477"/>
      <c r="K9" s="477"/>
    </row>
    <row r="10" spans="1:12" x14ac:dyDescent="0.3">
      <c r="A10" s="480" t="s">
        <v>280</v>
      </c>
      <c r="B10" s="388">
        <v>35801110</v>
      </c>
      <c r="C10" s="390">
        <v>37917940.019967459</v>
      </c>
      <c r="D10" s="362">
        <v>2116830.0199674591</v>
      </c>
      <c r="E10" s="360">
        <v>-6.9290066241487143</v>
      </c>
      <c r="F10" s="361">
        <v>17.631497232358807</v>
      </c>
      <c r="G10" s="477"/>
      <c r="H10" s="463"/>
      <c r="J10" s="477"/>
      <c r="K10" s="477"/>
    </row>
    <row r="11" spans="1:12" ht="13.05" x14ac:dyDescent="0.3">
      <c r="A11" s="479" t="s">
        <v>101</v>
      </c>
      <c r="B11" s="388">
        <v>1457716</v>
      </c>
      <c r="C11" s="389">
        <v>484731.26999210275</v>
      </c>
      <c r="D11" s="362">
        <v>-972984.73000789725</v>
      </c>
      <c r="E11" s="358">
        <v>-45.305144938087658</v>
      </c>
      <c r="F11" s="359">
        <v>0.22539563174589528</v>
      </c>
      <c r="G11" s="477"/>
      <c r="H11" s="463"/>
      <c r="J11" s="477"/>
      <c r="K11" s="477"/>
    </row>
    <row r="12" spans="1:12" ht="13.05" x14ac:dyDescent="0.3">
      <c r="A12" s="479" t="s">
        <v>281</v>
      </c>
      <c r="B12" s="388">
        <v>2792503</v>
      </c>
      <c r="C12" s="389">
        <v>2742344.0025417972</v>
      </c>
      <c r="D12" s="362">
        <v>-50158.997458202764</v>
      </c>
      <c r="E12" s="358">
        <v>-10.584090493384535</v>
      </c>
      <c r="F12" s="359">
        <v>1.2751650186041139</v>
      </c>
      <c r="G12" s="477"/>
      <c r="H12" s="463"/>
      <c r="J12" s="477"/>
      <c r="K12" s="477"/>
    </row>
    <row r="13" spans="1:12" ht="14.55" x14ac:dyDescent="0.3">
      <c r="A13" s="481" t="s">
        <v>1007</v>
      </c>
      <c r="B13" s="391">
        <v>4648774</v>
      </c>
      <c r="C13" s="392">
        <v>4538799.6901397398</v>
      </c>
      <c r="D13" s="363">
        <v>-109974.30986026023</v>
      </c>
      <c r="E13" s="364">
        <v>6.7292752841053183</v>
      </c>
      <c r="F13" s="365">
        <v>2.1105005739443787</v>
      </c>
      <c r="G13" s="477"/>
      <c r="H13" s="463"/>
      <c r="J13" s="477"/>
      <c r="K13" s="477"/>
    </row>
    <row r="14" spans="1:12" x14ac:dyDescent="0.3">
      <c r="A14" s="906" t="s">
        <v>104</v>
      </c>
      <c r="B14" s="906"/>
      <c r="C14" s="906"/>
      <c r="D14" s="906"/>
      <c r="E14" s="906"/>
      <c r="F14" s="906"/>
    </row>
    <row r="15" spans="1:12" x14ac:dyDescent="0.3">
      <c r="A15" s="906"/>
      <c r="B15" s="906"/>
      <c r="C15" s="906"/>
      <c r="D15" s="906"/>
      <c r="E15" s="906"/>
      <c r="F15" s="906"/>
    </row>
    <row r="16" spans="1:12" ht="19.2" customHeight="1" x14ac:dyDescent="0.3">
      <c r="A16" s="906"/>
      <c r="B16" s="906"/>
      <c r="C16" s="906"/>
      <c r="D16" s="906"/>
      <c r="E16" s="906"/>
      <c r="F16" s="906"/>
      <c r="H16" s="427"/>
      <c r="I16" s="427"/>
      <c r="J16" s="427"/>
      <c r="K16" s="427"/>
      <c r="L16" s="427"/>
    </row>
    <row r="17" spans="1:12" ht="13.05" x14ac:dyDescent="0.3">
      <c r="A17" s="382" t="s">
        <v>86</v>
      </c>
      <c r="H17" s="427"/>
      <c r="I17" s="427"/>
      <c r="J17" s="427"/>
      <c r="K17" s="427"/>
      <c r="L17" s="427"/>
    </row>
    <row r="18" spans="1:12" ht="13.05" x14ac:dyDescent="0.3">
      <c r="H18" s="427"/>
      <c r="I18" s="427"/>
      <c r="J18" s="427"/>
      <c r="K18" s="427"/>
      <c r="L18" s="427"/>
    </row>
    <row r="19" spans="1:12" ht="13.05" x14ac:dyDescent="0.3">
      <c r="H19" s="427"/>
      <c r="I19" s="427"/>
      <c r="J19" s="427"/>
      <c r="K19" s="427"/>
      <c r="L19" s="427"/>
    </row>
    <row r="20" spans="1:12" ht="13.05" x14ac:dyDescent="0.3">
      <c r="H20" s="427"/>
      <c r="I20" s="427"/>
      <c r="J20" s="427"/>
      <c r="K20" s="427"/>
      <c r="L20" s="427"/>
    </row>
    <row r="21" spans="1:12" ht="13.05" x14ac:dyDescent="0.3">
      <c r="H21" s="427"/>
      <c r="I21" s="427"/>
      <c r="J21" s="427"/>
      <c r="K21" s="427"/>
      <c r="L21" s="427"/>
    </row>
    <row r="22" spans="1:12" ht="13.05" x14ac:dyDescent="0.3">
      <c r="H22" s="427"/>
      <c r="I22" s="427"/>
      <c r="J22" s="427"/>
      <c r="K22" s="427"/>
      <c r="L22" s="427"/>
    </row>
    <row r="23" spans="1:12" ht="13.05" x14ac:dyDescent="0.3">
      <c r="H23" s="427"/>
      <c r="J23" s="427"/>
      <c r="K23" s="427"/>
      <c r="L23" s="427"/>
    </row>
  </sheetData>
  <mergeCells count="2">
    <mergeCell ref="A14:F16"/>
    <mergeCell ref="E5: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4095-DD9D-4D6C-BCD3-F18B7C890CAC}">
  <dimension ref="A1:I11"/>
  <sheetViews>
    <sheetView showGridLines="0" topLeftCell="B1" workbookViewId="0">
      <selection activeCell="F9" sqref="F9"/>
    </sheetView>
  </sheetViews>
  <sheetFormatPr baseColWidth="10" defaultColWidth="11.44140625" defaultRowHeight="13.8" x14ac:dyDescent="0.3"/>
  <cols>
    <col min="1" max="1" width="41.5546875" style="382" customWidth="1"/>
    <col min="2" max="3" width="12.33203125" style="382" customWidth="1"/>
    <col min="4" max="4" width="16.33203125" style="382" customWidth="1"/>
    <col min="5" max="5" width="13.44140625" style="382" customWidth="1"/>
    <col min="6" max="16384" width="11.44140625" style="382"/>
  </cols>
  <sheetData>
    <row r="1" spans="1:9" x14ac:dyDescent="0.3">
      <c r="A1" s="908" t="s">
        <v>1008</v>
      </c>
      <c r="B1" s="908"/>
      <c r="C1" s="482"/>
      <c r="D1" s="483"/>
    </row>
    <row r="2" spans="1:9" ht="13.05" x14ac:dyDescent="0.3">
      <c r="A2" s="908" t="s">
        <v>282</v>
      </c>
      <c r="B2" s="908"/>
      <c r="C2" s="908"/>
      <c r="D2" s="484"/>
    </row>
    <row r="3" spans="1:9" x14ac:dyDescent="0.3">
      <c r="A3" s="909" t="s">
        <v>283</v>
      </c>
      <c r="B3" s="909"/>
      <c r="C3" s="909"/>
      <c r="D3" s="909"/>
      <c r="I3" s="4"/>
    </row>
    <row r="4" spans="1:9" ht="13.05" x14ac:dyDescent="0.3">
      <c r="A4" s="485"/>
      <c r="B4" s="485"/>
      <c r="C4" s="485"/>
      <c r="D4" s="485"/>
    </row>
    <row r="5" spans="1:9" ht="27.6" x14ac:dyDescent="0.3">
      <c r="A5" s="910"/>
      <c r="B5" s="487" t="s">
        <v>90</v>
      </c>
      <c r="C5" s="487" t="s">
        <v>91</v>
      </c>
      <c r="D5" s="911" t="s">
        <v>92</v>
      </c>
      <c r="E5" s="912" t="s">
        <v>131</v>
      </c>
      <c r="F5" s="913"/>
    </row>
    <row r="6" spans="1:9" x14ac:dyDescent="0.3">
      <c r="A6" s="910"/>
      <c r="B6" s="488" t="s">
        <v>93</v>
      </c>
      <c r="C6" s="488" t="s">
        <v>94</v>
      </c>
      <c r="D6" s="911"/>
      <c r="E6" s="914"/>
      <c r="F6" s="915"/>
    </row>
    <row r="7" spans="1:9" ht="19.5" customHeight="1" x14ac:dyDescent="0.3">
      <c r="A7" s="910"/>
      <c r="B7" s="916" t="s">
        <v>22</v>
      </c>
      <c r="C7" s="916" t="s">
        <v>23</v>
      </c>
      <c r="D7" s="917" t="s">
        <v>95</v>
      </c>
      <c r="E7" s="918" t="s">
        <v>284</v>
      </c>
      <c r="F7" s="918" t="s">
        <v>46</v>
      </c>
      <c r="I7" s="477"/>
    </row>
    <row r="8" spans="1:9" ht="24" customHeight="1" x14ac:dyDescent="0.3">
      <c r="A8" s="910"/>
      <c r="B8" s="916"/>
      <c r="C8" s="916"/>
      <c r="D8" s="917"/>
      <c r="E8" s="919"/>
      <c r="F8" s="919"/>
    </row>
    <row r="9" spans="1:9" ht="38.25" customHeight="1" x14ac:dyDescent="0.3">
      <c r="A9" s="828" t="s">
        <v>285</v>
      </c>
      <c r="B9" s="829">
        <v>56075589</v>
      </c>
      <c r="C9" s="829">
        <v>56054895</v>
      </c>
      <c r="D9" s="830">
        <v>-20694</v>
      </c>
      <c r="E9" s="831">
        <v>-2.1120751221559431E-3</v>
      </c>
      <c r="F9" s="832">
        <v>26.065016336125101</v>
      </c>
    </row>
    <row r="10" spans="1:9" ht="13.05" x14ac:dyDescent="0.3">
      <c r="A10" s="382" t="s">
        <v>86</v>
      </c>
    </row>
    <row r="11" spans="1:9" ht="13.05" x14ac:dyDescent="0.3">
      <c r="C11" s="427"/>
    </row>
  </sheetData>
  <mergeCells count="11">
    <mergeCell ref="E5:F6"/>
    <mergeCell ref="B7:B8"/>
    <mergeCell ref="C7:C8"/>
    <mergeCell ref="D7:D8"/>
    <mergeCell ref="E7:E8"/>
    <mergeCell ref="F7:F8"/>
    <mergeCell ref="A1:B1"/>
    <mergeCell ref="A2:C2"/>
    <mergeCell ref="A3:D3"/>
    <mergeCell ref="A5:A8"/>
    <mergeCell ref="D5:D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CFB4F-C2CC-4EE3-B11F-DEF12E83E21C}">
  <dimension ref="A1:I26"/>
  <sheetViews>
    <sheetView showGridLines="0" topLeftCell="C1" zoomScaleNormal="100" workbookViewId="0">
      <selection activeCell="F11" sqref="F11"/>
    </sheetView>
  </sheetViews>
  <sheetFormatPr baseColWidth="10" defaultColWidth="11.44140625" defaultRowHeight="13.8" x14ac:dyDescent="0.3"/>
  <cols>
    <col min="1" max="1" width="11.44140625" style="382"/>
    <col min="2" max="2" width="49.6640625" style="382" customWidth="1"/>
    <col min="3" max="4" width="14.44140625" style="382" customWidth="1"/>
    <col min="5" max="5" width="14.109375" style="382" customWidth="1"/>
    <col min="6" max="6" width="14.44140625" style="382" customWidth="1"/>
    <col min="7" max="7" width="11.44140625" style="382"/>
    <col min="8" max="8" width="12.109375" style="382" bestFit="1" customWidth="1"/>
    <col min="9" max="16384" width="11.44140625" style="382"/>
  </cols>
  <sheetData>
    <row r="1" spans="1:9" x14ac:dyDescent="0.3">
      <c r="A1" s="922" t="s">
        <v>1012</v>
      </c>
      <c r="B1" s="922"/>
    </row>
    <row r="2" spans="1:9" x14ac:dyDescent="0.3">
      <c r="A2" s="922" t="s">
        <v>286</v>
      </c>
      <c r="B2" s="922"/>
    </row>
    <row r="3" spans="1:9" x14ac:dyDescent="0.3">
      <c r="A3" s="923" t="s">
        <v>287</v>
      </c>
      <c r="B3" s="923"/>
      <c r="H3" s="4"/>
    </row>
    <row r="4" spans="1:9" x14ac:dyDescent="0.3">
      <c r="A4" s="57"/>
      <c r="B4" s="57"/>
    </row>
    <row r="5" spans="1:9" x14ac:dyDescent="0.3">
      <c r="A5" s="920" t="s">
        <v>18</v>
      </c>
      <c r="B5" s="856"/>
      <c r="C5" s="920" t="s">
        <v>130</v>
      </c>
      <c r="D5" s="921"/>
      <c r="E5" s="920" t="s">
        <v>131</v>
      </c>
      <c r="F5" s="921"/>
    </row>
    <row r="6" spans="1:9" x14ac:dyDescent="0.3">
      <c r="A6" s="924"/>
      <c r="B6" s="925"/>
      <c r="C6" s="490" t="s">
        <v>44</v>
      </c>
      <c r="D6" s="124" t="s">
        <v>46</v>
      </c>
      <c r="E6" s="490" t="s">
        <v>44</v>
      </c>
      <c r="F6" s="124" t="s">
        <v>46</v>
      </c>
    </row>
    <row r="7" spans="1:9" x14ac:dyDescent="0.3">
      <c r="A7" s="491" t="s">
        <v>22</v>
      </c>
      <c r="B7" s="44" t="s">
        <v>133</v>
      </c>
      <c r="C7" s="154">
        <v>46992167.796383172</v>
      </c>
      <c r="D7" s="492">
        <v>22.300145735361074</v>
      </c>
      <c r="E7" s="459">
        <v>48988320.100139752</v>
      </c>
      <c r="F7" s="155">
        <v>22.779123280660297</v>
      </c>
      <c r="H7" s="463"/>
      <c r="I7" s="477"/>
    </row>
    <row r="8" spans="1:9" x14ac:dyDescent="0.3">
      <c r="A8" s="491" t="s">
        <v>23</v>
      </c>
      <c r="B8" s="44" t="s">
        <v>134</v>
      </c>
      <c r="C8" s="154">
        <v>46157704.004447371</v>
      </c>
      <c r="D8" s="492">
        <v>21.904150720794359</v>
      </c>
      <c r="E8" s="459">
        <v>47078899.800030999</v>
      </c>
      <c r="F8" s="155">
        <v>21.891260207955163</v>
      </c>
      <c r="G8" s="478"/>
      <c r="H8" s="463"/>
      <c r="I8" s="477"/>
    </row>
    <row r="9" spans="1:9" x14ac:dyDescent="0.3">
      <c r="A9" s="491" t="s">
        <v>135</v>
      </c>
      <c r="B9" s="44" t="s">
        <v>136</v>
      </c>
      <c r="C9" s="154">
        <v>56075589.484589994</v>
      </c>
      <c r="D9" s="493">
        <v>26.610685915172532</v>
      </c>
      <c r="E9" s="459">
        <v>56054895.198202506</v>
      </c>
      <c r="F9" s="155">
        <v>26.065016428287468</v>
      </c>
      <c r="H9" s="463"/>
      <c r="I9" s="477"/>
    </row>
    <row r="10" spans="1:9" x14ac:dyDescent="0.3">
      <c r="A10" s="494" t="s">
        <v>288</v>
      </c>
      <c r="B10" s="33" t="s">
        <v>138</v>
      </c>
      <c r="C10" s="156">
        <v>-9083421.6882068217</v>
      </c>
      <c r="D10" s="833">
        <v>-4.310540179811456</v>
      </c>
      <c r="E10" s="495">
        <v>-7066575.0980627537</v>
      </c>
      <c r="F10" s="157">
        <v>-3.2858931476271702</v>
      </c>
      <c r="G10" s="496"/>
      <c r="H10" s="463"/>
      <c r="I10" s="477"/>
    </row>
    <row r="11" spans="1:9" x14ac:dyDescent="0.3">
      <c r="A11" s="497" t="s">
        <v>289</v>
      </c>
      <c r="B11" s="498" t="s">
        <v>140</v>
      </c>
      <c r="C11" s="158">
        <v>-9917885.4801426232</v>
      </c>
      <c r="D11" s="600">
        <v>-4.7065351943781737</v>
      </c>
      <c r="E11" s="499">
        <v>-8975995.3981715068</v>
      </c>
      <c r="F11" s="159">
        <v>-4.1737562203323026</v>
      </c>
      <c r="H11" s="463"/>
      <c r="I11" s="477"/>
    </row>
    <row r="12" spans="1:9" x14ac:dyDescent="0.3">
      <c r="A12" s="25" t="s">
        <v>86</v>
      </c>
    </row>
    <row r="14" spans="1:9" x14ac:dyDescent="0.3">
      <c r="C14" s="427"/>
      <c r="E14" s="427"/>
    </row>
    <row r="15" spans="1:9" x14ac:dyDescent="0.3">
      <c r="C15" s="427"/>
      <c r="E15" s="427"/>
    </row>
    <row r="16" spans="1:9" x14ac:dyDescent="0.3">
      <c r="C16" s="427"/>
      <c r="E16" s="427"/>
    </row>
    <row r="17" spans="3:6" x14ac:dyDescent="0.3">
      <c r="C17" s="427"/>
      <c r="E17" s="427"/>
    </row>
    <row r="18" spans="3:6" x14ac:dyDescent="0.3">
      <c r="C18" s="427"/>
      <c r="E18" s="427"/>
    </row>
    <row r="21" spans="3:6" x14ac:dyDescent="0.3">
      <c r="C21" s="427"/>
      <c r="D21" s="427"/>
      <c r="E21" s="427"/>
      <c r="F21" s="427"/>
    </row>
    <row r="22" spans="3:6" x14ac:dyDescent="0.3">
      <c r="C22" s="427"/>
      <c r="D22" s="427"/>
      <c r="E22" s="427"/>
      <c r="F22" s="427"/>
    </row>
    <row r="23" spans="3:6" x14ac:dyDescent="0.3">
      <c r="C23" s="427"/>
      <c r="D23" s="427"/>
      <c r="E23" s="427"/>
      <c r="F23" s="427"/>
    </row>
    <row r="24" spans="3:6" x14ac:dyDescent="0.3">
      <c r="C24" s="427"/>
      <c r="D24" s="427"/>
      <c r="E24" s="427"/>
      <c r="F24" s="427"/>
    </row>
    <row r="25" spans="3:6" x14ac:dyDescent="0.3">
      <c r="C25" s="427"/>
      <c r="D25" s="427"/>
      <c r="E25" s="427"/>
      <c r="F25" s="427"/>
    </row>
    <row r="26" spans="3:6" x14ac:dyDescent="0.3">
      <c r="C26" s="427"/>
      <c r="D26" s="427"/>
      <c r="E26" s="427"/>
      <c r="F26" s="427"/>
    </row>
  </sheetData>
  <mergeCells count="6">
    <mergeCell ref="E5:F5"/>
    <mergeCell ref="A1:B1"/>
    <mergeCell ref="A2:B2"/>
    <mergeCell ref="A3:B3"/>
    <mergeCell ref="A5:B6"/>
    <mergeCell ref="C5:D5"/>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E4758-845C-479F-923E-56593ABE7CA1}">
  <dimension ref="A1:I25"/>
  <sheetViews>
    <sheetView showGridLines="0" topLeftCell="B1" workbookViewId="0">
      <selection activeCell="C9" sqref="C9"/>
    </sheetView>
  </sheetViews>
  <sheetFormatPr baseColWidth="10" defaultColWidth="11.44140625" defaultRowHeight="13.8" x14ac:dyDescent="0.3"/>
  <cols>
    <col min="1" max="1" width="35.33203125" style="382" customWidth="1"/>
    <col min="2" max="2" width="24.109375" style="382" bestFit="1" customWidth="1"/>
    <col min="3" max="3" width="26.88671875" style="382" bestFit="1" customWidth="1"/>
    <col min="4" max="16384" width="11.44140625" style="382"/>
  </cols>
  <sheetData>
    <row r="1" spans="1:9" x14ac:dyDescent="0.3">
      <c r="A1" s="24" t="s">
        <v>290</v>
      </c>
      <c r="B1" s="4"/>
      <c r="C1" s="4"/>
    </row>
    <row r="2" spans="1:9" x14ac:dyDescent="0.3">
      <c r="A2" s="24" t="s">
        <v>291</v>
      </c>
      <c r="B2" s="4"/>
      <c r="C2" s="4"/>
    </row>
    <row r="3" spans="1:9" x14ac:dyDescent="0.3">
      <c r="A3" s="4" t="s">
        <v>234</v>
      </c>
      <c r="B3" s="4"/>
      <c r="C3" s="4"/>
    </row>
    <row r="4" spans="1:9" x14ac:dyDescent="0.3">
      <c r="A4" s="4"/>
      <c r="B4" s="4"/>
      <c r="C4" s="4"/>
    </row>
    <row r="5" spans="1:9" x14ac:dyDescent="0.3">
      <c r="A5" s="500"/>
      <c r="B5" s="501" t="s">
        <v>130</v>
      </c>
      <c r="C5" s="502" t="s">
        <v>131</v>
      </c>
    </row>
    <row r="6" spans="1:9" x14ac:dyDescent="0.3">
      <c r="A6" s="503" t="s">
        <v>292</v>
      </c>
      <c r="B6" s="504">
        <v>67450674.594773099</v>
      </c>
      <c r="C6" s="505">
        <v>67120484.241096348</v>
      </c>
      <c r="E6" s="427"/>
      <c r="F6" s="427"/>
      <c r="H6" s="427"/>
      <c r="I6" s="427"/>
    </row>
    <row r="7" spans="1:9" x14ac:dyDescent="0.3">
      <c r="A7" s="500" t="s">
        <v>293</v>
      </c>
      <c r="B7" s="506">
        <v>9083421.6881268099</v>
      </c>
      <c r="C7" s="507">
        <v>7066575.0980627602</v>
      </c>
      <c r="E7" s="427"/>
      <c r="F7" s="427"/>
      <c r="H7" s="427"/>
      <c r="I7" s="427"/>
    </row>
    <row r="8" spans="1:9" x14ac:dyDescent="0.3">
      <c r="A8" s="508" t="s">
        <v>294</v>
      </c>
      <c r="B8" s="509">
        <v>119180.59617786109</v>
      </c>
      <c r="C8" s="510">
        <v>806410.23682508711</v>
      </c>
      <c r="E8" s="427"/>
      <c r="F8" s="427"/>
      <c r="H8" s="427"/>
      <c r="I8" s="427"/>
    </row>
    <row r="9" spans="1:9" x14ac:dyDescent="0.3">
      <c r="A9" s="503" t="s">
        <v>295</v>
      </c>
      <c r="B9" s="504">
        <v>76653276.879077777</v>
      </c>
      <c r="C9" s="505">
        <v>74993469.575984195</v>
      </c>
      <c r="E9" s="427"/>
      <c r="F9" s="427"/>
      <c r="H9" s="427"/>
      <c r="I9" s="427"/>
    </row>
    <row r="10" spans="1:9" x14ac:dyDescent="0.3">
      <c r="A10" s="511" t="s">
        <v>146</v>
      </c>
      <c r="B10" s="512">
        <v>36.375832945787401</v>
      </c>
      <c r="C10" s="252">
        <v>34.871281260998302</v>
      </c>
      <c r="H10" s="427"/>
      <c r="I10" s="427"/>
    </row>
    <row r="11" spans="1:9" x14ac:dyDescent="0.3">
      <c r="A11" s="4" t="s">
        <v>86</v>
      </c>
      <c r="B11" s="4"/>
      <c r="C11" s="4"/>
    </row>
    <row r="12" spans="1:9" x14ac:dyDescent="0.3">
      <c r="A12" s="4"/>
      <c r="B12" s="4"/>
      <c r="C12" s="4"/>
    </row>
    <row r="20" spans="2:3" x14ac:dyDescent="0.3">
      <c r="B20" s="513"/>
      <c r="C20" s="513"/>
    </row>
    <row r="21" spans="2:3" x14ac:dyDescent="0.3">
      <c r="B21" s="513"/>
      <c r="C21" s="513"/>
    </row>
    <row r="22" spans="2:3" x14ac:dyDescent="0.3">
      <c r="B22" s="513"/>
      <c r="C22" s="513"/>
    </row>
    <row r="23" spans="2:3" x14ac:dyDescent="0.3">
      <c r="B23" s="513"/>
      <c r="C23" s="513"/>
    </row>
    <row r="24" spans="2:3" x14ac:dyDescent="0.3">
      <c r="B24" s="513"/>
      <c r="C24" s="513"/>
    </row>
    <row r="25" spans="2:3" x14ac:dyDescent="0.3">
      <c r="B25" s="513"/>
      <c r="C25" s="513"/>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7D143-537F-47F5-BB02-F13F2D64E461}">
  <dimension ref="A1:J19"/>
  <sheetViews>
    <sheetView showGridLines="0" workbookViewId="0">
      <selection activeCell="C8" sqref="C8"/>
    </sheetView>
  </sheetViews>
  <sheetFormatPr baseColWidth="10" defaultColWidth="8.88671875" defaultRowHeight="13.8" x14ac:dyDescent="0.3"/>
  <cols>
    <col min="1" max="1" width="31.5546875" style="382" customWidth="1"/>
    <col min="2" max="5" width="12.44140625" style="382" customWidth="1"/>
    <col min="6" max="16384" width="8.88671875" style="382"/>
  </cols>
  <sheetData>
    <row r="1" spans="1:10" x14ac:dyDescent="0.3">
      <c r="A1" s="514" t="s">
        <v>296</v>
      </c>
      <c r="B1" s="515"/>
      <c r="C1" s="219"/>
    </row>
    <row r="2" spans="1:10" x14ac:dyDescent="0.3">
      <c r="A2" s="426" t="s">
        <v>297</v>
      </c>
      <c r="B2" s="515"/>
      <c r="C2" s="219"/>
    </row>
    <row r="3" spans="1:10" x14ac:dyDescent="0.3">
      <c r="A3" s="219" t="s">
        <v>298</v>
      </c>
      <c r="B3" s="515"/>
      <c r="C3" s="219"/>
    </row>
    <row r="4" spans="1:10" x14ac:dyDescent="0.3">
      <c r="C4" s="219"/>
    </row>
    <row r="5" spans="1:10" x14ac:dyDescent="0.3">
      <c r="A5" s="516"/>
      <c r="B5" s="926" t="s">
        <v>130</v>
      </c>
      <c r="C5" s="926"/>
      <c r="D5" s="926" t="s">
        <v>131</v>
      </c>
      <c r="E5" s="926"/>
    </row>
    <row r="6" spans="1:10" x14ac:dyDescent="0.3">
      <c r="A6" s="516"/>
      <c r="B6" s="517" t="s">
        <v>145</v>
      </c>
      <c r="C6" s="517" t="s">
        <v>146</v>
      </c>
      <c r="D6" s="517" t="s">
        <v>145</v>
      </c>
      <c r="E6" s="517" t="s">
        <v>146</v>
      </c>
    </row>
    <row r="7" spans="1:10" x14ac:dyDescent="0.3">
      <c r="A7" s="518" t="s">
        <v>200</v>
      </c>
      <c r="B7" s="519">
        <v>15339.047733085485</v>
      </c>
      <c r="C7" s="520">
        <v>5.5758282753528201</v>
      </c>
      <c r="D7" s="521">
        <v>17762.150996472836</v>
      </c>
      <c r="E7" s="522">
        <v>5.9862661200995797</v>
      </c>
      <c r="F7" s="4"/>
      <c r="G7" s="427"/>
      <c r="I7" s="427"/>
    </row>
    <row r="8" spans="1:10" x14ac:dyDescent="0.3">
      <c r="A8" s="518" t="s">
        <v>201</v>
      </c>
      <c r="B8" s="519">
        <v>100069.55206145924</v>
      </c>
      <c r="C8" s="520">
        <v>36.375832945787401</v>
      </c>
      <c r="D8" s="521">
        <v>103868.84396274477</v>
      </c>
      <c r="E8" s="522">
        <v>35.006263693601198</v>
      </c>
      <c r="F8" s="4"/>
      <c r="G8" s="427"/>
      <c r="I8" s="427"/>
    </row>
    <row r="9" spans="1:10" x14ac:dyDescent="0.3">
      <c r="A9" s="523" t="s">
        <v>202</v>
      </c>
      <c r="B9" s="524">
        <v>-84730.504328373761</v>
      </c>
      <c r="C9" s="525">
        <v>-30.800004670434582</v>
      </c>
      <c r="D9" s="526">
        <v>-86106.692966271934</v>
      </c>
      <c r="E9" s="527">
        <v>-29.01999757350162</v>
      </c>
      <c r="F9" s="4"/>
      <c r="G9" s="427"/>
      <c r="I9" s="427"/>
    </row>
    <row r="10" spans="1:10" x14ac:dyDescent="0.3">
      <c r="D10" s="4"/>
      <c r="E10" s="4"/>
      <c r="F10" s="4"/>
    </row>
    <row r="11" spans="1:10" x14ac:dyDescent="0.3">
      <c r="A11" s="4" t="s">
        <v>86</v>
      </c>
      <c r="D11" s="4"/>
      <c r="E11" s="4"/>
      <c r="F11" s="4"/>
      <c r="G11" s="427"/>
      <c r="H11" s="427"/>
      <c r="I11" s="427"/>
      <c r="J11" s="427"/>
    </row>
    <row r="12" spans="1:10" x14ac:dyDescent="0.3">
      <c r="G12" s="427"/>
      <c r="H12" s="427"/>
      <c r="I12" s="427"/>
      <c r="J12" s="427"/>
    </row>
    <row r="13" spans="1:10" x14ac:dyDescent="0.3">
      <c r="G13" s="427"/>
      <c r="H13" s="427"/>
      <c r="I13" s="427"/>
      <c r="J13" s="427"/>
    </row>
    <row r="17" spans="2:5" x14ac:dyDescent="0.3">
      <c r="B17" s="427"/>
      <c r="C17" s="427"/>
      <c r="D17" s="427"/>
      <c r="E17" s="427"/>
    </row>
    <row r="18" spans="2:5" x14ac:dyDescent="0.3">
      <c r="B18" s="427"/>
      <c r="C18" s="427"/>
      <c r="D18" s="427"/>
      <c r="E18" s="427"/>
    </row>
    <row r="19" spans="2:5" x14ac:dyDescent="0.3">
      <c r="B19" s="427"/>
      <c r="C19" s="427"/>
      <c r="D19" s="427"/>
      <c r="E19" s="427"/>
    </row>
  </sheetData>
  <mergeCells count="2">
    <mergeCell ref="B5:C5"/>
    <mergeCell ref="D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B5039-E2D3-4267-ABB7-1E4736D8A0E3}">
  <sheetPr codeName="Hoja14"/>
  <dimension ref="A1:I16"/>
  <sheetViews>
    <sheetView topLeftCell="D2" zoomScaleNormal="100" workbookViewId="0">
      <selection activeCell="H10" sqref="H10:H11"/>
    </sheetView>
  </sheetViews>
  <sheetFormatPr baseColWidth="10" defaultColWidth="11.44140625" defaultRowHeight="13.8" x14ac:dyDescent="0.3"/>
  <cols>
    <col min="1" max="1" width="34.109375" style="107" bestFit="1" customWidth="1"/>
    <col min="2" max="9" width="12.44140625" style="107" customWidth="1"/>
    <col min="10" max="16384" width="11.44140625" style="107"/>
  </cols>
  <sheetData>
    <row r="1" spans="1:9" ht="13.05" x14ac:dyDescent="0.3">
      <c r="A1" s="108" t="s">
        <v>299</v>
      </c>
    </row>
    <row r="2" spans="1:9" x14ac:dyDescent="0.3">
      <c r="A2" s="108" t="s">
        <v>300</v>
      </c>
    </row>
    <row r="4" spans="1:9" ht="13.05" x14ac:dyDescent="0.3">
      <c r="A4" s="130"/>
      <c r="B4" s="933">
        <v>2022</v>
      </c>
      <c r="C4" s="934"/>
      <c r="D4" s="935">
        <v>2023</v>
      </c>
      <c r="E4" s="935"/>
      <c r="F4" s="933">
        <v>2024</v>
      </c>
      <c r="G4" s="934"/>
      <c r="H4" s="935">
        <v>2025</v>
      </c>
      <c r="I4" s="934"/>
    </row>
    <row r="5" spans="1:9" ht="13.05" x14ac:dyDescent="0.3">
      <c r="A5" s="131"/>
      <c r="B5" s="131" t="s">
        <v>2</v>
      </c>
      <c r="C5" s="133" t="s">
        <v>3</v>
      </c>
      <c r="D5" s="132" t="s">
        <v>2</v>
      </c>
      <c r="E5" s="132" t="s">
        <v>3</v>
      </c>
      <c r="F5" s="131" t="s">
        <v>2</v>
      </c>
      <c r="G5" s="133" t="s">
        <v>3</v>
      </c>
      <c r="H5" s="132" t="s">
        <v>2</v>
      </c>
      <c r="I5" s="133" t="s">
        <v>3</v>
      </c>
    </row>
    <row r="6" spans="1:9" ht="12.9" customHeight="1" x14ac:dyDescent="0.3">
      <c r="A6" s="109" t="s">
        <v>4</v>
      </c>
      <c r="B6" s="936">
        <v>3.3</v>
      </c>
      <c r="C6" s="937">
        <v>3.7254655004443435</v>
      </c>
      <c r="D6" s="936">
        <v>2.9</v>
      </c>
      <c r="E6" s="937">
        <v>3.2964185026986002</v>
      </c>
      <c r="F6" s="936">
        <v>2.8</v>
      </c>
      <c r="G6" s="937">
        <v>2.8055853753968591</v>
      </c>
      <c r="H6" s="936">
        <v>2.7</v>
      </c>
      <c r="I6" s="937">
        <v>2.4703355514586178</v>
      </c>
    </row>
    <row r="7" spans="1:9" ht="12.9" customHeight="1" x14ac:dyDescent="0.3">
      <c r="A7" s="110" t="s">
        <v>5</v>
      </c>
      <c r="B7" s="931"/>
      <c r="C7" s="932"/>
      <c r="D7" s="931"/>
      <c r="E7" s="932"/>
      <c r="F7" s="931"/>
      <c r="G7" s="932"/>
      <c r="H7" s="931"/>
      <c r="I7" s="932"/>
    </row>
    <row r="8" spans="1:9" ht="12.9" customHeight="1" x14ac:dyDescent="0.3">
      <c r="A8" s="109" t="s">
        <v>6</v>
      </c>
      <c r="B8" s="931">
        <v>3.7</v>
      </c>
      <c r="C8" s="932">
        <v>5.3848941770972374</v>
      </c>
      <c r="D8" s="931">
        <v>3.3</v>
      </c>
      <c r="E8" s="932">
        <v>3.6837809564354842</v>
      </c>
      <c r="F8" s="931">
        <v>3</v>
      </c>
      <c r="G8" s="932">
        <v>3.1299957812860129</v>
      </c>
      <c r="H8" s="931">
        <v>2.7</v>
      </c>
      <c r="I8" s="932">
        <v>2.6516013038940542</v>
      </c>
    </row>
    <row r="9" spans="1:9" ht="12.9" customHeight="1" x14ac:dyDescent="0.3">
      <c r="A9" s="110" t="s">
        <v>5</v>
      </c>
      <c r="B9" s="931"/>
      <c r="C9" s="932"/>
      <c r="D9" s="931"/>
      <c r="E9" s="932"/>
      <c r="F9" s="931"/>
      <c r="G9" s="932"/>
      <c r="H9" s="931"/>
      <c r="I9" s="932"/>
    </row>
    <row r="10" spans="1:9" ht="12.9" customHeight="1" x14ac:dyDescent="0.3">
      <c r="A10" s="109" t="s">
        <v>7</v>
      </c>
      <c r="B10" s="931">
        <v>2.8</v>
      </c>
      <c r="C10" s="932">
        <v>3.1240299534358797</v>
      </c>
      <c r="D10" s="931">
        <v>3</v>
      </c>
      <c r="E10" s="932">
        <v>2.9999999999999858</v>
      </c>
      <c r="F10" s="931">
        <v>3</v>
      </c>
      <c r="G10" s="932">
        <v>3</v>
      </c>
      <c r="H10" s="931">
        <v>3</v>
      </c>
      <c r="I10" s="932">
        <v>3</v>
      </c>
    </row>
    <row r="11" spans="1:9" ht="12.9" customHeight="1" x14ac:dyDescent="0.3">
      <c r="A11" s="110" t="s">
        <v>8</v>
      </c>
      <c r="B11" s="931"/>
      <c r="C11" s="932"/>
      <c r="D11" s="931"/>
      <c r="E11" s="932"/>
      <c r="F11" s="931"/>
      <c r="G11" s="932"/>
      <c r="H11" s="931"/>
      <c r="I11" s="932"/>
    </row>
    <row r="12" spans="1:9" ht="12.9" customHeight="1" x14ac:dyDescent="0.3">
      <c r="A12" s="109" t="s">
        <v>9</v>
      </c>
      <c r="B12" s="927">
        <v>748</v>
      </c>
      <c r="C12" s="929">
        <v>722.42476535007984</v>
      </c>
      <c r="D12" s="927">
        <v>750</v>
      </c>
      <c r="E12" s="929">
        <v>728.22659699694259</v>
      </c>
      <c r="F12" s="927">
        <v>752</v>
      </c>
      <c r="G12" s="929">
        <v>733.92040770632195</v>
      </c>
      <c r="H12" s="927">
        <v>754</v>
      </c>
      <c r="I12" s="929">
        <v>740.333543286073</v>
      </c>
    </row>
    <row r="13" spans="1:9" ht="12.9" customHeight="1" x14ac:dyDescent="0.3">
      <c r="A13" s="110" t="s">
        <v>10</v>
      </c>
      <c r="B13" s="927"/>
      <c r="C13" s="929"/>
      <c r="D13" s="927"/>
      <c r="E13" s="929"/>
      <c r="F13" s="927"/>
      <c r="G13" s="929"/>
      <c r="H13" s="927"/>
      <c r="I13" s="929"/>
    </row>
    <row r="14" spans="1:9" ht="12.9" customHeight="1" x14ac:dyDescent="0.3">
      <c r="A14" s="109" t="s">
        <v>11</v>
      </c>
      <c r="B14" s="927">
        <v>289</v>
      </c>
      <c r="C14" s="929">
        <v>320</v>
      </c>
      <c r="D14" s="927">
        <v>290</v>
      </c>
      <c r="E14" s="929">
        <v>314.58333333333337</v>
      </c>
      <c r="F14" s="927">
        <v>295</v>
      </c>
      <c r="G14" s="929">
        <v>310.00000000000011</v>
      </c>
      <c r="H14" s="927">
        <v>300</v>
      </c>
      <c r="I14" s="929">
        <v>310.00000000000011</v>
      </c>
    </row>
    <row r="15" spans="1:9" ht="12.9" customHeight="1" x14ac:dyDescent="0.3">
      <c r="A15" s="111" t="s">
        <v>12</v>
      </c>
      <c r="B15" s="928"/>
      <c r="C15" s="930"/>
      <c r="D15" s="928"/>
      <c r="E15" s="930"/>
      <c r="F15" s="928"/>
      <c r="G15" s="930"/>
      <c r="H15" s="928"/>
      <c r="I15" s="930"/>
    </row>
    <row r="16" spans="1:9" ht="13.05" x14ac:dyDescent="0.3">
      <c r="A16" s="107" t="s">
        <v>14</v>
      </c>
    </row>
  </sheetData>
  <mergeCells count="44">
    <mergeCell ref="I8:I9"/>
    <mergeCell ref="I10:I11"/>
    <mergeCell ref="I12:I13"/>
    <mergeCell ref="I14:I15"/>
    <mergeCell ref="B4:C4"/>
    <mergeCell ref="D4:E4"/>
    <mergeCell ref="F4:G4"/>
    <mergeCell ref="H4:I4"/>
    <mergeCell ref="B6:B7"/>
    <mergeCell ref="C6:C7"/>
    <mergeCell ref="D6:D7"/>
    <mergeCell ref="F6:F7"/>
    <mergeCell ref="H6:H7"/>
    <mergeCell ref="E6:E7"/>
    <mergeCell ref="G6:G7"/>
    <mergeCell ref="I6:I7"/>
    <mergeCell ref="H8:H9"/>
    <mergeCell ref="H10:H11"/>
    <mergeCell ref="B8:B9"/>
    <mergeCell ref="C8:C9"/>
    <mergeCell ref="D8:D9"/>
    <mergeCell ref="F8:F9"/>
    <mergeCell ref="E8:E9"/>
    <mergeCell ref="E10:E11"/>
    <mergeCell ref="G8:G9"/>
    <mergeCell ref="G10:G11"/>
    <mergeCell ref="H12:H13"/>
    <mergeCell ref="B10:B11"/>
    <mergeCell ref="C10:C11"/>
    <mergeCell ref="D10:D11"/>
    <mergeCell ref="F10:F11"/>
    <mergeCell ref="B12:B13"/>
    <mergeCell ref="C12:C13"/>
    <mergeCell ref="D12:D13"/>
    <mergeCell ref="F12:F13"/>
    <mergeCell ref="E12:E13"/>
    <mergeCell ref="G12:G13"/>
    <mergeCell ref="H14:H15"/>
    <mergeCell ref="B14:B15"/>
    <mergeCell ref="C14:C15"/>
    <mergeCell ref="D14:D15"/>
    <mergeCell ref="F14:F15"/>
    <mergeCell ref="E14:E15"/>
    <mergeCell ref="G14:G1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81FCD-1D64-48BC-AD67-A0233E0E8DCD}">
  <dimension ref="A1:J32"/>
  <sheetViews>
    <sheetView showGridLines="0" topLeftCell="B1" workbookViewId="0">
      <selection activeCell="D10" sqref="D10"/>
    </sheetView>
  </sheetViews>
  <sheetFormatPr baseColWidth="10" defaultColWidth="11.44140625" defaultRowHeight="13.8" x14ac:dyDescent="0.3"/>
  <cols>
    <col min="1" max="1" width="49.5546875" style="382" bestFit="1" customWidth="1"/>
    <col min="2" max="5" width="13.44140625" style="382" bestFit="1" customWidth="1"/>
    <col min="6" max="16384" width="11.44140625" style="382"/>
  </cols>
  <sheetData>
    <row r="1" spans="1:10" x14ac:dyDescent="0.3">
      <c r="A1" s="403" t="s">
        <v>301</v>
      </c>
      <c r="B1" s="25"/>
      <c r="C1" s="25"/>
      <c r="D1" s="25"/>
      <c r="E1" s="25"/>
    </row>
    <row r="2" spans="1:10" x14ac:dyDescent="0.3">
      <c r="A2" s="403" t="s">
        <v>302</v>
      </c>
      <c r="B2" s="25"/>
      <c r="C2" s="25"/>
      <c r="D2" s="25"/>
      <c r="E2" s="25"/>
    </row>
    <row r="3" spans="1:10" x14ac:dyDescent="0.3">
      <c r="A3" s="404" t="s">
        <v>304</v>
      </c>
      <c r="B3" s="25"/>
      <c r="C3" s="25"/>
      <c r="D3" s="25"/>
      <c r="E3" s="25"/>
    </row>
    <row r="4" spans="1:10" x14ac:dyDescent="0.3">
      <c r="A4" s="404"/>
      <c r="B4" s="25"/>
      <c r="C4" s="25"/>
      <c r="D4" s="25"/>
      <c r="E4" s="25"/>
    </row>
    <row r="5" spans="1:10" x14ac:dyDescent="0.3">
      <c r="A5" s="528"/>
      <c r="B5" s="29">
        <v>2022</v>
      </c>
      <c r="C5" s="529">
        <v>2023</v>
      </c>
      <c r="D5" s="29">
        <v>2024</v>
      </c>
      <c r="E5" s="29">
        <v>2025</v>
      </c>
    </row>
    <row r="6" spans="1:10" x14ac:dyDescent="0.3">
      <c r="A6" s="119" t="s">
        <v>305</v>
      </c>
      <c r="B6" s="530">
        <v>47518419.351904087</v>
      </c>
      <c r="C6" s="530">
        <v>50613766.554059312</v>
      </c>
      <c r="D6" s="530">
        <v>54157502.49800054</v>
      </c>
      <c r="E6" s="530">
        <v>56424223.468393929</v>
      </c>
      <c r="G6" s="463"/>
      <c r="H6" s="463"/>
      <c r="I6" s="463"/>
      <c r="J6" s="463"/>
    </row>
    <row r="7" spans="1:10" x14ac:dyDescent="0.3">
      <c r="A7" s="119" t="s">
        <v>222</v>
      </c>
      <c r="B7" s="531">
        <v>47504734.342504084</v>
      </c>
      <c r="C7" s="531">
        <v>50600073.523659311</v>
      </c>
      <c r="D7" s="531">
        <v>54143850.433400542</v>
      </c>
      <c r="E7" s="531">
        <v>56410532.507993929</v>
      </c>
      <c r="G7" s="463"/>
      <c r="H7" s="463"/>
      <c r="I7" s="463"/>
      <c r="J7" s="463"/>
    </row>
    <row r="8" spans="1:10" x14ac:dyDescent="0.3">
      <c r="A8" s="532" t="s">
        <v>223</v>
      </c>
      <c r="B8" s="533">
        <v>39013604.974702194</v>
      </c>
      <c r="C8" s="534">
        <v>41950742.921082184</v>
      </c>
      <c r="D8" s="533">
        <v>45320482.066343233</v>
      </c>
      <c r="E8" s="535">
        <v>47431431.971118085</v>
      </c>
      <c r="G8" s="463"/>
      <c r="H8" s="463"/>
      <c r="I8" s="463"/>
      <c r="J8" s="463"/>
    </row>
    <row r="9" spans="1:10" x14ac:dyDescent="0.3">
      <c r="A9" s="536" t="s">
        <v>306</v>
      </c>
      <c r="B9" s="533">
        <v>2063805.5290000001</v>
      </c>
      <c r="C9" s="534">
        <v>1746738.1260000002</v>
      </c>
      <c r="D9" s="533">
        <v>1603581.328</v>
      </c>
      <c r="E9" s="535">
        <v>1708345.7780000002</v>
      </c>
      <c r="G9" s="463"/>
      <c r="H9" s="463"/>
      <c r="I9" s="463"/>
      <c r="J9" s="463"/>
    </row>
    <row r="10" spans="1:10" x14ac:dyDescent="0.3">
      <c r="A10" s="536" t="s">
        <v>307</v>
      </c>
      <c r="B10" s="533">
        <v>36949799.445702195</v>
      </c>
      <c r="C10" s="534">
        <v>40204004.795082182</v>
      </c>
      <c r="D10" s="533">
        <v>43716900.738343231</v>
      </c>
      <c r="E10" s="535">
        <v>45723086.193118088</v>
      </c>
      <c r="G10" s="463"/>
      <c r="H10" s="463"/>
      <c r="I10" s="463"/>
      <c r="J10" s="463"/>
    </row>
    <row r="11" spans="1:10" x14ac:dyDescent="0.3">
      <c r="A11" s="532" t="s">
        <v>101</v>
      </c>
      <c r="B11" s="533">
        <v>1334122.4789999998</v>
      </c>
      <c r="C11" s="534">
        <v>1284770.514</v>
      </c>
      <c r="D11" s="533">
        <v>1252600.5959999999</v>
      </c>
      <c r="E11" s="535">
        <v>1203922.0360000001</v>
      </c>
      <c r="G11" s="463"/>
      <c r="H11" s="463"/>
      <c r="I11" s="463"/>
      <c r="J11" s="463"/>
    </row>
    <row r="12" spans="1:10" x14ac:dyDescent="0.3">
      <c r="A12" s="532" t="s">
        <v>226</v>
      </c>
      <c r="B12" s="533">
        <v>3491481.4439887879</v>
      </c>
      <c r="C12" s="534">
        <v>3602510.3841948276</v>
      </c>
      <c r="D12" s="533">
        <v>3701345.3888348457</v>
      </c>
      <c r="E12" s="535">
        <v>3792728.4407941806</v>
      </c>
      <c r="G12" s="463"/>
      <c r="H12" s="463"/>
      <c r="I12" s="463"/>
      <c r="J12" s="463"/>
    </row>
    <row r="13" spans="1:10" x14ac:dyDescent="0.3">
      <c r="A13" s="532" t="s">
        <v>227</v>
      </c>
      <c r="B13" s="533">
        <v>124705.43337726279</v>
      </c>
      <c r="C13" s="534">
        <v>128671.0600970184</v>
      </c>
      <c r="D13" s="533">
        <v>132201.1553543472</v>
      </c>
      <c r="E13" s="535">
        <v>135465.08881088809</v>
      </c>
      <c r="G13" s="463"/>
      <c r="H13" s="463"/>
      <c r="I13" s="463"/>
      <c r="J13" s="463"/>
    </row>
    <row r="14" spans="1:10" x14ac:dyDescent="0.3">
      <c r="A14" s="532" t="s">
        <v>228</v>
      </c>
      <c r="B14" s="533">
        <v>1298694.8531450187</v>
      </c>
      <c r="C14" s="534">
        <v>1295150.2653488214</v>
      </c>
      <c r="D14" s="533">
        <v>1340212.0694551435</v>
      </c>
      <c r="E14" s="535">
        <v>1387772.6928704367</v>
      </c>
      <c r="G14" s="463"/>
      <c r="H14" s="463"/>
      <c r="I14" s="463"/>
      <c r="J14" s="463"/>
    </row>
    <row r="15" spans="1:10" x14ac:dyDescent="0.3">
      <c r="A15" s="532" t="s">
        <v>229</v>
      </c>
      <c r="B15" s="533">
        <v>868105.87176853046</v>
      </c>
      <c r="C15" s="534">
        <v>898668.17101141391</v>
      </c>
      <c r="D15" s="533">
        <v>928207.93200832698</v>
      </c>
      <c r="E15" s="535">
        <v>957281.33512737299</v>
      </c>
      <c r="G15" s="463"/>
      <c r="H15" s="463"/>
      <c r="I15" s="463"/>
      <c r="J15" s="463"/>
    </row>
    <row r="16" spans="1:10" x14ac:dyDescent="0.3">
      <c r="A16" s="532" t="s">
        <v>230</v>
      </c>
      <c r="B16" s="533">
        <v>1374019.2865222814</v>
      </c>
      <c r="C16" s="534">
        <v>1439560.207925054</v>
      </c>
      <c r="D16" s="533">
        <v>1468801.2254046318</v>
      </c>
      <c r="E16" s="535">
        <v>1501930.9432729627</v>
      </c>
      <c r="G16" s="463"/>
      <c r="H16" s="463"/>
      <c r="I16" s="463"/>
      <c r="J16" s="463"/>
    </row>
    <row r="17" spans="1:10" x14ac:dyDescent="0.3">
      <c r="A17" s="119" t="s">
        <v>38</v>
      </c>
      <c r="B17" s="537">
        <v>13685.009400000001</v>
      </c>
      <c r="C17" s="538">
        <v>13693.0304</v>
      </c>
      <c r="D17" s="537">
        <v>13652.0646</v>
      </c>
      <c r="E17" s="539">
        <v>13690.9604</v>
      </c>
      <c r="G17" s="463"/>
      <c r="H17" s="463"/>
      <c r="I17" s="463"/>
      <c r="J17" s="463"/>
    </row>
    <row r="18" spans="1:10" x14ac:dyDescent="0.3">
      <c r="A18" s="540" t="s">
        <v>231</v>
      </c>
      <c r="B18" s="541">
        <v>13685.009400000001</v>
      </c>
      <c r="C18" s="542">
        <v>13693.0304</v>
      </c>
      <c r="D18" s="541">
        <v>13652.0646</v>
      </c>
      <c r="E18" s="543">
        <v>13690.9604</v>
      </c>
      <c r="G18" s="463"/>
      <c r="H18" s="463"/>
      <c r="I18" s="463"/>
      <c r="J18" s="463"/>
    </row>
    <row r="19" spans="1:10" x14ac:dyDescent="0.3">
      <c r="A19" s="25" t="s">
        <v>86</v>
      </c>
      <c r="B19" s="25"/>
      <c r="C19" s="25"/>
      <c r="D19" s="25"/>
      <c r="E19" s="25"/>
    </row>
    <row r="20" spans="1:10" x14ac:dyDescent="0.3">
      <c r="G20" s="513"/>
      <c r="H20" s="513"/>
      <c r="I20" s="513"/>
      <c r="J20" s="513"/>
    </row>
    <row r="21" spans="1:10" x14ac:dyDescent="0.3">
      <c r="G21" s="513"/>
      <c r="H21" s="513"/>
      <c r="I21" s="513"/>
      <c r="J21" s="513"/>
    </row>
    <row r="22" spans="1:10" x14ac:dyDescent="0.3">
      <c r="G22" s="513"/>
      <c r="H22" s="513"/>
      <c r="I22" s="513"/>
      <c r="J22" s="513"/>
    </row>
    <row r="23" spans="1:10" x14ac:dyDescent="0.3">
      <c r="G23" s="513"/>
      <c r="H23" s="513"/>
      <c r="I23" s="513"/>
      <c r="J23" s="513"/>
    </row>
    <row r="24" spans="1:10" x14ac:dyDescent="0.3">
      <c r="G24" s="513"/>
      <c r="H24" s="513"/>
      <c r="I24" s="513"/>
      <c r="J24" s="513"/>
    </row>
    <row r="25" spans="1:10" x14ac:dyDescent="0.3">
      <c r="G25" s="513"/>
      <c r="H25" s="513"/>
      <c r="I25" s="513"/>
      <c r="J25" s="513"/>
    </row>
    <row r="26" spans="1:10" x14ac:dyDescent="0.3">
      <c r="G26" s="513"/>
      <c r="H26" s="513"/>
      <c r="I26" s="513"/>
      <c r="J26" s="513"/>
    </row>
    <row r="27" spans="1:10" x14ac:dyDescent="0.3">
      <c r="G27" s="513"/>
      <c r="H27" s="513"/>
      <c r="I27" s="513"/>
      <c r="J27" s="513"/>
    </row>
    <row r="28" spans="1:10" x14ac:dyDescent="0.3">
      <c r="G28" s="513"/>
      <c r="H28" s="513"/>
      <c r="I28" s="513"/>
      <c r="J28" s="513"/>
    </row>
    <row r="29" spans="1:10" x14ac:dyDescent="0.3">
      <c r="G29" s="513"/>
      <c r="H29" s="513"/>
      <c r="I29" s="513"/>
      <c r="J29" s="513"/>
    </row>
    <row r="30" spans="1:10" x14ac:dyDescent="0.3">
      <c r="G30" s="513"/>
      <c r="H30" s="513"/>
      <c r="I30" s="513"/>
      <c r="J30" s="513"/>
    </row>
    <row r="31" spans="1:10" x14ac:dyDescent="0.3">
      <c r="G31" s="513"/>
      <c r="H31" s="513"/>
      <c r="I31" s="513"/>
      <c r="J31" s="513"/>
    </row>
    <row r="32" spans="1:10" x14ac:dyDescent="0.3">
      <c r="G32" s="513"/>
      <c r="H32" s="513"/>
      <c r="I32" s="513"/>
      <c r="J32" s="51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2A0F-79C4-468A-BDB8-3B99537EB1CC}">
  <dimension ref="A1:E26"/>
  <sheetViews>
    <sheetView showGridLines="0" topLeftCell="B1" workbookViewId="0">
      <selection activeCell="E8" sqref="E8"/>
    </sheetView>
  </sheetViews>
  <sheetFormatPr baseColWidth="10" defaultColWidth="11.44140625" defaultRowHeight="13.8" x14ac:dyDescent="0.3"/>
  <cols>
    <col min="1" max="1" width="64.33203125" style="382" customWidth="1"/>
    <col min="2" max="16384" width="11.44140625" style="382"/>
  </cols>
  <sheetData>
    <row r="1" spans="1:5" x14ac:dyDescent="0.3">
      <c r="A1" s="1" t="s">
        <v>308</v>
      </c>
      <c r="B1" s="4"/>
      <c r="C1" s="4"/>
      <c r="D1" s="4"/>
      <c r="E1" s="4"/>
    </row>
    <row r="2" spans="1:5" x14ac:dyDescent="0.3">
      <c r="A2" s="1" t="s">
        <v>309</v>
      </c>
      <c r="B2" s="4"/>
      <c r="C2" s="4"/>
      <c r="D2" s="4"/>
      <c r="E2" s="4"/>
    </row>
    <row r="3" spans="1:5" x14ac:dyDescent="0.3">
      <c r="A3" s="1" t="s">
        <v>303</v>
      </c>
      <c r="B3" s="4"/>
      <c r="C3" s="4"/>
      <c r="D3" s="4"/>
      <c r="E3" s="4"/>
    </row>
    <row r="4" spans="1:5" x14ac:dyDescent="0.3">
      <c r="A4" s="2" t="s">
        <v>310</v>
      </c>
      <c r="B4" s="4"/>
      <c r="C4" s="4"/>
      <c r="D4" s="4"/>
      <c r="E4" s="4"/>
    </row>
    <row r="5" spans="1:5" x14ac:dyDescent="0.3">
      <c r="A5" s="4"/>
      <c r="B5" s="4"/>
      <c r="C5" s="4"/>
      <c r="D5" s="4"/>
      <c r="E5" s="4"/>
    </row>
    <row r="6" spans="1:5" x14ac:dyDescent="0.3">
      <c r="A6" s="544"/>
      <c r="B6" s="29">
        <v>2022</v>
      </c>
      <c r="C6" s="529">
        <v>2023</v>
      </c>
      <c r="D6" s="29">
        <v>2024</v>
      </c>
      <c r="E6" s="29">
        <v>2025</v>
      </c>
    </row>
    <row r="7" spans="1:5" x14ac:dyDescent="0.3">
      <c r="A7" s="545" t="s">
        <v>311</v>
      </c>
      <c r="B7" s="546">
        <v>45608643.929887943</v>
      </c>
      <c r="C7" s="546">
        <v>48792348.614906505</v>
      </c>
      <c r="D7" s="546">
        <v>53151654.102930285</v>
      </c>
      <c r="E7" s="546">
        <v>56221496.270380795</v>
      </c>
    </row>
    <row r="8" spans="1:5" x14ac:dyDescent="0.3">
      <c r="A8" s="547" t="s">
        <v>312</v>
      </c>
      <c r="B8" s="548">
        <v>-2.9441584233569244E-2</v>
      </c>
      <c r="C8" s="548">
        <v>6.9804852999197253E-2</v>
      </c>
      <c r="D8" s="548">
        <v>8.934403880472308E-2</v>
      </c>
      <c r="E8" s="548">
        <v>5.7756286596568396E-2</v>
      </c>
    </row>
    <row r="9" spans="1:5" x14ac:dyDescent="0.3">
      <c r="A9" s="549" t="s">
        <v>313</v>
      </c>
      <c r="B9" s="550">
        <v>1909775.4220161438</v>
      </c>
      <c r="C9" s="550">
        <v>1821417.939152807</v>
      </c>
      <c r="D9" s="550">
        <v>1005848.3950702548</v>
      </c>
      <c r="E9" s="550">
        <v>202727.1980131343</v>
      </c>
    </row>
    <row r="10" spans="1:5" x14ac:dyDescent="0.3">
      <c r="A10" s="545" t="s">
        <v>314</v>
      </c>
      <c r="B10" s="546">
        <v>47518419.351904087</v>
      </c>
      <c r="C10" s="546">
        <v>50613766.554059312</v>
      </c>
      <c r="D10" s="546">
        <v>54157502.49800054</v>
      </c>
      <c r="E10" s="546">
        <v>56424223.468393929</v>
      </c>
    </row>
    <row r="11" spans="1:5" x14ac:dyDescent="0.3">
      <c r="A11" s="547" t="s">
        <v>312</v>
      </c>
      <c r="B11" s="548">
        <v>-3.0005126634899182E-2</v>
      </c>
      <c r="C11" s="548">
        <v>6.5139944559860607E-2</v>
      </c>
      <c r="D11" s="548">
        <v>7.0015258401214586E-2</v>
      </c>
      <c r="E11" s="548">
        <v>4.1854237471107059E-2</v>
      </c>
    </row>
    <row r="12" spans="1:5" x14ac:dyDescent="0.3">
      <c r="A12" s="4" t="s">
        <v>86</v>
      </c>
      <c r="B12" s="4"/>
      <c r="C12" s="4"/>
      <c r="D12" s="4"/>
      <c r="E12" s="4"/>
    </row>
    <row r="13" spans="1:5" x14ac:dyDescent="0.3">
      <c r="A13" s="4"/>
      <c r="B13" s="4"/>
      <c r="C13" s="4"/>
      <c r="D13" s="4"/>
      <c r="E13" s="4"/>
    </row>
    <row r="14" spans="1:5" x14ac:dyDescent="0.3">
      <c r="B14" s="427"/>
      <c r="C14" s="427"/>
      <c r="D14" s="427"/>
      <c r="E14" s="427"/>
    </row>
    <row r="15" spans="1:5" x14ac:dyDescent="0.3">
      <c r="B15" s="801"/>
      <c r="C15" s="801"/>
      <c r="D15" s="801"/>
      <c r="E15" s="801"/>
    </row>
    <row r="16" spans="1:5" x14ac:dyDescent="0.3">
      <c r="B16" s="427"/>
      <c r="C16" s="427"/>
      <c r="D16" s="427"/>
      <c r="E16" s="427"/>
    </row>
    <row r="17" spans="2:5" x14ac:dyDescent="0.3">
      <c r="B17" s="427"/>
      <c r="C17" s="427"/>
      <c r="D17" s="427"/>
      <c r="E17" s="427"/>
    </row>
    <row r="18" spans="2:5" x14ac:dyDescent="0.3">
      <c r="B18" s="801"/>
      <c r="C18" s="801"/>
      <c r="D18" s="801"/>
      <c r="E18" s="801"/>
    </row>
    <row r="21" spans="2:5" x14ac:dyDescent="0.3">
      <c r="B21" s="427"/>
      <c r="C21" s="427"/>
      <c r="D21" s="427"/>
      <c r="E21" s="427"/>
    </row>
    <row r="22" spans="2:5" x14ac:dyDescent="0.3">
      <c r="B22" s="427"/>
      <c r="C22" s="427"/>
      <c r="D22" s="427"/>
      <c r="E22" s="427"/>
    </row>
    <row r="23" spans="2:5" x14ac:dyDescent="0.3">
      <c r="B23" s="427"/>
      <c r="C23" s="427"/>
      <c r="D23" s="427"/>
      <c r="E23" s="427"/>
    </row>
    <row r="24" spans="2:5" x14ac:dyDescent="0.3">
      <c r="B24" s="427"/>
      <c r="C24" s="427"/>
      <c r="D24" s="427"/>
      <c r="E24" s="427"/>
    </row>
    <row r="25" spans="2:5" x14ac:dyDescent="0.3">
      <c r="B25" s="427"/>
      <c r="C25" s="427"/>
      <c r="D25" s="427"/>
      <c r="E25" s="427"/>
    </row>
    <row r="26" spans="2:5" x14ac:dyDescent="0.3">
      <c r="B26" s="427"/>
      <c r="C26" s="427"/>
      <c r="D26" s="427"/>
      <c r="E26" s="42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54E6-7497-4FB9-8E07-014B5F53F43C}">
  <dimension ref="A1:E13"/>
  <sheetViews>
    <sheetView showGridLines="0" workbookViewId="0">
      <selection activeCell="B23" sqref="B23"/>
    </sheetView>
  </sheetViews>
  <sheetFormatPr baseColWidth="10" defaultColWidth="11.44140625" defaultRowHeight="13.8" x14ac:dyDescent="0.3"/>
  <cols>
    <col min="1" max="1" width="36.33203125" style="382" bestFit="1" customWidth="1"/>
    <col min="2" max="16384" width="11.44140625" style="382"/>
  </cols>
  <sheetData>
    <row r="1" spans="1:5" x14ac:dyDescent="0.3">
      <c r="A1" s="403" t="s">
        <v>315</v>
      </c>
      <c r="B1" s="25"/>
      <c r="C1" s="25"/>
      <c r="D1" s="25"/>
      <c r="E1" s="25"/>
    </row>
    <row r="2" spans="1:5" x14ac:dyDescent="0.3">
      <c r="A2" s="403" t="s">
        <v>316</v>
      </c>
      <c r="B2" s="25"/>
      <c r="C2" s="25"/>
      <c r="D2" s="25"/>
      <c r="E2" s="25"/>
    </row>
    <row r="3" spans="1:5" x14ac:dyDescent="0.3">
      <c r="A3" s="403" t="s">
        <v>317</v>
      </c>
      <c r="B3" s="25"/>
      <c r="C3" s="25"/>
      <c r="D3" s="25"/>
      <c r="E3" s="25"/>
    </row>
    <row r="4" spans="1:5" x14ac:dyDescent="0.3">
      <c r="A4" s="32"/>
      <c r="B4" s="25"/>
      <c r="C4" s="25"/>
      <c r="D4" s="25"/>
      <c r="E4" s="25"/>
    </row>
    <row r="5" spans="1:5" x14ac:dyDescent="0.3">
      <c r="A5" s="528"/>
      <c r="B5" s="551">
        <v>2022</v>
      </c>
      <c r="C5" s="529">
        <v>2023</v>
      </c>
      <c r="D5" s="529">
        <v>2024</v>
      </c>
      <c r="E5" s="126">
        <v>2025</v>
      </c>
    </row>
    <row r="6" spans="1:5" x14ac:dyDescent="0.3">
      <c r="A6" s="552" t="s">
        <v>318</v>
      </c>
      <c r="B6" s="553"/>
      <c r="C6" s="554"/>
      <c r="D6" s="554"/>
      <c r="E6" s="555"/>
    </row>
    <row r="7" spans="1:5" x14ac:dyDescent="0.3">
      <c r="A7" s="532" t="s">
        <v>319</v>
      </c>
      <c r="B7" s="553">
        <v>1.6036387500986793E-2</v>
      </c>
      <c r="C7" s="554">
        <v>1.731512785126621E-2</v>
      </c>
      <c r="D7" s="554">
        <v>1.8496589822790011E-2</v>
      </c>
      <c r="E7" s="556">
        <v>1.9428239450864915E-2</v>
      </c>
    </row>
    <row r="8" spans="1:5" x14ac:dyDescent="0.3">
      <c r="A8" s="540" t="s">
        <v>320</v>
      </c>
      <c r="B8" s="553">
        <v>2.0999999999999908E-2</v>
      </c>
      <c r="C8" s="554">
        <v>5.5000000000000604E-3</v>
      </c>
      <c r="D8" s="554">
        <v>-3.8000000000000256E-3</v>
      </c>
      <c r="E8" s="556">
        <v>-9.000000000000008E-3</v>
      </c>
    </row>
    <row r="9" spans="1:5" x14ac:dyDescent="0.3">
      <c r="A9" s="119" t="s">
        <v>321</v>
      </c>
      <c r="B9" s="557"/>
      <c r="C9" s="558"/>
      <c r="D9" s="558"/>
      <c r="E9" s="452"/>
    </row>
    <row r="10" spans="1:5" x14ac:dyDescent="0.3">
      <c r="A10" s="540" t="s">
        <v>322</v>
      </c>
      <c r="B10" s="559">
        <v>288</v>
      </c>
      <c r="C10" s="560">
        <v>288</v>
      </c>
      <c r="D10" s="560">
        <v>288</v>
      </c>
      <c r="E10" s="561">
        <v>288</v>
      </c>
    </row>
    <row r="11" spans="1:5" x14ac:dyDescent="0.3">
      <c r="A11" s="562" t="s">
        <v>86</v>
      </c>
      <c r="B11" s="25"/>
      <c r="C11" s="25"/>
      <c r="D11" s="25"/>
      <c r="E11" s="25"/>
    </row>
    <row r="13" spans="1:5" x14ac:dyDescent="0.3">
      <c r="B13" s="563"/>
      <c r="C13" s="563"/>
      <c r="D13" s="563"/>
      <c r="E13" s="56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A76C-3A8C-43B9-BC7A-11BBF3ECE4C0}">
  <dimension ref="A1:J19"/>
  <sheetViews>
    <sheetView showGridLines="0" workbookViewId="0">
      <selection activeCell="E9" sqref="E9"/>
    </sheetView>
  </sheetViews>
  <sheetFormatPr baseColWidth="10" defaultColWidth="11.44140625" defaultRowHeight="13.8" x14ac:dyDescent="0.3"/>
  <cols>
    <col min="1" max="1" width="49.109375" style="382" customWidth="1"/>
    <col min="2" max="16384" width="11.44140625" style="382"/>
  </cols>
  <sheetData>
    <row r="1" spans="1:10" ht="13.05" x14ac:dyDescent="0.3">
      <c r="A1" s="403" t="s">
        <v>323</v>
      </c>
      <c r="B1" s="25"/>
      <c r="C1" s="25"/>
      <c r="D1" s="25"/>
      <c r="E1" s="25"/>
    </row>
    <row r="2" spans="1:10" x14ac:dyDescent="0.3">
      <c r="A2" s="403" t="s">
        <v>989</v>
      </c>
      <c r="B2" s="25"/>
      <c r="C2" s="25"/>
      <c r="D2" s="25"/>
      <c r="E2" s="25"/>
    </row>
    <row r="3" spans="1:10" ht="13.05" x14ac:dyDescent="0.3">
      <c r="A3" s="938" t="s">
        <v>324</v>
      </c>
      <c r="B3" s="939"/>
      <c r="C3" s="938"/>
      <c r="D3" s="939"/>
      <c r="E3" s="938"/>
    </row>
    <row r="4" spans="1:10" x14ac:dyDescent="0.3">
      <c r="A4" s="564" t="s">
        <v>325</v>
      </c>
      <c r="B4" s="271" t="s">
        <v>326</v>
      </c>
      <c r="C4" s="272" t="s">
        <v>327</v>
      </c>
      <c r="D4" s="271" t="s">
        <v>328</v>
      </c>
      <c r="E4" s="273" t="s">
        <v>329</v>
      </c>
    </row>
    <row r="5" spans="1:10" x14ac:dyDescent="0.3">
      <c r="A5" s="274" t="s">
        <v>330</v>
      </c>
      <c r="B5" s="275">
        <v>46848756.354794323</v>
      </c>
      <c r="C5" s="276">
        <v>49718614.477860965</v>
      </c>
      <c r="D5" s="275">
        <v>53048026.117502272</v>
      </c>
      <c r="E5" s="277">
        <v>55068246.99527473</v>
      </c>
      <c r="G5" s="463"/>
      <c r="H5" s="463"/>
      <c r="I5" s="463"/>
      <c r="J5" s="463"/>
    </row>
    <row r="6" spans="1:10" x14ac:dyDescent="0.3">
      <c r="A6" s="278" t="s">
        <v>29</v>
      </c>
      <c r="B6" s="279">
        <v>38920843.91842702</v>
      </c>
      <c r="C6" s="280">
        <v>41515513.2258159</v>
      </c>
      <c r="D6" s="279">
        <v>44576897.314309612</v>
      </c>
      <c r="E6" s="281">
        <v>46451126.416896164</v>
      </c>
      <c r="G6" s="463"/>
      <c r="H6" s="463"/>
      <c r="I6" s="463"/>
      <c r="J6" s="463"/>
    </row>
    <row r="7" spans="1:10" x14ac:dyDescent="0.3">
      <c r="A7" s="278" t="s">
        <v>331</v>
      </c>
      <c r="B7" s="279">
        <v>1347633.6735741012</v>
      </c>
      <c r="C7" s="280">
        <v>1214287.1449628538</v>
      </c>
      <c r="D7" s="279">
        <v>1157660.8050469577</v>
      </c>
      <c r="E7" s="281">
        <v>1304825.8290913121</v>
      </c>
      <c r="G7" s="463"/>
      <c r="H7" s="463"/>
      <c r="I7" s="463"/>
      <c r="J7" s="463"/>
    </row>
    <row r="8" spans="1:10" x14ac:dyDescent="0.3">
      <c r="A8" s="278" t="s">
        <v>332</v>
      </c>
      <c r="B8" s="279">
        <v>37573210.244852915</v>
      </c>
      <c r="C8" s="280">
        <v>40301226.080853045</v>
      </c>
      <c r="D8" s="279">
        <v>43419236.509262651</v>
      </c>
      <c r="E8" s="281">
        <v>45146300.587804854</v>
      </c>
      <c r="G8" s="463"/>
      <c r="H8" s="463"/>
      <c r="I8" s="463"/>
      <c r="J8" s="463"/>
    </row>
    <row r="9" spans="1:10" x14ac:dyDescent="0.3">
      <c r="A9" s="278" t="s">
        <v>32</v>
      </c>
      <c r="B9" s="279">
        <v>689640.34112063865</v>
      </c>
      <c r="C9" s="280">
        <v>806609.5580232963</v>
      </c>
      <c r="D9" s="279">
        <v>899645.65761881217</v>
      </c>
      <c r="E9" s="281">
        <v>859633.17752930033</v>
      </c>
      <c r="G9" s="463"/>
      <c r="H9" s="463"/>
      <c r="I9" s="463"/>
      <c r="J9" s="463"/>
    </row>
    <row r="10" spans="1:10" x14ac:dyDescent="0.3">
      <c r="A10" s="278" t="s">
        <v>333</v>
      </c>
      <c r="B10" s="279">
        <v>2813224.1970447856</v>
      </c>
      <c r="C10" s="280">
        <v>2851193.5750446287</v>
      </c>
      <c r="D10" s="279">
        <v>2897741.309916554</v>
      </c>
      <c r="E10" s="281">
        <v>2951157.9395734277</v>
      </c>
      <c r="G10" s="463"/>
      <c r="H10" s="463"/>
      <c r="I10" s="463"/>
      <c r="J10" s="463"/>
    </row>
    <row r="11" spans="1:10" ht="15" x14ac:dyDescent="0.3">
      <c r="A11" s="282" t="s">
        <v>334</v>
      </c>
      <c r="B11" s="283">
        <v>4425047.898201881</v>
      </c>
      <c r="C11" s="284">
        <v>4545298.118977135</v>
      </c>
      <c r="D11" s="283">
        <v>4673741.8356572948</v>
      </c>
      <c r="E11" s="285">
        <v>4806329.4612758411</v>
      </c>
      <c r="G11" s="463"/>
      <c r="H11" s="463"/>
      <c r="I11" s="463"/>
      <c r="J11" s="463"/>
    </row>
    <row r="12" spans="1:10" ht="39" customHeight="1" x14ac:dyDescent="0.3">
      <c r="A12" s="939" t="s">
        <v>335</v>
      </c>
      <c r="B12" s="939"/>
      <c r="C12" s="939"/>
      <c r="D12" s="939"/>
      <c r="E12" s="939"/>
    </row>
    <row r="13" spans="1:10" ht="13.05" x14ac:dyDescent="0.3">
      <c r="A13" s="417" t="s">
        <v>86</v>
      </c>
      <c r="B13" s="565"/>
      <c r="C13" s="565"/>
      <c r="D13" s="565"/>
      <c r="E13" s="565"/>
      <c r="G13" s="513"/>
      <c r="H13" s="513"/>
      <c r="I13" s="513"/>
      <c r="J13" s="513"/>
    </row>
    <row r="14" spans="1:10" ht="13.05" x14ac:dyDescent="0.3">
      <c r="A14" s="417"/>
      <c r="B14" s="566"/>
      <c r="C14" s="566"/>
      <c r="D14" s="566"/>
      <c r="E14" s="566"/>
      <c r="G14" s="513"/>
      <c r="H14" s="513"/>
      <c r="I14" s="513"/>
      <c r="J14" s="513"/>
    </row>
    <row r="15" spans="1:10" ht="13.05" x14ac:dyDescent="0.3">
      <c r="G15" s="513"/>
      <c r="H15" s="513"/>
      <c r="I15" s="513"/>
      <c r="J15" s="513"/>
    </row>
    <row r="16" spans="1:10" ht="13.05" x14ac:dyDescent="0.3">
      <c r="G16" s="513"/>
      <c r="H16" s="513"/>
      <c r="I16" s="513"/>
      <c r="J16" s="513"/>
    </row>
    <row r="17" spans="7:10" ht="13.05" x14ac:dyDescent="0.3">
      <c r="G17" s="513"/>
      <c r="H17" s="513"/>
      <c r="I17" s="513"/>
      <c r="J17" s="513"/>
    </row>
    <row r="18" spans="7:10" ht="13.05" x14ac:dyDescent="0.3">
      <c r="G18" s="513"/>
      <c r="H18" s="513"/>
      <c r="I18" s="513"/>
      <c r="J18" s="513"/>
    </row>
    <row r="19" spans="7:10" ht="13.05" x14ac:dyDescent="0.3">
      <c r="G19" s="513"/>
      <c r="H19" s="513"/>
      <c r="I19" s="513"/>
      <c r="J19" s="513"/>
    </row>
  </sheetData>
  <mergeCells count="2">
    <mergeCell ref="A3:E3"/>
    <mergeCell ref="A12:E12"/>
  </mergeCells>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1864-FC53-4E11-BCB1-1576FB04165B}">
  <dimension ref="A1:K29"/>
  <sheetViews>
    <sheetView showGridLines="0" topLeftCell="B1" workbookViewId="0">
      <selection activeCell="E6" sqref="E6"/>
    </sheetView>
  </sheetViews>
  <sheetFormatPr baseColWidth="10" defaultColWidth="11.44140625" defaultRowHeight="13.8" x14ac:dyDescent="0.3"/>
  <cols>
    <col min="1" max="1" width="54.6640625" style="382" customWidth="1"/>
    <col min="2" max="16384" width="11.44140625" style="382"/>
  </cols>
  <sheetData>
    <row r="1" spans="1:11" x14ac:dyDescent="0.3">
      <c r="A1" s="403" t="s">
        <v>336</v>
      </c>
      <c r="B1" s="25"/>
      <c r="C1" s="25"/>
      <c r="D1" s="25"/>
      <c r="E1" s="25"/>
    </row>
    <row r="2" spans="1:11" x14ac:dyDescent="0.3">
      <c r="A2" s="403" t="s">
        <v>337</v>
      </c>
      <c r="B2" s="25"/>
      <c r="C2" s="25"/>
      <c r="D2" s="25"/>
      <c r="E2" s="25"/>
    </row>
    <row r="3" spans="1:11" x14ac:dyDescent="0.3">
      <c r="A3" s="404" t="s">
        <v>338</v>
      </c>
      <c r="B3" s="25"/>
      <c r="C3" s="25"/>
      <c r="D3" s="25"/>
      <c r="E3" s="25"/>
    </row>
    <row r="4" spans="1:11" x14ac:dyDescent="0.3">
      <c r="A4" s="32"/>
      <c r="B4" s="25"/>
      <c r="C4" s="25"/>
      <c r="D4" s="25"/>
      <c r="E4" s="25"/>
    </row>
    <row r="5" spans="1:11" x14ac:dyDescent="0.3">
      <c r="A5" s="567"/>
      <c r="B5" s="568">
        <v>2022</v>
      </c>
      <c r="C5" s="568">
        <v>2023</v>
      </c>
      <c r="D5" s="568">
        <v>2024</v>
      </c>
      <c r="E5" s="568">
        <v>2025</v>
      </c>
    </row>
    <row r="6" spans="1:11" x14ac:dyDescent="0.3">
      <c r="A6" s="569" t="s">
        <v>339</v>
      </c>
      <c r="B6" s="570">
        <v>54754611</v>
      </c>
      <c r="C6" s="570">
        <v>54738575</v>
      </c>
      <c r="D6" s="571">
        <v>55027196</v>
      </c>
      <c r="E6" s="570">
        <v>55793585</v>
      </c>
      <c r="G6" s="463"/>
      <c r="H6" s="463"/>
      <c r="I6" s="463"/>
      <c r="J6" s="463"/>
      <c r="K6" s="463"/>
    </row>
    <row r="7" spans="1:11" x14ac:dyDescent="0.3">
      <c r="A7" s="572" t="s">
        <v>340</v>
      </c>
      <c r="B7" s="573">
        <v>54805295</v>
      </c>
      <c r="C7" s="573">
        <v>54585741</v>
      </c>
      <c r="D7" s="574">
        <v>54799600</v>
      </c>
      <c r="E7" s="573">
        <v>55504871</v>
      </c>
      <c r="H7" s="478"/>
      <c r="I7" s="478"/>
      <c r="J7" s="478"/>
      <c r="K7" s="478"/>
    </row>
    <row r="8" spans="1:11" x14ac:dyDescent="0.3">
      <c r="A8" s="575" t="s">
        <v>341</v>
      </c>
      <c r="B8" s="576">
        <v>-2.2292433158602853E-2</v>
      </c>
      <c r="C8" s="576">
        <v>-4.0060727708882693E-3</v>
      </c>
      <c r="D8" s="577">
        <v>3.9178546646458923E-3</v>
      </c>
      <c r="E8" s="576">
        <v>1.2870002700749561E-2</v>
      </c>
    </row>
    <row r="9" spans="1:11" x14ac:dyDescent="0.3">
      <c r="A9" s="578" t="s">
        <v>342</v>
      </c>
      <c r="B9" s="579">
        <v>50684</v>
      </c>
      <c r="C9" s="579">
        <v>-152834</v>
      </c>
      <c r="D9" s="580">
        <v>-227596</v>
      </c>
      <c r="E9" s="579">
        <v>-288714</v>
      </c>
    </row>
    <row r="10" spans="1:11" x14ac:dyDescent="0.3">
      <c r="A10" s="578" t="s">
        <v>343</v>
      </c>
      <c r="B10" s="581">
        <v>9.2565720172865795E-4</v>
      </c>
      <c r="C10" s="581">
        <v>-2.7920712221682908E-3</v>
      </c>
      <c r="D10" s="582">
        <v>-4.1360639201023508E-3</v>
      </c>
      <c r="E10" s="581">
        <v>-5.1746809243392589E-3</v>
      </c>
    </row>
    <row r="11" spans="1:11" x14ac:dyDescent="0.3">
      <c r="A11" s="583" t="s">
        <v>344</v>
      </c>
      <c r="B11" s="584">
        <v>2.2799087271801362E-4</v>
      </c>
      <c r="C11" s="584">
        <v>-6.6751963511360829E-4</v>
      </c>
      <c r="D11" s="585">
        <v>-9.6984051088789321E-4</v>
      </c>
      <c r="E11" s="584">
        <v>-1.2060576582482814E-3</v>
      </c>
    </row>
    <row r="12" spans="1:11" x14ac:dyDescent="0.3">
      <c r="A12" s="25" t="s">
        <v>86</v>
      </c>
      <c r="B12" s="25"/>
      <c r="C12" s="25"/>
      <c r="D12" s="25"/>
      <c r="E12" s="25"/>
    </row>
    <row r="13" spans="1:11" x14ac:dyDescent="0.3">
      <c r="A13" s="25"/>
      <c r="B13" s="25"/>
      <c r="C13" s="25"/>
      <c r="D13" s="25"/>
      <c r="E13" s="25"/>
    </row>
    <row r="14" spans="1:11" x14ac:dyDescent="0.3">
      <c r="B14" s="463"/>
      <c r="C14" s="463"/>
      <c r="D14" s="463"/>
      <c r="E14" s="463"/>
    </row>
    <row r="16" spans="1:11" x14ac:dyDescent="0.3">
      <c r="B16" s="477"/>
      <c r="C16" s="477"/>
      <c r="D16" s="477"/>
      <c r="E16" s="477"/>
    </row>
    <row r="17" spans="2:5" x14ac:dyDescent="0.3">
      <c r="B17" s="427"/>
      <c r="C17" s="427"/>
      <c r="D17" s="427"/>
      <c r="E17" s="427"/>
    </row>
    <row r="18" spans="2:5" x14ac:dyDescent="0.3">
      <c r="B18" s="801"/>
      <c r="C18" s="801"/>
      <c r="D18" s="801"/>
      <c r="E18" s="801"/>
    </row>
    <row r="19" spans="2:5" x14ac:dyDescent="0.3">
      <c r="B19" s="427"/>
      <c r="C19" s="427"/>
      <c r="D19" s="427"/>
      <c r="E19" s="427"/>
    </row>
    <row r="20" spans="2:5" x14ac:dyDescent="0.3">
      <c r="B20" s="801"/>
      <c r="C20" s="801"/>
      <c r="D20" s="801"/>
      <c r="E20" s="801"/>
    </row>
    <row r="21" spans="2:5" x14ac:dyDescent="0.3">
      <c r="B21" s="801"/>
      <c r="C21" s="801"/>
      <c r="D21" s="801"/>
      <c r="E21" s="801"/>
    </row>
    <row r="24" spans="2:5" x14ac:dyDescent="0.3">
      <c r="B24" s="802"/>
      <c r="C24" s="802"/>
      <c r="D24" s="802"/>
      <c r="E24" s="802"/>
    </row>
    <row r="25" spans="2:5" x14ac:dyDescent="0.3">
      <c r="B25" s="802"/>
      <c r="C25" s="802"/>
      <c r="D25" s="802"/>
      <c r="E25" s="802"/>
    </row>
    <row r="26" spans="2:5" x14ac:dyDescent="0.3">
      <c r="B26" s="802"/>
      <c r="C26" s="802"/>
      <c r="D26" s="802"/>
      <c r="E26" s="802"/>
    </row>
    <row r="27" spans="2:5" x14ac:dyDescent="0.3">
      <c r="B27" s="802"/>
      <c r="C27" s="802"/>
      <c r="D27" s="802"/>
      <c r="E27" s="802"/>
    </row>
    <row r="28" spans="2:5" x14ac:dyDescent="0.3">
      <c r="B28" s="802"/>
      <c r="C28" s="802"/>
      <c r="D28" s="802"/>
      <c r="E28" s="802"/>
    </row>
    <row r="29" spans="2:5" x14ac:dyDescent="0.3">
      <c r="B29" s="802"/>
      <c r="C29" s="802"/>
      <c r="D29" s="802"/>
      <c r="E29" s="802"/>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C617-FCD5-4149-8D85-E7CEAB65B8DD}">
  <dimension ref="A1:E19"/>
  <sheetViews>
    <sheetView showGridLines="0" topLeftCell="B1" workbookViewId="0">
      <selection activeCell="E8" sqref="E8"/>
    </sheetView>
  </sheetViews>
  <sheetFormatPr baseColWidth="10" defaultColWidth="11.44140625" defaultRowHeight="13.8" x14ac:dyDescent="0.3"/>
  <cols>
    <col min="1" max="1" width="40.5546875" style="382" bestFit="1" customWidth="1"/>
    <col min="2" max="16384" width="11.44140625" style="382"/>
  </cols>
  <sheetData>
    <row r="1" spans="1:5" x14ac:dyDescent="0.3">
      <c r="A1" s="118" t="s">
        <v>1001</v>
      </c>
      <c r="B1" s="25"/>
      <c r="C1" s="25"/>
      <c r="D1" s="25"/>
      <c r="E1" s="25"/>
    </row>
    <row r="2" spans="1:5" x14ac:dyDescent="0.3">
      <c r="A2" s="118" t="s">
        <v>346</v>
      </c>
      <c r="B2" s="25"/>
      <c r="C2" s="25"/>
      <c r="D2" s="25"/>
      <c r="E2" s="25"/>
    </row>
    <row r="3" spans="1:5" x14ac:dyDescent="0.3">
      <c r="A3" s="404" t="s">
        <v>347</v>
      </c>
      <c r="B3" s="25"/>
      <c r="C3" s="25"/>
      <c r="D3" s="25"/>
      <c r="E3" s="25"/>
    </row>
    <row r="4" spans="1:5" x14ac:dyDescent="0.3">
      <c r="A4" s="404"/>
      <c r="B4" s="25"/>
      <c r="C4" s="25"/>
      <c r="D4" s="25"/>
      <c r="E4" s="25"/>
    </row>
    <row r="5" spans="1:5" x14ac:dyDescent="0.3">
      <c r="A5" s="586"/>
      <c r="B5" s="587">
        <v>2022</v>
      </c>
      <c r="C5" s="588">
        <v>2023</v>
      </c>
      <c r="D5" s="587">
        <v>2024</v>
      </c>
      <c r="E5" s="587">
        <v>2025</v>
      </c>
    </row>
    <row r="6" spans="1:5" x14ac:dyDescent="0.3">
      <c r="A6" s="294" t="s">
        <v>348</v>
      </c>
      <c r="B6" s="589">
        <v>54805295</v>
      </c>
      <c r="C6" s="589">
        <v>54585741</v>
      </c>
      <c r="D6" s="589">
        <v>54799600</v>
      </c>
      <c r="E6" s="589">
        <v>55504871</v>
      </c>
    </row>
    <row r="7" spans="1:5" x14ac:dyDescent="0.3">
      <c r="A7" s="299" t="s">
        <v>349</v>
      </c>
      <c r="B7" s="590">
        <v>53574454.329789072</v>
      </c>
      <c r="C7" s="590">
        <v>54576214.656255871</v>
      </c>
      <c r="D7" s="590">
        <v>54794048.830485687</v>
      </c>
      <c r="E7" s="590">
        <v>55501851.498957843</v>
      </c>
    </row>
    <row r="8" spans="1:5" x14ac:dyDescent="0.3">
      <c r="A8" s="591" t="s">
        <v>350</v>
      </c>
      <c r="B8" s="592">
        <v>1230840.6702109277</v>
      </c>
      <c r="C8" s="592">
        <v>9526.3437441289425</v>
      </c>
      <c r="D8" s="592">
        <v>5551.1695143133402</v>
      </c>
      <c r="E8" s="592">
        <v>3019.5010421574116</v>
      </c>
    </row>
    <row r="9" spans="1:5" x14ac:dyDescent="0.3">
      <c r="A9" s="25" t="s">
        <v>86</v>
      </c>
      <c r="B9" s="25"/>
      <c r="C9" s="25"/>
      <c r="D9" s="25"/>
      <c r="E9" s="25"/>
    </row>
    <row r="11" spans="1:5" x14ac:dyDescent="0.3">
      <c r="B11" s="463"/>
      <c r="C11" s="463"/>
      <c r="D11" s="463"/>
      <c r="E11" s="463"/>
    </row>
    <row r="12" spans="1:5" x14ac:dyDescent="0.3">
      <c r="B12" s="427"/>
      <c r="C12" s="427"/>
      <c r="D12" s="427"/>
      <c r="E12" s="427"/>
    </row>
    <row r="13" spans="1:5" x14ac:dyDescent="0.3">
      <c r="B13" s="427"/>
      <c r="C13" s="427"/>
      <c r="D13" s="427"/>
      <c r="E13" s="427"/>
    </row>
    <row r="16" spans="1:5" x14ac:dyDescent="0.3">
      <c r="B16" s="513"/>
      <c r="C16" s="513"/>
      <c r="D16" s="513"/>
      <c r="E16" s="513"/>
    </row>
    <row r="17" spans="2:5" x14ac:dyDescent="0.3">
      <c r="B17" s="513"/>
      <c r="C17" s="513"/>
      <c r="D17" s="513"/>
      <c r="E17" s="513"/>
    </row>
    <row r="18" spans="2:5" x14ac:dyDescent="0.3">
      <c r="B18" s="513"/>
      <c r="C18" s="513"/>
      <c r="D18" s="513"/>
      <c r="E18" s="513"/>
    </row>
    <row r="19" spans="2:5" x14ac:dyDescent="0.3">
      <c r="B19" s="513"/>
      <c r="C19" s="513"/>
      <c r="D19" s="513"/>
      <c r="E19" s="513"/>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9516-9E39-4482-B68F-0FB947CBC952}">
  <dimension ref="A1:M25"/>
  <sheetViews>
    <sheetView showGridLines="0" tabSelected="1" workbookViewId="0">
      <selection activeCell="E23" sqref="E23"/>
    </sheetView>
  </sheetViews>
  <sheetFormatPr baseColWidth="10" defaultColWidth="11.44140625" defaultRowHeight="13.8" x14ac:dyDescent="0.3"/>
  <cols>
    <col min="1" max="1" width="3.44140625" style="382" customWidth="1"/>
    <col min="2" max="2" width="50.44140625" style="382" customWidth="1"/>
    <col min="3" max="16384" width="11.44140625" style="382"/>
  </cols>
  <sheetData>
    <row r="1" spans="1:12" x14ac:dyDescent="0.3">
      <c r="A1" s="403" t="s">
        <v>351</v>
      </c>
      <c r="B1" s="25"/>
      <c r="C1" s="25"/>
      <c r="D1" s="25"/>
      <c r="E1" s="25"/>
      <c r="F1" s="25"/>
    </row>
    <row r="2" spans="1:12" x14ac:dyDescent="0.3">
      <c r="A2" s="403" t="s">
        <v>1077</v>
      </c>
      <c r="B2" s="25"/>
      <c r="C2" s="25"/>
      <c r="D2" s="25"/>
      <c r="E2" s="25"/>
      <c r="F2" s="25"/>
    </row>
    <row r="3" spans="1:12" x14ac:dyDescent="0.3">
      <c r="A3" s="404" t="s">
        <v>234</v>
      </c>
      <c r="B3" s="25"/>
      <c r="C3" s="25"/>
      <c r="D3" s="25"/>
      <c r="E3" s="25"/>
      <c r="F3" s="25"/>
    </row>
    <row r="4" spans="1:12" x14ac:dyDescent="0.3">
      <c r="A4" s="403"/>
      <c r="B4" s="25"/>
      <c r="C4" s="25"/>
      <c r="D4" s="25"/>
      <c r="E4" s="25"/>
      <c r="F4" s="25"/>
    </row>
    <row r="5" spans="1:12" x14ac:dyDescent="0.3">
      <c r="A5" s="528"/>
      <c r="B5" s="593"/>
      <c r="C5" s="30">
        <v>2022</v>
      </c>
      <c r="D5" s="30">
        <v>2023</v>
      </c>
      <c r="E5" s="30">
        <v>2024</v>
      </c>
      <c r="F5" s="30">
        <v>2025</v>
      </c>
    </row>
    <row r="6" spans="1:12" x14ac:dyDescent="0.3">
      <c r="A6" s="121" t="s">
        <v>22</v>
      </c>
      <c r="B6" s="404" t="s">
        <v>352</v>
      </c>
      <c r="C6" s="594">
        <v>47518419.351904079</v>
      </c>
      <c r="D6" s="594">
        <v>50613766.554059319</v>
      </c>
      <c r="E6" s="594">
        <v>54157502.498000532</v>
      </c>
      <c r="F6" s="594">
        <v>56424223.468393922</v>
      </c>
      <c r="H6" s="463"/>
      <c r="I6" s="463"/>
      <c r="J6" s="463"/>
      <c r="K6" s="463"/>
      <c r="L6" s="463"/>
    </row>
    <row r="7" spans="1:12" x14ac:dyDescent="0.3">
      <c r="A7" s="121" t="s">
        <v>23</v>
      </c>
      <c r="B7" s="404" t="s">
        <v>353</v>
      </c>
      <c r="C7" s="154">
        <v>54805294.600298069</v>
      </c>
      <c r="D7" s="154">
        <v>54585741.020858869</v>
      </c>
      <c r="E7" s="437">
        <v>54799600.393953681</v>
      </c>
      <c r="F7" s="437">
        <v>55504871.007755838</v>
      </c>
      <c r="H7" s="463"/>
      <c r="I7" s="463"/>
      <c r="J7" s="463"/>
      <c r="K7" s="463"/>
      <c r="L7" s="463"/>
    </row>
    <row r="8" spans="1:12" x14ac:dyDescent="0.3">
      <c r="A8" s="121" t="s">
        <v>135</v>
      </c>
      <c r="B8" s="404" t="s">
        <v>354</v>
      </c>
      <c r="C8" s="154">
        <v>46848756.354794323</v>
      </c>
      <c r="D8" s="154">
        <v>49718614.477860965</v>
      </c>
      <c r="E8" s="437">
        <v>53048026.117502272</v>
      </c>
      <c r="F8" s="437">
        <v>55068246.99527473</v>
      </c>
      <c r="H8" s="463"/>
      <c r="I8" s="463"/>
      <c r="J8" s="463"/>
      <c r="K8" s="463"/>
      <c r="L8" s="463"/>
    </row>
    <row r="9" spans="1:12" x14ac:dyDescent="0.3">
      <c r="A9" s="119" t="s">
        <v>355</v>
      </c>
      <c r="B9" s="403" t="s">
        <v>356</v>
      </c>
      <c r="C9" s="595">
        <v>-3.944</v>
      </c>
      <c r="D9" s="595">
        <v>-2.944</v>
      </c>
      <c r="E9" s="596">
        <v>-1.944</v>
      </c>
      <c r="F9" s="596">
        <v>-0.94399999999999995</v>
      </c>
      <c r="H9" s="477"/>
      <c r="I9" s="477"/>
      <c r="J9" s="477"/>
      <c r="K9" s="477"/>
      <c r="L9" s="477"/>
    </row>
    <row r="10" spans="1:12" x14ac:dyDescent="0.3">
      <c r="A10" s="121" t="s">
        <v>357</v>
      </c>
      <c r="B10" s="404" t="s">
        <v>358</v>
      </c>
      <c r="C10" s="154">
        <v>55654551.977823175</v>
      </c>
      <c r="D10" s="154">
        <v>56493700.21302551</v>
      </c>
      <c r="E10" s="154">
        <v>57632949.631857842</v>
      </c>
      <c r="F10" s="154">
        <v>57339591.759000927</v>
      </c>
      <c r="H10" s="463"/>
      <c r="I10" s="463"/>
      <c r="J10" s="463"/>
      <c r="K10" s="463"/>
      <c r="L10" s="463"/>
    </row>
    <row r="11" spans="1:12" x14ac:dyDescent="0.3">
      <c r="A11" s="121" t="s">
        <v>359</v>
      </c>
      <c r="B11" s="404" t="s">
        <v>360</v>
      </c>
      <c r="C11" s="154">
        <v>849257.37752510607</v>
      </c>
      <c r="D11" s="154">
        <v>1907959.1921666414</v>
      </c>
      <c r="E11" s="154">
        <v>2833349.2379041612</v>
      </c>
      <c r="F11" s="154">
        <v>1834720.7512450889</v>
      </c>
      <c r="H11" s="597"/>
      <c r="I11" s="463"/>
      <c r="J11" s="463"/>
      <c r="K11" s="463"/>
      <c r="L11" s="463"/>
    </row>
    <row r="12" spans="1:12" x14ac:dyDescent="0.3">
      <c r="A12" s="121" t="s">
        <v>361</v>
      </c>
      <c r="B12" s="404" t="s">
        <v>362</v>
      </c>
      <c r="C12" s="154">
        <v>1213.1728319144981</v>
      </c>
      <c r="D12" s="154">
        <v>2790.2298803255944</v>
      </c>
      <c r="E12" s="154">
        <v>4247.0721417177483</v>
      </c>
      <c r="F12" s="154">
        <v>2819.3941624972554</v>
      </c>
      <c r="H12" s="597"/>
      <c r="I12" s="513"/>
      <c r="J12" s="513"/>
      <c r="K12" s="513"/>
      <c r="L12" s="513"/>
    </row>
    <row r="13" spans="1:12" x14ac:dyDescent="0.3">
      <c r="A13" s="121" t="s">
        <v>363</v>
      </c>
      <c r="B13" s="404" t="s">
        <v>364</v>
      </c>
      <c r="C13" s="155">
        <v>0.38037120550687509</v>
      </c>
      <c r="D13" s="155">
        <v>0.82907170225799565</v>
      </c>
      <c r="E13" s="155">
        <v>1.2013353990401734</v>
      </c>
      <c r="F13" s="155">
        <v>0.76253346403435296</v>
      </c>
      <c r="H13" s="598"/>
      <c r="I13" s="477"/>
      <c r="J13" s="477"/>
      <c r="K13" s="477"/>
      <c r="L13" s="477"/>
    </row>
    <row r="14" spans="1:12" x14ac:dyDescent="0.3">
      <c r="A14" s="123" t="s">
        <v>365</v>
      </c>
      <c r="B14" s="599" t="s">
        <v>366</v>
      </c>
      <c r="C14" s="600">
        <v>-3.6440667540661726</v>
      </c>
      <c r="D14" s="600">
        <v>-2.5550266629483609</v>
      </c>
      <c r="E14" s="601">
        <v>-1.4735838468271183</v>
      </c>
      <c r="F14" s="601">
        <v>-0.38043879594760344</v>
      </c>
      <c r="H14" s="477"/>
      <c r="I14" s="477"/>
      <c r="J14" s="477"/>
      <c r="K14" s="477"/>
      <c r="L14" s="477"/>
    </row>
    <row r="15" spans="1:12" x14ac:dyDescent="0.3">
      <c r="A15" s="843" t="s">
        <v>86</v>
      </c>
      <c r="B15" s="843"/>
      <c r="C15" s="25"/>
      <c r="D15" s="25"/>
      <c r="E15" s="25"/>
      <c r="F15" s="25"/>
    </row>
    <row r="16" spans="1:12" x14ac:dyDescent="0.3">
      <c r="A16" s="25"/>
      <c r="B16" s="25"/>
      <c r="C16" s="25"/>
      <c r="D16" s="25"/>
      <c r="E16" s="25"/>
      <c r="F16" s="25"/>
    </row>
    <row r="17" spans="1:13" x14ac:dyDescent="0.3">
      <c r="A17" s="4"/>
      <c r="B17" s="4"/>
      <c r="C17" s="23"/>
      <c r="D17" s="23"/>
      <c r="E17" s="23"/>
      <c r="F17" s="23"/>
      <c r="H17" s="427"/>
      <c r="I17" s="427"/>
      <c r="J17" s="427"/>
      <c r="K17" s="427"/>
      <c r="L17" s="427"/>
      <c r="M17" s="427"/>
    </row>
    <row r="18" spans="1:13" x14ac:dyDescent="0.3">
      <c r="C18" s="427"/>
      <c r="D18" s="427"/>
      <c r="E18" s="427"/>
      <c r="F18" s="427"/>
      <c r="H18" s="427"/>
      <c r="I18" s="427"/>
      <c r="J18" s="427"/>
      <c r="K18" s="427"/>
      <c r="L18" s="427"/>
      <c r="M18" s="427"/>
    </row>
    <row r="19" spans="1:13" x14ac:dyDescent="0.3">
      <c r="C19" s="427"/>
      <c r="D19" s="427"/>
      <c r="E19" s="427"/>
      <c r="F19" s="427"/>
      <c r="H19" s="427"/>
      <c r="I19" s="427"/>
      <c r="J19" s="427"/>
      <c r="K19" s="427"/>
      <c r="L19" s="427"/>
      <c r="M19" s="427"/>
    </row>
    <row r="20" spans="1:13" x14ac:dyDescent="0.3">
      <c r="H20" s="427"/>
      <c r="I20" s="427"/>
      <c r="J20" s="427"/>
      <c r="K20" s="427"/>
      <c r="L20" s="427"/>
      <c r="M20" s="427"/>
    </row>
    <row r="21" spans="1:13" x14ac:dyDescent="0.3">
      <c r="C21" s="427"/>
      <c r="D21" s="427"/>
      <c r="E21" s="427"/>
      <c r="F21" s="427"/>
      <c r="H21" s="427"/>
      <c r="I21" s="427"/>
      <c r="J21" s="427"/>
      <c r="K21" s="427"/>
      <c r="L21" s="427"/>
      <c r="M21" s="427"/>
    </row>
    <row r="22" spans="1:13" x14ac:dyDescent="0.3">
      <c r="C22" s="427"/>
      <c r="D22" s="427"/>
      <c r="E22" s="427"/>
      <c r="F22" s="427"/>
      <c r="H22" s="427"/>
      <c r="I22" s="427"/>
      <c r="J22" s="427"/>
      <c r="K22" s="427"/>
      <c r="L22" s="427"/>
      <c r="M22" s="427"/>
    </row>
    <row r="23" spans="1:13" x14ac:dyDescent="0.3">
      <c r="C23" s="427"/>
      <c r="D23" s="427"/>
      <c r="E23" s="427"/>
      <c r="F23" s="427"/>
      <c r="H23" s="427"/>
      <c r="I23" s="427"/>
      <c r="J23" s="427"/>
      <c r="K23" s="427"/>
      <c r="L23" s="427"/>
      <c r="M23" s="427"/>
    </row>
    <row r="24" spans="1:13" x14ac:dyDescent="0.3">
      <c r="H24" s="427"/>
      <c r="I24" s="427"/>
      <c r="J24" s="427"/>
      <c r="K24" s="427"/>
      <c r="L24" s="427"/>
      <c r="M24" s="427"/>
    </row>
    <row r="25" spans="1:13" x14ac:dyDescent="0.3">
      <c r="H25" s="427"/>
      <c r="I25" s="427"/>
      <c r="J25" s="427"/>
      <c r="K25" s="427"/>
      <c r="L25" s="427"/>
      <c r="M25" s="427"/>
    </row>
  </sheetData>
  <mergeCells count="1">
    <mergeCell ref="A15:B1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07BE-80F5-44B0-A852-2C12E5EA6721}">
  <dimension ref="A1:L23"/>
  <sheetViews>
    <sheetView showGridLines="0" topLeftCell="B1" workbookViewId="0">
      <selection activeCell="E9" sqref="E9"/>
    </sheetView>
  </sheetViews>
  <sheetFormatPr baseColWidth="10" defaultColWidth="11.44140625" defaultRowHeight="13.8" x14ac:dyDescent="0.3"/>
  <cols>
    <col min="1" max="1" width="46.5546875" style="382" customWidth="1"/>
    <col min="2" max="4" width="11.44140625" style="382"/>
    <col min="5" max="5" width="12.5546875" style="382" bestFit="1" customWidth="1"/>
    <col min="6" max="16384" width="11.44140625" style="382"/>
  </cols>
  <sheetData>
    <row r="1" spans="1:12" x14ac:dyDescent="0.3">
      <c r="A1" s="1" t="s">
        <v>345</v>
      </c>
      <c r="B1" s="4"/>
      <c r="C1" s="4"/>
      <c r="D1" s="4"/>
      <c r="E1" s="4"/>
    </row>
    <row r="2" spans="1:12" x14ac:dyDescent="0.3">
      <c r="A2" s="1" t="s">
        <v>367</v>
      </c>
      <c r="B2" s="4"/>
      <c r="C2" s="4"/>
      <c r="D2" s="4"/>
      <c r="E2" s="4"/>
    </row>
    <row r="3" spans="1:12" x14ac:dyDescent="0.3">
      <c r="A3" s="2" t="s">
        <v>310</v>
      </c>
      <c r="B3" s="4"/>
      <c r="C3" s="4"/>
      <c r="D3" s="4"/>
      <c r="E3" s="4"/>
    </row>
    <row r="4" spans="1:12" x14ac:dyDescent="0.3">
      <c r="A4" s="2"/>
      <c r="B4" s="4"/>
      <c r="C4" s="4"/>
      <c r="D4" s="4"/>
      <c r="E4" s="4"/>
    </row>
    <row r="5" spans="1:12" x14ac:dyDescent="0.3">
      <c r="A5" s="602"/>
      <c r="B5" s="603">
        <v>2022</v>
      </c>
      <c r="C5" s="604">
        <v>2023</v>
      </c>
      <c r="D5" s="604">
        <v>2024</v>
      </c>
      <c r="E5" s="605">
        <v>2025</v>
      </c>
      <c r="G5" s="606"/>
      <c r="H5" s="606"/>
    </row>
    <row r="6" spans="1:12" x14ac:dyDescent="0.3">
      <c r="A6" s="8" t="s">
        <v>368</v>
      </c>
      <c r="B6" s="607">
        <v>54754611</v>
      </c>
      <c r="C6" s="607">
        <v>55606077</v>
      </c>
      <c r="D6" s="607">
        <v>57297408</v>
      </c>
      <c r="E6" s="607">
        <v>57470309</v>
      </c>
      <c r="G6" s="463"/>
      <c r="H6" s="463"/>
      <c r="I6" s="463"/>
      <c r="J6" s="463"/>
      <c r="K6" s="463"/>
      <c r="L6" s="463"/>
    </row>
    <row r="7" spans="1:12" x14ac:dyDescent="0.3">
      <c r="A7" s="9" t="s">
        <v>990</v>
      </c>
      <c r="B7" s="608">
        <v>-2.4E-2</v>
      </c>
      <c r="C7" s="608">
        <v>2.5999999999999999E-2</v>
      </c>
      <c r="D7" s="608">
        <v>4.1000000000000002E-2</v>
      </c>
      <c r="E7" s="608">
        <v>1.4E-2</v>
      </c>
      <c r="H7" s="478"/>
      <c r="I7" s="478"/>
      <c r="J7" s="478"/>
      <c r="K7" s="478"/>
      <c r="L7" s="478"/>
    </row>
    <row r="8" spans="1:12" x14ac:dyDescent="0.3">
      <c r="A8" s="9" t="s">
        <v>369</v>
      </c>
      <c r="B8" s="609">
        <v>899940.97782317549</v>
      </c>
      <c r="C8" s="609">
        <v>887623.21302551031</v>
      </c>
      <c r="D8" s="609">
        <v>335541.63185784221</v>
      </c>
      <c r="E8" s="609">
        <v>-130717.24099907279</v>
      </c>
    </row>
    <row r="9" spans="1:12" x14ac:dyDescent="0.3">
      <c r="A9" s="8" t="s">
        <v>1060</v>
      </c>
      <c r="B9" s="607">
        <v>55654551.977823175</v>
      </c>
      <c r="C9" s="607">
        <v>56493700.21302551</v>
      </c>
      <c r="D9" s="607">
        <v>57632949.631857842</v>
      </c>
      <c r="E9" s="607">
        <v>57339591.759000927</v>
      </c>
    </row>
    <row r="10" spans="1:12" x14ac:dyDescent="0.3">
      <c r="A10" s="610" t="s">
        <v>990</v>
      </c>
      <c r="B10" s="611">
        <v>-7.1419849945980607E-3</v>
      </c>
      <c r="C10" s="611">
        <v>1.5077800564034849E-2</v>
      </c>
      <c r="D10" s="611">
        <v>2.0165955045190254E-2</v>
      </c>
      <c r="E10" s="611">
        <v>-5.0901068699554797E-3</v>
      </c>
    </row>
    <row r="11" spans="1:12" x14ac:dyDescent="0.3">
      <c r="A11" s="173" t="s">
        <v>86</v>
      </c>
      <c r="B11" s="4"/>
      <c r="C11" s="4"/>
      <c r="D11" s="4"/>
      <c r="E11" s="4"/>
    </row>
    <row r="12" spans="1:12" x14ac:dyDescent="0.3">
      <c r="A12" s="173"/>
      <c r="B12" s="23"/>
      <c r="C12" s="23"/>
      <c r="D12" s="23"/>
      <c r="E12" s="167"/>
    </row>
    <row r="13" spans="1:12" x14ac:dyDescent="0.3">
      <c r="B13" s="801"/>
      <c r="C13" s="801"/>
      <c r="D13" s="801"/>
      <c r="E13" s="801"/>
    </row>
    <row r="14" spans="1:12" x14ac:dyDescent="0.3">
      <c r="B14" s="427"/>
      <c r="C14" s="427"/>
      <c r="D14" s="427"/>
      <c r="E14" s="427"/>
    </row>
    <row r="15" spans="1:12" x14ac:dyDescent="0.3">
      <c r="B15" s="427"/>
      <c r="C15" s="427"/>
      <c r="D15" s="427"/>
      <c r="E15" s="427"/>
    </row>
    <row r="16" spans="1:12" x14ac:dyDescent="0.3">
      <c r="B16" s="801"/>
      <c r="C16" s="801"/>
      <c r="D16" s="801"/>
      <c r="E16" s="801"/>
    </row>
    <row r="18" spans="2:5" x14ac:dyDescent="0.3">
      <c r="B18" s="427"/>
      <c r="C18" s="427"/>
      <c r="D18" s="427"/>
      <c r="E18" s="427"/>
    </row>
    <row r="19" spans="2:5" x14ac:dyDescent="0.3">
      <c r="B19" s="427"/>
      <c r="C19" s="427"/>
      <c r="D19" s="427"/>
      <c r="E19" s="427"/>
    </row>
    <row r="20" spans="2:5" x14ac:dyDescent="0.3">
      <c r="B20" s="427"/>
      <c r="C20" s="427"/>
      <c r="D20" s="427"/>
      <c r="E20" s="427"/>
    </row>
    <row r="21" spans="2:5" x14ac:dyDescent="0.3">
      <c r="B21" s="427"/>
      <c r="C21" s="427"/>
      <c r="D21" s="427"/>
      <c r="E21" s="427"/>
    </row>
    <row r="22" spans="2:5" x14ac:dyDescent="0.3">
      <c r="B22" s="427"/>
      <c r="C22" s="427"/>
      <c r="D22" s="427"/>
      <c r="E22" s="427"/>
    </row>
    <row r="23" spans="2:5" x14ac:dyDescent="0.3">
      <c r="B23" s="427"/>
      <c r="C23" s="427"/>
      <c r="D23" s="427"/>
      <c r="E23" s="42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6611-17E9-48A5-8FE9-B6382F536957}">
  <dimension ref="A1:E24"/>
  <sheetViews>
    <sheetView showGridLines="0" workbookViewId="0">
      <selection activeCell="D8" sqref="D8"/>
    </sheetView>
  </sheetViews>
  <sheetFormatPr baseColWidth="10" defaultColWidth="11.44140625" defaultRowHeight="13.8" x14ac:dyDescent="0.3"/>
  <cols>
    <col min="1" max="1" width="32.6640625" style="382" customWidth="1"/>
    <col min="2" max="5" width="13.109375" style="382" customWidth="1"/>
    <col min="6" max="16384" width="11.44140625" style="382"/>
  </cols>
  <sheetData>
    <row r="1" spans="1:5" x14ac:dyDescent="0.3">
      <c r="A1" s="426" t="s">
        <v>370</v>
      </c>
    </row>
    <row r="2" spans="1:5" x14ac:dyDescent="0.3">
      <c r="A2" s="426" t="s">
        <v>371</v>
      </c>
    </row>
    <row r="3" spans="1:5" x14ac:dyDescent="0.3">
      <c r="A3" s="219" t="s">
        <v>234</v>
      </c>
    </row>
    <row r="5" spans="1:5" x14ac:dyDescent="0.3">
      <c r="A5" s="612"/>
      <c r="B5" s="613">
        <v>2022</v>
      </c>
      <c r="C5" s="613">
        <v>2023</v>
      </c>
      <c r="D5" s="613">
        <v>2024</v>
      </c>
      <c r="E5" s="614">
        <v>2025</v>
      </c>
    </row>
    <row r="6" spans="1:5" x14ac:dyDescent="0.3">
      <c r="A6" s="615" t="s">
        <v>292</v>
      </c>
      <c r="B6" s="616">
        <v>74993469.575984195</v>
      </c>
      <c r="C6" s="616">
        <v>86809380.323416501</v>
      </c>
      <c r="D6" s="616">
        <v>95952170.095820814</v>
      </c>
      <c r="E6" s="617">
        <v>101834261.70337765</v>
      </c>
    </row>
    <row r="7" spans="1:5" x14ac:dyDescent="0.3">
      <c r="A7" s="618" t="s">
        <v>372</v>
      </c>
      <c r="B7" s="515">
        <v>7286875.2483939901</v>
      </c>
      <c r="C7" s="515">
        <v>3971974.46679956</v>
      </c>
      <c r="D7" s="515">
        <v>642097.89595313801</v>
      </c>
      <c r="E7" s="619">
        <v>-919352.46063808701</v>
      </c>
    </row>
    <row r="8" spans="1:5" x14ac:dyDescent="0.3">
      <c r="A8" s="618" t="s">
        <v>294</v>
      </c>
      <c r="B8" s="515">
        <v>4529035.4990383238</v>
      </c>
      <c r="C8" s="515">
        <v>5170815.3056047559</v>
      </c>
      <c r="D8" s="515">
        <v>5239993.7116037011</v>
      </c>
      <c r="E8" s="619">
        <v>3220386.7566925585</v>
      </c>
    </row>
    <row r="9" spans="1:5" x14ac:dyDescent="0.3">
      <c r="A9" s="620" t="s">
        <v>295</v>
      </c>
      <c r="B9" s="621">
        <v>86809380.323416501</v>
      </c>
      <c r="C9" s="622">
        <v>95952170.095820814</v>
      </c>
      <c r="D9" s="621">
        <v>101834261.70337765</v>
      </c>
      <c r="E9" s="623">
        <v>104135295.99943212</v>
      </c>
    </row>
    <row r="10" spans="1:5" x14ac:dyDescent="0.3">
      <c r="A10" s="624" t="s">
        <v>146</v>
      </c>
      <c r="B10" s="625">
        <v>38.843469183585199</v>
      </c>
      <c r="C10" s="626">
        <v>41.575931018413598</v>
      </c>
      <c r="D10" s="626">
        <v>42.929583524557401</v>
      </c>
      <c r="E10" s="627">
        <v>42.8595782169972</v>
      </c>
    </row>
    <row r="11" spans="1:5" x14ac:dyDescent="0.3">
      <c r="A11" s="382" t="s">
        <v>86</v>
      </c>
    </row>
    <row r="13" spans="1:5" x14ac:dyDescent="0.3">
      <c r="B13" s="427"/>
      <c r="C13" s="427"/>
      <c r="D13" s="427"/>
      <c r="E13" s="427"/>
    </row>
    <row r="14" spans="1:5" x14ac:dyDescent="0.3">
      <c r="B14" s="427"/>
      <c r="C14" s="427"/>
      <c r="D14" s="427"/>
      <c r="E14" s="427"/>
    </row>
    <row r="15" spans="1:5" x14ac:dyDescent="0.3">
      <c r="B15" s="427"/>
      <c r="C15" s="427"/>
      <c r="D15" s="427"/>
      <c r="E15" s="427"/>
    </row>
    <row r="16" spans="1:5" x14ac:dyDescent="0.3">
      <c r="B16" s="427"/>
      <c r="C16" s="427"/>
      <c r="D16" s="427"/>
      <c r="E16" s="427"/>
    </row>
    <row r="20" spans="2:5" x14ac:dyDescent="0.3">
      <c r="B20" s="427"/>
      <c r="C20" s="427"/>
      <c r="D20" s="427"/>
      <c r="E20" s="427"/>
    </row>
    <row r="21" spans="2:5" x14ac:dyDescent="0.3">
      <c r="B21" s="427"/>
      <c r="C21" s="427"/>
      <c r="D21" s="427"/>
      <c r="E21" s="427"/>
    </row>
    <row r="22" spans="2:5" x14ac:dyDescent="0.3">
      <c r="B22" s="427"/>
      <c r="C22" s="427"/>
      <c r="D22" s="427"/>
      <c r="E22" s="427"/>
    </row>
    <row r="23" spans="2:5" x14ac:dyDescent="0.3">
      <c r="B23" s="427"/>
      <c r="C23" s="427"/>
      <c r="D23" s="427"/>
      <c r="E23" s="427"/>
    </row>
    <row r="24" spans="2:5" x14ac:dyDescent="0.3">
      <c r="B24" s="427"/>
      <c r="C24" s="427"/>
      <c r="D24" s="427"/>
      <c r="E24" s="42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E4610-7FCB-4A17-9276-542DFCAABCA6}">
  <dimension ref="A1:I18"/>
  <sheetViews>
    <sheetView showGridLines="0" topLeftCell="C1" workbookViewId="0">
      <selection activeCell="F7" sqref="F7"/>
    </sheetView>
  </sheetViews>
  <sheetFormatPr baseColWidth="10" defaultColWidth="8.88671875" defaultRowHeight="13.8" x14ac:dyDescent="0.3"/>
  <cols>
    <col min="1" max="1" width="30.44140625" style="4" customWidth="1"/>
    <col min="2" max="7" width="11" style="4" customWidth="1"/>
    <col min="8" max="16384" width="8.88671875" style="4"/>
  </cols>
  <sheetData>
    <row r="1" spans="1:9" x14ac:dyDescent="0.3">
      <c r="A1" s="628" t="s">
        <v>999</v>
      </c>
    </row>
    <row r="2" spans="1:9" x14ac:dyDescent="0.3">
      <c r="A2" s="628" t="s">
        <v>373</v>
      </c>
    </row>
    <row r="3" spans="1:9" x14ac:dyDescent="0.3">
      <c r="A3" s="393" t="s">
        <v>374</v>
      </c>
    </row>
    <row r="5" spans="1:9" x14ac:dyDescent="0.3">
      <c r="A5" s="142"/>
      <c r="B5" s="940">
        <v>2022</v>
      </c>
      <c r="C5" s="940"/>
      <c r="D5" s="940">
        <v>2023</v>
      </c>
      <c r="E5" s="940"/>
      <c r="F5" s="940">
        <v>2024</v>
      </c>
      <c r="G5" s="940"/>
      <c r="H5" s="940">
        <v>2025</v>
      </c>
      <c r="I5" s="940"/>
    </row>
    <row r="6" spans="1:9" x14ac:dyDescent="0.3">
      <c r="A6" s="142"/>
      <c r="B6" s="603" t="s">
        <v>145</v>
      </c>
      <c r="C6" s="603" t="s">
        <v>146</v>
      </c>
      <c r="D6" s="603" t="s">
        <v>145</v>
      </c>
      <c r="E6" s="603" t="s">
        <v>146</v>
      </c>
      <c r="F6" s="603" t="s">
        <v>145</v>
      </c>
      <c r="G6" s="603" t="s">
        <v>146</v>
      </c>
      <c r="H6" s="603" t="s">
        <v>145</v>
      </c>
      <c r="I6" s="603" t="s">
        <v>146</v>
      </c>
    </row>
    <row r="7" spans="1:9" x14ac:dyDescent="0.3">
      <c r="A7" s="629" t="s">
        <v>200</v>
      </c>
      <c r="B7" s="630">
        <v>17413.852813298381</v>
      </c>
      <c r="C7" s="834">
        <v>5.4566178721226404</v>
      </c>
      <c r="D7" s="630">
        <v>18550.404181898943</v>
      </c>
      <c r="E7" s="631">
        <v>5.51024195856282</v>
      </c>
      <c r="F7" s="630">
        <v>18843.713538479602</v>
      </c>
      <c r="G7" s="631">
        <v>5.3307585166408096</v>
      </c>
      <c r="H7" s="630">
        <v>19129.397321242417</v>
      </c>
      <c r="I7" s="631">
        <v>5.1714106934771502</v>
      </c>
    </row>
    <row r="8" spans="1:9" x14ac:dyDescent="0.3">
      <c r="A8" s="629" t="s">
        <v>992</v>
      </c>
      <c r="B8" s="630">
        <v>123962.04475776679</v>
      </c>
      <c r="C8" s="834">
        <v>38.843414845768201</v>
      </c>
      <c r="D8" s="630">
        <v>139965.82270300903</v>
      </c>
      <c r="E8" s="631">
        <v>41.575673578878103</v>
      </c>
      <c r="F8" s="630">
        <v>151751.35115098153</v>
      </c>
      <c r="G8" s="631">
        <v>42.929426087269803</v>
      </c>
      <c r="H8" s="630">
        <v>158539.82096010004</v>
      </c>
      <c r="I8" s="631">
        <v>42.859401772400702</v>
      </c>
    </row>
    <row r="9" spans="1:9" x14ac:dyDescent="0.3">
      <c r="A9" s="632" t="s">
        <v>991</v>
      </c>
      <c r="B9" s="633">
        <v>-106548.19194446842</v>
      </c>
      <c r="C9" s="835">
        <v>-33.386796973645559</v>
      </c>
      <c r="D9" s="633">
        <v>-121415.41852111008</v>
      </c>
      <c r="E9" s="634">
        <v>-36.06543162031528</v>
      </c>
      <c r="F9" s="633">
        <v>-132907.63761250192</v>
      </c>
      <c r="G9" s="634">
        <v>-37.59866757062899</v>
      </c>
      <c r="H9" s="633">
        <v>-139410.42363885761</v>
      </c>
      <c r="I9" s="634">
        <v>-37.687991078923552</v>
      </c>
    </row>
    <row r="12" spans="1:9" x14ac:dyDescent="0.3">
      <c r="B12" s="23"/>
      <c r="D12" s="23"/>
      <c r="F12" s="23"/>
      <c r="H12" s="23"/>
    </row>
    <row r="13" spans="1:9" x14ac:dyDescent="0.3">
      <c r="B13" s="23"/>
      <c r="D13" s="23"/>
      <c r="F13" s="23"/>
      <c r="H13" s="23"/>
    </row>
    <row r="14" spans="1:9" x14ac:dyDescent="0.3">
      <c r="B14" s="23"/>
      <c r="D14" s="23"/>
      <c r="F14" s="23"/>
      <c r="H14" s="23"/>
    </row>
    <row r="16" spans="1:9" x14ac:dyDescent="0.3">
      <c r="B16" s="23"/>
      <c r="C16" s="23"/>
      <c r="D16" s="23"/>
      <c r="E16" s="23"/>
      <c r="F16" s="23"/>
      <c r="G16" s="23"/>
      <c r="H16" s="23"/>
      <c r="I16" s="23"/>
    </row>
    <row r="17" spans="2:9" x14ac:dyDescent="0.3">
      <c r="B17" s="23"/>
      <c r="C17" s="23"/>
      <c r="D17" s="23"/>
      <c r="E17" s="23"/>
      <c r="F17" s="23"/>
      <c r="G17" s="23"/>
      <c r="H17" s="23"/>
      <c r="I17" s="23"/>
    </row>
    <row r="18" spans="2:9" x14ac:dyDescent="0.3">
      <c r="B18" s="23"/>
      <c r="C18" s="23"/>
      <c r="D18" s="23"/>
      <c r="E18" s="23"/>
      <c r="F18" s="23"/>
      <c r="G18" s="23"/>
      <c r="H18" s="23"/>
      <c r="I18" s="23"/>
    </row>
  </sheetData>
  <mergeCells count="4">
    <mergeCell ref="B5:C5"/>
    <mergeCell ref="D5:E5"/>
    <mergeCell ref="F5:G5"/>
    <mergeCell ref="H5:I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4D458-3BAA-4AFC-BEFF-A4ACE7351137}">
  <sheetPr codeName="Hoja15"/>
  <dimension ref="A1:C11"/>
  <sheetViews>
    <sheetView workbookViewId="0">
      <selection activeCell="C9" sqref="C9:C10"/>
    </sheetView>
  </sheetViews>
  <sheetFormatPr baseColWidth="10" defaultColWidth="11.44140625" defaultRowHeight="13.8" x14ac:dyDescent="0.3"/>
  <cols>
    <col min="1" max="1" width="38.44140625" style="4" bestFit="1" customWidth="1"/>
    <col min="2" max="2" width="11.44140625" style="4"/>
    <col min="3" max="3" width="58.44140625" style="4" customWidth="1"/>
    <col min="4" max="16384" width="11.44140625" style="4"/>
  </cols>
  <sheetData>
    <row r="1" spans="1:3" ht="13.05" x14ac:dyDescent="0.3">
      <c r="A1" s="1" t="s">
        <v>378</v>
      </c>
    </row>
    <row r="2" spans="1:3" ht="13.05" x14ac:dyDescent="0.3">
      <c r="A2" s="1" t="s">
        <v>379</v>
      </c>
    </row>
    <row r="4" spans="1:3" ht="13.05" x14ac:dyDescent="0.3">
      <c r="A4" s="168" t="s">
        <v>380</v>
      </c>
      <c r="B4" s="168" t="s">
        <v>381</v>
      </c>
      <c r="C4" s="15" t="s">
        <v>382</v>
      </c>
    </row>
    <row r="5" spans="1:3" ht="27.6" x14ac:dyDescent="0.3">
      <c r="A5" s="169" t="s">
        <v>383</v>
      </c>
      <c r="B5" s="170">
        <v>0.12509999999999999</v>
      </c>
      <c r="C5" s="346" t="s">
        <v>384</v>
      </c>
    </row>
    <row r="6" spans="1:3" ht="27.6" x14ac:dyDescent="0.3">
      <c r="A6" s="171" t="s">
        <v>385</v>
      </c>
      <c r="B6" s="170">
        <v>2.92E-2</v>
      </c>
      <c r="C6" s="346" t="s">
        <v>384</v>
      </c>
    </row>
    <row r="7" spans="1:3" x14ac:dyDescent="0.3">
      <c r="A7" s="171" t="s">
        <v>386</v>
      </c>
      <c r="B7" s="941">
        <v>286</v>
      </c>
      <c r="C7" s="943" t="s">
        <v>387</v>
      </c>
    </row>
    <row r="8" spans="1:3" x14ac:dyDescent="0.3">
      <c r="A8" s="10" t="s">
        <v>388</v>
      </c>
      <c r="B8" s="942"/>
      <c r="C8" s="944"/>
    </row>
    <row r="9" spans="1:3" x14ac:dyDescent="0.3">
      <c r="A9" s="171" t="s">
        <v>389</v>
      </c>
      <c r="B9" s="945">
        <v>298</v>
      </c>
      <c r="C9" s="943" t="s">
        <v>390</v>
      </c>
    </row>
    <row r="10" spans="1:3" x14ac:dyDescent="0.3">
      <c r="A10" s="172" t="s">
        <v>388</v>
      </c>
      <c r="B10" s="946"/>
      <c r="C10" s="944"/>
    </row>
    <row r="11" spans="1:3" ht="13.05" x14ac:dyDescent="0.3">
      <c r="A11" s="173" t="s">
        <v>391</v>
      </c>
    </row>
  </sheetData>
  <mergeCells count="4">
    <mergeCell ref="B7:B8"/>
    <mergeCell ref="C7:C8"/>
    <mergeCell ref="B9:B10"/>
    <mergeCell ref="C9:C10"/>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B2BF-A2B1-467A-9D5E-432183938D93}">
  <sheetPr codeName="Hoja16"/>
  <dimension ref="A1:C21"/>
  <sheetViews>
    <sheetView topLeftCell="B2" zoomScaleNormal="100" workbookViewId="0">
      <selection activeCell="G12" sqref="G12"/>
    </sheetView>
  </sheetViews>
  <sheetFormatPr baseColWidth="10" defaultColWidth="11.44140625" defaultRowHeight="15" customHeight="1" x14ac:dyDescent="0.3"/>
  <cols>
    <col min="1" max="1" width="54.109375" style="4" customWidth="1"/>
    <col min="2" max="2" width="21.88671875" style="4" customWidth="1"/>
    <col min="3" max="16384" width="11.44140625" style="4"/>
  </cols>
  <sheetData>
    <row r="1" spans="1:3" ht="13.05" x14ac:dyDescent="0.3">
      <c r="A1" s="1" t="s">
        <v>392</v>
      </c>
    </row>
    <row r="2" spans="1:3" ht="13.8" x14ac:dyDescent="0.3">
      <c r="A2" s="1" t="s">
        <v>393</v>
      </c>
    </row>
    <row r="4" spans="1:3" ht="13.8" x14ac:dyDescent="0.3">
      <c r="A4" s="15" t="s">
        <v>380</v>
      </c>
      <c r="B4" s="15" t="s">
        <v>394</v>
      </c>
      <c r="C4" s="15" t="s">
        <v>381</v>
      </c>
    </row>
    <row r="5" spans="1:3" ht="13.8" x14ac:dyDescent="0.3">
      <c r="A5" s="346" t="s">
        <v>395</v>
      </c>
      <c r="B5" s="346" t="s">
        <v>396</v>
      </c>
      <c r="C5" s="174">
        <v>-5.9726658182483447E-2</v>
      </c>
    </row>
    <row r="6" spans="1:3" ht="13.8" x14ac:dyDescent="0.3">
      <c r="A6" s="346" t="s">
        <v>397</v>
      </c>
      <c r="B6" s="346" t="s">
        <v>396</v>
      </c>
      <c r="C6" s="174">
        <v>3.0454908480432863E-2</v>
      </c>
    </row>
    <row r="7" spans="1:3" ht="13.8" x14ac:dyDescent="0.3">
      <c r="A7" s="947" t="s">
        <v>398</v>
      </c>
      <c r="B7" s="344" t="s">
        <v>396</v>
      </c>
      <c r="C7" s="175">
        <v>792.22183266932257</v>
      </c>
    </row>
    <row r="8" spans="1:3" ht="13.8" x14ac:dyDescent="0.3">
      <c r="A8" s="947"/>
      <c r="B8" s="345" t="s">
        <v>399</v>
      </c>
      <c r="C8" s="176">
        <v>724.02961266123657</v>
      </c>
    </row>
    <row r="9" spans="1:3" ht="13.8" x14ac:dyDescent="0.3">
      <c r="A9" s="947" t="s">
        <v>400</v>
      </c>
      <c r="B9" s="344" t="s">
        <v>396</v>
      </c>
      <c r="C9" s="175">
        <v>280.34857177734375</v>
      </c>
    </row>
    <row r="10" spans="1:3" ht="13.8" x14ac:dyDescent="0.3">
      <c r="A10" s="947"/>
      <c r="B10" s="345" t="s">
        <v>401</v>
      </c>
      <c r="C10" s="176">
        <v>272.14339787781</v>
      </c>
    </row>
    <row r="11" spans="1:3" ht="27.6" x14ac:dyDescent="0.3">
      <c r="A11" s="346" t="s">
        <v>402</v>
      </c>
      <c r="B11" s="346" t="s">
        <v>396</v>
      </c>
      <c r="C11" s="213">
        <v>-0.63669172334306268</v>
      </c>
    </row>
    <row r="12" spans="1:3" ht="13.05" x14ac:dyDescent="0.3">
      <c r="A12" s="346" t="s">
        <v>403</v>
      </c>
      <c r="B12" s="346" t="s">
        <v>404</v>
      </c>
      <c r="C12" s="177">
        <v>1599.4839999999999</v>
      </c>
    </row>
    <row r="13" spans="1:3" ht="13.8" x14ac:dyDescent="0.3">
      <c r="A13" s="947" t="s">
        <v>405</v>
      </c>
      <c r="B13" s="344" t="s">
        <v>404</v>
      </c>
      <c r="C13" s="394">
        <v>2983.0760141014998</v>
      </c>
    </row>
    <row r="14" spans="1:3" ht="13.8" x14ac:dyDescent="0.3">
      <c r="A14" s="947"/>
      <c r="B14" s="345" t="s">
        <v>406</v>
      </c>
      <c r="C14" s="178">
        <v>3006.7999861240387</v>
      </c>
    </row>
    <row r="15" spans="1:3" ht="13.8" x14ac:dyDescent="0.3">
      <c r="A15" s="346" t="s">
        <v>407</v>
      </c>
      <c r="B15" s="346" t="s">
        <v>401</v>
      </c>
      <c r="C15" s="179">
        <v>0.05</v>
      </c>
    </row>
    <row r="16" spans="1:3" ht="13.8" x14ac:dyDescent="0.3">
      <c r="A16" s="346" t="s">
        <v>408</v>
      </c>
      <c r="B16" s="346" t="s">
        <v>401</v>
      </c>
      <c r="C16" s="179">
        <v>0.25650000000000001</v>
      </c>
    </row>
    <row r="17" spans="1:3" ht="13.05" x14ac:dyDescent="0.3">
      <c r="A17" s="346" t="s">
        <v>409</v>
      </c>
      <c r="B17" s="346" t="s">
        <v>396</v>
      </c>
      <c r="C17" s="179">
        <v>0.33250000000000002</v>
      </c>
    </row>
    <row r="18" spans="1:3" ht="27.6" x14ac:dyDescent="0.3">
      <c r="A18" s="346" t="s">
        <v>410</v>
      </c>
      <c r="B18" s="346" t="s">
        <v>396</v>
      </c>
      <c r="C18" s="174">
        <v>0.54700000000000004</v>
      </c>
    </row>
    <row r="19" spans="1:3" ht="13.8" x14ac:dyDescent="0.3">
      <c r="A19" s="947" t="s">
        <v>411</v>
      </c>
      <c r="B19" s="345" t="s">
        <v>404</v>
      </c>
      <c r="C19" s="178">
        <v>19693.783570607899</v>
      </c>
    </row>
    <row r="20" spans="1:3" ht="13.8" x14ac:dyDescent="0.3">
      <c r="A20" s="947"/>
      <c r="B20" s="346" t="s">
        <v>406</v>
      </c>
      <c r="C20" s="177">
        <v>16383.251935429</v>
      </c>
    </row>
    <row r="21" spans="1:3" ht="13.05" x14ac:dyDescent="0.3">
      <c r="A21" s="173" t="s">
        <v>391</v>
      </c>
    </row>
  </sheetData>
  <mergeCells count="4">
    <mergeCell ref="A7:A8"/>
    <mergeCell ref="A9:A10"/>
    <mergeCell ref="A13:A14"/>
    <mergeCell ref="A19:A2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CBEB-B027-48A5-B754-D62579972A38}">
  <sheetPr codeName="Hoja17"/>
  <dimension ref="A1:L28"/>
  <sheetViews>
    <sheetView topLeftCell="A4" zoomScaleNormal="100" workbookViewId="0">
      <selection activeCell="B20" sqref="B20"/>
    </sheetView>
  </sheetViews>
  <sheetFormatPr baseColWidth="10" defaultColWidth="11.44140625" defaultRowHeight="13.8" x14ac:dyDescent="0.3"/>
  <cols>
    <col min="1" max="1" width="62.44140625" style="25" bestFit="1" customWidth="1"/>
    <col min="2" max="4" width="12.6640625" style="25" customWidth="1"/>
    <col min="5" max="16384" width="11.44140625" style="25"/>
  </cols>
  <sheetData>
    <row r="1" spans="1:12" ht="13.05" x14ac:dyDescent="0.3">
      <c r="A1" s="1" t="s">
        <v>412</v>
      </c>
      <c r="B1" s="4"/>
      <c r="C1" s="4"/>
      <c r="D1" s="4"/>
    </row>
    <row r="2" spans="1:12" x14ac:dyDescent="0.3">
      <c r="A2" s="1" t="s">
        <v>413</v>
      </c>
      <c r="B2" s="4"/>
      <c r="C2" s="4"/>
      <c r="D2" s="4"/>
    </row>
    <row r="3" spans="1:12" ht="13.05" x14ac:dyDescent="0.3">
      <c r="A3" s="2" t="s">
        <v>414</v>
      </c>
      <c r="B3" s="4"/>
      <c r="C3" s="4"/>
      <c r="D3" s="4"/>
    </row>
    <row r="4" spans="1:12" ht="13.05" x14ac:dyDescent="0.3">
      <c r="A4" s="4"/>
      <c r="B4" s="4"/>
      <c r="C4" s="4"/>
      <c r="D4" s="4"/>
    </row>
    <row r="5" spans="1:12" ht="41.4" x14ac:dyDescent="0.3">
      <c r="A5" s="348" t="s">
        <v>415</v>
      </c>
      <c r="B5" s="348" t="s">
        <v>416</v>
      </c>
      <c r="C5" s="348" t="s">
        <v>417</v>
      </c>
      <c r="D5" s="348" t="s">
        <v>418</v>
      </c>
    </row>
    <row r="6" spans="1:12" ht="13.05" x14ac:dyDescent="0.3">
      <c r="A6" s="180" t="s">
        <v>419</v>
      </c>
      <c r="B6" s="181">
        <v>30964078.892000008</v>
      </c>
      <c r="C6" s="182">
        <v>-8592870.1344421841</v>
      </c>
      <c r="D6" s="181">
        <v>39556949.026442192</v>
      </c>
      <c r="F6" s="58"/>
      <c r="G6" s="58"/>
      <c r="H6" s="58"/>
      <c r="J6" s="58"/>
      <c r="K6" s="58"/>
      <c r="L6" s="58"/>
    </row>
    <row r="7" spans="1:12" x14ac:dyDescent="0.3">
      <c r="A7" s="183" t="s">
        <v>420</v>
      </c>
      <c r="B7" s="184">
        <v>9188640.0110000018</v>
      </c>
      <c r="C7" s="185">
        <v>-441350.84228302352</v>
      </c>
      <c r="D7" s="184">
        <v>9629990.8532830253</v>
      </c>
      <c r="F7" s="58"/>
      <c r="G7" s="58"/>
      <c r="H7" s="58"/>
      <c r="J7" s="58"/>
      <c r="K7" s="58"/>
      <c r="L7" s="58"/>
    </row>
    <row r="8" spans="1:12" x14ac:dyDescent="0.3">
      <c r="A8" s="183" t="s">
        <v>421</v>
      </c>
      <c r="B8" s="184">
        <v>-11047028.842999998</v>
      </c>
      <c r="C8" s="185">
        <v>679154.6668782644</v>
      </c>
      <c r="D8" s="184">
        <v>-11726183.509878263</v>
      </c>
      <c r="F8" s="58"/>
      <c r="G8" s="58"/>
      <c r="H8" s="58"/>
      <c r="J8" s="58"/>
      <c r="K8" s="58"/>
      <c r="L8" s="58"/>
    </row>
    <row r="9" spans="1:12" x14ac:dyDescent="0.3">
      <c r="A9" s="183" t="s">
        <v>422</v>
      </c>
      <c r="B9" s="184">
        <v>5877810.5769999996</v>
      </c>
      <c r="C9" s="185">
        <v>-1406415.7792771375</v>
      </c>
      <c r="D9" s="184">
        <v>7284226.3562771371</v>
      </c>
      <c r="F9" s="58"/>
      <c r="G9" s="58"/>
      <c r="H9" s="58"/>
      <c r="J9" s="58"/>
      <c r="K9" s="58"/>
      <c r="L9" s="58"/>
    </row>
    <row r="10" spans="1:12" ht="13.05" x14ac:dyDescent="0.3">
      <c r="A10" s="183" t="s">
        <v>423</v>
      </c>
      <c r="B10" s="184">
        <v>7162557.6219999995</v>
      </c>
      <c r="C10" s="185">
        <v>-4430048.2188103851</v>
      </c>
      <c r="D10" s="184">
        <v>11592605.840810385</v>
      </c>
      <c r="F10" s="58"/>
      <c r="G10" s="58"/>
      <c r="H10" s="58"/>
      <c r="J10" s="58"/>
      <c r="K10" s="58"/>
      <c r="L10" s="58"/>
    </row>
    <row r="11" spans="1:12" ht="13.05" x14ac:dyDescent="0.3">
      <c r="A11" s="183" t="s">
        <v>424</v>
      </c>
      <c r="B11" s="184">
        <v>19466273.019000005</v>
      </c>
      <c r="C11" s="185">
        <v>-2954700.0650493093</v>
      </c>
      <c r="D11" s="184">
        <v>22420973.084049314</v>
      </c>
      <c r="F11" s="58"/>
      <c r="G11" s="58"/>
      <c r="H11" s="58"/>
      <c r="J11" s="58"/>
      <c r="K11" s="58"/>
      <c r="L11" s="58"/>
    </row>
    <row r="12" spans="1:12" ht="13.05" x14ac:dyDescent="0.3">
      <c r="A12" s="183" t="s">
        <v>425</v>
      </c>
      <c r="B12" s="184">
        <v>315826.50599999999</v>
      </c>
      <c r="C12" s="185">
        <v>-39509.895900600008</v>
      </c>
      <c r="D12" s="184">
        <v>355336.4019006</v>
      </c>
      <c r="F12" s="58"/>
      <c r="G12" s="58"/>
      <c r="H12" s="58"/>
      <c r="J12" s="58"/>
      <c r="K12" s="58"/>
      <c r="L12" s="58"/>
    </row>
    <row r="13" spans="1:12" ht="13.05" x14ac:dyDescent="0.3">
      <c r="A13" s="186" t="s">
        <v>426</v>
      </c>
      <c r="B13" s="187">
        <v>2594572.9300000002</v>
      </c>
      <c r="C13" s="188">
        <v>-383665.74162701657</v>
      </c>
      <c r="D13" s="187">
        <v>2978238.6716270167</v>
      </c>
      <c r="F13" s="58"/>
      <c r="G13" s="58"/>
      <c r="H13" s="58"/>
      <c r="J13" s="58"/>
      <c r="K13" s="58"/>
      <c r="L13" s="58"/>
    </row>
    <row r="14" spans="1:12" ht="13.05" x14ac:dyDescent="0.3">
      <c r="A14" s="186" t="s">
        <v>427</v>
      </c>
      <c r="B14" s="187">
        <v>1019268.1245497002</v>
      </c>
      <c r="C14" s="188">
        <v>-16821.654861279763</v>
      </c>
      <c r="D14" s="187">
        <v>1036089.7794109799</v>
      </c>
      <c r="F14" s="58"/>
      <c r="G14" s="58"/>
      <c r="H14" s="58"/>
      <c r="J14" s="58"/>
      <c r="K14" s="58"/>
      <c r="L14" s="58"/>
    </row>
    <row r="15" spans="1:12" ht="13.05" x14ac:dyDescent="0.3">
      <c r="A15" s="186" t="s">
        <v>428</v>
      </c>
      <c r="B15" s="187">
        <v>1338405.3615808617</v>
      </c>
      <c r="C15" s="188">
        <v>-295027.1239999563</v>
      </c>
      <c r="D15" s="187">
        <v>1633432.485580818</v>
      </c>
      <c r="F15" s="58"/>
      <c r="G15" s="58"/>
      <c r="H15" s="58"/>
      <c r="J15" s="58"/>
      <c r="K15" s="58"/>
      <c r="L15" s="58"/>
    </row>
    <row r="16" spans="1:12" x14ac:dyDescent="0.3">
      <c r="A16" s="189" t="s">
        <v>429</v>
      </c>
      <c r="B16" s="184">
        <v>321375.41530299751</v>
      </c>
      <c r="C16" s="185">
        <v>-59852.899137193803</v>
      </c>
      <c r="D16" s="184">
        <v>381228.31444019132</v>
      </c>
      <c r="F16" s="58"/>
      <c r="G16" s="58"/>
      <c r="H16" s="58"/>
      <c r="J16" s="58"/>
      <c r="K16" s="58"/>
      <c r="L16" s="58"/>
    </row>
    <row r="17" spans="1:12" x14ac:dyDescent="0.3">
      <c r="A17" s="190" t="s">
        <v>430</v>
      </c>
      <c r="B17" s="184">
        <v>180796.72289779474</v>
      </c>
      <c r="C17" s="191">
        <v>-62049.183152213373</v>
      </c>
      <c r="D17" s="184">
        <v>242845.90605000811</v>
      </c>
      <c r="F17" s="58"/>
      <c r="G17" s="58"/>
      <c r="H17" s="58"/>
      <c r="J17" s="58"/>
      <c r="K17" s="58"/>
      <c r="L17" s="58"/>
    </row>
    <row r="18" spans="1:12" ht="13.05" x14ac:dyDescent="0.3">
      <c r="A18" s="190" t="s">
        <v>431</v>
      </c>
      <c r="B18" s="184">
        <v>207778.73640130978</v>
      </c>
      <c r="C18" s="185">
        <v>-4188.4558454753715</v>
      </c>
      <c r="D18" s="184">
        <v>211967.19224678515</v>
      </c>
      <c r="F18" s="58"/>
      <c r="G18" s="58"/>
      <c r="H18" s="58"/>
      <c r="J18" s="58"/>
      <c r="K18" s="58"/>
      <c r="L18" s="58"/>
    </row>
    <row r="19" spans="1:12" x14ac:dyDescent="0.3">
      <c r="A19" s="190" t="s">
        <v>432</v>
      </c>
      <c r="B19" s="184">
        <v>-67200.043996107008</v>
      </c>
      <c r="C19" s="185">
        <v>6384.7398604949849</v>
      </c>
      <c r="D19" s="184">
        <v>-73584.783856601993</v>
      </c>
      <c r="F19" s="58"/>
      <c r="G19" s="58"/>
      <c r="H19" s="58"/>
      <c r="J19" s="58"/>
      <c r="K19" s="58"/>
      <c r="L19" s="58"/>
    </row>
    <row r="20" spans="1:12" x14ac:dyDescent="0.3">
      <c r="A20" s="189" t="s">
        <v>433</v>
      </c>
      <c r="B20" s="184">
        <v>797677.72163229203</v>
      </c>
      <c r="C20" s="185">
        <v>-218789.5885145074</v>
      </c>
      <c r="D20" s="184">
        <v>1016467.3101467994</v>
      </c>
      <c r="F20" s="58"/>
      <c r="G20" s="58"/>
      <c r="H20" s="58"/>
      <c r="J20" s="58"/>
      <c r="K20" s="58"/>
      <c r="L20" s="58"/>
    </row>
    <row r="21" spans="1:12" x14ac:dyDescent="0.3">
      <c r="A21" s="190" t="s">
        <v>434</v>
      </c>
      <c r="B21" s="184">
        <v>1162381.6318124679</v>
      </c>
      <c r="C21" s="191">
        <v>-318312.3095708543</v>
      </c>
      <c r="D21" s="184">
        <v>1480693.9413833222</v>
      </c>
      <c r="F21" s="58"/>
      <c r="G21" s="58"/>
      <c r="H21" s="58"/>
      <c r="J21" s="58"/>
      <c r="K21" s="58"/>
      <c r="L21" s="58"/>
    </row>
    <row r="22" spans="1:12" ht="13.05" x14ac:dyDescent="0.3">
      <c r="A22" s="190" t="s">
        <v>435</v>
      </c>
      <c r="B22" s="184">
        <v>1001729.0557110705</v>
      </c>
      <c r="C22" s="185">
        <v>-30303.369898677454</v>
      </c>
      <c r="D22" s="184">
        <v>1032032.425609748</v>
      </c>
      <c r="F22" s="58"/>
      <c r="G22" s="58"/>
      <c r="H22" s="58"/>
      <c r="J22" s="58"/>
      <c r="K22" s="58"/>
      <c r="L22" s="58"/>
    </row>
    <row r="23" spans="1:12" x14ac:dyDescent="0.3">
      <c r="A23" s="190" t="s">
        <v>436</v>
      </c>
      <c r="B23" s="18">
        <v>-1366432.9658912467</v>
      </c>
      <c r="C23" s="191">
        <v>129826.09095502459</v>
      </c>
      <c r="D23" s="18">
        <v>-1496259.0568462713</v>
      </c>
      <c r="F23" s="58"/>
      <c r="G23" s="58"/>
      <c r="H23" s="58"/>
      <c r="J23" s="58"/>
      <c r="K23" s="58"/>
      <c r="L23" s="58"/>
    </row>
    <row r="24" spans="1:12" ht="13.05" x14ac:dyDescent="0.3">
      <c r="A24" s="189" t="s">
        <v>437</v>
      </c>
      <c r="B24" s="184">
        <v>219352.22464557228</v>
      </c>
      <c r="C24" s="185">
        <v>-16384.568572861812</v>
      </c>
      <c r="D24" s="184">
        <v>235736.79321843409</v>
      </c>
      <c r="F24" s="58"/>
      <c r="G24" s="58"/>
      <c r="H24" s="58"/>
      <c r="J24" s="58"/>
      <c r="K24" s="58"/>
      <c r="L24" s="58"/>
    </row>
    <row r="25" spans="1:12" x14ac:dyDescent="0.3">
      <c r="A25" s="186" t="s">
        <v>438</v>
      </c>
      <c r="B25" s="187">
        <v>3952574.2348066</v>
      </c>
      <c r="C25" s="192">
        <v>0</v>
      </c>
      <c r="D25" s="187">
        <v>3952574.2348066</v>
      </c>
      <c r="F25" s="58"/>
      <c r="H25" s="58"/>
      <c r="J25" s="58"/>
      <c r="K25" s="58"/>
      <c r="L25" s="58"/>
    </row>
    <row r="26" spans="1:12" ht="13.05" x14ac:dyDescent="0.3">
      <c r="A26" s="193" t="s">
        <v>439</v>
      </c>
      <c r="B26" s="19">
        <v>39868899.542937167</v>
      </c>
      <c r="C26" s="395">
        <v>-9288384.6549304388</v>
      </c>
      <c r="D26" s="19">
        <v>49157284.197867602</v>
      </c>
      <c r="F26" s="58"/>
      <c r="G26" s="58"/>
      <c r="H26" s="58"/>
      <c r="J26" s="58"/>
      <c r="K26" s="58"/>
      <c r="L26" s="58"/>
    </row>
    <row r="27" spans="1:12" ht="78.599999999999994" customHeight="1" x14ac:dyDescent="0.3">
      <c r="A27" s="948" t="s">
        <v>440</v>
      </c>
      <c r="B27" s="948"/>
      <c r="C27" s="948"/>
      <c r="D27" s="948"/>
    </row>
    <row r="28" spans="1:12" ht="13.05" x14ac:dyDescent="0.3">
      <c r="A28" s="25" t="s">
        <v>86</v>
      </c>
    </row>
  </sheetData>
  <mergeCells count="1">
    <mergeCell ref="A27:D27"/>
  </mergeCells>
  <pageMargins left="0.7" right="0.7" top="0.75" bottom="0.75" header="0.3" footer="0.3"/>
  <pageSetup paperSize="9" orientation="portrait" horizontalDpi="0"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DAED-0627-4B3B-86EC-B95940D307CE}">
  <sheetPr codeName="Hoja18"/>
  <dimension ref="A1:I24"/>
  <sheetViews>
    <sheetView topLeftCell="A2" workbookViewId="0">
      <selection activeCell="C14" sqref="C14"/>
    </sheetView>
  </sheetViews>
  <sheetFormatPr baseColWidth="10" defaultColWidth="11.44140625" defaultRowHeight="13.8" x14ac:dyDescent="0.3"/>
  <cols>
    <col min="1" max="1" width="50.88671875" style="25" bestFit="1" customWidth="1"/>
    <col min="2" max="2" width="11" style="25" customWidth="1"/>
    <col min="3" max="3" width="13.33203125" style="25" bestFit="1" customWidth="1"/>
    <col min="4" max="16384" width="11.44140625" style="25"/>
  </cols>
  <sheetData>
    <row r="1" spans="1:9" ht="13.05" x14ac:dyDescent="0.3">
      <c r="A1" s="330" t="s">
        <v>441</v>
      </c>
    </row>
    <row r="2" spans="1:9" x14ac:dyDescent="0.3">
      <c r="A2" s="330" t="s">
        <v>442</v>
      </c>
    </row>
    <row r="3" spans="1:9" ht="13.05" x14ac:dyDescent="0.3">
      <c r="A3" s="194" t="s">
        <v>443</v>
      </c>
    </row>
    <row r="5" spans="1:9" ht="39" x14ac:dyDescent="0.3">
      <c r="A5" s="195"/>
      <c r="B5" s="375" t="s">
        <v>444</v>
      </c>
      <c r="C5" s="334" t="s">
        <v>445</v>
      </c>
    </row>
    <row r="6" spans="1:9" ht="13.05" x14ac:dyDescent="0.3">
      <c r="A6" s="196" t="s">
        <v>446</v>
      </c>
      <c r="B6" s="197">
        <v>-14643860.558560699</v>
      </c>
      <c r="C6" s="198">
        <v>-7.4221120662019109</v>
      </c>
      <c r="E6" s="58"/>
      <c r="H6" s="58"/>
      <c r="I6" s="58"/>
    </row>
    <row r="7" spans="1:9" x14ac:dyDescent="0.3">
      <c r="A7" s="199" t="s">
        <v>447</v>
      </c>
      <c r="B7" s="396">
        <v>-9288384.654930437</v>
      </c>
      <c r="C7" s="200">
        <v>-4.7077361565412037</v>
      </c>
      <c r="E7" s="58"/>
      <c r="H7" s="58"/>
      <c r="I7" s="58"/>
    </row>
    <row r="8" spans="1:9" ht="13.05" x14ac:dyDescent="0.3">
      <c r="A8" s="201" t="s">
        <v>448</v>
      </c>
      <c r="B8" s="202">
        <v>-8592870.1344421841</v>
      </c>
      <c r="C8" s="203">
        <v>-4.3552207324772452</v>
      </c>
      <c r="E8" s="58"/>
      <c r="H8" s="58"/>
      <c r="I8" s="58"/>
    </row>
    <row r="9" spans="1:9" ht="13.05" x14ac:dyDescent="0.3">
      <c r="A9" s="201" t="s">
        <v>449</v>
      </c>
      <c r="B9" s="202">
        <v>-383665.74162701657</v>
      </c>
      <c r="C9" s="203">
        <v>-0.19445761033646908</v>
      </c>
      <c r="E9" s="58"/>
      <c r="H9" s="58"/>
      <c r="I9" s="58"/>
    </row>
    <row r="10" spans="1:9" ht="13.05" x14ac:dyDescent="0.3">
      <c r="A10" s="201" t="s">
        <v>450</v>
      </c>
      <c r="B10" s="202">
        <v>-16821.654861279763</v>
      </c>
      <c r="C10" s="203">
        <v>-8.5259079748885806E-3</v>
      </c>
      <c r="E10" s="58"/>
      <c r="H10" s="58"/>
      <c r="I10" s="58"/>
    </row>
    <row r="11" spans="1:9" ht="13.05" x14ac:dyDescent="0.3">
      <c r="A11" s="201" t="s">
        <v>451</v>
      </c>
      <c r="B11" s="202">
        <v>-295027.1239999563</v>
      </c>
      <c r="C11" s="203">
        <v>-0.14954044914067549</v>
      </c>
      <c r="E11" s="58"/>
      <c r="H11" s="58"/>
      <c r="I11" s="58"/>
    </row>
    <row r="12" spans="1:9" x14ac:dyDescent="0.3">
      <c r="A12" s="199" t="s">
        <v>452</v>
      </c>
      <c r="B12" s="396">
        <v>-5355475.9036302622</v>
      </c>
      <c r="C12" s="200">
        <v>-2.7143759096607085</v>
      </c>
      <c r="E12" s="58"/>
      <c r="H12" s="58"/>
      <c r="I12" s="58"/>
    </row>
    <row r="13" spans="1:9" ht="13.05" x14ac:dyDescent="0.3">
      <c r="A13" s="9" t="s">
        <v>453</v>
      </c>
      <c r="B13" s="204">
        <v>433251.55900000001</v>
      </c>
      <c r="C13" s="205">
        <v>0.21958974622131644</v>
      </c>
      <c r="E13" s="58"/>
      <c r="H13" s="58"/>
      <c r="I13" s="58"/>
    </row>
    <row r="14" spans="1:9" ht="13.05" x14ac:dyDescent="0.3">
      <c r="A14" s="9" t="s">
        <v>454</v>
      </c>
      <c r="B14" s="204">
        <v>1937134.7669369997</v>
      </c>
      <c r="C14" s="205">
        <v>0.98181973735998673</v>
      </c>
      <c r="E14" s="58"/>
      <c r="H14" s="58"/>
      <c r="I14" s="58"/>
    </row>
    <row r="15" spans="1:9" ht="13.05" x14ac:dyDescent="0.3">
      <c r="A15" s="8" t="s">
        <v>455</v>
      </c>
      <c r="B15" s="206">
        <v>-13139977.350623699</v>
      </c>
      <c r="C15" s="207">
        <v>-6.6598820750632388</v>
      </c>
      <c r="E15" s="58"/>
      <c r="H15" s="58"/>
      <c r="I15" s="58"/>
    </row>
    <row r="16" spans="1:9" x14ac:dyDescent="0.3">
      <c r="A16" s="11" t="s">
        <v>456</v>
      </c>
      <c r="B16" s="397">
        <v>-3851592.6956932619</v>
      </c>
      <c r="C16" s="208">
        <v>-1.9521459185220369</v>
      </c>
      <c r="E16" s="58"/>
      <c r="H16" s="58"/>
      <c r="I16" s="58"/>
    </row>
    <row r="17" spans="1:3" ht="13.05" x14ac:dyDescent="0.3">
      <c r="A17" s="341" t="s">
        <v>86</v>
      </c>
    </row>
    <row r="18" spans="1:3" ht="13.05" x14ac:dyDescent="0.3">
      <c r="B18" s="58"/>
    </row>
    <row r="19" spans="1:3" ht="13.05" x14ac:dyDescent="0.3">
      <c r="B19" s="58"/>
    </row>
    <row r="24" spans="1:3" ht="13.05" x14ac:dyDescent="0.3">
      <c r="C24" s="58"/>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A9DC-E70C-46CB-BABE-F4D390D65642}">
  <sheetPr codeName="Hoja19"/>
  <dimension ref="A1:C11"/>
  <sheetViews>
    <sheetView workbookViewId="0">
      <selection activeCell="C16" sqref="C16"/>
    </sheetView>
  </sheetViews>
  <sheetFormatPr baseColWidth="10" defaultColWidth="11.44140625" defaultRowHeight="13.8" x14ac:dyDescent="0.3"/>
  <cols>
    <col min="1" max="1" width="38.44140625" style="4" bestFit="1" customWidth="1"/>
    <col min="2" max="2" width="11.44140625" style="4"/>
    <col min="3" max="3" width="58.44140625" style="4" customWidth="1"/>
    <col min="4" max="16384" width="11.44140625" style="4"/>
  </cols>
  <sheetData>
    <row r="1" spans="1:3" x14ac:dyDescent="0.3">
      <c r="A1" s="1" t="s">
        <v>457</v>
      </c>
    </row>
    <row r="2" spans="1:3" x14ac:dyDescent="0.3">
      <c r="A2" s="1" t="s">
        <v>458</v>
      </c>
    </row>
    <row r="4" spans="1:3" x14ac:dyDescent="0.3">
      <c r="A4" s="168" t="s">
        <v>380</v>
      </c>
      <c r="B4" s="168" t="s">
        <v>381</v>
      </c>
      <c r="C4" s="15" t="s">
        <v>382</v>
      </c>
    </row>
    <row r="5" spans="1:3" x14ac:dyDescent="0.3">
      <c r="A5" s="169" t="s">
        <v>459</v>
      </c>
      <c r="B5" s="170" t="s">
        <v>268</v>
      </c>
      <c r="C5" s="346" t="s">
        <v>460</v>
      </c>
    </row>
    <row r="6" spans="1:3" x14ac:dyDescent="0.3">
      <c r="A6" s="171" t="s">
        <v>383</v>
      </c>
      <c r="B6" s="170">
        <v>7.8E-2</v>
      </c>
      <c r="C6" s="346" t="s">
        <v>460</v>
      </c>
    </row>
    <row r="7" spans="1:3" x14ac:dyDescent="0.3">
      <c r="A7" s="171" t="s">
        <v>461</v>
      </c>
      <c r="B7" s="941">
        <v>288</v>
      </c>
      <c r="C7" s="943" t="s">
        <v>462</v>
      </c>
    </row>
    <row r="8" spans="1:3" x14ac:dyDescent="0.3">
      <c r="A8" s="10" t="s">
        <v>388</v>
      </c>
      <c r="B8" s="942"/>
      <c r="C8" s="944"/>
    </row>
    <row r="9" spans="1:3" x14ac:dyDescent="0.3">
      <c r="A9" s="171" t="s">
        <v>386</v>
      </c>
      <c r="B9" s="945">
        <v>286</v>
      </c>
      <c r="C9" s="943" t="s">
        <v>387</v>
      </c>
    </row>
    <row r="10" spans="1:3" x14ac:dyDescent="0.3">
      <c r="A10" s="172" t="s">
        <v>388</v>
      </c>
      <c r="B10" s="946"/>
      <c r="C10" s="944"/>
    </row>
    <row r="11" spans="1:3" x14ac:dyDescent="0.3">
      <c r="A11" s="173" t="s">
        <v>391</v>
      </c>
    </row>
  </sheetData>
  <mergeCells count="4">
    <mergeCell ref="B7:B8"/>
    <mergeCell ref="C7:C8"/>
    <mergeCell ref="B9:B10"/>
    <mergeCell ref="C9:C10"/>
  </mergeCells>
  <pageMargins left="0.7" right="0.7" top="0.75" bottom="0.75" header="0.3" footer="0.3"/>
  <ignoredErrors>
    <ignoredError sqref="B5"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F2C45-B12E-40A0-A8D5-2B392601E6C3}">
  <sheetPr codeName="Hoja20"/>
  <dimension ref="A1:C21"/>
  <sheetViews>
    <sheetView topLeftCell="B1" zoomScaleNormal="100" workbookViewId="0">
      <selection activeCell="C22" sqref="C22"/>
    </sheetView>
  </sheetViews>
  <sheetFormatPr baseColWidth="10" defaultColWidth="11.44140625" defaultRowHeight="13.8" x14ac:dyDescent="0.3"/>
  <cols>
    <col min="1" max="1" width="61.5546875" style="4" customWidth="1"/>
    <col min="2" max="2" width="21.88671875" style="4" customWidth="1"/>
    <col min="3" max="16384" width="11.44140625" style="4"/>
  </cols>
  <sheetData>
    <row r="1" spans="1:3" ht="13.05" x14ac:dyDescent="0.3">
      <c r="A1" s="1" t="s">
        <v>463</v>
      </c>
    </row>
    <row r="2" spans="1:3" x14ac:dyDescent="0.3">
      <c r="A2" s="1" t="s">
        <v>464</v>
      </c>
    </row>
    <row r="4" spans="1:3" x14ac:dyDescent="0.3">
      <c r="A4" s="15" t="s">
        <v>380</v>
      </c>
      <c r="B4" s="15" t="s">
        <v>394</v>
      </c>
      <c r="C4" s="15" t="s">
        <v>381</v>
      </c>
    </row>
    <row r="5" spans="1:3" x14ac:dyDescent="0.3">
      <c r="A5" s="346" t="s">
        <v>395</v>
      </c>
      <c r="B5" s="346" t="s">
        <v>465</v>
      </c>
      <c r="C5" s="174">
        <v>0.05</v>
      </c>
    </row>
    <row r="6" spans="1:3" x14ac:dyDescent="0.3">
      <c r="A6" s="346" t="s">
        <v>397</v>
      </c>
      <c r="B6" s="346" t="s">
        <v>465</v>
      </c>
      <c r="C6" s="174">
        <v>0.03</v>
      </c>
    </row>
    <row r="7" spans="1:3" x14ac:dyDescent="0.3">
      <c r="A7" s="947" t="s">
        <v>398</v>
      </c>
      <c r="B7" s="344" t="s">
        <v>465</v>
      </c>
      <c r="C7" s="175">
        <v>723</v>
      </c>
    </row>
    <row r="8" spans="1:3" x14ac:dyDescent="0.3">
      <c r="A8" s="947"/>
      <c r="B8" s="345" t="s">
        <v>466</v>
      </c>
      <c r="C8" s="176">
        <v>815.98848764940271</v>
      </c>
    </row>
    <row r="9" spans="1:3" x14ac:dyDescent="0.3">
      <c r="A9" s="947" t="s">
        <v>400</v>
      </c>
      <c r="B9" s="344" t="s">
        <v>465</v>
      </c>
      <c r="C9" s="175">
        <v>345</v>
      </c>
    </row>
    <row r="10" spans="1:3" x14ac:dyDescent="0.3">
      <c r="A10" s="947"/>
      <c r="B10" s="345" t="s">
        <v>396</v>
      </c>
      <c r="C10" s="176">
        <v>280</v>
      </c>
    </row>
    <row r="11" spans="1:3" ht="27.6" x14ac:dyDescent="0.3">
      <c r="A11" s="346" t="s">
        <v>402</v>
      </c>
      <c r="B11" s="378" t="s">
        <v>465</v>
      </c>
      <c r="C11" s="398">
        <v>-40</v>
      </c>
    </row>
    <row r="12" spans="1:3" ht="13.05" x14ac:dyDescent="0.3">
      <c r="A12" s="346" t="s">
        <v>403</v>
      </c>
      <c r="B12" s="378" t="s">
        <v>467</v>
      </c>
      <c r="C12" s="394">
        <v>1637.2</v>
      </c>
    </row>
    <row r="13" spans="1:3" x14ac:dyDescent="0.3">
      <c r="A13" s="947" t="s">
        <v>405</v>
      </c>
      <c r="B13" s="376" t="s">
        <v>467</v>
      </c>
      <c r="C13" s="394">
        <v>3203.3240000000001</v>
      </c>
    </row>
    <row r="14" spans="1:3" x14ac:dyDescent="0.3">
      <c r="A14" s="947"/>
      <c r="B14" s="377" t="s">
        <v>404</v>
      </c>
      <c r="C14" s="178">
        <v>2983.0760141014998</v>
      </c>
    </row>
    <row r="15" spans="1:3" x14ac:dyDescent="0.3">
      <c r="A15" s="346" t="s">
        <v>407</v>
      </c>
      <c r="B15" s="378" t="s">
        <v>396</v>
      </c>
      <c r="C15" s="179">
        <v>0.05</v>
      </c>
    </row>
    <row r="16" spans="1:3" x14ac:dyDescent="0.3">
      <c r="A16" s="346" t="s">
        <v>408</v>
      </c>
      <c r="B16" s="378" t="s">
        <v>396</v>
      </c>
      <c r="C16" s="179">
        <v>0.25650000000000001</v>
      </c>
    </row>
    <row r="17" spans="1:3" ht="13.05" x14ac:dyDescent="0.3">
      <c r="A17" s="346" t="s">
        <v>409</v>
      </c>
      <c r="B17" s="378" t="s">
        <v>465</v>
      </c>
      <c r="C17" s="179">
        <v>0.33250000000000002</v>
      </c>
    </row>
    <row r="18" spans="1:3" x14ac:dyDescent="0.3">
      <c r="A18" s="346" t="s">
        <v>410</v>
      </c>
      <c r="B18" s="378" t="s">
        <v>465</v>
      </c>
      <c r="C18" s="174">
        <v>0.79200000000000004</v>
      </c>
    </row>
    <row r="19" spans="1:3" x14ac:dyDescent="0.3">
      <c r="A19" s="947" t="s">
        <v>411</v>
      </c>
      <c r="B19" s="418" t="s">
        <v>467</v>
      </c>
      <c r="C19" s="394">
        <v>-19753.605413011992</v>
      </c>
    </row>
    <row r="20" spans="1:3" x14ac:dyDescent="0.3">
      <c r="A20" s="947"/>
      <c r="B20" s="419" t="s">
        <v>404</v>
      </c>
      <c r="C20" s="178">
        <v>-19694</v>
      </c>
    </row>
    <row r="21" spans="1:3" ht="13.05" x14ac:dyDescent="0.3">
      <c r="A21" s="173" t="s">
        <v>391</v>
      </c>
    </row>
  </sheetData>
  <mergeCells count="4">
    <mergeCell ref="A7:A8"/>
    <mergeCell ref="A9:A10"/>
    <mergeCell ref="A13:A14"/>
    <mergeCell ref="A19:A2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FDF1-792F-4D69-9293-997CDB610563}">
  <sheetPr codeName="Hoja21"/>
  <dimension ref="A1:Q27"/>
  <sheetViews>
    <sheetView topLeftCell="A6" workbookViewId="0">
      <selection activeCell="D23" sqref="D23"/>
    </sheetView>
  </sheetViews>
  <sheetFormatPr baseColWidth="10" defaultColWidth="11.44140625" defaultRowHeight="13.8" x14ac:dyDescent="0.3"/>
  <cols>
    <col min="1" max="1" width="60.44140625" style="4" customWidth="1"/>
    <col min="2" max="4" width="12.44140625" style="4" customWidth="1"/>
    <col min="5" max="16384" width="11.44140625" style="4"/>
  </cols>
  <sheetData>
    <row r="1" spans="1:17" ht="13.05" x14ac:dyDescent="0.3">
      <c r="A1" s="1" t="s">
        <v>468</v>
      </c>
    </row>
    <row r="2" spans="1:17" x14ac:dyDescent="0.3">
      <c r="A2" s="1" t="s">
        <v>469</v>
      </c>
    </row>
    <row r="3" spans="1:17" ht="13.05" x14ac:dyDescent="0.3">
      <c r="A3" s="2" t="s">
        <v>304</v>
      </c>
    </row>
    <row r="4" spans="1:17" ht="13.05" x14ac:dyDescent="0.3">
      <c r="B4" s="90"/>
      <c r="D4" s="90"/>
      <c r="G4" s="90"/>
      <c r="I4" s="90"/>
    </row>
    <row r="5" spans="1:17" ht="41.4" x14ac:dyDescent="0.3">
      <c r="A5" s="379" t="s">
        <v>415</v>
      </c>
      <c r="B5" s="379" t="s">
        <v>416</v>
      </c>
      <c r="C5" s="379" t="s">
        <v>417</v>
      </c>
      <c r="D5" s="379" t="s">
        <v>418</v>
      </c>
    </row>
    <row r="6" spans="1:17" ht="13.05" x14ac:dyDescent="0.3">
      <c r="A6" s="180" t="s">
        <v>419</v>
      </c>
      <c r="B6" s="181">
        <v>38632840.096999995</v>
      </c>
      <c r="C6" s="182">
        <v>714900.07703253627</v>
      </c>
      <c r="D6" s="181">
        <v>37917940.019967459</v>
      </c>
      <c r="E6" s="23"/>
      <c r="F6" s="23"/>
      <c r="G6" s="88"/>
      <c r="H6" s="88"/>
      <c r="I6" s="88"/>
      <c r="J6" s="90"/>
      <c r="K6" s="23"/>
      <c r="L6" s="23"/>
      <c r="M6" s="23"/>
      <c r="O6" s="23"/>
      <c r="P6" s="23"/>
      <c r="Q6" s="23"/>
    </row>
    <row r="7" spans="1:17" x14ac:dyDescent="0.3">
      <c r="A7" s="183" t="s">
        <v>420</v>
      </c>
      <c r="B7" s="184">
        <v>7432604.5919999992</v>
      </c>
      <c r="C7" s="185">
        <v>-971792.92588855606</v>
      </c>
      <c r="D7" s="184">
        <v>8404397.5178885553</v>
      </c>
      <c r="E7" s="23"/>
      <c r="F7" s="88"/>
      <c r="G7" s="88"/>
      <c r="H7" s="88"/>
      <c r="I7" s="88"/>
      <c r="K7" s="23"/>
      <c r="L7" s="23"/>
      <c r="M7" s="23"/>
      <c r="O7" s="23"/>
      <c r="P7" s="23"/>
      <c r="Q7" s="23"/>
    </row>
    <row r="8" spans="1:17" x14ac:dyDescent="0.3">
      <c r="A8" s="183" t="s">
        <v>470</v>
      </c>
      <c r="B8" s="184">
        <v>-9082230.3210000005</v>
      </c>
      <c r="C8" s="185">
        <v>3870361.9317007773</v>
      </c>
      <c r="D8" s="184">
        <v>-12952592.252700778</v>
      </c>
      <c r="E8" s="23"/>
      <c r="F8" s="88"/>
      <c r="G8" s="88"/>
      <c r="H8" s="88"/>
      <c r="I8" s="88"/>
      <c r="K8" s="23"/>
      <c r="L8" s="23"/>
      <c r="M8" s="23"/>
      <c r="O8" s="23"/>
      <c r="P8" s="23"/>
      <c r="Q8" s="23"/>
    </row>
    <row r="9" spans="1:17" ht="13.5" customHeight="1" x14ac:dyDescent="0.3">
      <c r="A9" s="183" t="s">
        <v>422</v>
      </c>
      <c r="B9" s="184">
        <v>5718757.443</v>
      </c>
      <c r="C9" s="185">
        <v>-447880.6221273588</v>
      </c>
      <c r="D9" s="184">
        <v>6166638.0651273588</v>
      </c>
      <c r="E9" s="23"/>
      <c r="F9" s="88"/>
      <c r="G9" s="88"/>
      <c r="H9" s="88"/>
      <c r="I9" s="88"/>
      <c r="K9" s="23"/>
      <c r="L9" s="23"/>
      <c r="M9" s="23"/>
      <c r="O9" s="23"/>
      <c r="P9" s="23"/>
      <c r="Q9" s="23"/>
    </row>
    <row r="10" spans="1:17" ht="13.05" x14ac:dyDescent="0.3">
      <c r="A10" s="183" t="s">
        <v>423</v>
      </c>
      <c r="B10" s="184">
        <v>10157255.616</v>
      </c>
      <c r="C10" s="185">
        <v>-1057221.4013639167</v>
      </c>
      <c r="D10" s="184">
        <v>11214477.017363917</v>
      </c>
      <c r="E10" s="23"/>
      <c r="F10" s="88"/>
      <c r="G10" s="88"/>
      <c r="H10" s="88"/>
      <c r="I10" s="88"/>
      <c r="K10" s="23"/>
      <c r="L10" s="23"/>
      <c r="M10" s="23"/>
      <c r="O10" s="23"/>
      <c r="P10" s="23"/>
      <c r="Q10" s="23"/>
    </row>
    <row r="11" spans="1:17" ht="13.05" x14ac:dyDescent="0.3">
      <c r="A11" s="183" t="s">
        <v>424</v>
      </c>
      <c r="B11" s="184">
        <v>24010329.263</v>
      </c>
      <c r="C11" s="185">
        <v>-661810.88106920198</v>
      </c>
      <c r="D11" s="184">
        <v>24672140.144069202</v>
      </c>
      <c r="E11" s="23"/>
      <c r="F11" s="88"/>
      <c r="G11" s="88"/>
      <c r="H11" s="88"/>
      <c r="I11" s="88"/>
      <c r="K11" s="23"/>
      <c r="L11" s="23"/>
      <c r="M11" s="23"/>
      <c r="O11" s="23"/>
      <c r="P11" s="23"/>
      <c r="Q11" s="23"/>
    </row>
    <row r="12" spans="1:17" ht="13.05" x14ac:dyDescent="0.3">
      <c r="A12" s="183" t="s">
        <v>425</v>
      </c>
      <c r="B12" s="184">
        <v>396123.50400000007</v>
      </c>
      <c r="C12" s="185">
        <v>-16756.024219200015</v>
      </c>
      <c r="D12" s="184">
        <v>412879.52821920009</v>
      </c>
      <c r="E12" s="23"/>
      <c r="F12" s="88"/>
      <c r="G12" s="88"/>
      <c r="H12" s="88"/>
      <c r="I12" s="88"/>
      <c r="K12" s="23"/>
      <c r="L12" s="23"/>
      <c r="M12" s="23"/>
      <c r="O12" s="23"/>
      <c r="P12" s="23"/>
      <c r="Q12" s="23"/>
    </row>
    <row r="13" spans="1:17" ht="13.05" x14ac:dyDescent="0.3">
      <c r="A13" s="186" t="s">
        <v>426</v>
      </c>
      <c r="B13" s="187">
        <v>2612585</v>
      </c>
      <c r="C13" s="188">
        <v>-129759.00254179724</v>
      </c>
      <c r="D13" s="187">
        <v>2742344.0025417972</v>
      </c>
      <c r="E13" s="23"/>
      <c r="F13" s="88"/>
      <c r="G13" s="88"/>
      <c r="H13" s="88"/>
      <c r="I13" s="88"/>
      <c r="K13" s="23"/>
      <c r="L13" s="23"/>
      <c r="M13" s="23"/>
      <c r="O13" s="23"/>
      <c r="P13" s="23"/>
      <c r="Q13" s="23"/>
    </row>
    <row r="14" spans="1:17" ht="13.05" x14ac:dyDescent="0.3">
      <c r="A14" s="186" t="s">
        <v>427</v>
      </c>
      <c r="B14" s="187">
        <v>1530952.5</v>
      </c>
      <c r="C14" s="188">
        <v>1046221.2300078972</v>
      </c>
      <c r="D14" s="187">
        <v>484731.26999210275</v>
      </c>
      <c r="E14" s="23"/>
      <c r="F14" s="88"/>
      <c r="G14" s="88"/>
      <c r="H14" s="88"/>
      <c r="I14" s="88"/>
      <c r="K14" s="23"/>
      <c r="L14" s="23"/>
      <c r="M14" s="23"/>
      <c r="O14" s="23"/>
      <c r="P14" s="23"/>
      <c r="Q14" s="23"/>
    </row>
    <row r="15" spans="1:17" ht="13.05" x14ac:dyDescent="0.3">
      <c r="A15" s="186" t="s">
        <v>428</v>
      </c>
      <c r="B15" s="187">
        <v>1673142.8130000001</v>
      </c>
      <c r="C15" s="188">
        <v>278057.8233283814</v>
      </c>
      <c r="D15" s="187">
        <v>1395084.9896716187</v>
      </c>
      <c r="E15" s="23"/>
      <c r="F15" s="88"/>
      <c r="G15" s="88"/>
      <c r="H15" s="88"/>
      <c r="I15" s="88"/>
      <c r="K15" s="23"/>
      <c r="L15" s="23"/>
      <c r="M15" s="23"/>
      <c r="O15" s="23"/>
      <c r="P15" s="23"/>
      <c r="Q15" s="23"/>
    </row>
    <row r="16" spans="1:17" x14ac:dyDescent="0.3">
      <c r="A16" s="189" t="s">
        <v>429</v>
      </c>
      <c r="B16" s="184">
        <v>400781.647</v>
      </c>
      <c r="C16" s="185">
        <v>28666.842719285152</v>
      </c>
      <c r="D16" s="184">
        <v>372114.83238540264</v>
      </c>
      <c r="E16" s="23"/>
      <c r="F16" s="88"/>
      <c r="G16" s="88"/>
      <c r="H16" s="88"/>
      <c r="I16" s="88"/>
      <c r="J16" s="90"/>
      <c r="K16" s="23"/>
      <c r="L16" s="23"/>
      <c r="M16" s="23"/>
      <c r="O16" s="23"/>
      <c r="P16" s="23"/>
      <c r="Q16" s="23"/>
    </row>
    <row r="17" spans="1:17" x14ac:dyDescent="0.3">
      <c r="A17" s="190" t="s">
        <v>471</v>
      </c>
      <c r="B17" s="184">
        <v>344087.40100000001</v>
      </c>
      <c r="C17" s="191">
        <v>-15163.879165684293</v>
      </c>
      <c r="D17" s="184">
        <v>359251.28016568429</v>
      </c>
      <c r="E17" s="23"/>
      <c r="F17" s="88"/>
      <c r="G17" s="88"/>
      <c r="H17" s="88"/>
      <c r="I17" s="88"/>
      <c r="K17" s="23"/>
      <c r="L17" s="23"/>
      <c r="M17" s="23"/>
      <c r="O17" s="23"/>
      <c r="P17" s="23"/>
      <c r="Q17" s="23"/>
    </row>
    <row r="18" spans="1:17" ht="13.05" x14ac:dyDescent="0.3">
      <c r="A18" s="190" t="s">
        <v>472</v>
      </c>
      <c r="B18" s="184">
        <v>282267.58600000001</v>
      </c>
      <c r="C18" s="185">
        <v>39283.484380341441</v>
      </c>
      <c r="D18" s="184">
        <v>242984.10161965858</v>
      </c>
      <c r="E18" s="23"/>
      <c r="F18" s="88"/>
      <c r="G18" s="88"/>
      <c r="H18" s="88"/>
      <c r="I18" s="88"/>
      <c r="K18" s="23"/>
      <c r="L18" s="23"/>
      <c r="M18" s="23"/>
      <c r="O18" s="23"/>
      <c r="P18" s="23"/>
      <c r="Q18" s="23"/>
    </row>
    <row r="19" spans="1:17" x14ac:dyDescent="0.3">
      <c r="A19" s="190" t="s">
        <v>473</v>
      </c>
      <c r="B19" s="184">
        <v>-225573.34</v>
      </c>
      <c r="C19" s="185">
        <v>4547.2375046280058</v>
      </c>
      <c r="D19" s="184">
        <v>-230120.57750462799</v>
      </c>
      <c r="E19" s="23"/>
      <c r="F19" s="88"/>
      <c r="G19" s="88"/>
      <c r="H19" s="88"/>
      <c r="I19" s="88"/>
      <c r="K19" s="23"/>
      <c r="L19" s="23"/>
      <c r="M19" s="23"/>
      <c r="O19" s="23"/>
      <c r="P19" s="23"/>
      <c r="Q19" s="23"/>
    </row>
    <row r="20" spans="1:17" x14ac:dyDescent="0.3">
      <c r="A20" s="189" t="s">
        <v>433</v>
      </c>
      <c r="B20" s="184">
        <v>949240.78500000015</v>
      </c>
      <c r="C20" s="185">
        <v>106323.43136043302</v>
      </c>
      <c r="D20" s="184">
        <v>842917.49781661562</v>
      </c>
      <c r="E20" s="23"/>
      <c r="F20" s="88"/>
      <c r="G20" s="88"/>
      <c r="H20" s="88"/>
      <c r="I20" s="88"/>
      <c r="K20" s="23"/>
      <c r="L20" s="23"/>
      <c r="M20" s="23"/>
      <c r="O20" s="23"/>
      <c r="P20" s="23"/>
      <c r="Q20" s="23"/>
    </row>
    <row r="21" spans="1:17" x14ac:dyDescent="0.3">
      <c r="A21" s="190" t="s">
        <v>474</v>
      </c>
      <c r="B21" s="184">
        <v>1105607.389</v>
      </c>
      <c r="C21" s="191">
        <v>-77790.700119960195</v>
      </c>
      <c r="D21" s="184">
        <v>1183398.0891199601</v>
      </c>
      <c r="E21" s="23"/>
      <c r="F21" s="88"/>
      <c r="G21" s="88"/>
      <c r="H21" s="88"/>
      <c r="K21" s="23"/>
      <c r="L21" s="23"/>
      <c r="M21" s="23"/>
      <c r="O21" s="23"/>
      <c r="P21" s="23"/>
      <c r="Q21" s="23"/>
    </row>
    <row r="22" spans="1:17" ht="13.05" x14ac:dyDescent="0.3">
      <c r="A22" s="190" t="s">
        <v>475</v>
      </c>
      <c r="B22" s="184">
        <v>1135771.0079999999</v>
      </c>
      <c r="C22" s="185">
        <v>158066.47615717608</v>
      </c>
      <c r="D22" s="184">
        <v>977704.53184282384</v>
      </c>
      <c r="E22" s="23"/>
      <c r="F22" s="88"/>
      <c r="G22" s="88"/>
      <c r="H22" s="88"/>
      <c r="I22" s="88"/>
      <c r="J22" s="90"/>
      <c r="K22" s="23"/>
      <c r="L22" s="23"/>
      <c r="M22" s="23"/>
      <c r="O22" s="23"/>
      <c r="P22" s="23"/>
      <c r="Q22" s="23"/>
    </row>
    <row r="23" spans="1:17" x14ac:dyDescent="0.3">
      <c r="A23" s="190" t="s">
        <v>476</v>
      </c>
      <c r="B23" s="18">
        <v>-1292137.612</v>
      </c>
      <c r="C23" s="191">
        <v>26047.655323217143</v>
      </c>
      <c r="D23" s="18">
        <v>-1318185.2673232171</v>
      </c>
      <c r="E23" s="23"/>
      <c r="F23" s="88"/>
      <c r="G23" s="88"/>
      <c r="H23" s="88"/>
      <c r="I23" s="88"/>
      <c r="K23" s="23"/>
      <c r="L23" s="23"/>
      <c r="M23" s="23"/>
      <c r="O23" s="23"/>
      <c r="P23" s="23"/>
      <c r="Q23" s="23"/>
    </row>
    <row r="24" spans="1:17" ht="13.05" x14ac:dyDescent="0.3">
      <c r="A24" s="189" t="s">
        <v>437</v>
      </c>
      <c r="B24" s="184">
        <v>323120.38099999999</v>
      </c>
      <c r="C24" s="185">
        <v>143067.72153039961</v>
      </c>
      <c r="D24" s="184">
        <v>180052.65946960039</v>
      </c>
      <c r="E24" s="23"/>
      <c r="F24" s="88"/>
      <c r="G24" s="88"/>
      <c r="H24" s="88"/>
      <c r="I24" s="88"/>
      <c r="K24" s="23"/>
      <c r="L24" s="23"/>
      <c r="M24" s="23"/>
      <c r="O24" s="23"/>
      <c r="P24" s="23"/>
      <c r="Q24" s="23"/>
    </row>
    <row r="25" spans="1:17" x14ac:dyDescent="0.3">
      <c r="A25" s="186" t="s">
        <v>438</v>
      </c>
      <c r="B25" s="187">
        <v>4538799.6901397398</v>
      </c>
      <c r="C25" s="192">
        <v>0</v>
      </c>
      <c r="D25" s="187">
        <v>4538799.6901397398</v>
      </c>
      <c r="E25" s="23"/>
      <c r="F25" s="88"/>
      <c r="G25" s="88"/>
      <c r="H25" s="402"/>
      <c r="I25" s="88"/>
      <c r="K25" s="23"/>
      <c r="M25" s="23"/>
      <c r="O25" s="23"/>
      <c r="P25" s="23"/>
      <c r="Q25" s="23"/>
    </row>
    <row r="26" spans="1:17" ht="13.05" x14ac:dyDescent="0.3">
      <c r="A26" s="366" t="s">
        <v>439</v>
      </c>
      <c r="B26" s="367">
        <v>48988320.100139737</v>
      </c>
      <c r="C26" s="367">
        <v>1909420.1278270185</v>
      </c>
      <c r="D26" s="367">
        <v>47078899.972312719</v>
      </c>
      <c r="E26" s="23"/>
      <c r="F26" s="88"/>
      <c r="G26" s="88"/>
      <c r="H26" s="88"/>
      <c r="I26" s="88"/>
      <c r="J26" s="23"/>
      <c r="K26" s="23"/>
      <c r="L26" s="23"/>
      <c r="M26" s="23"/>
      <c r="O26" s="23"/>
      <c r="P26" s="23"/>
      <c r="Q26" s="23"/>
    </row>
    <row r="27" spans="1:17" ht="157.19999999999999" customHeight="1" x14ac:dyDescent="0.3">
      <c r="A27" s="949" t="s">
        <v>477</v>
      </c>
      <c r="B27" s="949"/>
      <c r="C27" s="949"/>
      <c r="D27" s="949"/>
      <c r="G27" s="88"/>
      <c r="H27" s="88"/>
      <c r="I27" s="88"/>
    </row>
  </sheetData>
  <mergeCells count="1">
    <mergeCell ref="A27:D27"/>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712C7-2DCE-46EB-86B0-7656DBD343CB}">
  <sheetPr codeName="Hoja22"/>
  <dimension ref="A1:I25"/>
  <sheetViews>
    <sheetView workbookViewId="0">
      <selection activeCell="C14" sqref="C13:C14"/>
    </sheetView>
  </sheetViews>
  <sheetFormatPr baseColWidth="10" defaultColWidth="11.44140625" defaultRowHeight="13.8" x14ac:dyDescent="0.3"/>
  <cols>
    <col min="1" max="1" width="48.6640625" style="4" customWidth="1"/>
    <col min="2" max="2" width="11.44140625" style="4"/>
    <col min="3" max="3" width="13.33203125" style="4" bestFit="1" customWidth="1"/>
    <col min="4" max="4" width="11.44140625" style="4"/>
    <col min="5" max="5" width="11.44140625" style="88"/>
    <col min="6" max="16384" width="11.44140625" style="4"/>
  </cols>
  <sheetData>
    <row r="1" spans="1:9" ht="13.05" x14ac:dyDescent="0.3">
      <c r="A1" s="1" t="s">
        <v>478</v>
      </c>
    </row>
    <row r="2" spans="1:9" x14ac:dyDescent="0.3">
      <c r="A2" s="1" t="s">
        <v>479</v>
      </c>
    </row>
    <row r="3" spans="1:9" ht="13.05" x14ac:dyDescent="0.3">
      <c r="A3" s="4" t="s">
        <v>234</v>
      </c>
    </row>
    <row r="5" spans="1:9" ht="39" x14ac:dyDescent="0.3">
      <c r="A5" s="195"/>
      <c r="B5" s="375" t="s">
        <v>480</v>
      </c>
      <c r="C5" s="375" t="s">
        <v>445</v>
      </c>
    </row>
    <row r="6" spans="1:9" ht="15" x14ac:dyDescent="0.3">
      <c r="A6" s="209" t="s">
        <v>481</v>
      </c>
      <c r="B6" s="210">
        <v>-7066575.0980627537</v>
      </c>
      <c r="C6" s="211">
        <v>-3.2858931476271702</v>
      </c>
      <c r="G6" s="286"/>
      <c r="H6" s="23"/>
      <c r="I6" s="23"/>
    </row>
    <row r="7" spans="1:9" ht="15" x14ac:dyDescent="0.3">
      <c r="A7" s="212" t="s">
        <v>482</v>
      </c>
      <c r="B7" s="202">
        <v>1909420.1278270176</v>
      </c>
      <c r="C7" s="203">
        <v>0.88786299259569212</v>
      </c>
      <c r="G7" s="286"/>
      <c r="H7" s="23"/>
      <c r="I7" s="23"/>
    </row>
    <row r="8" spans="1:9" ht="13.05" x14ac:dyDescent="0.3">
      <c r="A8" s="201" t="s">
        <v>448</v>
      </c>
      <c r="B8" s="202">
        <v>714900.07703253627</v>
      </c>
      <c r="C8" s="203">
        <v>0.33242203355389666</v>
      </c>
      <c r="G8" s="286"/>
      <c r="H8" s="23"/>
      <c r="I8" s="23"/>
    </row>
    <row r="9" spans="1:9" ht="13.05" x14ac:dyDescent="0.3">
      <c r="A9" s="201" t="s">
        <v>449</v>
      </c>
      <c r="B9" s="202">
        <v>-129759.00254179724</v>
      </c>
      <c r="C9" s="203">
        <v>-6.0336755978425145E-2</v>
      </c>
      <c r="G9" s="286"/>
      <c r="H9" s="23"/>
      <c r="I9" s="23"/>
    </row>
    <row r="10" spans="1:9" ht="13.05" x14ac:dyDescent="0.3">
      <c r="A10" s="201" t="s">
        <v>450</v>
      </c>
      <c r="B10" s="202">
        <v>1046221.2300078972</v>
      </c>
      <c r="C10" s="203">
        <v>0.48648335620567551</v>
      </c>
      <c r="G10" s="286"/>
      <c r="H10" s="23"/>
      <c r="I10" s="23"/>
    </row>
    <row r="11" spans="1:9" ht="13.05" x14ac:dyDescent="0.3">
      <c r="A11" s="201" t="s">
        <v>451</v>
      </c>
      <c r="B11" s="202">
        <v>278057.8233283814</v>
      </c>
      <c r="C11" s="203">
        <v>0.1292943588145451</v>
      </c>
      <c r="G11" s="286"/>
      <c r="H11" s="23"/>
      <c r="I11" s="23"/>
    </row>
    <row r="12" spans="1:9" ht="15" x14ac:dyDescent="0.3">
      <c r="A12" s="199" t="s">
        <v>483</v>
      </c>
      <c r="B12" s="396">
        <v>-8975995.2258897722</v>
      </c>
      <c r="C12" s="200">
        <v>-4.1737561402228627</v>
      </c>
      <c r="D12" s="23"/>
      <c r="G12" s="286"/>
      <c r="H12" s="23"/>
      <c r="I12" s="23"/>
    </row>
    <row r="13" spans="1:9" ht="13.05" x14ac:dyDescent="0.3">
      <c r="A13" s="9" t="s">
        <v>453</v>
      </c>
      <c r="B13" s="204">
        <v>370474</v>
      </c>
      <c r="C13" s="205">
        <v>0.17226704040939889</v>
      </c>
      <c r="G13" s="286"/>
      <c r="H13" s="23"/>
      <c r="I13" s="23"/>
    </row>
    <row r="14" spans="1:9" ht="13.05" x14ac:dyDescent="0.3">
      <c r="A14" s="9" t="s">
        <v>454</v>
      </c>
      <c r="B14" s="204">
        <v>2612585</v>
      </c>
      <c r="C14" s="205">
        <v>1.2148282626256885</v>
      </c>
      <c r="G14" s="286"/>
      <c r="H14" s="23"/>
      <c r="I14" s="23"/>
    </row>
    <row r="15" spans="1:9" ht="13.05" x14ac:dyDescent="0.3">
      <c r="A15" s="8" t="s">
        <v>455</v>
      </c>
      <c r="B15" s="206">
        <v>-4824464.0980627537</v>
      </c>
      <c r="C15" s="207">
        <v>-2.2433319254108803</v>
      </c>
      <c r="D15" s="23"/>
      <c r="G15" s="286"/>
      <c r="H15" s="23"/>
      <c r="I15" s="23"/>
    </row>
    <row r="16" spans="1:9" x14ac:dyDescent="0.3">
      <c r="A16" s="11" t="s">
        <v>456</v>
      </c>
      <c r="B16" s="397">
        <v>-6733884.2258897722</v>
      </c>
      <c r="C16" s="208">
        <v>-3.1311949180065732</v>
      </c>
      <c r="D16" s="23"/>
      <c r="G16" s="286"/>
      <c r="H16" s="23"/>
      <c r="I16" s="23"/>
    </row>
    <row r="17" spans="1:9" x14ac:dyDescent="0.3">
      <c r="A17" s="4" t="s">
        <v>1000</v>
      </c>
      <c r="B17" s="399"/>
      <c r="C17" s="400"/>
      <c r="D17" s="23"/>
      <c r="H17" s="23"/>
      <c r="I17" s="23"/>
    </row>
    <row r="18" spans="1:9" ht="13.05" x14ac:dyDescent="0.3">
      <c r="A18" s="173" t="s">
        <v>86</v>
      </c>
      <c r="B18" s="25"/>
      <c r="C18" s="25"/>
    </row>
    <row r="19" spans="1:9" ht="13.05" x14ac:dyDescent="0.3">
      <c r="B19" s="25"/>
      <c r="C19" s="25"/>
    </row>
    <row r="20" spans="1:9" ht="13.05" x14ac:dyDescent="0.3">
      <c r="B20" s="25"/>
      <c r="C20" s="25"/>
    </row>
    <row r="21" spans="1:9" ht="13.05" x14ac:dyDescent="0.3">
      <c r="B21" s="25"/>
      <c r="C21" s="25"/>
    </row>
    <row r="22" spans="1:9" ht="13.05" x14ac:dyDescent="0.3">
      <c r="B22" s="25"/>
      <c r="C22" s="25"/>
    </row>
    <row r="23" spans="1:9" ht="13.05" x14ac:dyDescent="0.3">
      <c r="B23" s="25"/>
      <c r="C23" s="25"/>
    </row>
    <row r="24" spans="1:9" ht="13.05" x14ac:dyDescent="0.3">
      <c r="B24" s="25"/>
      <c r="C24" s="25"/>
    </row>
    <row r="25" spans="1:9" ht="13.05" x14ac:dyDescent="0.3">
      <c r="B25" s="25"/>
      <c r="C25" s="58"/>
    </row>
  </sheetData>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22D85-8C14-4ADA-BDF3-3058FF184D67}">
  <dimension ref="A1:F33"/>
  <sheetViews>
    <sheetView zoomScaleNormal="100" workbookViewId="0">
      <selection activeCell="G36" sqref="G36"/>
    </sheetView>
  </sheetViews>
  <sheetFormatPr baseColWidth="10" defaultColWidth="11.44140625" defaultRowHeight="13.8" x14ac:dyDescent="0.3"/>
  <cols>
    <col min="1" max="1" width="23.88671875" style="4" customWidth="1"/>
    <col min="2" max="2" width="12" style="4" customWidth="1"/>
    <col min="3" max="4" width="11.44140625" style="4"/>
    <col min="5" max="5" width="14.44140625" style="4" customWidth="1"/>
    <col min="6" max="6" width="14.33203125" style="4" customWidth="1"/>
    <col min="7" max="16384" width="11.44140625" style="4"/>
  </cols>
  <sheetData>
    <row r="1" spans="1:6" ht="13.05" x14ac:dyDescent="0.3">
      <c r="A1" s="950" t="s">
        <v>484</v>
      </c>
      <c r="B1" s="950"/>
      <c r="C1" s="950"/>
      <c r="D1" s="24"/>
      <c r="E1" s="24"/>
      <c r="F1" s="24"/>
    </row>
    <row r="2" spans="1:6" ht="13.05" x14ac:dyDescent="0.3">
      <c r="A2" s="951" t="s">
        <v>485</v>
      </c>
      <c r="B2" s="951"/>
      <c r="C2" s="951"/>
      <c r="D2" s="951"/>
      <c r="E2" s="951"/>
      <c r="F2" s="951"/>
    </row>
    <row r="3" spans="1:6" x14ac:dyDescent="0.3">
      <c r="A3" s="952" t="s">
        <v>486</v>
      </c>
      <c r="B3" s="952"/>
      <c r="C3" s="952"/>
      <c r="D3" s="952"/>
      <c r="E3" s="952"/>
      <c r="F3" s="952"/>
    </row>
    <row r="4" spans="1:6" ht="13.05" x14ac:dyDescent="0.3">
      <c r="A4" s="347"/>
      <c r="B4" s="347"/>
      <c r="C4" s="347"/>
      <c r="D4" s="347"/>
      <c r="E4" s="347"/>
      <c r="F4" s="347"/>
    </row>
    <row r="5" spans="1:6" x14ac:dyDescent="0.3">
      <c r="A5" s="287"/>
      <c r="B5" s="953" t="s">
        <v>487</v>
      </c>
      <c r="C5" s="953" t="s">
        <v>488</v>
      </c>
      <c r="D5" s="953" t="s">
        <v>52</v>
      </c>
      <c r="E5" s="953" t="s">
        <v>489</v>
      </c>
      <c r="F5" s="953" t="s">
        <v>490</v>
      </c>
    </row>
    <row r="6" spans="1:6" ht="27" customHeight="1" x14ac:dyDescent="0.3">
      <c r="A6" s="288"/>
      <c r="B6" s="954"/>
      <c r="C6" s="954"/>
      <c r="D6" s="954"/>
      <c r="E6" s="954"/>
      <c r="F6" s="954"/>
    </row>
    <row r="7" spans="1:6" ht="13.05" x14ac:dyDescent="0.3">
      <c r="A7" s="289">
        <v>1997</v>
      </c>
      <c r="B7" s="805">
        <v>-27361</v>
      </c>
      <c r="C7" s="806">
        <v>402938</v>
      </c>
      <c r="D7" s="806">
        <v>150829</v>
      </c>
      <c r="E7" s="806">
        <v>252109</v>
      </c>
      <c r="F7" s="806">
        <v>375577</v>
      </c>
    </row>
    <row r="8" spans="1:6" ht="13.05" x14ac:dyDescent="0.3">
      <c r="A8" s="290">
        <v>1998</v>
      </c>
      <c r="B8" s="807">
        <v>-5381</v>
      </c>
      <c r="C8" s="808">
        <v>185156</v>
      </c>
      <c r="D8" s="808">
        <v>77437</v>
      </c>
      <c r="E8" s="808">
        <v>107719</v>
      </c>
      <c r="F8" s="808">
        <v>179775</v>
      </c>
    </row>
    <row r="9" spans="1:6" ht="13.05" x14ac:dyDescent="0.3">
      <c r="A9" s="290">
        <v>1999</v>
      </c>
      <c r="B9" s="807">
        <v>-73261</v>
      </c>
      <c r="C9" s="808">
        <v>174596</v>
      </c>
      <c r="D9" s="808">
        <v>54027</v>
      </c>
      <c r="E9" s="808">
        <v>120569</v>
      </c>
      <c r="F9" s="808">
        <v>101335</v>
      </c>
    </row>
    <row r="10" spans="1:6" ht="13.05" x14ac:dyDescent="0.3">
      <c r="A10" s="290">
        <v>2000</v>
      </c>
      <c r="B10" s="807">
        <v>-5846</v>
      </c>
      <c r="C10" s="808">
        <v>218960</v>
      </c>
      <c r="D10" s="808">
        <v>57655</v>
      </c>
      <c r="E10" s="808">
        <v>161305</v>
      </c>
      <c r="F10" s="808">
        <v>213114</v>
      </c>
    </row>
    <row r="11" spans="1:6" ht="13.05" x14ac:dyDescent="0.3">
      <c r="A11" s="290">
        <v>2001</v>
      </c>
      <c r="B11" s="807">
        <v>9034</v>
      </c>
      <c r="C11" s="808">
        <v>128986</v>
      </c>
      <c r="D11" s="808">
        <v>56085</v>
      </c>
      <c r="E11" s="808">
        <v>72901</v>
      </c>
      <c r="F11" s="808">
        <v>138020</v>
      </c>
    </row>
    <row r="12" spans="1:6" ht="13.05" x14ac:dyDescent="0.3">
      <c r="A12" s="290">
        <v>2002</v>
      </c>
      <c r="B12" s="807">
        <v>-39450</v>
      </c>
      <c r="C12" s="808">
        <v>88047</v>
      </c>
      <c r="D12" s="808">
        <v>31853</v>
      </c>
      <c r="E12" s="808">
        <v>56194</v>
      </c>
      <c r="F12" s="808">
        <v>48597</v>
      </c>
    </row>
    <row r="13" spans="1:6" ht="13.05" x14ac:dyDescent="0.3">
      <c r="A13" s="290">
        <v>2003</v>
      </c>
      <c r="B13" s="807">
        <v>-3781</v>
      </c>
      <c r="C13" s="808">
        <v>114136</v>
      </c>
      <c r="D13" s="808">
        <v>38089</v>
      </c>
      <c r="E13" s="808">
        <v>76047</v>
      </c>
      <c r="F13" s="808">
        <v>110355</v>
      </c>
    </row>
    <row r="14" spans="1:6" ht="13.05" x14ac:dyDescent="0.3">
      <c r="A14" s="290">
        <v>2004</v>
      </c>
      <c r="B14" s="807">
        <v>123324</v>
      </c>
      <c r="C14" s="808">
        <v>473144</v>
      </c>
      <c r="D14" s="808">
        <v>172579</v>
      </c>
      <c r="E14" s="808">
        <v>300565</v>
      </c>
      <c r="F14" s="808">
        <v>596468</v>
      </c>
    </row>
    <row r="15" spans="1:6" ht="13.05" x14ac:dyDescent="0.3">
      <c r="A15" s="290">
        <v>2005</v>
      </c>
      <c r="B15" s="807">
        <v>455179.34152000002</v>
      </c>
      <c r="C15" s="808">
        <v>1264244.4081100002</v>
      </c>
      <c r="D15" s="808">
        <v>613157.54494000005</v>
      </c>
      <c r="E15" s="808">
        <v>651086.86317000003</v>
      </c>
      <c r="F15" s="808">
        <v>1719423.7496300002</v>
      </c>
    </row>
    <row r="16" spans="1:6" ht="13.05" x14ac:dyDescent="0.3">
      <c r="A16" s="290">
        <v>2006</v>
      </c>
      <c r="B16" s="807">
        <v>496108.64373000001</v>
      </c>
      <c r="C16" s="808">
        <v>4078834.8112500003</v>
      </c>
      <c r="D16" s="808">
        <v>1998691.7108700001</v>
      </c>
      <c r="E16" s="808">
        <v>2080143.10038</v>
      </c>
      <c r="F16" s="808">
        <v>4574943.4549799999</v>
      </c>
    </row>
    <row r="17" spans="1:6" ht="13.05" x14ac:dyDescent="0.3">
      <c r="A17" s="290">
        <v>2007</v>
      </c>
      <c r="B17" s="807">
        <v>1152329.8</v>
      </c>
      <c r="C17" s="808">
        <v>5054366.1882700007</v>
      </c>
      <c r="D17" s="808">
        <v>3299199.5749400002</v>
      </c>
      <c r="E17" s="808">
        <v>1755166.6133300001</v>
      </c>
      <c r="F17" s="808">
        <v>6206695.9882700006</v>
      </c>
    </row>
    <row r="18" spans="1:6" ht="13.05" x14ac:dyDescent="0.3">
      <c r="A18" s="290">
        <v>2008</v>
      </c>
      <c r="B18" s="807">
        <v>-336375.13752000115</v>
      </c>
      <c r="C18" s="808">
        <v>4680595.0784200002</v>
      </c>
      <c r="D18" s="808">
        <v>3220332.4036000003</v>
      </c>
      <c r="E18" s="808">
        <v>1460262.6748199998</v>
      </c>
      <c r="F18" s="808">
        <v>4344219.9408999998</v>
      </c>
    </row>
    <row r="19" spans="1:6" ht="13.05" x14ac:dyDescent="0.3">
      <c r="A19" s="290">
        <v>2009</v>
      </c>
      <c r="B19" s="807">
        <v>-560889.04473000043</v>
      </c>
      <c r="C19" s="808">
        <v>2068563.1776865458</v>
      </c>
      <c r="D19" s="808">
        <v>1316424.9252485009</v>
      </c>
      <c r="E19" s="808">
        <v>752138.25243804511</v>
      </c>
      <c r="F19" s="808">
        <v>1507674.1329565456</v>
      </c>
    </row>
    <row r="20" spans="1:6" ht="13.05" x14ac:dyDescent="0.3">
      <c r="A20" s="290">
        <v>2010</v>
      </c>
      <c r="B20" s="807">
        <v>-117735.42530000233</v>
      </c>
      <c r="C20" s="808">
        <v>3783051.6724212249</v>
      </c>
      <c r="D20" s="808">
        <v>2155591.6905840379</v>
      </c>
      <c r="E20" s="808">
        <v>1627459.981837187</v>
      </c>
      <c r="F20" s="808">
        <v>3665316.2471212223</v>
      </c>
    </row>
    <row r="21" spans="1:6" ht="13.05" x14ac:dyDescent="0.3">
      <c r="A21" s="290">
        <v>2011</v>
      </c>
      <c r="B21" s="807">
        <v>817724</v>
      </c>
      <c r="C21" s="808">
        <v>3965765</v>
      </c>
      <c r="D21" s="808">
        <v>3033472</v>
      </c>
      <c r="E21" s="808">
        <v>932293</v>
      </c>
      <c r="F21" s="808">
        <v>4783490</v>
      </c>
    </row>
    <row r="22" spans="1:6" ht="13.05" x14ac:dyDescent="0.3">
      <c r="A22" s="290">
        <v>2012</v>
      </c>
      <c r="B22" s="807">
        <v>891034</v>
      </c>
      <c r="C22" s="808">
        <v>3278909</v>
      </c>
      <c r="D22" s="808">
        <v>2712763</v>
      </c>
      <c r="E22" s="808">
        <v>566147</v>
      </c>
      <c r="F22" s="808">
        <v>4169943</v>
      </c>
    </row>
    <row r="23" spans="1:6" ht="13.05" x14ac:dyDescent="0.3">
      <c r="A23" s="290">
        <v>2013</v>
      </c>
      <c r="B23" s="807">
        <v>-135651</v>
      </c>
      <c r="C23" s="808">
        <v>3129199</v>
      </c>
      <c r="D23" s="808">
        <v>2302008</v>
      </c>
      <c r="E23" s="808">
        <v>827191</v>
      </c>
      <c r="F23" s="808">
        <v>2993549</v>
      </c>
    </row>
    <row r="24" spans="1:6" ht="13.05" x14ac:dyDescent="0.3">
      <c r="A24" s="290">
        <v>2014</v>
      </c>
      <c r="B24" s="807">
        <v>-139897.21316057301</v>
      </c>
      <c r="C24" s="808">
        <v>2642656.7148364577</v>
      </c>
      <c r="D24" s="808">
        <v>1989508.2006293277</v>
      </c>
      <c r="E24" s="808">
        <v>653148.51420712972</v>
      </c>
      <c r="F24" s="808">
        <v>2502759.5016758847</v>
      </c>
    </row>
    <row r="25" spans="1:6" ht="13.05" x14ac:dyDescent="0.3">
      <c r="A25" s="290">
        <v>2015</v>
      </c>
      <c r="B25" s="807">
        <v>332751.65555371251</v>
      </c>
      <c r="C25" s="808">
        <v>1675908.9156503216</v>
      </c>
      <c r="D25" s="808">
        <v>1523610.7556618103</v>
      </c>
      <c r="E25" s="808">
        <v>152298.15998851135</v>
      </c>
      <c r="F25" s="808">
        <v>2008660.5712040341</v>
      </c>
    </row>
    <row r="26" spans="1:6" ht="13.05" x14ac:dyDescent="0.3">
      <c r="A26" s="290">
        <v>2016</v>
      </c>
      <c r="B26" s="807">
        <v>-724578.75722851907</v>
      </c>
      <c r="C26" s="808">
        <v>725717.9718425225</v>
      </c>
      <c r="D26" s="808">
        <v>643366.98752692528</v>
      </c>
      <c r="E26" s="808">
        <v>82350.984315597205</v>
      </c>
      <c r="F26" s="808">
        <v>1139.2146140036621</v>
      </c>
    </row>
    <row r="27" spans="1:6" ht="13.05" x14ac:dyDescent="0.3">
      <c r="A27" s="290">
        <v>2017</v>
      </c>
      <c r="B27" s="807">
        <v>-7168.1023315538278</v>
      </c>
      <c r="C27" s="808">
        <v>1279021.5196772318</v>
      </c>
      <c r="D27" s="808">
        <v>637365.66156097292</v>
      </c>
      <c r="E27" s="808">
        <v>530655.85811625898</v>
      </c>
      <c r="F27" s="808">
        <v>1271853.417345678</v>
      </c>
    </row>
    <row r="28" spans="1:6" ht="13.05" x14ac:dyDescent="0.3">
      <c r="A28" s="290">
        <v>2018</v>
      </c>
      <c r="B28" s="807">
        <v>485931.66854387912</v>
      </c>
      <c r="C28" s="808">
        <v>1920002.9996800923</v>
      </c>
      <c r="D28" s="808">
        <v>1419532.1632892203</v>
      </c>
      <c r="E28" s="808">
        <v>500470.83639087219</v>
      </c>
      <c r="F28" s="808">
        <v>2405934.6682239715</v>
      </c>
    </row>
    <row r="29" spans="1:6" ht="13.05" x14ac:dyDescent="0.3">
      <c r="A29" s="290">
        <v>2019</v>
      </c>
      <c r="B29" s="807">
        <v>868110.41200000001</v>
      </c>
      <c r="C29" s="808">
        <v>1852383.5529999998</v>
      </c>
      <c r="D29" s="808">
        <v>1452312.1709999999</v>
      </c>
      <c r="E29" s="808">
        <v>400071.38199999998</v>
      </c>
      <c r="F29" s="808">
        <v>2720493.9649999999</v>
      </c>
    </row>
    <row r="30" spans="1:6" ht="13.05" x14ac:dyDescent="0.3">
      <c r="A30" s="290">
        <v>2020</v>
      </c>
      <c r="B30" s="809">
        <v>-114941.91700000013</v>
      </c>
      <c r="C30" s="810">
        <v>1814638.0929999999</v>
      </c>
      <c r="D30" s="810">
        <v>1533602.7759999998</v>
      </c>
      <c r="E30" s="810">
        <v>281035.31699999998</v>
      </c>
      <c r="F30" s="810">
        <v>1699696.1759999997</v>
      </c>
    </row>
    <row r="31" spans="1:6" ht="13.05" x14ac:dyDescent="0.3">
      <c r="A31" s="291" t="s">
        <v>491</v>
      </c>
      <c r="B31" s="811">
        <v>5324.8219999996945</v>
      </c>
      <c r="C31" s="811">
        <v>1657834.6639999999</v>
      </c>
      <c r="D31" s="811">
        <v>1373478.15</v>
      </c>
      <c r="E31" s="811">
        <v>284356.51400000002</v>
      </c>
      <c r="F31" s="811">
        <v>1663159.4859999996</v>
      </c>
    </row>
    <row r="32" spans="1:6" x14ac:dyDescent="0.3">
      <c r="A32" s="288" t="s">
        <v>492</v>
      </c>
      <c r="B32" s="812">
        <v>-94074.882000000216</v>
      </c>
      <c r="C32" s="813">
        <v>2408242.0120000001</v>
      </c>
      <c r="D32" s="813">
        <v>1961325.855</v>
      </c>
      <c r="E32" s="813">
        <v>446916.15700000001</v>
      </c>
      <c r="F32" s="813">
        <v>2314167.13</v>
      </c>
    </row>
    <row r="33" spans="1:1" x14ac:dyDescent="0.3">
      <c r="A33" s="25" t="s">
        <v>86</v>
      </c>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DB9BB-1266-427C-B436-B370EE1B8534}">
  <dimension ref="A1:E70"/>
  <sheetViews>
    <sheetView topLeftCell="B1" workbookViewId="0">
      <selection activeCell="F36" sqref="F36"/>
    </sheetView>
  </sheetViews>
  <sheetFormatPr baseColWidth="10" defaultColWidth="11.44140625" defaultRowHeight="13.8" x14ac:dyDescent="0.3"/>
  <cols>
    <col min="1" max="1" width="62.44140625" style="25" customWidth="1"/>
    <col min="2" max="3" width="11.5546875" style="25" bestFit="1" customWidth="1"/>
    <col min="4" max="16384" width="11.44140625" style="25"/>
  </cols>
  <sheetData>
    <row r="1" spans="1:4" x14ac:dyDescent="0.3">
      <c r="A1" s="842" t="s">
        <v>493</v>
      </c>
      <c r="B1" s="842"/>
      <c r="C1" s="842"/>
    </row>
    <row r="2" spans="1:4" x14ac:dyDescent="0.3">
      <c r="A2" s="842" t="s">
        <v>494</v>
      </c>
      <c r="B2" s="842"/>
      <c r="C2" s="842"/>
    </row>
    <row r="3" spans="1:4" x14ac:dyDescent="0.3">
      <c r="A3" s="842" t="s">
        <v>495</v>
      </c>
      <c r="B3" s="842"/>
      <c r="C3" s="842"/>
    </row>
    <row r="4" spans="1:4" x14ac:dyDescent="0.3">
      <c r="A4" s="842" t="s">
        <v>303</v>
      </c>
      <c r="B4" s="842"/>
      <c r="C4" s="842"/>
    </row>
    <row r="5" spans="1:4" x14ac:dyDescent="0.3">
      <c r="A5" s="843" t="s">
        <v>375</v>
      </c>
      <c r="B5" s="843"/>
      <c r="C5" s="843"/>
    </row>
    <row r="6" spans="1:4" x14ac:dyDescent="0.3">
      <c r="A6" s="292"/>
      <c r="B6" s="292"/>
      <c r="C6" s="293"/>
      <c r="D6" s="214"/>
    </row>
    <row r="7" spans="1:4" x14ac:dyDescent="0.3">
      <c r="A7" s="551"/>
      <c r="B7" s="29">
        <v>2020</v>
      </c>
      <c r="C7" s="29">
        <v>2021</v>
      </c>
    </row>
    <row r="8" spans="1:4" x14ac:dyDescent="0.3">
      <c r="A8" s="294" t="s">
        <v>222</v>
      </c>
      <c r="B8" s="295"/>
      <c r="C8" s="296"/>
    </row>
    <row r="9" spans="1:4" x14ac:dyDescent="0.3">
      <c r="A9" s="294" t="s">
        <v>496</v>
      </c>
      <c r="B9" s="814">
        <v>39854212.007196292</v>
      </c>
      <c r="C9" s="814">
        <v>48969423.959139742</v>
      </c>
      <c r="D9" s="298"/>
    </row>
    <row r="10" spans="1:4" s="118" customFormat="1" x14ac:dyDescent="0.3">
      <c r="A10" s="294" t="s">
        <v>497</v>
      </c>
      <c r="B10" s="814">
        <v>32302484.234999999</v>
      </c>
      <c r="C10" s="814">
        <v>40305982.910000011</v>
      </c>
      <c r="D10" s="298"/>
    </row>
    <row r="11" spans="1:4" x14ac:dyDescent="0.3">
      <c r="A11" s="299" t="s">
        <v>498</v>
      </c>
      <c r="B11" s="815">
        <v>1338405.3618312473</v>
      </c>
      <c r="C11" s="815">
        <v>1673142.8130000001</v>
      </c>
      <c r="D11" s="298"/>
    </row>
    <row r="12" spans="1:4" x14ac:dyDescent="0.3">
      <c r="A12" s="299" t="s">
        <v>499</v>
      </c>
      <c r="B12" s="815">
        <v>30964078.873168752</v>
      </c>
      <c r="C12" s="815">
        <v>38632840.09700001</v>
      </c>
      <c r="D12" s="298"/>
    </row>
    <row r="13" spans="1:4" x14ac:dyDescent="0.3">
      <c r="A13" s="299" t="s">
        <v>500</v>
      </c>
      <c r="B13" s="815">
        <v>1019268.1245497002</v>
      </c>
      <c r="C13" s="815">
        <v>1530952.5</v>
      </c>
      <c r="D13" s="298"/>
    </row>
    <row r="14" spans="1:4" x14ac:dyDescent="0.3">
      <c r="A14" s="299" t="s">
        <v>501</v>
      </c>
      <c r="B14" s="815">
        <v>3104866.452</v>
      </c>
      <c r="C14" s="815">
        <v>3322277.8782559112</v>
      </c>
      <c r="D14" s="298"/>
    </row>
    <row r="15" spans="1:4" x14ac:dyDescent="0.3">
      <c r="A15" s="299" t="s">
        <v>502</v>
      </c>
      <c r="B15" s="815">
        <v>113794.59299999999</v>
      </c>
      <c r="C15" s="815">
        <v>127274.28906886645</v>
      </c>
      <c r="D15" s="298"/>
    </row>
    <row r="16" spans="1:4" x14ac:dyDescent="0.3">
      <c r="A16" s="299" t="s">
        <v>503</v>
      </c>
      <c r="B16" s="815">
        <v>861863.26288729999</v>
      </c>
      <c r="C16" s="815">
        <v>1299549.2373057487</v>
      </c>
      <c r="D16" s="298"/>
    </row>
    <row r="17" spans="1:5" x14ac:dyDescent="0.3">
      <c r="A17" s="299" t="s">
        <v>504</v>
      </c>
      <c r="B17" s="815">
        <v>778958.88228700007</v>
      </c>
      <c r="C17" s="815">
        <v>823480.94476049975</v>
      </c>
      <c r="D17" s="298"/>
    </row>
    <row r="18" spans="1:5" x14ac:dyDescent="0.3">
      <c r="A18" s="299" t="s">
        <v>505</v>
      </c>
      <c r="B18" s="815">
        <v>1672976.4574723002</v>
      </c>
      <c r="C18" s="815">
        <v>1559906.1997487138</v>
      </c>
      <c r="D18" s="298"/>
    </row>
    <row r="19" spans="1:5" x14ac:dyDescent="0.3">
      <c r="A19" s="294" t="s">
        <v>506</v>
      </c>
      <c r="B19" s="814">
        <v>47699559.735627003</v>
      </c>
      <c r="C19" s="814">
        <v>46606551.951502502</v>
      </c>
      <c r="D19" s="298"/>
    </row>
    <row r="20" spans="1:5" x14ac:dyDescent="0.3">
      <c r="A20" s="299" t="s">
        <v>507</v>
      </c>
      <c r="B20" s="815">
        <v>10615825.443709999</v>
      </c>
      <c r="C20" s="815">
        <v>10431623.725099999</v>
      </c>
      <c r="D20" s="298"/>
    </row>
    <row r="21" spans="1:5" x14ac:dyDescent="0.3">
      <c r="A21" s="299" t="s">
        <v>508</v>
      </c>
      <c r="B21" s="815">
        <v>4369690.9655499998</v>
      </c>
      <c r="C21" s="815">
        <v>4083681.1564999996</v>
      </c>
      <c r="D21" s="298"/>
    </row>
    <row r="22" spans="1:5" x14ac:dyDescent="0.3">
      <c r="A22" s="299" t="s">
        <v>509</v>
      </c>
      <c r="B22" s="815">
        <v>1937134.766937</v>
      </c>
      <c r="C22" s="815">
        <v>2049574.7981024999</v>
      </c>
      <c r="D22" s="298"/>
    </row>
    <row r="23" spans="1:5" x14ac:dyDescent="0.3">
      <c r="A23" s="299" t="s">
        <v>510</v>
      </c>
      <c r="B23" s="815">
        <v>22110794.690590002</v>
      </c>
      <c r="C23" s="815">
        <v>22572241.670499999</v>
      </c>
      <c r="D23" s="298"/>
    </row>
    <row r="24" spans="1:5" x14ac:dyDescent="0.3">
      <c r="A24" s="299" t="s">
        <v>511</v>
      </c>
      <c r="B24" s="815">
        <v>8551164.6087299995</v>
      </c>
      <c r="C24" s="815">
        <v>7464141.8096000003</v>
      </c>
      <c r="D24" s="298"/>
    </row>
    <row r="25" spans="1:5" x14ac:dyDescent="0.3">
      <c r="A25" s="299" t="s">
        <v>263</v>
      </c>
      <c r="B25" s="815">
        <v>114949.26010999999</v>
      </c>
      <c r="C25" s="815">
        <v>5288.7916999999998</v>
      </c>
      <c r="D25" s="298"/>
    </row>
    <row r="26" spans="1:5" x14ac:dyDescent="0.3">
      <c r="A26" s="294" t="s">
        <v>512</v>
      </c>
      <c r="B26" s="814">
        <v>-7845347.7284307107</v>
      </c>
      <c r="C26" s="814">
        <v>2362872.00763724</v>
      </c>
      <c r="D26" s="298"/>
    </row>
    <row r="27" spans="1:5" x14ac:dyDescent="0.3">
      <c r="A27" s="294" t="s">
        <v>38</v>
      </c>
      <c r="B27" s="814">
        <v>0</v>
      </c>
      <c r="C27" s="814">
        <v>0</v>
      </c>
      <c r="D27" s="298"/>
    </row>
    <row r="28" spans="1:5" x14ac:dyDescent="0.3">
      <c r="A28" s="294" t="s">
        <v>513</v>
      </c>
      <c r="B28" s="814">
        <v>6798512.8301299997</v>
      </c>
      <c r="C28" s="814">
        <v>9429447.1056999993</v>
      </c>
      <c r="D28" s="298"/>
    </row>
    <row r="29" spans="1:5" x14ac:dyDescent="0.3">
      <c r="A29" s="299" t="s">
        <v>514</v>
      </c>
      <c r="B29" s="815">
        <v>14687.517159999999</v>
      </c>
      <c r="C29" s="815">
        <v>18896.141</v>
      </c>
      <c r="D29" s="298"/>
    </row>
    <row r="30" spans="1:5" x14ac:dyDescent="0.3">
      <c r="A30" s="299" t="s">
        <v>515</v>
      </c>
      <c r="B30" s="815">
        <v>3587009.5572900004</v>
      </c>
      <c r="C30" s="815">
        <v>5584164.4873000002</v>
      </c>
      <c r="D30" s="298"/>
    </row>
    <row r="31" spans="1:5" x14ac:dyDescent="0.3">
      <c r="A31" s="299" t="s">
        <v>516</v>
      </c>
      <c r="B31" s="815">
        <v>3226190.7899999996</v>
      </c>
      <c r="C31" s="815">
        <v>3864178.7593999994</v>
      </c>
      <c r="D31" s="298"/>
    </row>
    <row r="32" spans="1:5" x14ac:dyDescent="0.3">
      <c r="A32" s="294" t="s">
        <v>517</v>
      </c>
      <c r="B32" s="814">
        <v>39868899.524356291</v>
      </c>
      <c r="C32" s="814">
        <v>48988320.100139745</v>
      </c>
      <c r="D32" s="298"/>
      <c r="E32" s="298"/>
    </row>
    <row r="33" spans="1:4" x14ac:dyDescent="0.3">
      <c r="A33" s="294" t="s">
        <v>518</v>
      </c>
      <c r="B33" s="814">
        <v>54512760.082917005</v>
      </c>
      <c r="C33" s="814">
        <v>56054895.198202506</v>
      </c>
      <c r="D33" s="298"/>
    </row>
    <row r="34" spans="1:4" x14ac:dyDescent="0.3">
      <c r="A34" s="294" t="s">
        <v>519</v>
      </c>
      <c r="B34" s="814">
        <v>-14643860.558560714</v>
      </c>
      <c r="C34" s="814">
        <v>-7066575.0980627611</v>
      </c>
      <c r="D34" s="298"/>
    </row>
    <row r="35" spans="1:4" x14ac:dyDescent="0.3">
      <c r="A35" s="354" t="s">
        <v>520</v>
      </c>
      <c r="B35" s="814"/>
      <c r="C35" s="816"/>
      <c r="D35" s="298"/>
    </row>
    <row r="36" spans="1:4" x14ac:dyDescent="0.3">
      <c r="A36" s="294" t="s">
        <v>521</v>
      </c>
      <c r="B36" s="814">
        <v>-6396246.6432037</v>
      </c>
      <c r="C36" s="814">
        <v>1737365.0681520803</v>
      </c>
      <c r="D36" s="298"/>
    </row>
    <row r="37" spans="1:4" x14ac:dyDescent="0.3">
      <c r="A37" s="299" t="s">
        <v>522</v>
      </c>
      <c r="B37" s="815">
        <v>730524.09725300013</v>
      </c>
      <c r="C37" s="815">
        <v>387994.00950000004</v>
      </c>
      <c r="D37" s="298"/>
    </row>
    <row r="38" spans="1:4" x14ac:dyDescent="0.3">
      <c r="A38" s="299" t="s">
        <v>523</v>
      </c>
      <c r="B38" s="815">
        <v>2185090.4052900001</v>
      </c>
      <c r="C38" s="815">
        <v>1410864.4435000001</v>
      </c>
      <c r="D38" s="298"/>
    </row>
    <row r="39" spans="1:4" x14ac:dyDescent="0.3">
      <c r="A39" s="299" t="s">
        <v>524</v>
      </c>
      <c r="B39" s="815">
        <v>1454566.308037</v>
      </c>
      <c r="C39" s="815">
        <v>1022870.434</v>
      </c>
      <c r="D39" s="298"/>
    </row>
    <row r="40" spans="1:4" x14ac:dyDescent="0.3">
      <c r="A40" s="299" t="s">
        <v>525</v>
      </c>
      <c r="B40" s="815">
        <v>-6792876.1157047004</v>
      </c>
      <c r="C40" s="815">
        <v>-67074.327247928828</v>
      </c>
      <c r="D40" s="298"/>
    </row>
    <row r="41" spans="1:4" x14ac:dyDescent="0.3">
      <c r="A41" s="299" t="s">
        <v>526</v>
      </c>
      <c r="B41" s="815">
        <v>8510449.2848399989</v>
      </c>
      <c r="C41" s="815">
        <v>15969903.755600002</v>
      </c>
      <c r="D41" s="298"/>
    </row>
    <row r="42" spans="1:4" x14ac:dyDescent="0.3">
      <c r="A42" s="299" t="s">
        <v>527</v>
      </c>
      <c r="B42" s="815">
        <v>15303325.400544699</v>
      </c>
      <c r="C42" s="815">
        <v>16036978.08284793</v>
      </c>
      <c r="D42" s="298"/>
    </row>
    <row r="43" spans="1:4" x14ac:dyDescent="0.3">
      <c r="A43" s="299" t="s">
        <v>528</v>
      </c>
      <c r="B43" s="815">
        <v>642277.31390999991</v>
      </c>
      <c r="C43" s="815">
        <v>0</v>
      </c>
      <c r="D43" s="298"/>
    </row>
    <row r="44" spans="1:4" x14ac:dyDescent="0.3">
      <c r="A44" s="299" t="s">
        <v>529</v>
      </c>
      <c r="B44" s="815">
        <v>-976171.93866200035</v>
      </c>
      <c r="C44" s="815">
        <v>1416445.3859000092</v>
      </c>
      <c r="D44" s="298"/>
    </row>
    <row r="45" spans="1:4" x14ac:dyDescent="0.3">
      <c r="A45" s="299" t="s">
        <v>530</v>
      </c>
      <c r="B45" s="815">
        <v>0</v>
      </c>
      <c r="C45" s="815">
        <v>0</v>
      </c>
      <c r="D45" s="298"/>
    </row>
    <row r="46" spans="1:4" x14ac:dyDescent="0.3">
      <c r="A46" s="299" t="s">
        <v>531</v>
      </c>
      <c r="B46" s="815">
        <v>0</v>
      </c>
      <c r="C46" s="815">
        <v>0</v>
      </c>
      <c r="D46" s="298"/>
    </row>
    <row r="47" spans="1:4" x14ac:dyDescent="0.3">
      <c r="A47" s="299" t="s">
        <v>532</v>
      </c>
      <c r="B47" s="815">
        <v>0</v>
      </c>
      <c r="C47" s="815">
        <v>0</v>
      </c>
      <c r="D47" s="298"/>
    </row>
    <row r="48" spans="1:4" x14ac:dyDescent="0.3">
      <c r="A48" s="299" t="s">
        <v>533</v>
      </c>
      <c r="B48" s="815">
        <v>0</v>
      </c>
      <c r="C48" s="815">
        <v>0</v>
      </c>
      <c r="D48" s="298"/>
    </row>
    <row r="49" spans="1:4" x14ac:dyDescent="0.3">
      <c r="A49" s="299" t="s">
        <v>534</v>
      </c>
      <c r="B49" s="815">
        <v>0</v>
      </c>
      <c r="C49" s="815">
        <v>0</v>
      </c>
      <c r="D49" s="298"/>
    </row>
    <row r="50" spans="1:4" x14ac:dyDescent="0.3">
      <c r="A50" s="299" t="s">
        <v>535</v>
      </c>
      <c r="B50" s="815">
        <v>0</v>
      </c>
      <c r="C50" s="815">
        <v>0</v>
      </c>
      <c r="D50" s="298"/>
    </row>
    <row r="51" spans="1:4" x14ac:dyDescent="0.3">
      <c r="A51" s="299" t="s">
        <v>536</v>
      </c>
      <c r="B51" s="815">
        <v>0</v>
      </c>
      <c r="C51" s="815">
        <v>0</v>
      </c>
      <c r="D51" s="298"/>
    </row>
    <row r="52" spans="1:4" x14ac:dyDescent="0.3">
      <c r="A52" s="294" t="s">
        <v>537</v>
      </c>
      <c r="B52" s="814">
        <v>8247614.0153569998</v>
      </c>
      <c r="C52" s="814">
        <v>8803940.1662148256</v>
      </c>
      <c r="D52" s="298"/>
    </row>
    <row r="53" spans="1:4" x14ac:dyDescent="0.3">
      <c r="A53" s="299" t="s">
        <v>538</v>
      </c>
      <c r="B53" s="815">
        <v>3277374.1288900003</v>
      </c>
      <c r="C53" s="815">
        <v>-266760.85553125013</v>
      </c>
      <c r="D53" s="298"/>
    </row>
    <row r="54" spans="1:4" x14ac:dyDescent="0.3">
      <c r="A54" s="299" t="s">
        <v>539</v>
      </c>
      <c r="B54" s="815">
        <v>4668659.5229900004</v>
      </c>
      <c r="C54" s="815">
        <v>150757.492</v>
      </c>
      <c r="D54" s="298"/>
    </row>
    <row r="55" spans="1:4" x14ac:dyDescent="0.3">
      <c r="A55" s="299" t="s">
        <v>540</v>
      </c>
      <c r="B55" s="815">
        <v>4655337.6519900002</v>
      </c>
      <c r="C55" s="815">
        <v>0</v>
      </c>
      <c r="D55" s="298"/>
    </row>
    <row r="56" spans="1:4" x14ac:dyDescent="0.3">
      <c r="A56" s="299" t="s">
        <v>541</v>
      </c>
      <c r="B56" s="815">
        <v>13321.871000000276</v>
      </c>
      <c r="C56" s="815">
        <v>150757.492</v>
      </c>
      <c r="D56" s="298"/>
    </row>
    <row r="57" spans="1:4" x14ac:dyDescent="0.3">
      <c r="A57" s="299" t="s">
        <v>542</v>
      </c>
      <c r="B57" s="815">
        <v>1391285.3940999999</v>
      </c>
      <c r="C57" s="815">
        <v>417518.3475312501</v>
      </c>
      <c r="D57" s="298"/>
    </row>
    <row r="58" spans="1:4" x14ac:dyDescent="0.3">
      <c r="A58" s="299" t="s">
        <v>543</v>
      </c>
      <c r="B58" s="815">
        <v>5366786.6657600002</v>
      </c>
      <c r="C58" s="815">
        <v>9403372.2007435746</v>
      </c>
      <c r="D58" s="298"/>
    </row>
    <row r="59" spans="1:4" x14ac:dyDescent="0.3">
      <c r="A59" s="299" t="s">
        <v>539</v>
      </c>
      <c r="B59" s="815">
        <v>13216837.944</v>
      </c>
      <c r="C59" s="815">
        <v>13950364.92131</v>
      </c>
      <c r="D59" s="298"/>
    </row>
    <row r="60" spans="1:4" x14ac:dyDescent="0.3">
      <c r="A60" s="299" t="s">
        <v>540</v>
      </c>
      <c r="B60" s="815">
        <v>13216837.944</v>
      </c>
      <c r="C60" s="815">
        <v>13950364.92131</v>
      </c>
      <c r="D60" s="298"/>
    </row>
    <row r="61" spans="1:4" x14ac:dyDescent="0.3">
      <c r="A61" s="299" t="s">
        <v>541</v>
      </c>
      <c r="B61" s="815">
        <v>0</v>
      </c>
      <c r="C61" s="815">
        <v>0</v>
      </c>
      <c r="D61" s="298"/>
    </row>
    <row r="62" spans="1:4" x14ac:dyDescent="0.3">
      <c r="A62" s="299" t="s">
        <v>542</v>
      </c>
      <c r="B62" s="815">
        <v>7850051.2782399999</v>
      </c>
      <c r="C62" s="815">
        <v>4546992.7205664245</v>
      </c>
      <c r="D62" s="298"/>
    </row>
    <row r="63" spans="1:4" x14ac:dyDescent="0.3">
      <c r="A63" s="299" t="s">
        <v>544</v>
      </c>
      <c r="B63" s="815">
        <v>-396546.779293</v>
      </c>
      <c r="C63" s="815">
        <v>-332671.17899749998</v>
      </c>
      <c r="D63" s="298"/>
    </row>
    <row r="64" spans="1:4" x14ac:dyDescent="0.3">
      <c r="A64" s="301" t="s">
        <v>545</v>
      </c>
      <c r="B64" s="817">
        <v>-14643860.658560701</v>
      </c>
      <c r="C64" s="817">
        <v>-7066575.0980627453</v>
      </c>
      <c r="D64" s="298"/>
    </row>
    <row r="65" spans="1:4" x14ac:dyDescent="0.3">
      <c r="A65" s="299" t="s">
        <v>546</v>
      </c>
      <c r="B65" s="303"/>
      <c r="C65" s="303"/>
      <c r="D65" s="298"/>
    </row>
    <row r="66" spans="1:4" x14ac:dyDescent="0.3">
      <c r="A66" s="299" t="s">
        <v>547</v>
      </c>
      <c r="D66" s="298"/>
    </row>
    <row r="67" spans="1:4" x14ac:dyDescent="0.3">
      <c r="A67" s="25" t="s">
        <v>548</v>
      </c>
      <c r="C67" s="298"/>
      <c r="D67" s="298"/>
    </row>
    <row r="68" spans="1:4" x14ac:dyDescent="0.3">
      <c r="A68" s="25" t="s">
        <v>549</v>
      </c>
      <c r="C68" s="298"/>
      <c r="D68" s="298"/>
    </row>
    <row r="69" spans="1:4" x14ac:dyDescent="0.3">
      <c r="A69" s="25" t="s">
        <v>550</v>
      </c>
      <c r="C69" s="298"/>
      <c r="D69" s="298"/>
    </row>
    <row r="70" spans="1:4" x14ac:dyDescent="0.3">
      <c r="A70" s="25" t="s">
        <v>86</v>
      </c>
      <c r="D70" s="298"/>
    </row>
  </sheetData>
  <mergeCells count="5">
    <mergeCell ref="A1:C1"/>
    <mergeCell ref="A2:C2"/>
    <mergeCell ref="A3:C3"/>
    <mergeCell ref="A4:C4"/>
    <mergeCell ref="A5:C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D5A7-0479-48E3-BF26-9F3FA787B98F}">
  <dimension ref="A1:J75"/>
  <sheetViews>
    <sheetView topLeftCell="B52" workbookViewId="0">
      <selection activeCell="F15" sqref="F15"/>
    </sheetView>
  </sheetViews>
  <sheetFormatPr baseColWidth="10" defaultColWidth="11.44140625" defaultRowHeight="13.8" x14ac:dyDescent="0.3"/>
  <cols>
    <col min="1" max="1" width="64.33203125" style="25" customWidth="1"/>
    <col min="2" max="3" width="11.5546875" style="25" bestFit="1" customWidth="1"/>
    <col min="4" max="16384" width="11.44140625" style="25"/>
  </cols>
  <sheetData>
    <row r="1" spans="1:5" x14ac:dyDescent="0.3">
      <c r="A1" s="842" t="s">
        <v>551</v>
      </c>
      <c r="B1" s="842"/>
      <c r="C1" s="842"/>
    </row>
    <row r="2" spans="1:5" x14ac:dyDescent="0.3">
      <c r="A2" s="842" t="s">
        <v>494</v>
      </c>
      <c r="B2" s="842"/>
      <c r="C2" s="842"/>
    </row>
    <row r="3" spans="1:5" x14ac:dyDescent="0.3">
      <c r="A3" s="842" t="s">
        <v>495</v>
      </c>
      <c r="B3" s="842"/>
      <c r="C3" s="842"/>
    </row>
    <row r="4" spans="1:5" x14ac:dyDescent="0.3">
      <c r="A4" s="842" t="s">
        <v>303</v>
      </c>
      <c r="B4" s="842"/>
      <c r="C4" s="842"/>
    </row>
    <row r="5" spans="1:5" x14ac:dyDescent="0.3">
      <c r="A5" s="843" t="s">
        <v>304</v>
      </c>
      <c r="B5" s="843"/>
      <c r="C5" s="843"/>
    </row>
    <row r="6" spans="1:5" x14ac:dyDescent="0.3">
      <c r="A6" s="292"/>
      <c r="B6" s="292"/>
      <c r="C6" s="292"/>
    </row>
    <row r="7" spans="1:5" x14ac:dyDescent="0.3">
      <c r="A7" s="551"/>
      <c r="B7" s="29">
        <v>2020</v>
      </c>
      <c r="C7" s="29">
        <v>2021</v>
      </c>
    </row>
    <row r="8" spans="1:5" x14ac:dyDescent="0.3">
      <c r="A8" s="294" t="s">
        <v>222</v>
      </c>
      <c r="B8" s="295"/>
      <c r="C8" s="296"/>
    </row>
    <row r="9" spans="1:5" x14ac:dyDescent="0.3">
      <c r="A9" s="294" t="s">
        <v>496</v>
      </c>
      <c r="B9" s="304">
        <v>41049838.36741218</v>
      </c>
      <c r="C9" s="304">
        <v>48969423.959139742</v>
      </c>
      <c r="D9" s="298"/>
      <c r="E9" s="298"/>
    </row>
    <row r="10" spans="1:5" s="118" customFormat="1" x14ac:dyDescent="0.3">
      <c r="A10" s="294" t="s">
        <v>497</v>
      </c>
      <c r="B10" s="304">
        <v>33271558.762049999</v>
      </c>
      <c r="C10" s="304">
        <v>40305982.910000011</v>
      </c>
      <c r="D10" s="305"/>
      <c r="E10" s="305"/>
    </row>
    <row r="11" spans="1:5" x14ac:dyDescent="0.3">
      <c r="A11" s="299" t="s">
        <v>498</v>
      </c>
      <c r="B11" s="295">
        <v>1378557.5226861848</v>
      </c>
      <c r="C11" s="295">
        <v>1673142.8130000001</v>
      </c>
      <c r="D11" s="298"/>
      <c r="E11" s="298"/>
    </row>
    <row r="12" spans="1:5" x14ac:dyDescent="0.3">
      <c r="A12" s="299" t="s">
        <v>499</v>
      </c>
      <c r="B12" s="295">
        <v>31893001.239363816</v>
      </c>
      <c r="C12" s="295">
        <v>38632840.09700001</v>
      </c>
      <c r="D12" s="298"/>
      <c r="E12" s="298"/>
    </row>
    <row r="13" spans="1:5" x14ac:dyDescent="0.3">
      <c r="A13" s="299" t="s">
        <v>500</v>
      </c>
      <c r="B13" s="295">
        <v>1049846.1682861913</v>
      </c>
      <c r="C13" s="295">
        <v>1530952.5</v>
      </c>
      <c r="D13" s="298"/>
      <c r="E13" s="298"/>
    </row>
    <row r="14" spans="1:5" x14ac:dyDescent="0.3">
      <c r="A14" s="299" t="s">
        <v>501</v>
      </c>
      <c r="B14" s="295">
        <v>3198012.4455599999</v>
      </c>
      <c r="C14" s="295">
        <v>3322277.8782559112</v>
      </c>
      <c r="D14" s="298"/>
      <c r="E14" s="298"/>
    </row>
    <row r="15" spans="1:5" x14ac:dyDescent="0.3">
      <c r="A15" s="299" t="s">
        <v>502</v>
      </c>
      <c r="B15" s="295">
        <v>117208.43079</v>
      </c>
      <c r="C15" s="295">
        <v>127274.28906886645</v>
      </c>
      <c r="D15" s="298"/>
      <c r="E15" s="298"/>
    </row>
    <row r="16" spans="1:5" x14ac:dyDescent="0.3">
      <c r="A16" s="299" t="s">
        <v>503</v>
      </c>
      <c r="B16" s="295">
        <v>887719.16077391896</v>
      </c>
      <c r="C16" s="295">
        <v>1299549.2373057487</v>
      </c>
      <c r="D16" s="298"/>
      <c r="E16" s="298"/>
    </row>
    <row r="17" spans="1:7" x14ac:dyDescent="0.3">
      <c r="A17" s="299" t="s">
        <v>504</v>
      </c>
      <c r="B17" s="295">
        <v>802327.64875561011</v>
      </c>
      <c r="C17" s="295">
        <v>823480.94476049975</v>
      </c>
      <c r="D17" s="298"/>
      <c r="E17" s="298"/>
    </row>
    <row r="18" spans="1:7" x14ac:dyDescent="0.3">
      <c r="A18" s="299" t="s">
        <v>505</v>
      </c>
      <c r="B18" s="295">
        <v>1723165.7511964692</v>
      </c>
      <c r="C18" s="295">
        <v>1559906.1997487138</v>
      </c>
      <c r="D18" s="298"/>
      <c r="E18" s="298"/>
    </row>
    <row r="19" spans="1:7" x14ac:dyDescent="0.3">
      <c r="A19" s="294" t="s">
        <v>506</v>
      </c>
      <c r="B19" s="304">
        <v>49130546.527695812</v>
      </c>
      <c r="C19" s="304">
        <v>46606551.951502502</v>
      </c>
      <c r="D19" s="298"/>
      <c r="E19" s="298"/>
      <c r="G19" s="42"/>
    </row>
    <row r="20" spans="1:7" x14ac:dyDescent="0.3">
      <c r="A20" s="299" t="s">
        <v>507</v>
      </c>
      <c r="B20" s="295">
        <v>10934300.2070213</v>
      </c>
      <c r="C20" s="295">
        <v>10431623.725099999</v>
      </c>
      <c r="D20" s="298"/>
      <c r="E20" s="298"/>
      <c r="G20" s="42"/>
    </row>
    <row r="21" spans="1:7" x14ac:dyDescent="0.3">
      <c r="A21" s="299" t="s">
        <v>508</v>
      </c>
      <c r="B21" s="295">
        <v>4500781.6945164995</v>
      </c>
      <c r="C21" s="295">
        <v>4083681.1564999996</v>
      </c>
      <c r="D21" s="298"/>
      <c r="E21" s="298"/>
      <c r="G21" s="42"/>
    </row>
    <row r="22" spans="1:7" x14ac:dyDescent="0.3">
      <c r="A22" s="299" t="s">
        <v>509</v>
      </c>
      <c r="B22" s="295">
        <v>1995248.80994511</v>
      </c>
      <c r="C22" s="295">
        <v>2049574.7981024999</v>
      </c>
      <c r="D22" s="298"/>
      <c r="E22" s="298"/>
      <c r="G22" s="42"/>
    </row>
    <row r="23" spans="1:7" x14ac:dyDescent="0.3">
      <c r="A23" s="299" t="s">
        <v>510</v>
      </c>
      <c r="B23" s="295">
        <v>22774118.531307701</v>
      </c>
      <c r="C23" s="295">
        <v>22572241.670499999</v>
      </c>
      <c r="D23" s="298"/>
      <c r="E23" s="298"/>
      <c r="G23" s="42"/>
    </row>
    <row r="24" spans="1:7" x14ac:dyDescent="0.3">
      <c r="A24" s="299" t="s">
        <v>511</v>
      </c>
      <c r="B24" s="295">
        <v>8807699.5469918996</v>
      </c>
      <c r="C24" s="295">
        <v>7464141.8096000003</v>
      </c>
      <c r="D24" s="298"/>
      <c r="E24" s="298"/>
      <c r="G24" s="42"/>
    </row>
    <row r="25" spans="1:7" x14ac:dyDescent="0.3">
      <c r="A25" s="299" t="s">
        <v>263</v>
      </c>
      <c r="B25" s="295">
        <v>118397.73791329999</v>
      </c>
      <c r="C25" s="295">
        <v>5288.7916999999998</v>
      </c>
      <c r="D25" s="298"/>
      <c r="E25" s="298"/>
      <c r="G25" s="42"/>
    </row>
    <row r="26" spans="1:7" x14ac:dyDescent="0.3">
      <c r="A26" s="294" t="s">
        <v>512</v>
      </c>
      <c r="B26" s="304">
        <v>-8080708.1602836326</v>
      </c>
      <c r="C26" s="304">
        <v>2362872.00763724</v>
      </c>
      <c r="D26" s="298"/>
      <c r="E26" s="298"/>
    </row>
    <row r="27" spans="1:7" x14ac:dyDescent="0.3">
      <c r="A27" s="294" t="s">
        <v>38</v>
      </c>
      <c r="B27" s="304">
        <v>0</v>
      </c>
      <c r="C27" s="304">
        <v>0</v>
      </c>
      <c r="D27" s="298"/>
      <c r="E27" s="298"/>
    </row>
    <row r="28" spans="1:7" x14ac:dyDescent="0.3">
      <c r="A28" s="294" t="s">
        <v>513</v>
      </c>
      <c r="B28" s="304">
        <v>7002468.2150339</v>
      </c>
      <c r="C28" s="304">
        <v>9429447.1056999993</v>
      </c>
      <c r="D28" s="298"/>
      <c r="E28" s="298"/>
      <c r="F28" s="298"/>
      <c r="G28" s="42"/>
    </row>
    <row r="29" spans="1:7" x14ac:dyDescent="0.3">
      <c r="A29" s="299" t="s">
        <v>514</v>
      </c>
      <c r="B29" s="295">
        <v>15128.142674799999</v>
      </c>
      <c r="C29" s="295">
        <v>18896.141</v>
      </c>
      <c r="D29" s="298"/>
      <c r="E29" s="298"/>
      <c r="F29" s="298"/>
    </row>
    <row r="30" spans="1:7" x14ac:dyDescent="0.3">
      <c r="A30" s="299" t="s">
        <v>515</v>
      </c>
      <c r="B30" s="295">
        <v>3694619.8440087005</v>
      </c>
      <c r="C30" s="295">
        <v>5584164.4873000002</v>
      </c>
      <c r="D30" s="298"/>
      <c r="G30" s="42"/>
    </row>
    <row r="31" spans="1:7" x14ac:dyDescent="0.3">
      <c r="A31" s="299" t="s">
        <v>516</v>
      </c>
      <c r="B31" s="295">
        <v>3322976.5136999995</v>
      </c>
      <c r="C31" s="295">
        <v>3864178.7593999994</v>
      </c>
      <c r="D31" s="298"/>
      <c r="E31" s="298"/>
      <c r="G31" s="42"/>
    </row>
    <row r="32" spans="1:7" x14ac:dyDescent="0.3">
      <c r="A32" s="294" t="s">
        <v>552</v>
      </c>
      <c r="B32" s="304">
        <v>41064966.510086983</v>
      </c>
      <c r="C32" s="304">
        <v>48988320.100139745</v>
      </c>
      <c r="D32" s="298"/>
      <c r="E32" s="298"/>
    </row>
    <row r="33" spans="1:7" x14ac:dyDescent="0.3">
      <c r="A33" s="294" t="s">
        <v>553</v>
      </c>
      <c r="B33" s="304">
        <v>56148142.88540452</v>
      </c>
      <c r="C33" s="304">
        <v>56054895.198202506</v>
      </c>
      <c r="D33" s="298"/>
      <c r="E33" s="298"/>
      <c r="G33" s="42"/>
    </row>
    <row r="34" spans="1:7" x14ac:dyDescent="0.3">
      <c r="A34" s="294" t="s">
        <v>519</v>
      </c>
      <c r="B34" s="304">
        <v>-15083176.375317536</v>
      </c>
      <c r="C34" s="304">
        <v>-7066575.0980627611</v>
      </c>
      <c r="D34" s="298"/>
      <c r="E34" s="298"/>
    </row>
    <row r="35" spans="1:7" x14ac:dyDescent="0.3">
      <c r="A35" s="354" t="s">
        <v>520</v>
      </c>
      <c r="B35" s="355">
        <v>0</v>
      </c>
      <c r="C35" s="355">
        <v>0</v>
      </c>
      <c r="D35" s="298"/>
      <c r="E35" s="298"/>
    </row>
    <row r="36" spans="1:7" x14ac:dyDescent="0.3">
      <c r="A36" s="294" t="s">
        <v>521</v>
      </c>
      <c r="B36" s="304">
        <v>-6588134.0424998114</v>
      </c>
      <c r="C36" s="304">
        <v>1737365.0681520803</v>
      </c>
      <c r="D36" s="298"/>
      <c r="E36" s="298"/>
    </row>
    <row r="37" spans="1:7" x14ac:dyDescent="0.3">
      <c r="A37" s="299" t="s">
        <v>522</v>
      </c>
      <c r="B37" s="295">
        <v>752439.82017059019</v>
      </c>
      <c r="C37" s="295">
        <v>387994.00950000004</v>
      </c>
      <c r="D37" s="298"/>
      <c r="E37" s="298"/>
    </row>
    <row r="38" spans="1:7" x14ac:dyDescent="0.3">
      <c r="A38" s="299" t="s">
        <v>523</v>
      </c>
      <c r="B38" s="295">
        <v>2250643.1174487001</v>
      </c>
      <c r="C38" s="295">
        <v>1410864.4435000001</v>
      </c>
      <c r="D38" s="298"/>
      <c r="E38" s="298"/>
    </row>
    <row r="39" spans="1:7" x14ac:dyDescent="0.3">
      <c r="A39" s="299" t="s">
        <v>524</v>
      </c>
      <c r="B39" s="295">
        <v>1498203.2972781099</v>
      </c>
      <c r="C39" s="295">
        <v>1022870.434</v>
      </c>
      <c r="D39" s="298"/>
      <c r="E39" s="298"/>
    </row>
    <row r="40" spans="1:7" x14ac:dyDescent="0.3">
      <c r="A40" s="299" t="s">
        <v>525</v>
      </c>
      <c r="B40" s="295">
        <v>-6996662.3991758414</v>
      </c>
      <c r="C40" s="295">
        <v>-67074.327247928828</v>
      </c>
      <c r="D40" s="298"/>
      <c r="E40" s="298"/>
    </row>
    <row r="41" spans="1:7" x14ac:dyDescent="0.3">
      <c r="A41" s="299" t="s">
        <v>526</v>
      </c>
      <c r="B41" s="295">
        <v>8765762.763385199</v>
      </c>
      <c r="C41" s="295">
        <v>15969903.755600002</v>
      </c>
      <c r="D41" s="298"/>
      <c r="E41" s="298"/>
    </row>
    <row r="42" spans="1:7" x14ac:dyDescent="0.3">
      <c r="A42" s="299" t="s">
        <v>527</v>
      </c>
      <c r="B42" s="295">
        <v>15762425.16256104</v>
      </c>
      <c r="C42" s="295">
        <v>16036978.08284793</v>
      </c>
      <c r="D42" s="298"/>
      <c r="E42" s="298"/>
    </row>
    <row r="43" spans="1:7" x14ac:dyDescent="0.3">
      <c r="A43" s="299" t="s">
        <v>528</v>
      </c>
      <c r="B43" s="295">
        <v>661545.63332729996</v>
      </c>
      <c r="C43" s="295">
        <v>0</v>
      </c>
      <c r="D43" s="298"/>
      <c r="E43" s="298"/>
    </row>
    <row r="44" spans="1:7" x14ac:dyDescent="0.3">
      <c r="A44" s="299" t="s">
        <v>529</v>
      </c>
      <c r="B44" s="295">
        <v>-1005457.0968218604</v>
      </c>
      <c r="C44" s="295">
        <v>1416445.3859000092</v>
      </c>
      <c r="D44" s="298"/>
      <c r="E44" s="298"/>
    </row>
    <row r="45" spans="1:7" x14ac:dyDescent="0.3">
      <c r="A45" s="299" t="s">
        <v>530</v>
      </c>
      <c r="B45" s="295">
        <v>0</v>
      </c>
      <c r="C45" s="295">
        <v>0</v>
      </c>
      <c r="D45" s="298"/>
      <c r="E45" s="298"/>
    </row>
    <row r="46" spans="1:7" x14ac:dyDescent="0.3">
      <c r="A46" s="299" t="s">
        <v>531</v>
      </c>
      <c r="B46" s="295">
        <v>0</v>
      </c>
      <c r="C46" s="295">
        <v>0</v>
      </c>
      <c r="D46" s="298"/>
      <c r="E46" s="298"/>
    </row>
    <row r="47" spans="1:7" x14ac:dyDescent="0.3">
      <c r="A47" s="299" t="s">
        <v>532</v>
      </c>
      <c r="B47" s="295">
        <v>0</v>
      </c>
      <c r="C47" s="295">
        <v>0</v>
      </c>
      <c r="D47" s="298"/>
      <c r="E47" s="298"/>
    </row>
    <row r="48" spans="1:7" x14ac:dyDescent="0.3">
      <c r="A48" s="299" t="s">
        <v>533</v>
      </c>
      <c r="B48" s="295">
        <v>0</v>
      </c>
      <c r="C48" s="295">
        <v>0</v>
      </c>
      <c r="D48" s="298"/>
      <c r="E48" s="298"/>
    </row>
    <row r="49" spans="1:5" x14ac:dyDescent="0.3">
      <c r="A49" s="299" t="s">
        <v>534</v>
      </c>
      <c r="B49" s="295">
        <v>0</v>
      </c>
      <c r="C49" s="295">
        <v>0</v>
      </c>
      <c r="D49" s="298"/>
      <c r="E49" s="298"/>
    </row>
    <row r="50" spans="1:5" x14ac:dyDescent="0.3">
      <c r="A50" s="299" t="s">
        <v>535</v>
      </c>
      <c r="B50" s="295">
        <v>0</v>
      </c>
      <c r="C50" s="295">
        <v>0</v>
      </c>
      <c r="D50" s="298"/>
      <c r="E50" s="298"/>
    </row>
    <row r="51" spans="1:5" x14ac:dyDescent="0.3">
      <c r="A51" s="299" t="s">
        <v>536</v>
      </c>
      <c r="B51" s="295">
        <v>0</v>
      </c>
      <c r="C51" s="295">
        <v>0</v>
      </c>
      <c r="D51" s="298"/>
      <c r="E51" s="298"/>
    </row>
    <row r="52" spans="1:5" x14ac:dyDescent="0.3">
      <c r="A52" s="294" t="s">
        <v>537</v>
      </c>
      <c r="B52" s="304">
        <v>8495042.4358177092</v>
      </c>
      <c r="C52" s="304">
        <v>8803940.1662148256</v>
      </c>
      <c r="D52" s="298"/>
      <c r="E52" s="298"/>
    </row>
    <row r="53" spans="1:5" x14ac:dyDescent="0.3">
      <c r="A53" s="299" t="s">
        <v>538</v>
      </c>
      <c r="B53" s="295">
        <v>3375695.3527567005</v>
      </c>
      <c r="C53" s="295">
        <v>-266760.85553125013</v>
      </c>
      <c r="D53" s="298"/>
      <c r="E53" s="298"/>
    </row>
    <row r="54" spans="1:5" x14ac:dyDescent="0.3">
      <c r="A54" s="299" t="s">
        <v>539</v>
      </c>
      <c r="B54" s="295">
        <v>4808719.3086797008</v>
      </c>
      <c r="C54" s="295">
        <v>150757.492</v>
      </c>
      <c r="D54" s="298"/>
      <c r="E54" s="298"/>
    </row>
    <row r="55" spans="1:5" x14ac:dyDescent="0.3">
      <c r="A55" s="299" t="s">
        <v>540</v>
      </c>
      <c r="B55" s="295">
        <v>4794997.7815497005</v>
      </c>
      <c r="C55" s="295">
        <v>0</v>
      </c>
      <c r="D55" s="298"/>
      <c r="E55" s="298"/>
    </row>
    <row r="56" spans="1:5" x14ac:dyDescent="0.3">
      <c r="A56" s="299" t="s">
        <v>541</v>
      </c>
      <c r="B56" s="295">
        <v>13721.527130000284</v>
      </c>
      <c r="C56" s="295">
        <v>150757.492</v>
      </c>
      <c r="D56" s="298"/>
      <c r="E56" s="298"/>
    </row>
    <row r="57" spans="1:5" x14ac:dyDescent="0.3">
      <c r="A57" s="299" t="s">
        <v>542</v>
      </c>
      <c r="B57" s="295">
        <v>1433023.9559229999</v>
      </c>
      <c r="C57" s="295">
        <v>417518.3475312501</v>
      </c>
      <c r="D57" s="298"/>
      <c r="E57" s="298"/>
    </row>
    <row r="58" spans="1:5" x14ac:dyDescent="0.3">
      <c r="A58" s="299" t="s">
        <v>543</v>
      </c>
      <c r="B58" s="295">
        <v>5527790.2657328006</v>
      </c>
      <c r="C58" s="295">
        <v>9403372.2007435746</v>
      </c>
      <c r="D58" s="298"/>
      <c r="E58" s="298"/>
    </row>
    <row r="59" spans="1:5" x14ac:dyDescent="0.3">
      <c r="A59" s="299" t="s">
        <v>539</v>
      </c>
      <c r="B59" s="295">
        <v>13613343.082320001</v>
      </c>
      <c r="C59" s="295">
        <v>13950364.92131</v>
      </c>
      <c r="D59" s="298"/>
      <c r="E59" s="298"/>
    </row>
    <row r="60" spans="1:5" x14ac:dyDescent="0.3">
      <c r="A60" s="299" t="s">
        <v>540</v>
      </c>
      <c r="B60" s="295">
        <v>13613343.082320001</v>
      </c>
      <c r="C60" s="295">
        <v>13950364.92131</v>
      </c>
      <c r="D60" s="298"/>
      <c r="E60" s="298"/>
    </row>
    <row r="61" spans="1:5" x14ac:dyDescent="0.3">
      <c r="A61" s="299" t="s">
        <v>541</v>
      </c>
      <c r="B61" s="295">
        <v>0</v>
      </c>
      <c r="C61" s="295">
        <v>0</v>
      </c>
      <c r="D61" s="298"/>
      <c r="E61" s="298"/>
    </row>
    <row r="62" spans="1:5" x14ac:dyDescent="0.3">
      <c r="A62" s="299" t="s">
        <v>542</v>
      </c>
      <c r="B62" s="295">
        <v>8085552.8165872004</v>
      </c>
      <c r="C62" s="295">
        <v>4546992.7205664245</v>
      </c>
      <c r="D62" s="298"/>
      <c r="E62" s="298"/>
    </row>
    <row r="63" spans="1:5" x14ac:dyDescent="0.3">
      <c r="A63" s="299" t="s">
        <v>544</v>
      </c>
      <c r="B63" s="295">
        <v>-408443.18267179001</v>
      </c>
      <c r="C63" s="295">
        <v>-332671.17899749998</v>
      </c>
      <c r="D63" s="298"/>
      <c r="E63" s="298"/>
    </row>
    <row r="64" spans="1:5" x14ac:dyDescent="0.3">
      <c r="A64" s="301" t="s">
        <v>545</v>
      </c>
      <c r="B64" s="306">
        <v>-15083176.478317522</v>
      </c>
      <c r="C64" s="306">
        <v>-7066575.0980627453</v>
      </c>
      <c r="D64" s="298"/>
      <c r="E64" s="298"/>
    </row>
    <row r="65" spans="1:10" x14ac:dyDescent="0.3">
      <c r="A65" s="299" t="s">
        <v>546</v>
      </c>
      <c r="B65" s="303"/>
      <c r="C65" s="303"/>
    </row>
    <row r="66" spans="1:10" x14ac:dyDescent="0.3">
      <c r="A66" s="299" t="s">
        <v>547</v>
      </c>
      <c r="B66" s="307"/>
      <c r="C66" s="308"/>
    </row>
    <row r="67" spans="1:10" x14ac:dyDescent="0.3">
      <c r="A67" s="25" t="s">
        <v>548</v>
      </c>
    </row>
    <row r="68" spans="1:10" x14ac:dyDescent="0.3">
      <c r="A68" s="25" t="s">
        <v>549</v>
      </c>
      <c r="C68" s="298"/>
    </row>
    <row r="69" spans="1:10" x14ac:dyDescent="0.3">
      <c r="A69" s="25" t="s">
        <v>550</v>
      </c>
      <c r="C69" s="298"/>
    </row>
    <row r="70" spans="1:10" x14ac:dyDescent="0.3">
      <c r="A70" s="25" t="s">
        <v>86</v>
      </c>
    </row>
    <row r="72" spans="1:10" x14ac:dyDescent="0.3">
      <c r="J72" s="303"/>
    </row>
    <row r="75" spans="1:10" x14ac:dyDescent="0.3">
      <c r="B75" s="309"/>
      <c r="C75" s="309"/>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2955C-E30F-4551-84FE-3B8C2E7BF0D7}">
  <dimension ref="A1:E40"/>
  <sheetViews>
    <sheetView topLeftCell="A7" zoomScaleNormal="100" workbookViewId="0">
      <selection activeCell="C28" sqref="C28"/>
    </sheetView>
  </sheetViews>
  <sheetFormatPr baseColWidth="10" defaultColWidth="11.44140625" defaultRowHeight="13.8" x14ac:dyDescent="0.3"/>
  <cols>
    <col min="1" max="1" width="54.5546875" style="25" customWidth="1"/>
    <col min="2" max="3" width="9.5546875" style="25" customWidth="1"/>
    <col min="4" max="16384" width="11.44140625" style="25"/>
  </cols>
  <sheetData>
    <row r="1" spans="1:5" x14ac:dyDescent="0.3">
      <c r="A1" s="842" t="s">
        <v>554</v>
      </c>
      <c r="B1" s="842"/>
      <c r="C1" s="842"/>
    </row>
    <row r="2" spans="1:5" x14ac:dyDescent="0.3">
      <c r="A2" s="842" t="s">
        <v>494</v>
      </c>
      <c r="B2" s="842"/>
      <c r="C2" s="842"/>
    </row>
    <row r="3" spans="1:5" x14ac:dyDescent="0.3">
      <c r="A3" s="842" t="s">
        <v>495</v>
      </c>
      <c r="B3" s="842"/>
      <c r="C3" s="842"/>
    </row>
    <row r="4" spans="1:5" x14ac:dyDescent="0.3">
      <c r="A4" s="842" t="s">
        <v>303</v>
      </c>
      <c r="B4" s="842"/>
      <c r="C4" s="842"/>
    </row>
    <row r="5" spans="1:5" x14ac:dyDescent="0.3">
      <c r="A5" s="843" t="s">
        <v>555</v>
      </c>
      <c r="B5" s="843"/>
      <c r="C5" s="843"/>
    </row>
    <row r="6" spans="1:5" x14ac:dyDescent="0.3">
      <c r="A6" s="292"/>
      <c r="B6" s="292"/>
      <c r="C6" s="292"/>
    </row>
    <row r="7" spans="1:5" x14ac:dyDescent="0.3">
      <c r="A7" s="551"/>
      <c r="B7" s="29">
        <v>2020</v>
      </c>
      <c r="C7" s="29">
        <v>2021</v>
      </c>
    </row>
    <row r="8" spans="1:5" x14ac:dyDescent="0.3">
      <c r="A8" s="294" t="s">
        <v>222</v>
      </c>
      <c r="B8" s="296"/>
      <c r="C8" s="296"/>
    </row>
    <row r="9" spans="1:5" x14ac:dyDescent="0.3">
      <c r="A9" s="294" t="s">
        <v>496</v>
      </c>
      <c r="B9" s="310">
        <v>20.199757205053196</v>
      </c>
      <c r="C9" s="310">
        <v>22.770336746962304</v>
      </c>
      <c r="D9" s="298"/>
      <c r="E9" s="298"/>
    </row>
    <row r="10" spans="1:5" x14ac:dyDescent="0.3">
      <c r="A10" s="294" t="s">
        <v>497</v>
      </c>
      <c r="B10" s="310">
        <v>16.372230331620631</v>
      </c>
      <c r="C10" s="310">
        <v>18.741915456138656</v>
      </c>
      <c r="D10" s="298"/>
      <c r="E10" s="298"/>
    </row>
    <row r="11" spans="1:5" x14ac:dyDescent="0.3">
      <c r="A11" s="299" t="s">
        <v>498</v>
      </c>
      <c r="B11" s="311">
        <v>0.67835899869381155</v>
      </c>
      <c r="C11" s="311">
        <v>0.77799619022594391</v>
      </c>
      <c r="D11" s="298"/>
      <c r="E11" s="298"/>
    </row>
    <row r="12" spans="1:5" x14ac:dyDescent="0.3">
      <c r="A12" s="299" t="s">
        <v>499</v>
      </c>
      <c r="B12" s="311">
        <v>15.69387133292682</v>
      </c>
      <c r="C12" s="311">
        <v>17.963919265912711</v>
      </c>
      <c r="D12" s="298"/>
      <c r="E12" s="298"/>
    </row>
    <row r="13" spans="1:5" x14ac:dyDescent="0.3">
      <c r="A13" s="299" t="s">
        <v>500</v>
      </c>
      <c r="B13" s="311">
        <v>0.51660709385086334</v>
      </c>
      <c r="C13" s="311">
        <v>0.71187898795157079</v>
      </c>
      <c r="D13" s="298"/>
      <c r="E13" s="298"/>
    </row>
    <row r="14" spans="1:5" x14ac:dyDescent="0.3">
      <c r="A14" s="299" t="s">
        <v>501</v>
      </c>
      <c r="B14" s="311">
        <v>1.5736742824871388</v>
      </c>
      <c r="C14" s="311">
        <v>1.5448289961097488</v>
      </c>
      <c r="D14" s="298"/>
      <c r="E14" s="298"/>
    </row>
    <row r="15" spans="1:5" x14ac:dyDescent="0.3">
      <c r="A15" s="299" t="s">
        <v>502</v>
      </c>
      <c r="B15" s="311">
        <v>5.7675789686490182E-2</v>
      </c>
      <c r="C15" s="311">
        <v>5.918138681285038E-2</v>
      </c>
      <c r="D15" s="298"/>
      <c r="E15" s="298"/>
    </row>
    <row r="16" spans="1:5" x14ac:dyDescent="0.3">
      <c r="A16" s="299" t="s">
        <v>503</v>
      </c>
      <c r="B16" s="311">
        <v>0.43682782264356018</v>
      </c>
      <c r="C16" s="311">
        <v>0.6042785754923502</v>
      </c>
      <c r="D16" s="298"/>
      <c r="E16" s="298"/>
    </row>
    <row r="17" spans="1:5" x14ac:dyDescent="0.3">
      <c r="A17" s="299" t="s">
        <v>504</v>
      </c>
      <c r="B17" s="311">
        <v>0.39480846571689471</v>
      </c>
      <c r="C17" s="311">
        <v>0.38291114946643212</v>
      </c>
      <c r="D17" s="298"/>
      <c r="E17" s="298"/>
    </row>
    <row r="18" spans="1:5" x14ac:dyDescent="0.3">
      <c r="A18" s="299" t="s">
        <v>505</v>
      </c>
      <c r="B18" s="311">
        <v>0.84793341904761488</v>
      </c>
      <c r="C18" s="311">
        <v>0.72534219499069708</v>
      </c>
      <c r="D18" s="298"/>
      <c r="E18" s="298"/>
    </row>
    <row r="19" spans="1:5" x14ac:dyDescent="0.3">
      <c r="A19" s="294" t="s">
        <v>506</v>
      </c>
      <c r="B19" s="310">
        <v>24.176102773619469</v>
      </c>
      <c r="C19" s="310">
        <v>21.671622754558296</v>
      </c>
      <c r="D19" s="298"/>
      <c r="E19" s="298"/>
    </row>
    <row r="20" spans="1:5" x14ac:dyDescent="0.3">
      <c r="A20" s="299" t="s">
        <v>507</v>
      </c>
      <c r="B20" s="311">
        <v>5.3805378577162211</v>
      </c>
      <c r="C20" s="311">
        <v>4.8506101529053209</v>
      </c>
      <c r="D20" s="298"/>
      <c r="E20" s="298"/>
    </row>
    <row r="21" spans="1:5" x14ac:dyDescent="0.3">
      <c r="A21" s="299" t="s">
        <v>508</v>
      </c>
      <c r="B21" s="311">
        <v>2.2147394746955857</v>
      </c>
      <c r="C21" s="311">
        <v>1.8988745952641377</v>
      </c>
      <c r="D21" s="298"/>
      <c r="E21" s="298"/>
    </row>
    <row r="22" spans="1:5" x14ac:dyDescent="0.3">
      <c r="A22" s="299" t="s">
        <v>509</v>
      </c>
      <c r="B22" s="311">
        <v>0.98181973735998684</v>
      </c>
      <c r="C22" s="311">
        <v>0.95303363951804687</v>
      </c>
      <c r="D22" s="298"/>
      <c r="E22" s="298"/>
    </row>
    <row r="23" spans="1:5" x14ac:dyDescent="0.3">
      <c r="A23" s="299" t="s">
        <v>510</v>
      </c>
      <c r="B23" s="311">
        <v>11.206662028095067</v>
      </c>
      <c r="C23" s="311">
        <v>10.495887074349996</v>
      </c>
      <c r="D23" s="298"/>
      <c r="E23" s="298"/>
    </row>
    <row r="24" spans="1:5" x14ac:dyDescent="0.3">
      <c r="A24" s="299" t="s">
        <v>511</v>
      </c>
      <c r="B24" s="311">
        <v>4.3340826531860754</v>
      </c>
      <c r="C24" s="311">
        <v>3.4707580524837014</v>
      </c>
      <c r="D24" s="298"/>
      <c r="E24" s="298"/>
    </row>
    <row r="25" spans="1:5" x14ac:dyDescent="0.3">
      <c r="A25" s="299" t="s">
        <v>263</v>
      </c>
      <c r="B25" s="311">
        <v>5.8261022566529291E-2</v>
      </c>
      <c r="C25" s="311">
        <v>2.4592400370897645E-3</v>
      </c>
      <c r="D25" s="298"/>
      <c r="E25" s="298"/>
    </row>
    <row r="26" spans="1:5" x14ac:dyDescent="0.3">
      <c r="A26" s="294" t="s">
        <v>512</v>
      </c>
      <c r="B26" s="310">
        <v>-3.9763455685662712</v>
      </c>
      <c r="C26" s="310">
        <v>1.0987139924040066</v>
      </c>
      <c r="D26" s="298"/>
      <c r="E26" s="298"/>
    </row>
    <row r="27" spans="1:5" x14ac:dyDescent="0.3">
      <c r="A27" s="294" t="s">
        <v>38</v>
      </c>
      <c r="B27" s="310"/>
      <c r="C27" s="310"/>
      <c r="D27" s="298"/>
      <c r="E27" s="298"/>
    </row>
    <row r="28" spans="1:5" x14ac:dyDescent="0.3">
      <c r="A28" s="294" t="s">
        <v>513</v>
      </c>
      <c r="B28" s="310">
        <v>3.4457664976356397</v>
      </c>
      <c r="C28" s="310">
        <v>4.3846071400311795</v>
      </c>
      <c r="D28" s="298"/>
      <c r="E28" s="298"/>
    </row>
    <row r="29" spans="1:5" x14ac:dyDescent="0.3">
      <c r="A29" s="299" t="s">
        <v>514</v>
      </c>
      <c r="B29" s="311">
        <v>7.4442390310836271E-3</v>
      </c>
      <c r="C29" s="311">
        <v>8.7865336979887892E-3</v>
      </c>
      <c r="D29" s="298"/>
      <c r="E29" s="298"/>
    </row>
    <row r="30" spans="1:5" x14ac:dyDescent="0.3">
      <c r="A30" s="299" t="s">
        <v>515</v>
      </c>
      <c r="B30" s="311">
        <v>1.8180442793946137</v>
      </c>
      <c r="C30" s="311">
        <v>2.5965856966654592</v>
      </c>
      <c r="D30" s="298"/>
      <c r="E30" s="298"/>
    </row>
    <row r="31" spans="1:5" x14ac:dyDescent="0.3">
      <c r="A31" s="299" t="s">
        <v>516</v>
      </c>
      <c r="B31" s="311">
        <v>1.6351664572721094</v>
      </c>
      <c r="C31" s="311">
        <v>1.7968079770637091</v>
      </c>
      <c r="D31" s="298"/>
      <c r="E31" s="298"/>
    </row>
    <row r="32" spans="1:5" x14ac:dyDescent="0.3">
      <c r="A32" s="294" t="s">
        <v>552</v>
      </c>
      <c r="B32" s="310">
        <v>20.207201444084276</v>
      </c>
      <c r="C32" s="310">
        <v>22.779123280660293</v>
      </c>
      <c r="D32" s="298"/>
      <c r="E32" s="298"/>
    </row>
    <row r="33" spans="1:5" x14ac:dyDescent="0.3">
      <c r="A33" s="294" t="s">
        <v>553</v>
      </c>
      <c r="B33" s="310">
        <v>27.629313510286192</v>
      </c>
      <c r="C33" s="310">
        <v>26.065016428287468</v>
      </c>
      <c r="D33" s="298"/>
      <c r="E33" s="298"/>
    </row>
    <row r="34" spans="1:5" x14ac:dyDescent="0.3">
      <c r="A34" s="301" t="s">
        <v>519</v>
      </c>
      <c r="B34" s="312">
        <v>-7.4221120662019118</v>
      </c>
      <c r="C34" s="312">
        <v>-3.2858931476271738</v>
      </c>
      <c r="D34" s="298"/>
      <c r="E34" s="298"/>
    </row>
    <row r="35" spans="1:5" x14ac:dyDescent="0.3">
      <c r="A35" s="299" t="s">
        <v>546</v>
      </c>
    </row>
    <row r="36" spans="1:5" x14ac:dyDescent="0.3">
      <c r="A36" s="299" t="s">
        <v>547</v>
      </c>
    </row>
    <row r="37" spans="1:5" x14ac:dyDescent="0.3">
      <c r="A37" s="25" t="s">
        <v>548</v>
      </c>
    </row>
    <row r="38" spans="1:5" x14ac:dyDescent="0.3">
      <c r="A38" s="25" t="s">
        <v>549</v>
      </c>
    </row>
    <row r="39" spans="1:5" x14ac:dyDescent="0.3">
      <c r="A39" s="25" t="s">
        <v>550</v>
      </c>
    </row>
    <row r="40" spans="1:5" x14ac:dyDescent="0.3">
      <c r="A40" s="25" t="s">
        <v>86</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ACD32-6B6B-4D0E-A7DF-02BB0CBBED91}">
  <dimension ref="A1:E70"/>
  <sheetViews>
    <sheetView topLeftCell="B49" workbookViewId="0">
      <selection activeCell="G35" sqref="G35"/>
    </sheetView>
  </sheetViews>
  <sheetFormatPr baseColWidth="10" defaultColWidth="11.44140625" defaultRowHeight="13.8" x14ac:dyDescent="0.3"/>
  <cols>
    <col min="1" max="1" width="67.44140625" style="25" customWidth="1"/>
    <col min="2" max="3" width="11.5546875" style="25" bestFit="1" customWidth="1"/>
    <col min="4" max="16384" width="11.44140625" style="25"/>
  </cols>
  <sheetData>
    <row r="1" spans="1:5" x14ac:dyDescent="0.3">
      <c r="A1" s="842" t="s">
        <v>556</v>
      </c>
      <c r="B1" s="842"/>
      <c r="C1" s="842"/>
    </row>
    <row r="2" spans="1:5" x14ac:dyDescent="0.3">
      <c r="A2" s="842" t="s">
        <v>494</v>
      </c>
      <c r="B2" s="842"/>
      <c r="C2" s="842"/>
    </row>
    <row r="3" spans="1:5" x14ac:dyDescent="0.3">
      <c r="A3" s="842" t="s">
        <v>557</v>
      </c>
      <c r="B3" s="842"/>
      <c r="C3" s="842"/>
    </row>
    <row r="4" spans="1:5" x14ac:dyDescent="0.3">
      <c r="A4" s="842" t="s">
        <v>303</v>
      </c>
      <c r="B4" s="842"/>
      <c r="C4" s="842"/>
    </row>
    <row r="5" spans="1:5" x14ac:dyDescent="0.3">
      <c r="A5" s="843" t="s">
        <v>375</v>
      </c>
      <c r="B5" s="843"/>
      <c r="C5" s="843"/>
    </row>
    <row r="6" spans="1:5" x14ac:dyDescent="0.3">
      <c r="A6" s="292"/>
      <c r="B6" s="292"/>
      <c r="C6" s="292"/>
    </row>
    <row r="7" spans="1:5" x14ac:dyDescent="0.3">
      <c r="A7" s="551"/>
      <c r="B7" s="29">
        <v>2020</v>
      </c>
      <c r="C7" s="29">
        <v>2021</v>
      </c>
    </row>
    <row r="8" spans="1:5" x14ac:dyDescent="0.3">
      <c r="A8" s="294" t="s">
        <v>222</v>
      </c>
      <c r="B8" s="295"/>
      <c r="C8" s="296"/>
    </row>
    <row r="9" spans="1:5" x14ac:dyDescent="0.3">
      <c r="A9" s="294" t="s">
        <v>496</v>
      </c>
      <c r="B9" s="297">
        <v>39854212.007196292</v>
      </c>
      <c r="C9" s="297">
        <v>48969423.959139742</v>
      </c>
      <c r="D9" s="298"/>
      <c r="E9" s="298"/>
    </row>
    <row r="10" spans="1:5" x14ac:dyDescent="0.3">
      <c r="A10" s="294" t="s">
        <v>497</v>
      </c>
      <c r="B10" s="297">
        <v>32302484.234999999</v>
      </c>
      <c r="C10" s="297">
        <v>40305982.910000011</v>
      </c>
      <c r="D10" s="298"/>
      <c r="E10" s="298"/>
    </row>
    <row r="11" spans="1:5" x14ac:dyDescent="0.3">
      <c r="A11" s="299" t="s">
        <v>498</v>
      </c>
      <c r="B11" s="300">
        <v>1338405.3618312473</v>
      </c>
      <c r="C11" s="300">
        <v>1673142.8130000001</v>
      </c>
      <c r="D11" s="298"/>
      <c r="E11" s="298"/>
    </row>
    <row r="12" spans="1:5" x14ac:dyDescent="0.3">
      <c r="A12" s="299" t="s">
        <v>499</v>
      </c>
      <c r="B12" s="300">
        <v>30964078.873168752</v>
      </c>
      <c r="C12" s="300">
        <v>38632840.09700001</v>
      </c>
      <c r="D12" s="298"/>
      <c r="E12" s="298"/>
    </row>
    <row r="13" spans="1:5" x14ac:dyDescent="0.3">
      <c r="A13" s="299" t="s">
        <v>500</v>
      </c>
      <c r="B13" s="300">
        <v>1019268.1245497002</v>
      </c>
      <c r="C13" s="300">
        <v>1530952.5</v>
      </c>
      <c r="D13" s="298"/>
      <c r="E13" s="298"/>
    </row>
    <row r="14" spans="1:5" x14ac:dyDescent="0.3">
      <c r="A14" s="299" t="s">
        <v>501</v>
      </c>
      <c r="B14" s="300">
        <v>3104866.452</v>
      </c>
      <c r="C14" s="300">
        <v>3322277.8782559112</v>
      </c>
      <c r="D14" s="298"/>
      <c r="E14" s="298"/>
    </row>
    <row r="15" spans="1:5" x14ac:dyDescent="0.3">
      <c r="A15" s="299" t="s">
        <v>502</v>
      </c>
      <c r="B15" s="300">
        <v>113794.59299999999</v>
      </c>
      <c r="C15" s="300">
        <v>127274.28906886645</v>
      </c>
      <c r="D15" s="298"/>
      <c r="E15" s="298"/>
    </row>
    <row r="16" spans="1:5" x14ac:dyDescent="0.3">
      <c r="A16" s="299" t="s">
        <v>503</v>
      </c>
      <c r="B16" s="300">
        <v>861863.26288729999</v>
      </c>
      <c r="C16" s="300">
        <v>1299549.2373057487</v>
      </c>
      <c r="D16" s="298"/>
      <c r="E16" s="298"/>
    </row>
    <row r="17" spans="1:5" x14ac:dyDescent="0.3">
      <c r="A17" s="299" t="s">
        <v>504</v>
      </c>
      <c r="B17" s="300">
        <v>778958.88228700007</v>
      </c>
      <c r="C17" s="300">
        <v>823480.94476049975</v>
      </c>
      <c r="D17" s="298"/>
      <c r="E17" s="298"/>
    </row>
    <row r="18" spans="1:5" x14ac:dyDescent="0.3">
      <c r="A18" s="299" t="s">
        <v>505</v>
      </c>
      <c r="B18" s="300">
        <v>1672976.4574723002</v>
      </c>
      <c r="C18" s="300">
        <v>1559906.1997487138</v>
      </c>
      <c r="D18" s="298"/>
      <c r="E18" s="298"/>
    </row>
    <row r="19" spans="1:5" x14ac:dyDescent="0.3">
      <c r="A19" s="294" t="s">
        <v>506</v>
      </c>
      <c r="B19" s="297">
        <v>47665339.181919999</v>
      </c>
      <c r="C19" s="297">
        <v>46583068.716499999</v>
      </c>
      <c r="D19" s="298"/>
      <c r="E19" s="298"/>
    </row>
    <row r="20" spans="1:5" x14ac:dyDescent="0.3">
      <c r="A20" s="299" t="s">
        <v>507</v>
      </c>
      <c r="B20" s="300">
        <v>10615825.443709999</v>
      </c>
      <c r="C20" s="300">
        <v>10431623.725099999</v>
      </c>
      <c r="D20" s="298"/>
      <c r="E20" s="298"/>
    </row>
    <row r="21" spans="1:5" x14ac:dyDescent="0.3">
      <c r="A21" s="299" t="s">
        <v>508</v>
      </c>
      <c r="B21" s="300">
        <v>4369690.9655499998</v>
      </c>
      <c r="C21" s="300">
        <v>4083681.1564999996</v>
      </c>
      <c r="D21" s="298"/>
      <c r="E21" s="298"/>
    </row>
    <row r="22" spans="1:5" x14ac:dyDescent="0.3">
      <c r="A22" s="299" t="s">
        <v>509</v>
      </c>
      <c r="B22" s="300">
        <v>1902914.2132299999</v>
      </c>
      <c r="C22" s="300">
        <v>2026091.5630999999</v>
      </c>
      <c r="D22" s="298"/>
      <c r="E22" s="298"/>
    </row>
    <row r="23" spans="1:5" x14ac:dyDescent="0.3">
      <c r="A23" s="299" t="s">
        <v>510</v>
      </c>
      <c r="B23" s="300">
        <v>22110794.690590002</v>
      </c>
      <c r="C23" s="300">
        <v>22572241.670499999</v>
      </c>
      <c r="D23" s="298"/>
      <c r="E23" s="298"/>
    </row>
    <row r="24" spans="1:5" x14ac:dyDescent="0.3">
      <c r="A24" s="299" t="s">
        <v>511</v>
      </c>
      <c r="B24" s="300">
        <v>8551164.6087299995</v>
      </c>
      <c r="C24" s="300">
        <v>7464141.8096000003</v>
      </c>
      <c r="D24" s="298"/>
      <c r="E24" s="298"/>
    </row>
    <row r="25" spans="1:5" x14ac:dyDescent="0.3">
      <c r="A25" s="299" t="s">
        <v>263</v>
      </c>
      <c r="B25" s="300">
        <v>114949.26010999999</v>
      </c>
      <c r="C25" s="300">
        <v>5288.7916999999998</v>
      </c>
      <c r="D25" s="298"/>
      <c r="E25" s="298"/>
    </row>
    <row r="26" spans="1:5" x14ac:dyDescent="0.3">
      <c r="A26" s="294" t="s">
        <v>512</v>
      </c>
      <c r="B26" s="297">
        <v>-7811127.1747237071</v>
      </c>
      <c r="C26" s="297">
        <v>2386355.2426397428</v>
      </c>
      <c r="D26" s="298"/>
      <c r="E26" s="298"/>
    </row>
    <row r="27" spans="1:5" x14ac:dyDescent="0.3">
      <c r="A27" s="294" t="s">
        <v>38</v>
      </c>
      <c r="B27" s="297">
        <v>0</v>
      </c>
      <c r="C27" s="297">
        <v>0</v>
      </c>
      <c r="D27" s="298"/>
      <c r="E27" s="298"/>
    </row>
    <row r="28" spans="1:5" x14ac:dyDescent="0.3">
      <c r="A28" s="294" t="s">
        <v>513</v>
      </c>
      <c r="B28" s="297">
        <v>6798512.8301299997</v>
      </c>
      <c r="C28" s="297">
        <v>9429447.1056999993</v>
      </c>
      <c r="D28" s="298"/>
      <c r="E28" s="298"/>
    </row>
    <row r="29" spans="1:5" x14ac:dyDescent="0.3">
      <c r="A29" s="299" t="s">
        <v>514</v>
      </c>
      <c r="B29" s="300">
        <v>14687.517159999999</v>
      </c>
      <c r="C29" s="300">
        <v>18896.141</v>
      </c>
      <c r="D29" s="298"/>
      <c r="E29" s="298"/>
    </row>
    <row r="30" spans="1:5" x14ac:dyDescent="0.3">
      <c r="A30" s="299" t="s">
        <v>515</v>
      </c>
      <c r="B30" s="300">
        <v>3587009.5572900004</v>
      </c>
      <c r="C30" s="300">
        <v>5584164.4873000002</v>
      </c>
      <c r="D30" s="298"/>
      <c r="E30" s="298"/>
    </row>
    <row r="31" spans="1:5" x14ac:dyDescent="0.3">
      <c r="A31" s="299" t="s">
        <v>516</v>
      </c>
      <c r="B31" s="300">
        <v>3226190.7899999996</v>
      </c>
      <c r="C31" s="300">
        <v>3864178.7593999994</v>
      </c>
      <c r="D31" s="298"/>
      <c r="E31" s="298"/>
    </row>
    <row r="32" spans="1:5" x14ac:dyDescent="0.3">
      <c r="A32" s="294" t="s">
        <v>552</v>
      </c>
      <c r="B32" s="297">
        <v>39868899.524356291</v>
      </c>
      <c r="C32" s="297">
        <v>48988320.100139745</v>
      </c>
      <c r="D32" s="298"/>
      <c r="E32" s="298"/>
    </row>
    <row r="33" spans="1:5" x14ac:dyDescent="0.3">
      <c r="A33" s="294" t="s">
        <v>553</v>
      </c>
      <c r="B33" s="297">
        <v>54478539.529210001</v>
      </c>
      <c r="C33" s="297">
        <v>56031411.963200003</v>
      </c>
      <c r="D33" s="298"/>
      <c r="E33" s="298"/>
    </row>
    <row r="34" spans="1:5" x14ac:dyDescent="0.3">
      <c r="A34" s="294" t="s">
        <v>519</v>
      </c>
      <c r="B34" s="297">
        <v>-14609640.004853711</v>
      </c>
      <c r="C34" s="297">
        <v>-7043091.8630602583</v>
      </c>
      <c r="D34" s="298"/>
      <c r="E34" s="298"/>
    </row>
    <row r="35" spans="1:5" x14ac:dyDescent="0.3">
      <c r="A35" s="354" t="s">
        <v>520</v>
      </c>
      <c r="B35" s="356"/>
      <c r="C35" s="357"/>
      <c r="D35" s="298"/>
      <c r="E35" s="298"/>
    </row>
    <row r="36" spans="1:5" x14ac:dyDescent="0.3">
      <c r="A36" s="294" t="s">
        <v>521</v>
      </c>
      <c r="B36" s="297">
        <v>-6396246.6432037</v>
      </c>
      <c r="C36" s="297">
        <v>1737365.0681520803</v>
      </c>
      <c r="D36" s="298"/>
      <c r="E36" s="298"/>
    </row>
    <row r="37" spans="1:5" x14ac:dyDescent="0.3">
      <c r="A37" s="299" t="s">
        <v>522</v>
      </c>
      <c r="B37" s="300">
        <v>730524.09725300013</v>
      </c>
      <c r="C37" s="300">
        <v>387994.00950000004</v>
      </c>
      <c r="D37" s="298"/>
      <c r="E37" s="298"/>
    </row>
    <row r="38" spans="1:5" x14ac:dyDescent="0.3">
      <c r="A38" s="299" t="s">
        <v>523</v>
      </c>
      <c r="B38" s="300">
        <v>2185090.4052900001</v>
      </c>
      <c r="C38" s="300">
        <v>1410864.4435000001</v>
      </c>
      <c r="D38" s="298"/>
      <c r="E38" s="298"/>
    </row>
    <row r="39" spans="1:5" x14ac:dyDescent="0.3">
      <c r="A39" s="299" t="s">
        <v>524</v>
      </c>
      <c r="B39" s="300">
        <v>1454566.308037</v>
      </c>
      <c r="C39" s="300">
        <v>1022870.434</v>
      </c>
      <c r="D39" s="298"/>
      <c r="E39" s="298"/>
    </row>
    <row r="40" spans="1:5" x14ac:dyDescent="0.3">
      <c r="A40" s="299" t="s">
        <v>525</v>
      </c>
      <c r="B40" s="300">
        <v>-6792876.1157047004</v>
      </c>
      <c r="C40" s="300">
        <v>-67074.327247928828</v>
      </c>
      <c r="D40" s="298"/>
      <c r="E40" s="298"/>
    </row>
    <row r="41" spans="1:5" x14ac:dyDescent="0.3">
      <c r="A41" s="299" t="s">
        <v>526</v>
      </c>
      <c r="B41" s="300">
        <v>8510449.2848399989</v>
      </c>
      <c r="C41" s="300">
        <v>15969903.755600002</v>
      </c>
      <c r="D41" s="298"/>
      <c r="E41" s="298"/>
    </row>
    <row r="42" spans="1:5" x14ac:dyDescent="0.3">
      <c r="A42" s="299" t="s">
        <v>527</v>
      </c>
      <c r="B42" s="300">
        <v>15303325.400544699</v>
      </c>
      <c r="C42" s="300">
        <v>16036978.08284793</v>
      </c>
      <c r="D42" s="298"/>
      <c r="E42" s="298"/>
    </row>
    <row r="43" spans="1:5" x14ac:dyDescent="0.3">
      <c r="A43" s="299" t="s">
        <v>528</v>
      </c>
      <c r="B43" s="300">
        <v>642277.31390999991</v>
      </c>
      <c r="C43" s="300">
        <v>0</v>
      </c>
      <c r="D43" s="298"/>
      <c r="E43" s="298"/>
    </row>
    <row r="44" spans="1:5" x14ac:dyDescent="0.3">
      <c r="A44" s="299" t="s">
        <v>529</v>
      </c>
      <c r="B44" s="300">
        <v>-976171.93866200035</v>
      </c>
      <c r="C44" s="300">
        <v>1416445.3859000092</v>
      </c>
      <c r="D44" s="298"/>
      <c r="E44" s="298"/>
    </row>
    <row r="45" spans="1:5" x14ac:dyDescent="0.3">
      <c r="A45" s="299" t="s">
        <v>530</v>
      </c>
      <c r="B45" s="300">
        <v>0</v>
      </c>
      <c r="C45" s="300">
        <v>0</v>
      </c>
      <c r="D45" s="298"/>
      <c r="E45" s="298"/>
    </row>
    <row r="46" spans="1:5" x14ac:dyDescent="0.3">
      <c r="A46" s="299" t="s">
        <v>531</v>
      </c>
      <c r="B46" s="300">
        <v>0</v>
      </c>
      <c r="C46" s="300">
        <v>0</v>
      </c>
      <c r="D46" s="298"/>
      <c r="E46" s="298"/>
    </row>
    <row r="47" spans="1:5" x14ac:dyDescent="0.3">
      <c r="A47" s="299" t="s">
        <v>532</v>
      </c>
      <c r="B47" s="300">
        <v>0</v>
      </c>
      <c r="C47" s="300">
        <v>0</v>
      </c>
      <c r="D47" s="298"/>
      <c r="E47" s="298"/>
    </row>
    <row r="48" spans="1:5" x14ac:dyDescent="0.3">
      <c r="A48" s="299" t="s">
        <v>533</v>
      </c>
      <c r="B48" s="300">
        <v>0</v>
      </c>
      <c r="C48" s="300">
        <v>0</v>
      </c>
      <c r="D48" s="298"/>
      <c r="E48" s="298"/>
    </row>
    <row r="49" spans="1:5" x14ac:dyDescent="0.3">
      <c r="A49" s="299" t="s">
        <v>534</v>
      </c>
      <c r="B49" s="300">
        <v>0</v>
      </c>
      <c r="C49" s="300">
        <v>0</v>
      </c>
      <c r="D49" s="298"/>
      <c r="E49" s="298"/>
    </row>
    <row r="50" spans="1:5" x14ac:dyDescent="0.3">
      <c r="A50" s="299" t="s">
        <v>535</v>
      </c>
      <c r="B50" s="300">
        <v>0</v>
      </c>
      <c r="C50" s="300">
        <v>0</v>
      </c>
      <c r="D50" s="298"/>
      <c r="E50" s="298"/>
    </row>
    <row r="51" spans="1:5" x14ac:dyDescent="0.3">
      <c r="A51" s="299" t="s">
        <v>536</v>
      </c>
      <c r="B51" s="300">
        <v>0</v>
      </c>
      <c r="C51" s="300">
        <v>0</v>
      </c>
      <c r="D51" s="298"/>
      <c r="E51" s="298"/>
    </row>
    <row r="52" spans="1:5" x14ac:dyDescent="0.3">
      <c r="A52" s="294" t="s">
        <v>537</v>
      </c>
      <c r="B52" s="297">
        <v>8213393.46165</v>
      </c>
      <c r="C52" s="297">
        <v>8780456.9312123246</v>
      </c>
      <c r="D52" s="298"/>
      <c r="E52" s="298"/>
    </row>
    <row r="53" spans="1:5" x14ac:dyDescent="0.3">
      <c r="A53" s="299" t="s">
        <v>538</v>
      </c>
      <c r="B53" s="300">
        <v>3277374.1288900003</v>
      </c>
      <c r="C53" s="300">
        <v>-266760.85553125013</v>
      </c>
      <c r="D53" s="298"/>
      <c r="E53" s="298"/>
    </row>
    <row r="54" spans="1:5" x14ac:dyDescent="0.3">
      <c r="A54" s="299" t="s">
        <v>539</v>
      </c>
      <c r="B54" s="300">
        <v>4668659.5229900004</v>
      </c>
      <c r="C54" s="300">
        <v>150757.492</v>
      </c>
      <c r="D54" s="298"/>
      <c r="E54" s="298"/>
    </row>
    <row r="55" spans="1:5" x14ac:dyDescent="0.3">
      <c r="A55" s="299" t="s">
        <v>540</v>
      </c>
      <c r="B55" s="300">
        <v>4655337.6519900002</v>
      </c>
      <c r="C55" s="300">
        <v>0</v>
      </c>
      <c r="D55" s="298"/>
      <c r="E55" s="298"/>
    </row>
    <row r="56" spans="1:5" x14ac:dyDescent="0.3">
      <c r="A56" s="299" t="s">
        <v>541</v>
      </c>
      <c r="B56" s="300">
        <v>13321.871000000276</v>
      </c>
      <c r="C56" s="300">
        <v>150757.492</v>
      </c>
      <c r="D56" s="298"/>
      <c r="E56" s="298"/>
    </row>
    <row r="57" spans="1:5" x14ac:dyDescent="0.3">
      <c r="A57" s="299" t="s">
        <v>542</v>
      </c>
      <c r="B57" s="300">
        <v>1391285.3940999999</v>
      </c>
      <c r="C57" s="300">
        <v>417518.3475312501</v>
      </c>
      <c r="D57" s="298"/>
      <c r="E57" s="298"/>
    </row>
    <row r="58" spans="1:5" x14ac:dyDescent="0.3">
      <c r="A58" s="299" t="s">
        <v>543</v>
      </c>
      <c r="B58" s="300">
        <v>5366786.6657600002</v>
      </c>
      <c r="C58" s="300">
        <v>9403372.2007435746</v>
      </c>
      <c r="D58" s="298"/>
      <c r="E58" s="298"/>
    </row>
    <row r="59" spans="1:5" x14ac:dyDescent="0.3">
      <c r="A59" s="299" t="s">
        <v>539</v>
      </c>
      <c r="B59" s="300">
        <v>13216837.944</v>
      </c>
      <c r="C59" s="300">
        <v>13950364.92131</v>
      </c>
      <c r="D59" s="298"/>
      <c r="E59" s="298"/>
    </row>
    <row r="60" spans="1:5" x14ac:dyDescent="0.3">
      <c r="A60" s="299" t="s">
        <v>540</v>
      </c>
      <c r="B60" s="300">
        <v>13216837.944</v>
      </c>
      <c r="C60" s="300">
        <v>13950364.92131</v>
      </c>
      <c r="D60" s="298"/>
      <c r="E60" s="298"/>
    </row>
    <row r="61" spans="1:5" x14ac:dyDescent="0.3">
      <c r="A61" s="299" t="s">
        <v>541</v>
      </c>
      <c r="B61" s="300">
        <v>0</v>
      </c>
      <c r="C61" s="300">
        <v>0</v>
      </c>
      <c r="D61" s="298"/>
      <c r="E61" s="298"/>
    </row>
    <row r="62" spans="1:5" x14ac:dyDescent="0.3">
      <c r="A62" s="299" t="s">
        <v>542</v>
      </c>
      <c r="B62" s="300">
        <v>7850051.2782399999</v>
      </c>
      <c r="C62" s="300">
        <v>4546992.7205664245</v>
      </c>
      <c r="D62" s="298"/>
      <c r="E62" s="298"/>
    </row>
    <row r="63" spans="1:5" x14ac:dyDescent="0.3">
      <c r="A63" s="299" t="s">
        <v>544</v>
      </c>
      <c r="B63" s="300">
        <v>-430767.33299999998</v>
      </c>
      <c r="C63" s="300">
        <v>-356154.41399999999</v>
      </c>
      <c r="D63" s="298"/>
      <c r="E63" s="298"/>
    </row>
    <row r="64" spans="1:5" x14ac:dyDescent="0.3">
      <c r="A64" s="301" t="s">
        <v>545</v>
      </c>
      <c r="B64" s="302">
        <v>-14609640.104853701</v>
      </c>
      <c r="C64" s="302">
        <v>-7043091.8630602444</v>
      </c>
      <c r="D64" s="298"/>
      <c r="E64" s="298"/>
    </row>
    <row r="65" spans="1:4" x14ac:dyDescent="0.3">
      <c r="A65" s="299" t="s">
        <v>546</v>
      </c>
      <c r="B65" s="303"/>
      <c r="C65" s="303"/>
      <c r="D65" s="298"/>
    </row>
    <row r="66" spans="1:4" x14ac:dyDescent="0.3">
      <c r="A66" s="299" t="s">
        <v>547</v>
      </c>
      <c r="D66" s="298"/>
    </row>
    <row r="67" spans="1:4" x14ac:dyDescent="0.3">
      <c r="A67" s="25" t="s">
        <v>548</v>
      </c>
      <c r="C67" s="298"/>
      <c r="D67" s="298"/>
    </row>
    <row r="68" spans="1:4" x14ac:dyDescent="0.3">
      <c r="A68" s="25" t="s">
        <v>549</v>
      </c>
      <c r="C68" s="298"/>
      <c r="D68" s="298"/>
    </row>
    <row r="69" spans="1:4" x14ac:dyDescent="0.3">
      <c r="A69" s="25" t="s">
        <v>550</v>
      </c>
      <c r="C69" s="298"/>
      <c r="D69" s="298"/>
    </row>
    <row r="70" spans="1:4" x14ac:dyDescent="0.3">
      <c r="A70" s="25" t="s">
        <v>86</v>
      </c>
      <c r="D70" s="298"/>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59DB-7D57-47AC-BA2F-3E9361E55096}">
  <dimension ref="A1:E70"/>
  <sheetViews>
    <sheetView topLeftCell="B49" workbookViewId="0">
      <selection activeCell="B7" sqref="B7"/>
    </sheetView>
  </sheetViews>
  <sheetFormatPr baseColWidth="10" defaultColWidth="11.44140625" defaultRowHeight="13.8" x14ac:dyDescent="0.3"/>
  <cols>
    <col min="1" max="1" width="60.6640625" style="25" customWidth="1"/>
    <col min="2" max="3" width="11.5546875" style="25" bestFit="1" customWidth="1"/>
    <col min="4" max="16384" width="11.44140625" style="25"/>
  </cols>
  <sheetData>
    <row r="1" spans="1:5" x14ac:dyDescent="0.3">
      <c r="A1" s="842" t="s">
        <v>558</v>
      </c>
      <c r="B1" s="842"/>
      <c r="C1" s="842"/>
    </row>
    <row r="2" spans="1:5" x14ac:dyDescent="0.3">
      <c r="A2" s="842" t="s">
        <v>494</v>
      </c>
      <c r="B2" s="842"/>
      <c r="C2" s="842"/>
    </row>
    <row r="3" spans="1:5" x14ac:dyDescent="0.3">
      <c r="A3" s="842" t="s">
        <v>557</v>
      </c>
      <c r="B3" s="842"/>
      <c r="C3" s="842"/>
    </row>
    <row r="4" spans="1:5" x14ac:dyDescent="0.3">
      <c r="A4" s="842" t="s">
        <v>303</v>
      </c>
      <c r="B4" s="842"/>
      <c r="C4" s="842"/>
    </row>
    <row r="5" spans="1:5" x14ac:dyDescent="0.3">
      <c r="A5" s="843" t="s">
        <v>304</v>
      </c>
      <c r="B5" s="843"/>
      <c r="C5" s="843"/>
    </row>
    <row r="6" spans="1:5" x14ac:dyDescent="0.3">
      <c r="A6" s="292"/>
      <c r="B6" s="292"/>
      <c r="C6" s="292"/>
    </row>
    <row r="7" spans="1:5" x14ac:dyDescent="0.3">
      <c r="A7" s="551"/>
      <c r="B7" s="29">
        <v>2020</v>
      </c>
      <c r="C7" s="29">
        <v>2021</v>
      </c>
    </row>
    <row r="8" spans="1:5" x14ac:dyDescent="0.3">
      <c r="A8" s="294" t="s">
        <v>222</v>
      </c>
      <c r="B8" s="296"/>
      <c r="C8" s="296"/>
    </row>
    <row r="9" spans="1:5" x14ac:dyDescent="0.3">
      <c r="A9" s="294" t="s">
        <v>496</v>
      </c>
      <c r="B9" s="304">
        <v>41049838.36741218</v>
      </c>
      <c r="C9" s="304">
        <v>48969423.959139742</v>
      </c>
      <c r="D9" s="298"/>
      <c r="E9" s="298"/>
    </row>
    <row r="10" spans="1:5" x14ac:dyDescent="0.3">
      <c r="A10" s="294" t="s">
        <v>497</v>
      </c>
      <c r="B10" s="304">
        <v>33271558.762049999</v>
      </c>
      <c r="C10" s="304">
        <v>40305982.910000011</v>
      </c>
      <c r="D10" s="298"/>
      <c r="E10" s="298"/>
    </row>
    <row r="11" spans="1:5" x14ac:dyDescent="0.3">
      <c r="A11" s="299" t="s">
        <v>498</v>
      </c>
      <c r="B11" s="295">
        <v>1378557.5226861848</v>
      </c>
      <c r="C11" s="295">
        <v>1673142.8130000001</v>
      </c>
      <c r="D11" s="298"/>
      <c r="E11" s="298"/>
    </row>
    <row r="12" spans="1:5" x14ac:dyDescent="0.3">
      <c r="A12" s="299" t="s">
        <v>499</v>
      </c>
      <c r="B12" s="295">
        <v>31893001.239363816</v>
      </c>
      <c r="C12" s="295">
        <v>38632840.09700001</v>
      </c>
      <c r="D12" s="298"/>
      <c r="E12" s="298"/>
    </row>
    <row r="13" spans="1:5" x14ac:dyDescent="0.3">
      <c r="A13" s="299" t="s">
        <v>500</v>
      </c>
      <c r="B13" s="295">
        <v>1049846.1682861913</v>
      </c>
      <c r="C13" s="295">
        <v>1530952.5</v>
      </c>
      <c r="D13" s="298"/>
      <c r="E13" s="298"/>
    </row>
    <row r="14" spans="1:5" x14ac:dyDescent="0.3">
      <c r="A14" s="299" t="s">
        <v>501</v>
      </c>
      <c r="B14" s="295">
        <v>3198012.4455599999</v>
      </c>
      <c r="C14" s="295">
        <v>3322277.8782559112</v>
      </c>
      <c r="D14" s="298"/>
      <c r="E14" s="298"/>
    </row>
    <row r="15" spans="1:5" x14ac:dyDescent="0.3">
      <c r="A15" s="299" t="s">
        <v>502</v>
      </c>
      <c r="B15" s="295">
        <v>117208.43079</v>
      </c>
      <c r="C15" s="295">
        <v>127274.28906886645</v>
      </c>
      <c r="D15" s="298"/>
      <c r="E15" s="298"/>
    </row>
    <row r="16" spans="1:5" x14ac:dyDescent="0.3">
      <c r="A16" s="299" t="s">
        <v>503</v>
      </c>
      <c r="B16" s="295">
        <v>887719.16077391896</v>
      </c>
      <c r="C16" s="295">
        <v>1299549.2373057487</v>
      </c>
      <c r="D16" s="298"/>
      <c r="E16" s="298"/>
    </row>
    <row r="17" spans="1:5" x14ac:dyDescent="0.3">
      <c r="A17" s="299" t="s">
        <v>504</v>
      </c>
      <c r="B17" s="295">
        <v>802327.64875561011</v>
      </c>
      <c r="C17" s="295">
        <v>823480.94476049975</v>
      </c>
      <c r="D17" s="298"/>
      <c r="E17" s="298"/>
    </row>
    <row r="18" spans="1:5" x14ac:dyDescent="0.3">
      <c r="A18" s="299" t="s">
        <v>505</v>
      </c>
      <c r="B18" s="295">
        <v>1723165.7511964692</v>
      </c>
      <c r="C18" s="295">
        <v>1559906.1997487138</v>
      </c>
      <c r="D18" s="298"/>
      <c r="E18" s="298"/>
    </row>
    <row r="19" spans="1:5" x14ac:dyDescent="0.3">
      <c r="A19" s="294" t="s">
        <v>506</v>
      </c>
      <c r="B19" s="304">
        <v>49095299.357377604</v>
      </c>
      <c r="C19" s="304">
        <v>46583068.716499999</v>
      </c>
      <c r="D19" s="298"/>
      <c r="E19" s="298"/>
    </row>
    <row r="20" spans="1:5" x14ac:dyDescent="0.3">
      <c r="A20" s="299" t="s">
        <v>507</v>
      </c>
      <c r="B20" s="295">
        <v>10934300.2070213</v>
      </c>
      <c r="C20" s="295">
        <v>10431623.725099999</v>
      </c>
      <c r="D20" s="298"/>
      <c r="E20" s="298"/>
    </row>
    <row r="21" spans="1:5" x14ac:dyDescent="0.3">
      <c r="A21" s="299" t="s">
        <v>508</v>
      </c>
      <c r="B21" s="295">
        <v>4500781.6945164995</v>
      </c>
      <c r="C21" s="295">
        <v>4083681.1564999996</v>
      </c>
      <c r="D21" s="298"/>
      <c r="E21" s="298"/>
    </row>
    <row r="22" spans="1:5" x14ac:dyDescent="0.3">
      <c r="A22" s="299" t="s">
        <v>509</v>
      </c>
      <c r="B22" s="295">
        <v>1960001.6396269</v>
      </c>
      <c r="C22" s="295">
        <v>2026091.5630999999</v>
      </c>
      <c r="D22" s="298"/>
      <c r="E22" s="298"/>
    </row>
    <row r="23" spans="1:5" x14ac:dyDescent="0.3">
      <c r="A23" s="299" t="s">
        <v>510</v>
      </c>
      <c r="B23" s="295">
        <v>22774118.531307701</v>
      </c>
      <c r="C23" s="295">
        <v>22572241.670499999</v>
      </c>
      <c r="D23" s="298"/>
      <c r="E23" s="298"/>
    </row>
    <row r="24" spans="1:5" x14ac:dyDescent="0.3">
      <c r="A24" s="299" t="s">
        <v>511</v>
      </c>
      <c r="B24" s="295">
        <v>8807699.5469918996</v>
      </c>
      <c r="C24" s="295">
        <v>7464141.8096000003</v>
      </c>
      <c r="D24" s="298"/>
      <c r="E24" s="298"/>
    </row>
    <row r="25" spans="1:5" x14ac:dyDescent="0.3">
      <c r="A25" s="299" t="s">
        <v>263</v>
      </c>
      <c r="B25" s="295">
        <v>118397.73791329999</v>
      </c>
      <c r="C25" s="295">
        <v>5288.7916999999998</v>
      </c>
      <c r="D25" s="298"/>
      <c r="E25" s="298"/>
    </row>
    <row r="26" spans="1:5" x14ac:dyDescent="0.3">
      <c r="A26" s="294" t="s">
        <v>512</v>
      </c>
      <c r="B26" s="304">
        <v>-8045460.9899654184</v>
      </c>
      <c r="C26" s="304">
        <v>2386355.2426397428</v>
      </c>
      <c r="D26" s="298"/>
      <c r="E26" s="298"/>
    </row>
    <row r="27" spans="1:5" x14ac:dyDescent="0.3">
      <c r="A27" s="294" t="s">
        <v>38</v>
      </c>
      <c r="B27" s="304">
        <v>0</v>
      </c>
      <c r="C27" s="304">
        <v>0</v>
      </c>
      <c r="D27" s="298"/>
      <c r="E27" s="298"/>
    </row>
    <row r="28" spans="1:5" x14ac:dyDescent="0.3">
      <c r="A28" s="294" t="s">
        <v>513</v>
      </c>
      <c r="B28" s="304">
        <v>7002468.2150339</v>
      </c>
      <c r="C28" s="304">
        <v>9429447.1056999993</v>
      </c>
      <c r="D28" s="298"/>
      <c r="E28" s="298"/>
    </row>
    <row r="29" spans="1:5" x14ac:dyDescent="0.3">
      <c r="A29" s="299" t="s">
        <v>514</v>
      </c>
      <c r="B29" s="295">
        <v>15128.142674799999</v>
      </c>
      <c r="C29" s="295">
        <v>18896.141</v>
      </c>
      <c r="D29" s="298"/>
      <c r="E29" s="298"/>
    </row>
    <row r="30" spans="1:5" x14ac:dyDescent="0.3">
      <c r="A30" s="299" t="s">
        <v>515</v>
      </c>
      <c r="B30" s="295">
        <v>3694619.8440087005</v>
      </c>
      <c r="C30" s="295">
        <v>5584164.4873000002</v>
      </c>
      <c r="D30" s="298"/>
      <c r="E30" s="298"/>
    </row>
    <row r="31" spans="1:5" x14ac:dyDescent="0.3">
      <c r="A31" s="299" t="s">
        <v>516</v>
      </c>
      <c r="B31" s="295">
        <v>3322976.5136999995</v>
      </c>
      <c r="C31" s="295">
        <v>3864178.7593999994</v>
      </c>
      <c r="D31" s="298"/>
      <c r="E31" s="298"/>
    </row>
    <row r="32" spans="1:5" x14ac:dyDescent="0.3">
      <c r="A32" s="294" t="s">
        <v>517</v>
      </c>
      <c r="B32" s="304">
        <v>41064966.510086983</v>
      </c>
      <c r="C32" s="304">
        <v>48988320.100139745</v>
      </c>
      <c r="D32" s="298"/>
      <c r="E32" s="298"/>
    </row>
    <row r="33" spans="1:5" x14ac:dyDescent="0.3">
      <c r="A33" s="294" t="s">
        <v>518</v>
      </c>
      <c r="B33" s="304">
        <v>56112895.715086304</v>
      </c>
      <c r="C33" s="304">
        <v>56031411.963200003</v>
      </c>
      <c r="D33" s="298"/>
      <c r="E33" s="298"/>
    </row>
    <row r="34" spans="1:5" x14ac:dyDescent="0.3">
      <c r="A34" s="294" t="s">
        <v>519</v>
      </c>
      <c r="B34" s="304">
        <v>-15047929.204999322</v>
      </c>
      <c r="C34" s="304">
        <v>-7043091.8630602583</v>
      </c>
      <c r="D34" s="298"/>
      <c r="E34" s="298"/>
    </row>
    <row r="35" spans="1:5" x14ac:dyDescent="0.3">
      <c r="A35" s="354" t="s">
        <v>520</v>
      </c>
      <c r="B35" s="355">
        <v>0</v>
      </c>
      <c r="C35" s="355">
        <v>0</v>
      </c>
      <c r="D35" s="298"/>
      <c r="E35" s="298"/>
    </row>
    <row r="36" spans="1:5" x14ac:dyDescent="0.3">
      <c r="A36" s="294" t="s">
        <v>521</v>
      </c>
      <c r="B36" s="304">
        <v>-6588134.0424998114</v>
      </c>
      <c r="C36" s="304">
        <v>1737365.0681520803</v>
      </c>
      <c r="D36" s="298"/>
      <c r="E36" s="298"/>
    </row>
    <row r="37" spans="1:5" x14ac:dyDescent="0.3">
      <c r="A37" s="299" t="s">
        <v>522</v>
      </c>
      <c r="B37" s="295">
        <v>752439.82017059019</v>
      </c>
      <c r="C37" s="295">
        <v>387994.00950000004</v>
      </c>
      <c r="D37" s="298"/>
      <c r="E37" s="298"/>
    </row>
    <row r="38" spans="1:5" x14ac:dyDescent="0.3">
      <c r="A38" s="299" t="s">
        <v>523</v>
      </c>
      <c r="B38" s="295">
        <v>2250643.1174487001</v>
      </c>
      <c r="C38" s="295">
        <v>1410864.4435000001</v>
      </c>
      <c r="D38" s="298"/>
      <c r="E38" s="298"/>
    </row>
    <row r="39" spans="1:5" x14ac:dyDescent="0.3">
      <c r="A39" s="299" t="s">
        <v>524</v>
      </c>
      <c r="B39" s="295">
        <v>1498203.2972781099</v>
      </c>
      <c r="C39" s="295">
        <v>1022870.434</v>
      </c>
      <c r="D39" s="298"/>
      <c r="E39" s="298"/>
    </row>
    <row r="40" spans="1:5" x14ac:dyDescent="0.3">
      <c r="A40" s="299" t="s">
        <v>525</v>
      </c>
      <c r="B40" s="295">
        <v>-6996662.3991758414</v>
      </c>
      <c r="C40" s="295">
        <v>-67074.327247928828</v>
      </c>
      <c r="D40" s="298"/>
      <c r="E40" s="298"/>
    </row>
    <row r="41" spans="1:5" x14ac:dyDescent="0.3">
      <c r="A41" s="299" t="s">
        <v>526</v>
      </c>
      <c r="B41" s="295">
        <v>8765762.763385199</v>
      </c>
      <c r="C41" s="295">
        <v>15969903.755600002</v>
      </c>
      <c r="D41" s="298"/>
      <c r="E41" s="298"/>
    </row>
    <row r="42" spans="1:5" x14ac:dyDescent="0.3">
      <c r="A42" s="299" t="s">
        <v>527</v>
      </c>
      <c r="B42" s="295">
        <v>15762425.16256104</v>
      </c>
      <c r="C42" s="295">
        <v>16036978.08284793</v>
      </c>
      <c r="D42" s="298"/>
      <c r="E42" s="298"/>
    </row>
    <row r="43" spans="1:5" x14ac:dyDescent="0.3">
      <c r="A43" s="299" t="s">
        <v>528</v>
      </c>
      <c r="B43" s="295">
        <v>661545.63332729996</v>
      </c>
      <c r="C43" s="295">
        <v>0</v>
      </c>
      <c r="D43" s="298"/>
      <c r="E43" s="298"/>
    </row>
    <row r="44" spans="1:5" x14ac:dyDescent="0.3">
      <c r="A44" s="299" t="s">
        <v>529</v>
      </c>
      <c r="B44" s="295">
        <v>-1005457.0968218604</v>
      </c>
      <c r="C44" s="295">
        <v>1416445.3859000092</v>
      </c>
      <c r="D44" s="298"/>
      <c r="E44" s="298"/>
    </row>
    <row r="45" spans="1:5" x14ac:dyDescent="0.3">
      <c r="A45" s="299" t="s">
        <v>530</v>
      </c>
      <c r="B45" s="295">
        <v>0</v>
      </c>
      <c r="C45" s="295">
        <v>0</v>
      </c>
      <c r="D45" s="298"/>
      <c r="E45" s="298"/>
    </row>
    <row r="46" spans="1:5" x14ac:dyDescent="0.3">
      <c r="A46" s="299" t="s">
        <v>531</v>
      </c>
      <c r="B46" s="295">
        <v>0</v>
      </c>
      <c r="C46" s="295">
        <v>0</v>
      </c>
      <c r="D46" s="298"/>
      <c r="E46" s="298"/>
    </row>
    <row r="47" spans="1:5" x14ac:dyDescent="0.3">
      <c r="A47" s="299" t="s">
        <v>532</v>
      </c>
      <c r="B47" s="295">
        <v>0</v>
      </c>
      <c r="C47" s="295">
        <v>0</v>
      </c>
      <c r="D47" s="298"/>
      <c r="E47" s="298"/>
    </row>
    <row r="48" spans="1:5" x14ac:dyDescent="0.3">
      <c r="A48" s="299" t="s">
        <v>533</v>
      </c>
      <c r="B48" s="295">
        <v>0</v>
      </c>
      <c r="C48" s="295">
        <v>0</v>
      </c>
      <c r="D48" s="298"/>
      <c r="E48" s="298"/>
    </row>
    <row r="49" spans="1:5" x14ac:dyDescent="0.3">
      <c r="A49" s="299" t="s">
        <v>534</v>
      </c>
      <c r="B49" s="295">
        <v>0</v>
      </c>
      <c r="C49" s="295">
        <v>0</v>
      </c>
      <c r="D49" s="298"/>
      <c r="E49" s="298"/>
    </row>
    <row r="50" spans="1:5" x14ac:dyDescent="0.3">
      <c r="A50" s="299" t="s">
        <v>535</v>
      </c>
      <c r="B50" s="295">
        <v>0</v>
      </c>
      <c r="C50" s="295">
        <v>0</v>
      </c>
      <c r="D50" s="298"/>
      <c r="E50" s="298"/>
    </row>
    <row r="51" spans="1:5" x14ac:dyDescent="0.3">
      <c r="A51" s="299" t="s">
        <v>536</v>
      </c>
      <c r="B51" s="295">
        <v>0</v>
      </c>
      <c r="C51" s="295">
        <v>0</v>
      </c>
      <c r="D51" s="298"/>
      <c r="E51" s="298"/>
    </row>
    <row r="52" spans="1:5" x14ac:dyDescent="0.3">
      <c r="A52" s="294" t="s">
        <v>537</v>
      </c>
      <c r="B52" s="304">
        <v>8459795.2654995006</v>
      </c>
      <c r="C52" s="304">
        <v>8780456.9312123246</v>
      </c>
      <c r="D52" s="298"/>
      <c r="E52" s="298"/>
    </row>
    <row r="53" spans="1:5" x14ac:dyDescent="0.3">
      <c r="A53" s="299" t="s">
        <v>538</v>
      </c>
      <c r="B53" s="295">
        <v>3375695.3527567005</v>
      </c>
      <c r="C53" s="295">
        <v>-266760.85553125013</v>
      </c>
      <c r="D53" s="298"/>
      <c r="E53" s="298"/>
    </row>
    <row r="54" spans="1:5" x14ac:dyDescent="0.3">
      <c r="A54" s="299" t="s">
        <v>539</v>
      </c>
      <c r="B54" s="295">
        <v>4808719.3086797008</v>
      </c>
      <c r="C54" s="295">
        <v>150757.492</v>
      </c>
      <c r="D54" s="298"/>
      <c r="E54" s="298"/>
    </row>
    <row r="55" spans="1:5" x14ac:dyDescent="0.3">
      <c r="A55" s="299" t="s">
        <v>540</v>
      </c>
      <c r="B55" s="295">
        <v>4794997.7815497005</v>
      </c>
      <c r="C55" s="295">
        <v>0</v>
      </c>
      <c r="D55" s="298"/>
      <c r="E55" s="298"/>
    </row>
    <row r="56" spans="1:5" x14ac:dyDescent="0.3">
      <c r="A56" s="299" t="s">
        <v>541</v>
      </c>
      <c r="B56" s="295">
        <v>13721.527130000284</v>
      </c>
      <c r="C56" s="295">
        <v>150757.492</v>
      </c>
      <c r="D56" s="298"/>
      <c r="E56" s="298"/>
    </row>
    <row r="57" spans="1:5" x14ac:dyDescent="0.3">
      <c r="A57" s="299" t="s">
        <v>542</v>
      </c>
      <c r="B57" s="295">
        <v>1433023.9559229999</v>
      </c>
      <c r="C57" s="295">
        <v>417518.3475312501</v>
      </c>
      <c r="D57" s="298"/>
      <c r="E57" s="298"/>
    </row>
    <row r="58" spans="1:5" x14ac:dyDescent="0.3">
      <c r="A58" s="299" t="s">
        <v>543</v>
      </c>
      <c r="B58" s="295">
        <v>5527790.2657328006</v>
      </c>
      <c r="C58" s="295">
        <v>9403372.2007435746</v>
      </c>
      <c r="D58" s="298"/>
      <c r="E58" s="298"/>
    </row>
    <row r="59" spans="1:5" x14ac:dyDescent="0.3">
      <c r="A59" s="299" t="s">
        <v>539</v>
      </c>
      <c r="B59" s="295">
        <v>13613343.082320001</v>
      </c>
      <c r="C59" s="295">
        <v>13950364.92131</v>
      </c>
      <c r="D59" s="298"/>
      <c r="E59" s="298"/>
    </row>
    <row r="60" spans="1:5" x14ac:dyDescent="0.3">
      <c r="A60" s="299" t="s">
        <v>540</v>
      </c>
      <c r="B60" s="295">
        <v>13613343.082320001</v>
      </c>
      <c r="C60" s="295">
        <v>13950364.92131</v>
      </c>
      <c r="D60" s="298"/>
      <c r="E60" s="298"/>
    </row>
    <row r="61" spans="1:5" x14ac:dyDescent="0.3">
      <c r="A61" s="299" t="s">
        <v>541</v>
      </c>
      <c r="B61" s="295">
        <v>0</v>
      </c>
      <c r="C61" s="295">
        <v>0</v>
      </c>
      <c r="D61" s="298"/>
      <c r="E61" s="298"/>
    </row>
    <row r="62" spans="1:5" x14ac:dyDescent="0.3">
      <c r="A62" s="299" t="s">
        <v>542</v>
      </c>
      <c r="B62" s="295">
        <v>8085552.8165872004</v>
      </c>
      <c r="C62" s="295">
        <v>4546992.7205664245</v>
      </c>
      <c r="D62" s="298"/>
      <c r="E62" s="298"/>
    </row>
    <row r="63" spans="1:5" x14ac:dyDescent="0.3">
      <c r="A63" s="299" t="s">
        <v>544</v>
      </c>
      <c r="B63" s="295">
        <v>-443690.35298999998</v>
      </c>
      <c r="C63" s="295">
        <v>-356154.41399999999</v>
      </c>
      <c r="D63" s="298"/>
      <c r="E63" s="298"/>
    </row>
    <row r="64" spans="1:5" x14ac:dyDescent="0.3">
      <c r="A64" s="301" t="s">
        <v>545</v>
      </c>
      <c r="B64" s="306">
        <v>-15047929.307999313</v>
      </c>
      <c r="C64" s="306">
        <v>-7043091.8630602444</v>
      </c>
      <c r="D64" s="298"/>
      <c r="E64" s="298"/>
    </row>
    <row r="65" spans="1:3" x14ac:dyDescent="0.3">
      <c r="A65" s="299" t="s">
        <v>546</v>
      </c>
      <c r="B65" s="303"/>
      <c r="C65" s="303"/>
    </row>
    <row r="66" spans="1:3" x14ac:dyDescent="0.3">
      <c r="A66" s="299" t="s">
        <v>547</v>
      </c>
      <c r="B66" s="307"/>
      <c r="C66" s="308"/>
    </row>
    <row r="67" spans="1:3" x14ac:dyDescent="0.3">
      <c r="A67" s="25" t="s">
        <v>548</v>
      </c>
      <c r="C67" s="298"/>
    </row>
    <row r="68" spans="1:3" x14ac:dyDescent="0.3">
      <c r="A68" s="25" t="s">
        <v>549</v>
      </c>
      <c r="C68" s="298"/>
    </row>
    <row r="69" spans="1:3" x14ac:dyDescent="0.3">
      <c r="A69" s="25" t="s">
        <v>550</v>
      </c>
      <c r="C69" s="298"/>
    </row>
    <row r="70" spans="1:3" x14ac:dyDescent="0.3">
      <c r="A70" s="25" t="s">
        <v>86</v>
      </c>
    </row>
  </sheetData>
  <mergeCells count="5">
    <mergeCell ref="A1:C1"/>
    <mergeCell ref="A2:C2"/>
    <mergeCell ref="A3:C3"/>
    <mergeCell ref="A4:C4"/>
    <mergeCell ref="A5:C5"/>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57F1-2BD0-439A-8274-7E307233BC05}">
  <dimension ref="A1:E40"/>
  <sheetViews>
    <sheetView topLeftCell="A22" workbookViewId="0">
      <selection activeCell="C18" sqref="C18"/>
    </sheetView>
  </sheetViews>
  <sheetFormatPr baseColWidth="10" defaultColWidth="11.44140625" defaultRowHeight="13.8" x14ac:dyDescent="0.3"/>
  <cols>
    <col min="1" max="1" width="55.33203125" style="25" customWidth="1"/>
    <col min="2" max="3" width="11.44140625" style="25" customWidth="1"/>
    <col min="4" max="16384" width="11.44140625" style="25"/>
  </cols>
  <sheetData>
    <row r="1" spans="1:5" x14ac:dyDescent="0.3">
      <c r="A1" s="842" t="s">
        <v>559</v>
      </c>
      <c r="B1" s="842"/>
      <c r="C1" s="842"/>
    </row>
    <row r="2" spans="1:5" x14ac:dyDescent="0.3">
      <c r="A2" s="842" t="s">
        <v>494</v>
      </c>
      <c r="B2" s="842"/>
      <c r="C2" s="842"/>
    </row>
    <row r="3" spans="1:5" x14ac:dyDescent="0.3">
      <c r="A3" s="842" t="s">
        <v>557</v>
      </c>
      <c r="B3" s="842"/>
      <c r="C3" s="842"/>
    </row>
    <row r="4" spans="1:5" x14ac:dyDescent="0.3">
      <c r="A4" s="842" t="s">
        <v>303</v>
      </c>
      <c r="B4" s="842"/>
      <c r="C4" s="842"/>
    </row>
    <row r="5" spans="1:5" x14ac:dyDescent="0.3">
      <c r="A5" s="843" t="s">
        <v>555</v>
      </c>
      <c r="B5" s="843"/>
      <c r="C5" s="843"/>
    </row>
    <row r="6" spans="1:5" x14ac:dyDescent="0.3">
      <c r="A6" s="292"/>
      <c r="B6" s="292"/>
      <c r="C6" s="292"/>
    </row>
    <row r="7" spans="1:5" x14ac:dyDescent="0.3">
      <c r="A7" s="551"/>
      <c r="B7" s="29">
        <v>2020</v>
      </c>
      <c r="C7" s="29">
        <v>2021</v>
      </c>
    </row>
    <row r="8" spans="1:5" x14ac:dyDescent="0.3">
      <c r="A8" s="294" t="s">
        <v>222</v>
      </c>
      <c r="B8" s="296"/>
      <c r="C8" s="296"/>
    </row>
    <row r="9" spans="1:5" x14ac:dyDescent="0.3">
      <c r="A9" s="294" t="s">
        <v>496</v>
      </c>
      <c r="B9" s="310">
        <v>20.199757205053196</v>
      </c>
      <c r="C9" s="310">
        <v>22.770336746962304</v>
      </c>
      <c r="D9" s="298"/>
      <c r="E9" s="298"/>
    </row>
    <row r="10" spans="1:5" x14ac:dyDescent="0.3">
      <c r="A10" s="294" t="s">
        <v>497</v>
      </c>
      <c r="B10" s="310">
        <v>16.372230331620631</v>
      </c>
      <c r="C10" s="310">
        <v>18.741915456138656</v>
      </c>
      <c r="D10" s="298"/>
      <c r="E10" s="298"/>
    </row>
    <row r="11" spans="1:5" x14ac:dyDescent="0.3">
      <c r="A11" s="299" t="s">
        <v>498</v>
      </c>
      <c r="B11" s="311">
        <v>0.67835899869381155</v>
      </c>
      <c r="C11" s="311">
        <v>0.77799619022594391</v>
      </c>
      <c r="D11" s="298"/>
      <c r="E11" s="298"/>
    </row>
    <row r="12" spans="1:5" x14ac:dyDescent="0.3">
      <c r="A12" s="299" t="s">
        <v>499</v>
      </c>
      <c r="B12" s="311">
        <v>15.69387133292682</v>
      </c>
      <c r="C12" s="311">
        <v>17.963919265912711</v>
      </c>
      <c r="D12" s="298"/>
      <c r="E12" s="298"/>
    </row>
    <row r="13" spans="1:5" x14ac:dyDescent="0.3">
      <c r="A13" s="299" t="s">
        <v>500</v>
      </c>
      <c r="B13" s="311">
        <v>0.51660709385086334</v>
      </c>
      <c r="C13" s="311">
        <v>0.71187898795157079</v>
      </c>
      <c r="D13" s="298"/>
      <c r="E13" s="298"/>
    </row>
    <row r="14" spans="1:5" x14ac:dyDescent="0.3">
      <c r="A14" s="299" t="s">
        <v>501</v>
      </c>
      <c r="B14" s="311">
        <v>1.5736742824871388</v>
      </c>
      <c r="C14" s="311">
        <v>1.5448289961097488</v>
      </c>
      <c r="D14" s="298"/>
      <c r="E14" s="298"/>
    </row>
    <row r="15" spans="1:5" x14ac:dyDescent="0.3">
      <c r="A15" s="299" t="s">
        <v>502</v>
      </c>
      <c r="B15" s="311">
        <v>5.7675789686490182E-2</v>
      </c>
      <c r="C15" s="311">
        <v>5.918138681285038E-2</v>
      </c>
      <c r="D15" s="298"/>
      <c r="E15" s="298"/>
    </row>
    <row r="16" spans="1:5" x14ac:dyDescent="0.3">
      <c r="A16" s="299" t="s">
        <v>503</v>
      </c>
      <c r="B16" s="311">
        <v>0.43682782264356018</v>
      </c>
      <c r="C16" s="311">
        <v>0.6042785754923502</v>
      </c>
      <c r="D16" s="298"/>
      <c r="E16" s="298"/>
    </row>
    <row r="17" spans="1:5" x14ac:dyDescent="0.3">
      <c r="A17" s="299" t="s">
        <v>504</v>
      </c>
      <c r="B17" s="311">
        <v>0.39480846571689471</v>
      </c>
      <c r="C17" s="311">
        <v>0.38291114946643212</v>
      </c>
      <c r="D17" s="298"/>
      <c r="E17" s="298"/>
    </row>
    <row r="18" spans="1:5" x14ac:dyDescent="0.3">
      <c r="A18" s="299" t="s">
        <v>505</v>
      </c>
      <c r="B18" s="311">
        <v>0.84793341904761488</v>
      </c>
      <c r="C18" s="311">
        <v>0.72534219499069708</v>
      </c>
      <c r="D18" s="298"/>
      <c r="E18" s="298"/>
    </row>
    <row r="19" spans="1:5" x14ac:dyDescent="0.3">
      <c r="A19" s="294" t="s">
        <v>506</v>
      </c>
      <c r="B19" s="310">
        <v>24.158758386627721</v>
      </c>
      <c r="C19" s="310">
        <v>21.660703263870367</v>
      </c>
      <c r="D19" s="298"/>
      <c r="E19" s="298"/>
    </row>
    <row r="20" spans="1:5" x14ac:dyDescent="0.3">
      <c r="A20" s="299" t="s">
        <v>507</v>
      </c>
      <c r="B20" s="311">
        <v>5.3805378577162211</v>
      </c>
      <c r="C20" s="311">
        <v>4.8506101529053209</v>
      </c>
      <c r="D20" s="298"/>
      <c r="E20" s="298"/>
    </row>
    <row r="21" spans="1:5" x14ac:dyDescent="0.3">
      <c r="A21" s="299" t="s">
        <v>508</v>
      </c>
      <c r="B21" s="311">
        <v>2.2147394746955857</v>
      </c>
      <c r="C21" s="311">
        <v>1.8988745952641377</v>
      </c>
      <c r="D21" s="298"/>
      <c r="E21" s="298"/>
    </row>
    <row r="22" spans="1:5" x14ac:dyDescent="0.3">
      <c r="A22" s="299" t="s">
        <v>509</v>
      </c>
      <c r="B22" s="311">
        <v>0.96447535036824128</v>
      </c>
      <c r="C22" s="311">
        <v>0.9421141488301199</v>
      </c>
      <c r="D22" s="298"/>
      <c r="E22" s="298"/>
    </row>
    <row r="23" spans="1:5" x14ac:dyDescent="0.3">
      <c r="A23" s="299" t="s">
        <v>510</v>
      </c>
      <c r="B23" s="311">
        <v>11.206662028095067</v>
      </c>
      <c r="C23" s="311">
        <v>10.495887074349996</v>
      </c>
      <c r="D23" s="298"/>
      <c r="E23" s="298"/>
    </row>
    <row r="24" spans="1:5" x14ac:dyDescent="0.3">
      <c r="A24" s="299" t="s">
        <v>511</v>
      </c>
      <c r="B24" s="311">
        <v>4.3340826531860754</v>
      </c>
      <c r="C24" s="311">
        <v>3.4707580524837014</v>
      </c>
      <c r="D24" s="298"/>
      <c r="E24" s="298"/>
    </row>
    <row r="25" spans="1:5" x14ac:dyDescent="0.3">
      <c r="A25" s="299" t="s">
        <v>263</v>
      </c>
      <c r="B25" s="311">
        <v>5.8261022566529291E-2</v>
      </c>
      <c r="C25" s="311">
        <v>2.4592400370897645E-3</v>
      </c>
      <c r="D25" s="298"/>
      <c r="E25" s="298"/>
    </row>
    <row r="26" spans="1:5" x14ac:dyDescent="0.3">
      <c r="A26" s="294" t="s">
        <v>512</v>
      </c>
      <c r="B26" s="310">
        <v>-3.9590011815745259</v>
      </c>
      <c r="C26" s="310">
        <v>1.1096334830919348</v>
      </c>
      <c r="D26" s="298"/>
      <c r="E26" s="298"/>
    </row>
    <row r="27" spans="1:5" x14ac:dyDescent="0.3">
      <c r="A27" s="294" t="s">
        <v>38</v>
      </c>
      <c r="B27" s="310"/>
      <c r="C27" s="310"/>
      <c r="D27" s="298"/>
      <c r="E27" s="298"/>
    </row>
    <row r="28" spans="1:5" x14ac:dyDescent="0.3">
      <c r="A28" s="294" t="s">
        <v>513</v>
      </c>
      <c r="B28" s="310">
        <v>3.4457664976356397</v>
      </c>
      <c r="C28" s="310">
        <v>4.3846071400311795</v>
      </c>
      <c r="D28" s="298"/>
      <c r="E28" s="298"/>
    </row>
    <row r="29" spans="1:5" x14ac:dyDescent="0.3">
      <c r="A29" s="299" t="s">
        <v>514</v>
      </c>
      <c r="B29" s="311">
        <v>7.4442390310836271E-3</v>
      </c>
      <c r="C29" s="311">
        <v>8.7865336979887892E-3</v>
      </c>
      <c r="D29" s="298"/>
      <c r="E29" s="298"/>
    </row>
    <row r="30" spans="1:5" x14ac:dyDescent="0.3">
      <c r="A30" s="299" t="s">
        <v>515</v>
      </c>
      <c r="B30" s="311">
        <v>1.8180442793946137</v>
      </c>
      <c r="C30" s="311">
        <v>2.5965856966654592</v>
      </c>
      <c r="D30" s="298"/>
      <c r="E30" s="298"/>
    </row>
    <row r="31" spans="1:5" x14ac:dyDescent="0.3">
      <c r="A31" s="299" t="s">
        <v>516</v>
      </c>
      <c r="B31" s="311">
        <v>1.6351664572721094</v>
      </c>
      <c r="C31" s="311">
        <v>1.7968079770637091</v>
      </c>
      <c r="D31" s="298"/>
      <c r="E31" s="298"/>
    </row>
    <row r="32" spans="1:5" x14ac:dyDescent="0.3">
      <c r="A32" s="294" t="s">
        <v>517</v>
      </c>
      <c r="B32" s="310">
        <v>20.207201444084276</v>
      </c>
      <c r="C32" s="310">
        <v>22.779123280660293</v>
      </c>
      <c r="D32" s="298"/>
      <c r="E32" s="298"/>
    </row>
    <row r="33" spans="1:5" x14ac:dyDescent="0.3">
      <c r="A33" s="294" t="s">
        <v>518</v>
      </c>
      <c r="B33" s="310">
        <v>27.611969123294443</v>
      </c>
      <c r="C33" s="310">
        <v>26.054096937599535</v>
      </c>
      <c r="D33" s="298"/>
      <c r="E33" s="298"/>
    </row>
    <row r="34" spans="1:5" x14ac:dyDescent="0.3">
      <c r="A34" s="301" t="s">
        <v>519</v>
      </c>
      <c r="B34" s="312">
        <v>-7.4047676792101669</v>
      </c>
      <c r="C34" s="312">
        <v>-3.2749736569392454</v>
      </c>
      <c r="D34" s="298"/>
      <c r="E34" s="298"/>
    </row>
    <row r="35" spans="1:5" x14ac:dyDescent="0.3">
      <c r="A35" s="299" t="s">
        <v>546</v>
      </c>
      <c r="B35" s="303"/>
      <c r="C35" s="303"/>
    </row>
    <row r="36" spans="1:5" x14ac:dyDescent="0.3">
      <c r="A36" s="299" t="s">
        <v>547</v>
      </c>
    </row>
    <row r="37" spans="1:5" x14ac:dyDescent="0.3">
      <c r="A37" s="25" t="s">
        <v>548</v>
      </c>
      <c r="C37" s="298"/>
    </row>
    <row r="38" spans="1:5" x14ac:dyDescent="0.3">
      <c r="A38" s="25" t="s">
        <v>549</v>
      </c>
      <c r="C38" s="298"/>
    </row>
    <row r="39" spans="1:5" x14ac:dyDescent="0.3">
      <c r="A39" s="25" t="s">
        <v>550</v>
      </c>
      <c r="C39" s="298"/>
    </row>
    <row r="40" spans="1:5" x14ac:dyDescent="0.3">
      <c r="A40" s="25" t="s">
        <v>86</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168D5-7D7E-4995-AD46-F0ED14A50877}">
  <dimension ref="A1:D36"/>
  <sheetViews>
    <sheetView topLeftCell="A10" workbookViewId="0">
      <selection activeCell="C29" sqref="C28:C29"/>
    </sheetView>
  </sheetViews>
  <sheetFormatPr baseColWidth="10" defaultColWidth="11.44140625" defaultRowHeight="13.8" x14ac:dyDescent="0.3"/>
  <cols>
    <col min="1" max="1" width="45.88671875" style="25" bestFit="1" customWidth="1"/>
    <col min="2" max="2" width="11.33203125" style="25" bestFit="1" customWidth="1"/>
    <col min="3" max="3" width="11.44140625" style="25" bestFit="1" customWidth="1"/>
    <col min="4" max="16384" width="11.44140625" style="25"/>
  </cols>
  <sheetData>
    <row r="1" spans="1:4" x14ac:dyDescent="0.3">
      <c r="A1" s="330" t="s">
        <v>560</v>
      </c>
      <c r="B1" s="313"/>
      <c r="C1" s="313"/>
    </row>
    <row r="2" spans="1:4" x14ac:dyDescent="0.3">
      <c r="A2" s="330" t="s">
        <v>561</v>
      </c>
      <c r="B2" s="313"/>
      <c r="C2" s="313"/>
    </row>
    <row r="3" spans="1:4" x14ac:dyDescent="0.3">
      <c r="A3" s="330" t="s">
        <v>562</v>
      </c>
      <c r="B3" s="313"/>
      <c r="C3" s="313"/>
    </row>
    <row r="4" spans="1:4" x14ac:dyDescent="0.3">
      <c r="A4" s="331" t="s">
        <v>375</v>
      </c>
      <c r="B4" s="313"/>
      <c r="C4" s="313"/>
    </row>
    <row r="5" spans="1:4" x14ac:dyDescent="0.3">
      <c r="A5" s="955"/>
      <c r="B5" s="955"/>
      <c r="C5" s="955"/>
    </row>
    <row r="6" spans="1:4" x14ac:dyDescent="0.3">
      <c r="A6" s="29"/>
      <c r="B6" s="29">
        <v>2020</v>
      </c>
      <c r="C6" s="29">
        <v>2021</v>
      </c>
    </row>
    <row r="7" spans="1:4" s="118" customFormat="1" x14ac:dyDescent="0.3">
      <c r="A7" s="294" t="s">
        <v>47</v>
      </c>
      <c r="B7" s="314">
        <v>12520377.372815533</v>
      </c>
      <c r="C7" s="315">
        <v>15899530.142999999</v>
      </c>
      <c r="D7" s="316"/>
    </row>
    <row r="8" spans="1:4" s="118" customFormat="1" x14ac:dyDescent="0.3">
      <c r="A8" s="294" t="s">
        <v>254</v>
      </c>
      <c r="B8" s="317">
        <v>-1948843.4883495159</v>
      </c>
      <c r="C8" s="318">
        <v>-1717641.8910000008</v>
      </c>
      <c r="D8" s="316"/>
    </row>
    <row r="9" spans="1:4" x14ac:dyDescent="0.3">
      <c r="A9" s="299" t="s">
        <v>255</v>
      </c>
      <c r="B9" s="319">
        <v>10531818.366019417</v>
      </c>
      <c r="C9" s="320">
        <v>8882299.3819999993</v>
      </c>
      <c r="D9" s="316"/>
    </row>
    <row r="10" spans="1:4" x14ac:dyDescent="0.3">
      <c r="A10" s="299" t="s">
        <v>256</v>
      </c>
      <c r="B10" s="319">
        <v>-12480661.854368933</v>
      </c>
      <c r="C10" s="320">
        <v>-10599941.273</v>
      </c>
      <c r="D10" s="316"/>
    </row>
    <row r="11" spans="1:4" s="118" customFormat="1" x14ac:dyDescent="0.3">
      <c r="A11" s="294" t="s">
        <v>257</v>
      </c>
      <c r="B11" s="317">
        <v>6097155.4485436892</v>
      </c>
      <c r="C11" s="318">
        <v>6041877.824</v>
      </c>
      <c r="D11" s="316"/>
    </row>
    <row r="12" spans="1:4" s="118" customFormat="1" x14ac:dyDescent="0.3">
      <c r="A12" s="294" t="s">
        <v>258</v>
      </c>
      <c r="B12" s="317">
        <v>8372065.4126213593</v>
      </c>
      <c r="C12" s="318">
        <v>11575294.210000001</v>
      </c>
      <c r="D12" s="316"/>
    </row>
    <row r="13" spans="1:4" s="118" customFormat="1" x14ac:dyDescent="0.3">
      <c r="A13" s="321" t="s">
        <v>53</v>
      </c>
      <c r="B13" s="317">
        <v>15963031.913592232</v>
      </c>
      <c r="C13" s="317">
        <v>19926349.359999999</v>
      </c>
      <c r="D13" s="316"/>
    </row>
    <row r="14" spans="1:4" x14ac:dyDescent="0.3">
      <c r="A14" s="296" t="s">
        <v>259</v>
      </c>
      <c r="B14" s="319">
        <v>24260707.631067961</v>
      </c>
      <c r="C14" s="319">
        <v>30073043.897999998</v>
      </c>
      <c r="D14" s="316"/>
    </row>
    <row r="15" spans="1:4" x14ac:dyDescent="0.3">
      <c r="A15" s="296" t="s">
        <v>260</v>
      </c>
      <c r="B15" s="319">
        <v>-314552.06699029129</v>
      </c>
      <c r="C15" s="319">
        <v>-347312.033</v>
      </c>
      <c r="D15" s="316"/>
    </row>
    <row r="16" spans="1:4" x14ac:dyDescent="0.3">
      <c r="A16" s="296" t="s">
        <v>261</v>
      </c>
      <c r="B16" s="319">
        <v>-7983123.6504854374</v>
      </c>
      <c r="C16" s="319">
        <v>-9799382.5050000008</v>
      </c>
      <c r="D16" s="316"/>
    </row>
    <row r="17" spans="1:4" x14ac:dyDescent="0.3">
      <c r="A17" s="321" t="s">
        <v>57</v>
      </c>
      <c r="B17" s="317">
        <v>2854866.3184466017</v>
      </c>
      <c r="C17" s="317">
        <v>2988096.4309999999</v>
      </c>
      <c r="D17" s="316"/>
    </row>
    <row r="18" spans="1:4" x14ac:dyDescent="0.3">
      <c r="A18" s="296" t="s">
        <v>58</v>
      </c>
      <c r="B18" s="319">
        <v>1021916.5514563106</v>
      </c>
      <c r="C18" s="319">
        <v>1150269.226</v>
      </c>
      <c r="D18" s="316"/>
    </row>
    <row r="19" spans="1:4" x14ac:dyDescent="0.3">
      <c r="A19" s="296" t="s">
        <v>59</v>
      </c>
      <c r="B19" s="319">
        <v>1799845.9194174758</v>
      </c>
      <c r="C19" s="319">
        <v>1802033.2050000001</v>
      </c>
      <c r="D19" s="316"/>
    </row>
    <row r="20" spans="1:4" x14ac:dyDescent="0.3">
      <c r="A20" s="296" t="s">
        <v>60</v>
      </c>
      <c r="B20" s="319">
        <v>33103.847572815539</v>
      </c>
      <c r="C20" s="319">
        <v>35794</v>
      </c>
      <c r="D20" s="316"/>
    </row>
    <row r="21" spans="1:4" x14ac:dyDescent="0.3">
      <c r="A21" s="321" t="s">
        <v>61</v>
      </c>
      <c r="B21" s="317">
        <v>354171.26310679613</v>
      </c>
      <c r="C21" s="317">
        <v>636841.01800000004</v>
      </c>
      <c r="D21" s="316"/>
    </row>
    <row r="22" spans="1:4" x14ac:dyDescent="0.3">
      <c r="A22" s="321" t="s">
        <v>62</v>
      </c>
      <c r="B22" s="317">
        <v>294203.53786407766</v>
      </c>
      <c r="C22" s="317">
        <v>459042.45400000003</v>
      </c>
      <c r="D22" s="316"/>
    </row>
    <row r="23" spans="1:4" x14ac:dyDescent="0.3">
      <c r="A23" s="321" t="s">
        <v>63</v>
      </c>
      <c r="B23" s="317">
        <v>315659.82912621356</v>
      </c>
      <c r="C23" s="317">
        <v>396123.50400000007</v>
      </c>
      <c r="D23" s="316"/>
    </row>
    <row r="24" spans="1:4" x14ac:dyDescent="0.3">
      <c r="A24" s="296" t="s">
        <v>262</v>
      </c>
      <c r="B24" s="319">
        <v>-464864.11359223298</v>
      </c>
      <c r="C24" s="319">
        <v>-449336.17599999998</v>
      </c>
      <c r="D24" s="316"/>
    </row>
    <row r="25" spans="1:4" x14ac:dyDescent="0.3">
      <c r="A25" s="296" t="s">
        <v>263</v>
      </c>
      <c r="B25" s="319">
        <v>780523.9427184466</v>
      </c>
      <c r="C25" s="319">
        <v>845459.68</v>
      </c>
      <c r="D25" s="316"/>
    </row>
    <row r="26" spans="1:4" x14ac:dyDescent="0.3">
      <c r="A26" s="322" t="s">
        <v>66</v>
      </c>
      <c r="B26" s="323">
        <v>32302309.749514561</v>
      </c>
      <c r="C26" s="323">
        <v>40305982.910000004</v>
      </c>
      <c r="D26" s="316"/>
    </row>
    <row r="27" spans="1:4" x14ac:dyDescent="0.3">
      <c r="A27" s="25" t="s">
        <v>86</v>
      </c>
      <c r="B27" s="324"/>
      <c r="C27" s="324"/>
    </row>
    <row r="36" spans="2:2" x14ac:dyDescent="0.3">
      <c r="B36" s="325"/>
    </row>
  </sheetData>
  <mergeCells count="1">
    <mergeCell ref="A5:C5"/>
  </mergeCells>
  <pageMargins left="0.7" right="0.7" top="0.75" bottom="0.75" header="0.3" footer="0.3"/>
  <pageSetup orientation="portrait" horizontalDpi="4294967292" verticalDpi="4294967292"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0B8D-4355-445A-8B1A-802DF6512CA0}">
  <dimension ref="A1:D36"/>
  <sheetViews>
    <sheetView topLeftCell="A7" workbookViewId="0">
      <selection activeCell="D28" sqref="D28"/>
    </sheetView>
  </sheetViews>
  <sheetFormatPr baseColWidth="10" defaultColWidth="11.44140625" defaultRowHeight="13.8" x14ac:dyDescent="0.3"/>
  <cols>
    <col min="1" max="1" width="45.88671875" style="25" bestFit="1" customWidth="1"/>
    <col min="2" max="2" width="11.33203125" style="25" bestFit="1" customWidth="1"/>
    <col min="3" max="3" width="11.5546875" style="25" bestFit="1" customWidth="1"/>
    <col min="4" max="16384" width="11.44140625" style="25"/>
  </cols>
  <sheetData>
    <row r="1" spans="1:4" x14ac:dyDescent="0.3">
      <c r="A1" s="330" t="s">
        <v>563</v>
      </c>
      <c r="B1" s="313"/>
      <c r="C1" s="313"/>
    </row>
    <row r="2" spans="1:4" x14ac:dyDescent="0.3">
      <c r="A2" s="330" t="s">
        <v>561</v>
      </c>
      <c r="B2" s="313"/>
      <c r="C2" s="313"/>
    </row>
    <row r="3" spans="1:4" x14ac:dyDescent="0.3">
      <c r="A3" s="330" t="s">
        <v>562</v>
      </c>
      <c r="B3" s="313"/>
      <c r="C3" s="313"/>
    </row>
    <row r="4" spans="1:4" x14ac:dyDescent="0.3">
      <c r="A4" s="331" t="s">
        <v>304</v>
      </c>
      <c r="B4" s="313"/>
      <c r="C4" s="313"/>
    </row>
    <row r="5" spans="1:4" x14ac:dyDescent="0.3">
      <c r="A5" s="955"/>
      <c r="B5" s="955"/>
      <c r="C5" s="955"/>
    </row>
    <row r="6" spans="1:4" x14ac:dyDescent="0.3">
      <c r="A6" s="29"/>
      <c r="B6" s="29">
        <v>2020</v>
      </c>
      <c r="C6" s="29">
        <v>2021</v>
      </c>
    </row>
    <row r="7" spans="1:4" s="118" customFormat="1" x14ac:dyDescent="0.3">
      <c r="A7" s="321" t="s">
        <v>47</v>
      </c>
      <c r="B7" s="314">
        <v>12895988.693999998</v>
      </c>
      <c r="C7" s="315">
        <v>15899530.142999999</v>
      </c>
      <c r="D7" s="326"/>
    </row>
    <row r="8" spans="1:4" s="118" customFormat="1" x14ac:dyDescent="0.3">
      <c r="A8" s="321" t="s">
        <v>254</v>
      </c>
      <c r="B8" s="317">
        <v>-2007308.7930000015</v>
      </c>
      <c r="C8" s="318">
        <v>-1717641.8910000008</v>
      </c>
      <c r="D8" s="326"/>
    </row>
    <row r="9" spans="1:4" x14ac:dyDescent="0.3">
      <c r="A9" s="296" t="s">
        <v>255</v>
      </c>
      <c r="B9" s="319">
        <v>10847772.916999999</v>
      </c>
      <c r="C9" s="320">
        <v>8882299.3819999993</v>
      </c>
      <c r="D9" s="39"/>
    </row>
    <row r="10" spans="1:4" x14ac:dyDescent="0.3">
      <c r="A10" s="296" t="s">
        <v>256</v>
      </c>
      <c r="B10" s="319">
        <v>-12855081.710000001</v>
      </c>
      <c r="C10" s="320">
        <v>-10599941.273</v>
      </c>
      <c r="D10" s="39"/>
    </row>
    <row r="11" spans="1:4" s="118" customFormat="1" x14ac:dyDescent="0.3">
      <c r="A11" s="321" t="s">
        <v>257</v>
      </c>
      <c r="B11" s="317">
        <v>6280070.1119999997</v>
      </c>
      <c r="C11" s="318">
        <v>6041877.824</v>
      </c>
      <c r="D11" s="326"/>
    </row>
    <row r="12" spans="1:4" s="118" customFormat="1" x14ac:dyDescent="0.3">
      <c r="A12" s="321" t="s">
        <v>258</v>
      </c>
      <c r="B12" s="317">
        <v>8623227.375</v>
      </c>
      <c r="C12" s="318">
        <v>11575294.210000001</v>
      </c>
      <c r="D12" s="326"/>
    </row>
    <row r="13" spans="1:4" s="118" customFormat="1" x14ac:dyDescent="0.3">
      <c r="A13" s="321" t="s">
        <v>53</v>
      </c>
      <c r="B13" s="317">
        <v>16441922.870999999</v>
      </c>
      <c r="C13" s="317">
        <v>19926349.359999999</v>
      </c>
      <c r="D13" s="326"/>
    </row>
    <row r="14" spans="1:4" x14ac:dyDescent="0.3">
      <c r="A14" s="296" t="s">
        <v>259</v>
      </c>
      <c r="B14" s="319">
        <v>24988528.859999999</v>
      </c>
      <c r="C14" s="319">
        <v>30073043.897999998</v>
      </c>
      <c r="D14" s="39"/>
    </row>
    <row r="15" spans="1:4" x14ac:dyDescent="0.3">
      <c r="A15" s="296" t="s">
        <v>260</v>
      </c>
      <c r="B15" s="319">
        <v>-323988.62900000002</v>
      </c>
      <c r="C15" s="319">
        <v>-347312.033</v>
      </c>
      <c r="D15" s="39"/>
    </row>
    <row r="16" spans="1:4" x14ac:dyDescent="0.3">
      <c r="A16" s="296" t="s">
        <v>261</v>
      </c>
      <c r="B16" s="319">
        <v>-8222617.3600000003</v>
      </c>
      <c r="C16" s="319">
        <v>-9799382.5050000008</v>
      </c>
      <c r="D16" s="39"/>
    </row>
    <row r="17" spans="1:4" x14ac:dyDescent="0.3">
      <c r="A17" s="321" t="s">
        <v>57</v>
      </c>
      <c r="B17" s="317">
        <v>2940512.3079999997</v>
      </c>
      <c r="C17" s="317">
        <v>2988096.4309999999</v>
      </c>
      <c r="D17" s="39"/>
    </row>
    <row r="18" spans="1:4" x14ac:dyDescent="0.3">
      <c r="A18" s="296" t="s">
        <v>58</v>
      </c>
      <c r="B18" s="319">
        <v>1052574.048</v>
      </c>
      <c r="C18" s="319">
        <v>1150269.226</v>
      </c>
      <c r="D18" s="39"/>
    </row>
    <row r="19" spans="1:4" x14ac:dyDescent="0.3">
      <c r="A19" s="296" t="s">
        <v>59</v>
      </c>
      <c r="B19" s="319">
        <v>1853841.2970000003</v>
      </c>
      <c r="C19" s="319">
        <v>1802033.2050000001</v>
      </c>
      <c r="D19" s="39"/>
    </row>
    <row r="20" spans="1:4" x14ac:dyDescent="0.3">
      <c r="A20" s="296" t="s">
        <v>60</v>
      </c>
      <c r="B20" s="319">
        <v>34096.963000000003</v>
      </c>
      <c r="C20" s="319">
        <v>35794</v>
      </c>
      <c r="D20" s="39"/>
    </row>
    <row r="21" spans="1:4" x14ac:dyDescent="0.3">
      <c r="A21" s="321" t="s">
        <v>61</v>
      </c>
      <c r="B21" s="317">
        <v>364796.40100000001</v>
      </c>
      <c r="C21" s="317">
        <v>636841.01800000004</v>
      </c>
      <c r="D21" s="39"/>
    </row>
    <row r="22" spans="1:4" x14ac:dyDescent="0.3">
      <c r="A22" s="321" t="s">
        <v>62</v>
      </c>
      <c r="B22" s="317">
        <v>303029.64399999997</v>
      </c>
      <c r="C22" s="317">
        <v>459042.45400000003</v>
      </c>
      <c r="D22" s="39"/>
    </row>
    <row r="23" spans="1:4" x14ac:dyDescent="0.3">
      <c r="A23" s="321" t="s">
        <v>63</v>
      </c>
      <c r="B23" s="317">
        <v>325129.62399999995</v>
      </c>
      <c r="C23" s="317">
        <v>396123.50400000007</v>
      </c>
      <c r="D23" s="39"/>
    </row>
    <row r="24" spans="1:4" x14ac:dyDescent="0.3">
      <c r="A24" s="296" t="s">
        <v>262</v>
      </c>
      <c r="B24" s="319">
        <v>-478810.03700000001</v>
      </c>
      <c r="C24" s="319">
        <v>-449336.17599999998</v>
      </c>
      <c r="D24" s="39"/>
    </row>
    <row r="25" spans="1:4" x14ac:dyDescent="0.3">
      <c r="A25" s="296" t="s">
        <v>263</v>
      </c>
      <c r="B25" s="319">
        <v>803939.66100000008</v>
      </c>
      <c r="C25" s="319">
        <v>845459.68</v>
      </c>
      <c r="D25" s="39"/>
    </row>
    <row r="26" spans="1:4" x14ac:dyDescent="0.3">
      <c r="A26" s="322" t="s">
        <v>66</v>
      </c>
      <c r="B26" s="323">
        <v>33271379.041999999</v>
      </c>
      <c r="C26" s="323">
        <v>40305982.910000004</v>
      </c>
      <c r="D26" s="39"/>
    </row>
    <row r="27" spans="1:4" x14ac:dyDescent="0.3">
      <c r="A27" s="25" t="s">
        <v>86</v>
      </c>
      <c r="B27" s="307"/>
      <c r="C27" s="308"/>
    </row>
    <row r="29" spans="1:4" x14ac:dyDescent="0.3">
      <c r="A29" s="118"/>
    </row>
    <row r="36" spans="2:2" x14ac:dyDescent="0.3">
      <c r="B36" s="325"/>
    </row>
  </sheetData>
  <mergeCells count="1">
    <mergeCell ref="A5:C5"/>
  </mergeCells>
  <pageMargins left="0.7" right="0.7" top="0.75" bottom="0.75" header="0.3" footer="0.3"/>
  <pageSetup orientation="portrait" horizontalDpi="4294967292" verticalDpi="4294967292"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950E4-F2EB-4E0C-84CA-B6DB47C1D2F5}">
  <dimension ref="A1:C14"/>
  <sheetViews>
    <sheetView workbookViewId="0">
      <selection activeCell="E21" sqref="E21"/>
    </sheetView>
  </sheetViews>
  <sheetFormatPr baseColWidth="10" defaultColWidth="11.44140625" defaultRowHeight="13.8" x14ac:dyDescent="0.3"/>
  <cols>
    <col min="1" max="1" width="34.33203125" style="25" bestFit="1" customWidth="1"/>
    <col min="2" max="3" width="10.33203125" style="25" bestFit="1" customWidth="1"/>
    <col min="4" max="16384" width="11.44140625" style="25"/>
  </cols>
  <sheetData>
    <row r="1" spans="1:3" x14ac:dyDescent="0.3">
      <c r="A1" s="330" t="s">
        <v>564</v>
      </c>
      <c r="B1" s="313"/>
      <c r="C1" s="313"/>
    </row>
    <row r="2" spans="1:3" x14ac:dyDescent="0.3">
      <c r="A2" s="330" t="s">
        <v>561</v>
      </c>
      <c r="B2" s="313"/>
      <c r="C2" s="313"/>
    </row>
    <row r="3" spans="1:3" x14ac:dyDescent="0.3">
      <c r="A3" s="330" t="s">
        <v>565</v>
      </c>
      <c r="B3" s="313"/>
      <c r="C3" s="313"/>
    </row>
    <row r="4" spans="1:3" x14ac:dyDescent="0.3">
      <c r="A4" s="331" t="s">
        <v>375</v>
      </c>
      <c r="B4" s="313"/>
      <c r="C4" s="313"/>
    </row>
    <row r="6" spans="1:3" x14ac:dyDescent="0.3">
      <c r="A6" s="29"/>
      <c r="B6" s="29">
        <v>2020</v>
      </c>
      <c r="C6" s="29">
        <v>2021</v>
      </c>
    </row>
    <row r="7" spans="1:3" x14ac:dyDescent="0.3">
      <c r="A7" s="327" t="s">
        <v>47</v>
      </c>
      <c r="B7" s="314">
        <v>1338405.3601941746</v>
      </c>
      <c r="C7" s="314">
        <v>1673142.8130000001</v>
      </c>
    </row>
    <row r="8" spans="1:3" x14ac:dyDescent="0.3">
      <c r="A8" s="327" t="s">
        <v>254</v>
      </c>
      <c r="B8" s="317">
        <v>-90454.655339805744</v>
      </c>
      <c r="C8" s="317">
        <v>-68016.162000000011</v>
      </c>
    </row>
    <row r="9" spans="1:3" x14ac:dyDescent="0.3">
      <c r="A9" s="328" t="s">
        <v>255</v>
      </c>
      <c r="B9" s="319">
        <v>1343178.3553398058</v>
      </c>
      <c r="C9" s="319">
        <v>1449694.79</v>
      </c>
    </row>
    <row r="10" spans="1:3" x14ac:dyDescent="0.3">
      <c r="A10" s="328" t="s">
        <v>256</v>
      </c>
      <c r="B10" s="319">
        <v>-1433633.0106796115</v>
      </c>
      <c r="C10" s="319">
        <v>-1517710.952</v>
      </c>
    </row>
    <row r="11" spans="1:3" x14ac:dyDescent="0.3">
      <c r="A11" s="327" t="s">
        <v>257</v>
      </c>
      <c r="B11" s="317">
        <v>219352.22524271841</v>
      </c>
      <c r="C11" s="317">
        <v>323120.38099999999</v>
      </c>
    </row>
    <row r="12" spans="1:3" x14ac:dyDescent="0.3">
      <c r="A12" s="327" t="s">
        <v>258</v>
      </c>
      <c r="B12" s="317">
        <v>1209507.7902912621</v>
      </c>
      <c r="C12" s="317">
        <v>1418038.594</v>
      </c>
    </row>
    <row r="13" spans="1:3" x14ac:dyDescent="0.3">
      <c r="A13" s="329" t="s">
        <v>66</v>
      </c>
      <c r="B13" s="323">
        <v>1338405.3601941746</v>
      </c>
      <c r="C13" s="323">
        <v>1673142.8130000001</v>
      </c>
    </row>
    <row r="14" spans="1:3" x14ac:dyDescent="0.3">
      <c r="A14" s="25" t="s">
        <v>86</v>
      </c>
    </row>
  </sheetData>
  <pageMargins left="0.7" right="0.7" top="0.75" bottom="0.75" header="0.3" footer="0.3"/>
  <pageSetup orientation="portrait" horizontalDpi="4294967292" verticalDpi="429496729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490C-2D90-4184-9965-0B23C252A4E5}">
  <dimension ref="A1:C15"/>
  <sheetViews>
    <sheetView workbookViewId="0">
      <selection activeCell="D23" sqref="D23"/>
    </sheetView>
  </sheetViews>
  <sheetFormatPr baseColWidth="10" defaultColWidth="11.44140625" defaultRowHeight="13.8" x14ac:dyDescent="0.3"/>
  <cols>
    <col min="1" max="1" width="34.33203125" style="25" bestFit="1" customWidth="1"/>
    <col min="2" max="3" width="10.33203125" style="25" bestFit="1" customWidth="1"/>
    <col min="4" max="16384" width="11.44140625" style="25"/>
  </cols>
  <sheetData>
    <row r="1" spans="1:3" x14ac:dyDescent="0.3">
      <c r="A1" s="330" t="s">
        <v>566</v>
      </c>
      <c r="B1" s="313"/>
      <c r="C1" s="313"/>
    </row>
    <row r="2" spans="1:3" x14ac:dyDescent="0.3">
      <c r="A2" s="330" t="s">
        <v>561</v>
      </c>
      <c r="B2" s="313"/>
      <c r="C2" s="313"/>
    </row>
    <row r="3" spans="1:3" x14ac:dyDescent="0.3">
      <c r="A3" s="330" t="s">
        <v>565</v>
      </c>
      <c r="B3" s="313"/>
      <c r="C3" s="313"/>
    </row>
    <row r="4" spans="1:3" x14ac:dyDescent="0.3">
      <c r="A4" s="331" t="s">
        <v>304</v>
      </c>
      <c r="B4" s="313"/>
      <c r="C4" s="313"/>
    </row>
    <row r="6" spans="1:3" x14ac:dyDescent="0.3">
      <c r="A6" s="29"/>
      <c r="B6" s="29">
        <v>2020</v>
      </c>
      <c r="C6" s="29">
        <v>2021</v>
      </c>
    </row>
    <row r="7" spans="1:3" x14ac:dyDescent="0.3">
      <c r="A7" s="327" t="s">
        <v>47</v>
      </c>
      <c r="B7" s="314">
        <v>1378557.5209999999</v>
      </c>
      <c r="C7" s="314">
        <v>1673142.8130000001</v>
      </c>
    </row>
    <row r="8" spans="1:3" x14ac:dyDescent="0.3">
      <c r="A8" s="327" t="s">
        <v>254</v>
      </c>
      <c r="B8" s="317">
        <v>-93168.294999999925</v>
      </c>
      <c r="C8" s="317">
        <v>-68016.162000000011</v>
      </c>
    </row>
    <row r="9" spans="1:3" x14ac:dyDescent="0.3">
      <c r="A9" s="328" t="s">
        <v>255</v>
      </c>
      <c r="B9" s="319">
        <v>1383473.706</v>
      </c>
      <c r="C9" s="319">
        <v>1449694.79</v>
      </c>
    </row>
    <row r="10" spans="1:3" x14ac:dyDescent="0.3">
      <c r="A10" s="328" t="s">
        <v>256</v>
      </c>
      <c r="B10" s="319">
        <v>-1476642.0009999999</v>
      </c>
      <c r="C10" s="319">
        <v>-1517710.952</v>
      </c>
    </row>
    <row r="11" spans="1:3" x14ac:dyDescent="0.3">
      <c r="A11" s="327" t="s">
        <v>257</v>
      </c>
      <c r="B11" s="317">
        <v>225932.79199999999</v>
      </c>
      <c r="C11" s="317">
        <v>323120.38099999999</v>
      </c>
    </row>
    <row r="12" spans="1:3" x14ac:dyDescent="0.3">
      <c r="A12" s="327" t="s">
        <v>258</v>
      </c>
      <c r="B12" s="317">
        <v>1245793.024</v>
      </c>
      <c r="C12" s="317">
        <v>1418038.594</v>
      </c>
    </row>
    <row r="13" spans="1:3" x14ac:dyDescent="0.3">
      <c r="A13" s="329" t="s">
        <v>66</v>
      </c>
      <c r="B13" s="323">
        <v>1378557.5209999999</v>
      </c>
      <c r="C13" s="323">
        <v>1673142.8130000001</v>
      </c>
    </row>
    <row r="14" spans="1:3" x14ac:dyDescent="0.3">
      <c r="A14" s="25" t="s">
        <v>86</v>
      </c>
    </row>
    <row r="15" spans="1:3" x14ac:dyDescent="0.3">
      <c r="B15" s="307"/>
      <c r="C15" s="308"/>
    </row>
  </sheetData>
  <pageMargins left="0.7" right="0.7" top="0.75" bottom="0.75" header="0.3" footer="0.3"/>
  <pageSetup orientation="portrait" horizontalDpi="4294967292" verticalDpi="429496729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827DF-A93D-4DC1-9A84-3D94FE7D9582}">
  <dimension ref="A1:D27"/>
  <sheetViews>
    <sheetView workbookViewId="0">
      <selection activeCell="D17" sqref="D17"/>
    </sheetView>
  </sheetViews>
  <sheetFormatPr baseColWidth="10" defaultColWidth="11.44140625" defaultRowHeight="13.8" x14ac:dyDescent="0.3"/>
  <cols>
    <col min="1" max="1" width="47.6640625" style="25" customWidth="1"/>
    <col min="2" max="3" width="11.33203125" style="25" bestFit="1" customWidth="1"/>
    <col min="4" max="16384" width="11.44140625" style="25"/>
  </cols>
  <sheetData>
    <row r="1" spans="1:4" x14ac:dyDescent="0.3">
      <c r="A1" s="330" t="s">
        <v>567</v>
      </c>
      <c r="B1" s="313"/>
      <c r="C1" s="313"/>
    </row>
    <row r="2" spans="1:4" x14ac:dyDescent="0.3">
      <c r="A2" s="330" t="s">
        <v>561</v>
      </c>
      <c r="B2" s="313"/>
      <c r="C2" s="313"/>
    </row>
    <row r="3" spans="1:4" x14ac:dyDescent="0.3">
      <c r="A3" s="330" t="s">
        <v>568</v>
      </c>
      <c r="B3" s="313"/>
      <c r="C3" s="313"/>
    </row>
    <row r="4" spans="1:4" x14ac:dyDescent="0.3">
      <c r="A4" s="331" t="s">
        <v>375</v>
      </c>
      <c r="B4" s="313"/>
      <c r="C4" s="313"/>
    </row>
    <row r="5" spans="1:4" x14ac:dyDescent="0.3">
      <c r="A5" s="955"/>
      <c r="B5" s="955"/>
      <c r="C5" s="955"/>
    </row>
    <row r="6" spans="1:4" x14ac:dyDescent="0.3">
      <c r="A6" s="29"/>
      <c r="B6" s="29">
        <v>2020</v>
      </c>
      <c r="C6" s="29">
        <v>2021</v>
      </c>
    </row>
    <row r="7" spans="1:4" x14ac:dyDescent="0.3">
      <c r="A7" s="321" t="s">
        <v>47</v>
      </c>
      <c r="B7" s="314">
        <v>11181972.012621356</v>
      </c>
      <c r="C7" s="314">
        <v>14226387.329999998</v>
      </c>
    </row>
    <row r="8" spans="1:4" x14ac:dyDescent="0.3">
      <c r="A8" s="321" t="s">
        <v>254</v>
      </c>
      <c r="B8" s="317">
        <v>-1858388.8330097101</v>
      </c>
      <c r="C8" s="317">
        <v>-1649625.7290000012</v>
      </c>
    </row>
    <row r="9" spans="1:4" x14ac:dyDescent="0.3">
      <c r="A9" s="296" t="s">
        <v>255</v>
      </c>
      <c r="B9" s="319">
        <v>9188640.0106796101</v>
      </c>
      <c r="C9" s="319">
        <v>7432604.5919999992</v>
      </c>
    </row>
    <row r="10" spans="1:4" x14ac:dyDescent="0.3">
      <c r="A10" s="296" t="s">
        <v>256</v>
      </c>
      <c r="B10" s="319">
        <v>-11047028.843689321</v>
      </c>
      <c r="C10" s="319">
        <v>-9082230.3210000005</v>
      </c>
      <c r="D10" s="25" t="s">
        <v>1061</v>
      </c>
    </row>
    <row r="11" spans="1:4" x14ac:dyDescent="0.3">
      <c r="A11" s="321" t="s">
        <v>257</v>
      </c>
      <c r="B11" s="317">
        <v>5877803.2233009702</v>
      </c>
      <c r="C11" s="317">
        <v>5718757.443</v>
      </c>
    </row>
    <row r="12" spans="1:4" x14ac:dyDescent="0.3">
      <c r="A12" s="321" t="s">
        <v>258</v>
      </c>
      <c r="B12" s="317">
        <v>7162557.6223300966</v>
      </c>
      <c r="C12" s="317">
        <v>10157255.616</v>
      </c>
    </row>
    <row r="13" spans="1:4" x14ac:dyDescent="0.3">
      <c r="A13" s="321" t="s">
        <v>53</v>
      </c>
      <c r="B13" s="317">
        <v>15963031.913592232</v>
      </c>
      <c r="C13" s="317">
        <v>19926349.359999999</v>
      </c>
    </row>
    <row r="14" spans="1:4" x14ac:dyDescent="0.3">
      <c r="A14" s="296" t="s">
        <v>259</v>
      </c>
      <c r="B14" s="319">
        <v>24260707.631067961</v>
      </c>
      <c r="C14" s="319">
        <v>30073043.897999998</v>
      </c>
    </row>
    <row r="15" spans="1:4" x14ac:dyDescent="0.3">
      <c r="A15" s="296" t="s">
        <v>260</v>
      </c>
      <c r="B15" s="319">
        <v>-314552.06699029129</v>
      </c>
      <c r="C15" s="319">
        <v>-347312.033</v>
      </c>
    </row>
    <row r="16" spans="1:4" x14ac:dyDescent="0.3">
      <c r="A16" s="296" t="s">
        <v>261</v>
      </c>
      <c r="B16" s="319">
        <v>-7983123.6504854374</v>
      </c>
      <c r="C16" s="319">
        <v>-9799382.5050000008</v>
      </c>
    </row>
    <row r="17" spans="1:3" x14ac:dyDescent="0.3">
      <c r="A17" s="321" t="s">
        <v>57</v>
      </c>
      <c r="B17" s="317">
        <v>2854866.3184466017</v>
      </c>
      <c r="C17" s="317">
        <v>2988096.4309999999</v>
      </c>
    </row>
    <row r="18" spans="1:3" x14ac:dyDescent="0.3">
      <c r="A18" s="296" t="s">
        <v>58</v>
      </c>
      <c r="B18" s="319">
        <v>1021916.5514563106</v>
      </c>
      <c r="C18" s="319">
        <v>1150269.226</v>
      </c>
    </row>
    <row r="19" spans="1:3" x14ac:dyDescent="0.3">
      <c r="A19" s="296" t="s">
        <v>59</v>
      </c>
      <c r="B19" s="319">
        <v>1799845.9194174758</v>
      </c>
      <c r="C19" s="319">
        <v>1802033.2050000001</v>
      </c>
    </row>
    <row r="20" spans="1:3" x14ac:dyDescent="0.3">
      <c r="A20" s="296" t="s">
        <v>60</v>
      </c>
      <c r="B20" s="319">
        <v>33103.847572815539</v>
      </c>
      <c r="C20" s="319">
        <v>35794</v>
      </c>
    </row>
    <row r="21" spans="1:3" x14ac:dyDescent="0.3">
      <c r="A21" s="321" t="s">
        <v>61</v>
      </c>
      <c r="B21" s="317">
        <v>354171.26310679613</v>
      </c>
      <c r="C21" s="317">
        <v>636841.01800000004</v>
      </c>
    </row>
    <row r="22" spans="1:3" x14ac:dyDescent="0.3">
      <c r="A22" s="321" t="s">
        <v>62</v>
      </c>
      <c r="B22" s="317">
        <v>294203.53786407766</v>
      </c>
      <c r="C22" s="317">
        <v>459042.45400000003</v>
      </c>
    </row>
    <row r="23" spans="1:3" x14ac:dyDescent="0.3">
      <c r="A23" s="321" t="s">
        <v>63</v>
      </c>
      <c r="B23" s="317">
        <v>315659.82912621356</v>
      </c>
      <c r="C23" s="317">
        <v>396123.50400000007</v>
      </c>
    </row>
    <row r="24" spans="1:3" x14ac:dyDescent="0.3">
      <c r="A24" s="296" t="s">
        <v>262</v>
      </c>
      <c r="B24" s="319">
        <v>-464864.11359223298</v>
      </c>
      <c r="C24" s="319">
        <v>-449336.17599999998</v>
      </c>
    </row>
    <row r="25" spans="1:3" x14ac:dyDescent="0.3">
      <c r="A25" s="296" t="s">
        <v>263</v>
      </c>
      <c r="B25" s="319">
        <v>780523.9427184466</v>
      </c>
      <c r="C25" s="319">
        <v>845459.68</v>
      </c>
    </row>
    <row r="26" spans="1:3" x14ac:dyDescent="0.3">
      <c r="A26" s="322" t="s">
        <v>66</v>
      </c>
      <c r="B26" s="323">
        <v>30963904.874757279</v>
      </c>
      <c r="C26" s="323">
        <v>38632840.097000003</v>
      </c>
    </row>
    <row r="27" spans="1:3" x14ac:dyDescent="0.3">
      <c r="A27" s="25" t="s">
        <v>86</v>
      </c>
    </row>
  </sheetData>
  <mergeCells count="1">
    <mergeCell ref="A5:C5"/>
  </mergeCells>
  <pageMargins left="0.7" right="0.7" top="0.75" bottom="0.75" header="0.3" footer="0.3"/>
  <pageSetup orientation="portrait" horizontalDpi="4294967292" verticalDpi="429496729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0D27-918E-4EB9-A64A-DD8E1C020B30}">
  <dimension ref="A1:C28"/>
  <sheetViews>
    <sheetView topLeftCell="A10" workbookViewId="0">
      <selection activeCell="D15" sqref="D15"/>
    </sheetView>
  </sheetViews>
  <sheetFormatPr baseColWidth="10" defaultColWidth="11.44140625" defaultRowHeight="13.8" x14ac:dyDescent="0.3"/>
  <cols>
    <col min="1" max="1" width="47.33203125" style="25" customWidth="1"/>
    <col min="2" max="3" width="11.5546875" style="25" bestFit="1" customWidth="1"/>
    <col min="4" max="16384" width="11.44140625" style="25"/>
  </cols>
  <sheetData>
    <row r="1" spans="1:3" x14ac:dyDescent="0.3">
      <c r="A1" s="330" t="s">
        <v>569</v>
      </c>
      <c r="B1" s="313"/>
      <c r="C1" s="313"/>
    </row>
    <row r="2" spans="1:3" x14ac:dyDescent="0.3">
      <c r="A2" s="330" t="s">
        <v>561</v>
      </c>
      <c r="B2" s="313"/>
      <c r="C2" s="313"/>
    </row>
    <row r="3" spans="1:3" x14ac:dyDescent="0.3">
      <c r="A3" s="330" t="s">
        <v>568</v>
      </c>
      <c r="B3" s="313"/>
      <c r="C3" s="313"/>
    </row>
    <row r="4" spans="1:3" x14ac:dyDescent="0.3">
      <c r="A4" s="331" t="s">
        <v>304</v>
      </c>
      <c r="B4" s="313"/>
      <c r="C4" s="313"/>
    </row>
    <row r="5" spans="1:3" x14ac:dyDescent="0.3">
      <c r="A5" s="955"/>
      <c r="B5" s="955"/>
      <c r="C5" s="955"/>
    </row>
    <row r="6" spans="1:3" x14ac:dyDescent="0.3">
      <c r="A6" s="29"/>
      <c r="B6" s="29">
        <v>2020</v>
      </c>
      <c r="C6" s="29">
        <v>2021</v>
      </c>
    </row>
    <row r="7" spans="1:3" x14ac:dyDescent="0.3">
      <c r="A7" s="321" t="s">
        <v>47</v>
      </c>
      <c r="B7" s="314">
        <v>11517431.172999997</v>
      </c>
      <c r="C7" s="314">
        <v>14226387.329999998</v>
      </c>
    </row>
    <row r="8" spans="1:3" x14ac:dyDescent="0.3">
      <c r="A8" s="321" t="s">
        <v>254</v>
      </c>
      <c r="B8" s="317">
        <v>-1914140.4980000015</v>
      </c>
      <c r="C8" s="317">
        <v>-1649625.7290000012</v>
      </c>
    </row>
    <row r="9" spans="1:3" x14ac:dyDescent="0.3">
      <c r="A9" s="296" t="s">
        <v>255</v>
      </c>
      <c r="B9" s="319">
        <v>9464299.2109999992</v>
      </c>
      <c r="C9" s="319">
        <v>7432604.5919999992</v>
      </c>
    </row>
    <row r="10" spans="1:3" x14ac:dyDescent="0.3">
      <c r="A10" s="296" t="s">
        <v>256</v>
      </c>
      <c r="B10" s="319">
        <v>-11378439.709000001</v>
      </c>
      <c r="C10" s="319">
        <v>-9082230.3210000005</v>
      </c>
    </row>
    <row r="11" spans="1:3" x14ac:dyDescent="0.3">
      <c r="A11" s="321" t="s">
        <v>257</v>
      </c>
      <c r="B11" s="317">
        <v>6054137.3199999994</v>
      </c>
      <c r="C11" s="317">
        <v>5718757.443</v>
      </c>
    </row>
    <row r="12" spans="1:3" x14ac:dyDescent="0.3">
      <c r="A12" s="321" t="s">
        <v>258</v>
      </c>
      <c r="B12" s="317">
        <v>7377434.3509999998</v>
      </c>
      <c r="C12" s="317">
        <v>10157255.616</v>
      </c>
    </row>
    <row r="13" spans="1:3" x14ac:dyDescent="0.3">
      <c r="A13" s="321" t="s">
        <v>53</v>
      </c>
      <c r="B13" s="317">
        <v>16441922.870999999</v>
      </c>
      <c r="C13" s="317">
        <v>19926349.359999999</v>
      </c>
    </row>
    <row r="14" spans="1:3" x14ac:dyDescent="0.3">
      <c r="A14" s="296" t="s">
        <v>259</v>
      </c>
      <c r="B14" s="319">
        <v>24988528.859999999</v>
      </c>
      <c r="C14" s="319">
        <v>30073043.897999998</v>
      </c>
    </row>
    <row r="15" spans="1:3" x14ac:dyDescent="0.3">
      <c r="A15" s="296" t="s">
        <v>260</v>
      </c>
      <c r="B15" s="319">
        <v>-323988.62900000002</v>
      </c>
      <c r="C15" s="319">
        <v>-347312.033</v>
      </c>
    </row>
    <row r="16" spans="1:3" x14ac:dyDescent="0.3">
      <c r="A16" s="296" t="s">
        <v>261</v>
      </c>
      <c r="B16" s="319">
        <v>-8222617.3600000003</v>
      </c>
      <c r="C16" s="319">
        <v>-9799382.5050000008</v>
      </c>
    </row>
    <row r="17" spans="1:3" x14ac:dyDescent="0.3">
      <c r="A17" s="321" t="s">
        <v>57</v>
      </c>
      <c r="B17" s="317">
        <v>2940512.3079999997</v>
      </c>
      <c r="C17" s="317">
        <v>2988096.4309999999</v>
      </c>
    </row>
    <row r="18" spans="1:3" x14ac:dyDescent="0.3">
      <c r="A18" s="296" t="s">
        <v>58</v>
      </c>
      <c r="B18" s="319">
        <v>1052574.048</v>
      </c>
      <c r="C18" s="319">
        <v>1150269.226</v>
      </c>
    </row>
    <row r="19" spans="1:3" x14ac:dyDescent="0.3">
      <c r="A19" s="296" t="s">
        <v>59</v>
      </c>
      <c r="B19" s="319">
        <v>1853841.2970000003</v>
      </c>
      <c r="C19" s="319">
        <v>1802033.2050000001</v>
      </c>
    </row>
    <row r="20" spans="1:3" x14ac:dyDescent="0.3">
      <c r="A20" s="296" t="s">
        <v>60</v>
      </c>
      <c r="B20" s="319">
        <v>34096.963000000003</v>
      </c>
      <c r="C20" s="319">
        <v>35794</v>
      </c>
    </row>
    <row r="21" spans="1:3" x14ac:dyDescent="0.3">
      <c r="A21" s="321" t="s">
        <v>61</v>
      </c>
      <c r="B21" s="317">
        <v>364796.40100000001</v>
      </c>
      <c r="C21" s="317">
        <v>636841.01800000004</v>
      </c>
    </row>
    <row r="22" spans="1:3" x14ac:dyDescent="0.3">
      <c r="A22" s="321" t="s">
        <v>62</v>
      </c>
      <c r="B22" s="317">
        <v>303029.64399999997</v>
      </c>
      <c r="C22" s="317">
        <v>459042.45400000003</v>
      </c>
    </row>
    <row r="23" spans="1:3" x14ac:dyDescent="0.3">
      <c r="A23" s="321" t="s">
        <v>63</v>
      </c>
      <c r="B23" s="317">
        <v>325129.62399999995</v>
      </c>
      <c r="C23" s="317">
        <v>396123.50400000007</v>
      </c>
    </row>
    <row r="24" spans="1:3" x14ac:dyDescent="0.3">
      <c r="A24" s="296" t="s">
        <v>262</v>
      </c>
      <c r="B24" s="319">
        <v>-478810.03700000001</v>
      </c>
      <c r="C24" s="319">
        <v>-449336.17599999998</v>
      </c>
    </row>
    <row r="25" spans="1:3" x14ac:dyDescent="0.3">
      <c r="A25" s="296" t="s">
        <v>263</v>
      </c>
      <c r="B25" s="319">
        <v>803939.66100000008</v>
      </c>
      <c r="C25" s="319">
        <v>845459.68</v>
      </c>
    </row>
    <row r="26" spans="1:3" x14ac:dyDescent="0.3">
      <c r="A26" s="322" t="s">
        <v>66</v>
      </c>
      <c r="B26" s="323">
        <v>31892822.020999998</v>
      </c>
      <c r="C26" s="323">
        <v>38632840.097000003</v>
      </c>
    </row>
    <row r="27" spans="1:3" x14ac:dyDescent="0.3">
      <c r="A27" s="25" t="s">
        <v>86</v>
      </c>
    </row>
    <row r="28" spans="1:3" x14ac:dyDescent="0.3">
      <c r="B28" s="307"/>
      <c r="C28" s="308"/>
    </row>
  </sheetData>
  <mergeCells count="1">
    <mergeCell ref="A5:C5"/>
  </mergeCells>
  <pageMargins left="0.7" right="0.7" top="0.75" bottom="0.75" header="0.3" footer="0.3"/>
  <pageSetup orientation="portrait" horizontalDpi="4294967292" verticalDpi="429496729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B75D-31E2-415A-9F88-F94295DE7E38}">
  <dimension ref="A1:K26"/>
  <sheetViews>
    <sheetView showGridLines="0" workbookViewId="0">
      <selection activeCell="H9" sqref="H9"/>
    </sheetView>
  </sheetViews>
  <sheetFormatPr baseColWidth="10" defaultColWidth="11.44140625" defaultRowHeight="13.8" x14ac:dyDescent="0.3"/>
  <cols>
    <col min="1" max="1" width="11.44140625" style="382" customWidth="1"/>
    <col min="2" max="2" width="25" style="382" bestFit="1" customWidth="1"/>
    <col min="3" max="3" width="47.44140625" style="382"/>
    <col min="4" max="4" width="27.33203125" style="382" customWidth="1"/>
    <col min="5" max="5" width="8.6640625" style="382" customWidth="1"/>
    <col min="6" max="6" width="11.33203125" style="382" customWidth="1"/>
    <col min="7" max="7" width="11.109375" style="382" customWidth="1"/>
    <col min="8" max="10" width="11.33203125" style="382" customWidth="1"/>
    <col min="11" max="11" width="11.109375" style="382" customWidth="1"/>
    <col min="12" max="16384" width="11.44140625" style="382"/>
  </cols>
  <sheetData>
    <row r="1" spans="1:11" ht="13.05" x14ac:dyDescent="0.3">
      <c r="A1" s="24" t="s">
        <v>570</v>
      </c>
      <c r="B1" s="4"/>
      <c r="C1" s="4"/>
      <c r="D1" s="4"/>
      <c r="E1" s="4"/>
      <c r="F1" s="4"/>
      <c r="G1" s="4"/>
      <c r="H1" s="4"/>
      <c r="I1" s="4"/>
      <c r="J1" s="4"/>
      <c r="K1" s="4"/>
    </row>
    <row r="2" spans="1:11" ht="13.05" x14ac:dyDescent="0.3">
      <c r="A2" s="635" t="s">
        <v>571</v>
      </c>
      <c r="B2" s="635"/>
      <c r="C2" s="635"/>
      <c r="D2" s="635"/>
      <c r="E2" s="635"/>
      <c r="F2" s="635"/>
      <c r="G2" s="635"/>
      <c r="H2" s="4"/>
      <c r="I2" s="4"/>
      <c r="J2" s="4"/>
      <c r="K2" s="4"/>
    </row>
    <row r="3" spans="1:11" ht="13.05" x14ac:dyDescent="0.3">
      <c r="A3" s="635" t="s">
        <v>572</v>
      </c>
      <c r="B3" s="635"/>
      <c r="C3" s="635"/>
      <c r="D3" s="635"/>
      <c r="E3" s="635"/>
      <c r="F3" s="635"/>
      <c r="G3" s="635"/>
      <c r="H3" s="4"/>
      <c r="I3" s="4"/>
      <c r="J3" s="4"/>
      <c r="K3" s="4"/>
    </row>
    <row r="4" spans="1:11" ht="13.05" x14ac:dyDescent="0.3">
      <c r="A4" s="636" t="s">
        <v>304</v>
      </c>
      <c r="B4" s="636"/>
      <c r="C4" s="636"/>
      <c r="D4" s="636"/>
      <c r="E4" s="636"/>
      <c r="F4" s="636"/>
      <c r="G4" s="636"/>
      <c r="H4" s="4"/>
      <c r="I4" s="4"/>
      <c r="J4" s="4"/>
      <c r="K4" s="4"/>
    </row>
    <row r="5" spans="1:11" ht="13.05" x14ac:dyDescent="0.3">
      <c r="A5" s="636"/>
      <c r="B5" s="636"/>
      <c r="C5" s="636"/>
      <c r="D5" s="636"/>
      <c r="E5" s="636"/>
      <c r="F5" s="636"/>
      <c r="G5" s="636"/>
      <c r="H5" s="4"/>
      <c r="I5" s="4"/>
      <c r="J5" s="4"/>
      <c r="K5" s="4"/>
    </row>
    <row r="6" spans="1:11" x14ac:dyDescent="0.3">
      <c r="A6" s="637" t="s">
        <v>573</v>
      </c>
      <c r="B6" s="637" t="s">
        <v>574</v>
      </c>
      <c r="C6" s="637" t="s">
        <v>575</v>
      </c>
      <c r="D6" s="637" t="s">
        <v>576</v>
      </c>
      <c r="E6" s="637" t="s">
        <v>376</v>
      </c>
      <c r="F6" s="956" t="s">
        <v>577</v>
      </c>
      <c r="G6" s="957"/>
      <c r="H6" s="957"/>
      <c r="I6" s="957"/>
      <c r="J6" s="957"/>
      <c r="K6" s="958"/>
    </row>
    <row r="7" spans="1:11" ht="13.05" x14ac:dyDescent="0.3">
      <c r="A7" s="637"/>
      <c r="B7" s="637"/>
      <c r="C7" s="637"/>
      <c r="D7" s="637"/>
      <c r="E7" s="637"/>
      <c r="F7" s="638">
        <v>2020</v>
      </c>
      <c r="G7" s="638">
        <v>2021</v>
      </c>
      <c r="H7" s="638">
        <v>2022</v>
      </c>
      <c r="I7" s="638">
        <v>2023</v>
      </c>
      <c r="J7" s="638">
        <v>2024</v>
      </c>
      <c r="K7" s="168">
        <v>2025</v>
      </c>
    </row>
    <row r="8" spans="1:11" ht="41.4" x14ac:dyDescent="0.3">
      <c r="A8" s="639">
        <v>153</v>
      </c>
      <c r="B8" s="639" t="s">
        <v>578</v>
      </c>
      <c r="C8" s="640" t="s">
        <v>579</v>
      </c>
      <c r="D8" s="640" t="s">
        <v>580</v>
      </c>
      <c r="E8" s="639">
        <v>2020</v>
      </c>
      <c r="F8" s="641" t="s">
        <v>581</v>
      </c>
      <c r="G8" s="641" t="s">
        <v>581</v>
      </c>
      <c r="H8" s="641">
        <v>285.27930300000003</v>
      </c>
      <c r="I8" s="641">
        <v>246.07973999999999</v>
      </c>
      <c r="J8" s="641">
        <v>246.07973999999999</v>
      </c>
      <c r="K8" s="642">
        <v>246.07973999999999</v>
      </c>
    </row>
    <row r="9" spans="1:11" ht="41.4" x14ac:dyDescent="0.3">
      <c r="A9" s="639">
        <v>155</v>
      </c>
      <c r="B9" s="639" t="s">
        <v>582</v>
      </c>
      <c r="C9" s="640" t="s">
        <v>583</v>
      </c>
      <c r="D9" s="640" t="s">
        <v>584</v>
      </c>
      <c r="E9" s="639">
        <v>2020</v>
      </c>
      <c r="F9" s="641" t="s">
        <v>581</v>
      </c>
      <c r="G9" s="641" t="s">
        <v>581</v>
      </c>
      <c r="H9" s="641">
        <v>707.28576580200001</v>
      </c>
      <c r="I9" s="641">
        <v>941.07335884800011</v>
      </c>
      <c r="J9" s="641">
        <v>928.88245083999993</v>
      </c>
      <c r="K9" s="642">
        <v>928.88245083999993</v>
      </c>
    </row>
    <row r="10" spans="1:11" ht="41.4" x14ac:dyDescent="0.3">
      <c r="A10" s="639">
        <v>159</v>
      </c>
      <c r="B10" s="639" t="s">
        <v>585</v>
      </c>
      <c r="C10" s="640" t="s">
        <v>586</v>
      </c>
      <c r="D10" s="640" t="s">
        <v>587</v>
      </c>
      <c r="E10" s="639">
        <v>2020</v>
      </c>
      <c r="F10" s="641">
        <v>12122.724050000001</v>
      </c>
      <c r="G10" s="641">
        <v>36368.172149999999</v>
      </c>
      <c r="H10" s="641" t="s">
        <v>581</v>
      </c>
      <c r="I10" s="641" t="s">
        <v>581</v>
      </c>
      <c r="J10" s="641" t="s">
        <v>581</v>
      </c>
      <c r="K10" s="642" t="s">
        <v>581</v>
      </c>
    </row>
    <row r="11" spans="1:11" ht="41.4" x14ac:dyDescent="0.3">
      <c r="A11" s="639">
        <v>164</v>
      </c>
      <c r="B11" s="639" t="s">
        <v>588</v>
      </c>
      <c r="C11" s="640" t="s">
        <v>589</v>
      </c>
      <c r="D11" s="640" t="s">
        <v>590</v>
      </c>
      <c r="E11" s="639">
        <v>2020</v>
      </c>
      <c r="F11" s="641" t="s">
        <v>581</v>
      </c>
      <c r="G11" s="641">
        <v>134.33877999999999</v>
      </c>
      <c r="H11" s="641">
        <v>755.48748999999998</v>
      </c>
      <c r="I11" s="641">
        <v>755.48748999999998</v>
      </c>
      <c r="J11" s="641">
        <v>755.48748999999998</v>
      </c>
      <c r="K11" s="642">
        <v>755.48748999999998</v>
      </c>
    </row>
    <row r="12" spans="1:11" ht="25.95" x14ac:dyDescent="0.3">
      <c r="A12" s="639">
        <v>167</v>
      </c>
      <c r="B12" s="639" t="s">
        <v>591</v>
      </c>
      <c r="C12" s="640" t="s">
        <v>592</v>
      </c>
      <c r="D12" s="640" t="s">
        <v>593</v>
      </c>
      <c r="E12" s="639">
        <v>2020</v>
      </c>
      <c r="F12" s="641" t="s">
        <v>581</v>
      </c>
      <c r="G12" s="641">
        <v>205.92789999999999</v>
      </c>
      <c r="H12" s="641" t="s">
        <v>581</v>
      </c>
      <c r="I12" s="641" t="s">
        <v>581</v>
      </c>
      <c r="J12" s="641" t="s">
        <v>581</v>
      </c>
      <c r="K12" s="642" t="s">
        <v>581</v>
      </c>
    </row>
    <row r="13" spans="1:11" ht="41.4" x14ac:dyDescent="0.3">
      <c r="A13" s="639">
        <v>169</v>
      </c>
      <c r="B13" s="639" t="s">
        <v>594</v>
      </c>
      <c r="C13" s="640" t="s">
        <v>595</v>
      </c>
      <c r="D13" s="640" t="s">
        <v>580</v>
      </c>
      <c r="E13" s="639">
        <v>2020</v>
      </c>
      <c r="F13" s="641" t="s">
        <v>581</v>
      </c>
      <c r="G13" s="641" t="s">
        <v>581</v>
      </c>
      <c r="H13" s="641">
        <v>59.845060000000004</v>
      </c>
      <c r="I13" s="641">
        <v>42.326819999999998</v>
      </c>
      <c r="J13" s="641">
        <v>42.326819999999998</v>
      </c>
      <c r="K13" s="642">
        <v>42.326819999999998</v>
      </c>
    </row>
    <row r="14" spans="1:11" ht="41.4" x14ac:dyDescent="0.3">
      <c r="A14" s="639">
        <v>173</v>
      </c>
      <c r="B14" s="639" t="s">
        <v>596</v>
      </c>
      <c r="C14" s="640" t="s">
        <v>597</v>
      </c>
      <c r="D14" s="640" t="s">
        <v>598</v>
      </c>
      <c r="E14" s="639">
        <v>2020</v>
      </c>
      <c r="F14" s="641" t="s">
        <v>581</v>
      </c>
      <c r="G14" s="641" t="s">
        <v>581</v>
      </c>
      <c r="H14" s="641" t="s">
        <v>581</v>
      </c>
      <c r="I14" s="641" t="s">
        <v>581</v>
      </c>
      <c r="J14" s="641" t="s">
        <v>581</v>
      </c>
      <c r="K14" s="642" t="s">
        <v>581</v>
      </c>
    </row>
    <row r="15" spans="1:11" ht="25.95" x14ac:dyDescent="0.3">
      <c r="A15" s="639">
        <v>175</v>
      </c>
      <c r="B15" s="639" t="s">
        <v>599</v>
      </c>
      <c r="C15" s="640" t="s">
        <v>600</v>
      </c>
      <c r="D15" s="640" t="s">
        <v>601</v>
      </c>
      <c r="E15" s="639">
        <v>2020</v>
      </c>
      <c r="F15" s="641" t="s">
        <v>581</v>
      </c>
      <c r="G15" s="641">
        <v>135084.05924582784</v>
      </c>
      <c r="H15" s="641">
        <v>105084.03661217009</v>
      </c>
      <c r="I15" s="641">
        <v>106632.72907993902</v>
      </c>
      <c r="J15" s="641">
        <v>108136.38856939079</v>
      </c>
      <c r="K15" s="642">
        <v>109638.94638478052</v>
      </c>
    </row>
    <row r="16" spans="1:11" ht="27.6" x14ac:dyDescent="0.3">
      <c r="A16" s="643">
        <v>187</v>
      </c>
      <c r="B16" s="643" t="s">
        <v>602</v>
      </c>
      <c r="C16" s="644" t="s">
        <v>603</v>
      </c>
      <c r="D16" s="644" t="s">
        <v>598</v>
      </c>
      <c r="E16" s="643">
        <v>2020</v>
      </c>
      <c r="F16" s="645" t="s">
        <v>581</v>
      </c>
      <c r="G16" s="645" t="s">
        <v>581</v>
      </c>
      <c r="H16" s="645">
        <v>4946.9024478144393</v>
      </c>
      <c r="I16" s="645">
        <v>5071.5022973782916</v>
      </c>
      <c r="J16" s="645">
        <v>5240.9783976806875</v>
      </c>
      <c r="K16" s="642">
        <v>5579.8645221815214</v>
      </c>
    </row>
    <row r="17" spans="1:11" ht="41.4" x14ac:dyDescent="0.3">
      <c r="A17" s="643">
        <v>189</v>
      </c>
      <c r="B17" s="643" t="s">
        <v>604</v>
      </c>
      <c r="C17" s="644" t="s">
        <v>605</v>
      </c>
      <c r="D17" s="644" t="s">
        <v>598</v>
      </c>
      <c r="E17" s="643">
        <v>2020</v>
      </c>
      <c r="F17" s="645" t="s">
        <v>581</v>
      </c>
      <c r="G17" s="645">
        <v>759.11748336073151</v>
      </c>
      <c r="H17" s="645">
        <v>808.02311296264531</v>
      </c>
      <c r="I17" s="645">
        <v>815.59353657016288</v>
      </c>
      <c r="J17" s="645">
        <v>820.42390325445513</v>
      </c>
      <c r="K17" s="642">
        <v>829.70973527499416</v>
      </c>
    </row>
    <row r="18" spans="1:11" ht="41.4" x14ac:dyDescent="0.3">
      <c r="A18" s="643">
        <v>191</v>
      </c>
      <c r="B18" s="643" t="s">
        <v>606</v>
      </c>
      <c r="C18" s="644" t="s">
        <v>607</v>
      </c>
      <c r="D18" s="644" t="s">
        <v>598</v>
      </c>
      <c r="E18" s="643">
        <v>2020</v>
      </c>
      <c r="F18" s="645" t="s">
        <v>581</v>
      </c>
      <c r="G18" s="645">
        <v>19585.676845195088</v>
      </c>
      <c r="H18" s="645">
        <v>20373.885632222995</v>
      </c>
      <c r="I18" s="645">
        <v>23728.219543370251</v>
      </c>
      <c r="J18" s="645">
        <v>24564.012559039344</v>
      </c>
      <c r="K18" s="642">
        <v>23685.04813978454</v>
      </c>
    </row>
    <row r="19" spans="1:11" ht="28.8" x14ac:dyDescent="0.3">
      <c r="A19" s="253">
        <v>198</v>
      </c>
      <c r="B19" s="253" t="s">
        <v>608</v>
      </c>
      <c r="C19" s="254" t="s">
        <v>609</v>
      </c>
      <c r="D19" s="254" t="s">
        <v>590</v>
      </c>
      <c r="E19" s="253">
        <v>2020</v>
      </c>
      <c r="F19" s="803" t="s">
        <v>581</v>
      </c>
      <c r="G19" s="803" t="s">
        <v>581</v>
      </c>
      <c r="H19" s="803" t="s">
        <v>581</v>
      </c>
      <c r="I19" s="803" t="s">
        <v>581</v>
      </c>
      <c r="J19" s="803" t="s">
        <v>581</v>
      </c>
      <c r="K19" s="804" t="s">
        <v>581</v>
      </c>
    </row>
    <row r="20" spans="1:11" ht="72" x14ac:dyDescent="0.3">
      <c r="A20" s="253">
        <v>203</v>
      </c>
      <c r="B20" s="253" t="s">
        <v>1053</v>
      </c>
      <c r="C20" s="254" t="s">
        <v>1054</v>
      </c>
      <c r="D20" s="254" t="s">
        <v>587</v>
      </c>
      <c r="E20" s="253">
        <v>2020</v>
      </c>
      <c r="F20" s="803"/>
      <c r="G20" s="803"/>
      <c r="H20" s="803"/>
      <c r="I20" s="803"/>
      <c r="J20" s="803"/>
      <c r="K20" s="804"/>
    </row>
    <row r="21" spans="1:11" ht="72" x14ac:dyDescent="0.3">
      <c r="A21" s="253">
        <v>205</v>
      </c>
      <c r="B21" s="253" t="s">
        <v>1055</v>
      </c>
      <c r="C21" s="254" t="s">
        <v>1056</v>
      </c>
      <c r="D21" s="254" t="s">
        <v>587</v>
      </c>
      <c r="E21" s="253">
        <v>2020</v>
      </c>
      <c r="F21" s="803"/>
      <c r="G21" s="803"/>
      <c r="H21" s="803"/>
      <c r="I21" s="803"/>
      <c r="J21" s="803"/>
      <c r="K21" s="804"/>
    </row>
    <row r="22" spans="1:11" ht="57.6" x14ac:dyDescent="0.3">
      <c r="A22" s="253">
        <v>206</v>
      </c>
      <c r="B22" s="253" t="s">
        <v>610</v>
      </c>
      <c r="C22" s="254" t="s">
        <v>611</v>
      </c>
      <c r="D22" s="254" t="s">
        <v>612</v>
      </c>
      <c r="E22" s="253">
        <v>2020</v>
      </c>
      <c r="F22" s="803" t="s">
        <v>581</v>
      </c>
      <c r="G22" s="803">
        <v>945.45638199999996</v>
      </c>
      <c r="H22" s="803" t="s">
        <v>581</v>
      </c>
      <c r="I22" s="803" t="s">
        <v>581</v>
      </c>
      <c r="J22" s="803">
        <v>1997.754852</v>
      </c>
      <c r="K22" s="804" t="s">
        <v>581</v>
      </c>
    </row>
    <row r="23" spans="1:11" ht="72" x14ac:dyDescent="0.3">
      <c r="A23" s="253">
        <v>208</v>
      </c>
      <c r="B23" s="253" t="s">
        <v>1057</v>
      </c>
      <c r="C23" s="254" t="s">
        <v>1058</v>
      </c>
      <c r="D23" s="254" t="s">
        <v>587</v>
      </c>
      <c r="E23" s="253">
        <v>2020</v>
      </c>
      <c r="F23" s="803"/>
      <c r="G23" s="803">
        <v>1233858</v>
      </c>
      <c r="H23" s="803"/>
      <c r="I23" s="803"/>
      <c r="J23" s="803"/>
      <c r="K23" s="804"/>
    </row>
    <row r="24" spans="1:11" ht="72" x14ac:dyDescent="0.3">
      <c r="A24" s="253">
        <v>209</v>
      </c>
      <c r="B24" s="253" t="s">
        <v>1059</v>
      </c>
      <c r="C24" s="254" t="s">
        <v>1056</v>
      </c>
      <c r="D24" s="254" t="s">
        <v>587</v>
      </c>
      <c r="E24" s="253">
        <v>2020</v>
      </c>
      <c r="F24" s="803"/>
      <c r="G24" s="803"/>
      <c r="H24" s="803"/>
      <c r="I24" s="803"/>
      <c r="J24" s="803"/>
      <c r="K24" s="804"/>
    </row>
    <row r="25" spans="1:11" ht="14.4" x14ac:dyDescent="0.3">
      <c r="A25" s="959" t="s">
        <v>613</v>
      </c>
      <c r="B25" s="959"/>
      <c r="C25" s="959"/>
      <c r="D25" s="959"/>
      <c r="E25" s="959"/>
      <c r="F25" s="959"/>
      <c r="G25" s="959"/>
      <c r="H25" s="959"/>
      <c r="I25" s="959"/>
      <c r="J25" s="959"/>
      <c r="K25"/>
    </row>
    <row r="26" spans="1:11" ht="14.4" x14ac:dyDescent="0.3">
      <c r="A26" s="91" t="s">
        <v>86</v>
      </c>
      <c r="B26" s="91"/>
      <c r="C26" s="91"/>
      <c r="D26" s="91"/>
      <c r="E26" s="91"/>
      <c r="F26" s="91"/>
      <c r="G26" s="91"/>
      <c r="H26" s="91"/>
      <c r="I26" s="91"/>
      <c r="J26" s="91"/>
      <c r="K26" s="91"/>
    </row>
  </sheetData>
  <mergeCells count="2">
    <mergeCell ref="F6:K6"/>
    <mergeCell ref="A25:J2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62E5-293D-48CA-A03E-3DF3BBFF9E0C}">
  <dimension ref="A1:L11"/>
  <sheetViews>
    <sheetView showGridLines="0" workbookViewId="0">
      <selection activeCell="D18" sqref="D18"/>
    </sheetView>
  </sheetViews>
  <sheetFormatPr baseColWidth="10" defaultColWidth="11.44140625" defaultRowHeight="13.8" x14ac:dyDescent="0.3"/>
  <cols>
    <col min="1" max="1" width="11.44140625" style="382"/>
    <col min="2" max="2" width="18.33203125" style="382" customWidth="1"/>
    <col min="3" max="3" width="53.6640625" style="382" customWidth="1"/>
    <col min="4" max="4" width="15.33203125" style="382" customWidth="1"/>
    <col min="5" max="6" width="11.44140625" style="382"/>
    <col min="7" max="10" width="12" style="382" bestFit="1" customWidth="1"/>
    <col min="11" max="16384" width="11.44140625" style="382"/>
  </cols>
  <sheetData>
    <row r="1" spans="1:12" ht="13.05" x14ac:dyDescent="0.3">
      <c r="A1" s="24" t="s">
        <v>614</v>
      </c>
      <c r="B1" s="4"/>
      <c r="C1" s="4"/>
      <c r="D1" s="4"/>
      <c r="E1" s="4"/>
      <c r="F1" s="4"/>
      <c r="G1" s="4"/>
      <c r="H1" s="4"/>
      <c r="I1" s="4"/>
      <c r="J1" s="4"/>
      <c r="K1" s="4"/>
      <c r="L1" s="4"/>
    </row>
    <row r="2" spans="1:12" ht="13.05" x14ac:dyDescent="0.3">
      <c r="A2" s="646" t="s">
        <v>571</v>
      </c>
      <c r="B2" s="647"/>
      <c r="C2" s="647"/>
      <c r="D2" s="647"/>
      <c r="E2" s="647"/>
      <c r="F2" s="647"/>
      <c r="G2" s="647"/>
      <c r="H2" s="647"/>
      <c r="I2" s="647"/>
      <c r="J2" s="647"/>
      <c r="K2" s="4"/>
      <c r="L2" s="4"/>
    </row>
    <row r="3" spans="1:12" ht="13.05" x14ac:dyDescent="0.3">
      <c r="A3" s="646" t="s">
        <v>615</v>
      </c>
      <c r="B3" s="647"/>
      <c r="C3" s="647"/>
      <c r="D3" s="647"/>
      <c r="E3" s="647"/>
      <c r="F3" s="647"/>
      <c r="G3" s="647"/>
      <c r="H3" s="647"/>
      <c r="I3" s="647"/>
      <c r="J3" s="647"/>
      <c r="K3" s="4"/>
      <c r="L3" s="4"/>
    </row>
    <row r="4" spans="1:12" ht="13.05" x14ac:dyDescent="0.3">
      <c r="A4" s="647" t="s">
        <v>304</v>
      </c>
      <c r="B4" s="647"/>
      <c r="C4" s="647"/>
      <c r="D4" s="647"/>
      <c r="E4" s="647"/>
      <c r="F4" s="647"/>
      <c r="G4" s="647"/>
      <c r="H4" s="647"/>
      <c r="I4" s="647"/>
      <c r="J4" s="647"/>
      <c r="K4" s="4"/>
      <c r="L4" s="4"/>
    </row>
    <row r="5" spans="1:12" ht="13.05" x14ac:dyDescent="0.3">
      <c r="A5" s="647"/>
      <c r="B5" s="647"/>
      <c r="C5" s="647"/>
      <c r="D5" s="647"/>
      <c r="E5" s="647"/>
      <c r="F5" s="647"/>
      <c r="G5" s="647"/>
      <c r="H5" s="647"/>
      <c r="I5" s="647"/>
      <c r="J5" s="647"/>
      <c r="K5" s="4"/>
      <c r="L5" s="4"/>
    </row>
    <row r="6" spans="1:12" x14ac:dyDescent="0.3">
      <c r="A6" s="603" t="s">
        <v>573</v>
      </c>
      <c r="B6" s="603" t="s">
        <v>574</v>
      </c>
      <c r="C6" s="603" t="s">
        <v>575</v>
      </c>
      <c r="D6" s="603" t="s">
        <v>576</v>
      </c>
      <c r="E6" s="603" t="s">
        <v>376</v>
      </c>
      <c r="F6" s="940" t="s">
        <v>616</v>
      </c>
      <c r="G6" s="940"/>
      <c r="H6" s="940"/>
      <c r="I6" s="940"/>
      <c r="J6" s="940"/>
      <c r="K6" s="940"/>
      <c r="L6" s="4"/>
    </row>
    <row r="7" spans="1:12" ht="13.05" x14ac:dyDescent="0.3">
      <c r="A7" s="648"/>
      <c r="B7" s="643"/>
      <c r="C7" s="649"/>
      <c r="D7" s="648"/>
      <c r="E7" s="603"/>
      <c r="F7" s="603">
        <v>2020</v>
      </c>
      <c r="G7" s="603">
        <v>2021</v>
      </c>
      <c r="H7" s="603">
        <v>2022</v>
      </c>
      <c r="I7" s="603">
        <v>2023</v>
      </c>
      <c r="J7" s="603">
        <v>2024</v>
      </c>
      <c r="K7" s="502">
        <v>2025</v>
      </c>
      <c r="L7" s="4"/>
    </row>
    <row r="8" spans="1:12" ht="41.4" x14ac:dyDescent="0.3">
      <c r="A8" s="648">
        <v>193</v>
      </c>
      <c r="B8" s="643" t="s">
        <v>617</v>
      </c>
      <c r="C8" s="650" t="s">
        <v>618</v>
      </c>
      <c r="D8" s="651" t="s">
        <v>598</v>
      </c>
      <c r="E8" s="652">
        <v>2020</v>
      </c>
      <c r="F8" s="603"/>
      <c r="G8" s="653">
        <v>-151298</v>
      </c>
      <c r="H8" s="603"/>
      <c r="I8" s="603"/>
      <c r="J8" s="603"/>
      <c r="K8" s="502"/>
      <c r="L8" s="4"/>
    </row>
    <row r="9" spans="1:12" ht="13.05" x14ac:dyDescent="0.3">
      <c r="A9" s="948" t="s">
        <v>619</v>
      </c>
      <c r="B9" s="948"/>
      <c r="C9" s="948"/>
      <c r="D9" s="948"/>
      <c r="E9" s="948"/>
      <c r="F9" s="948"/>
      <c r="G9" s="948"/>
      <c r="H9" s="948"/>
      <c r="I9" s="948"/>
      <c r="J9" s="948"/>
      <c r="K9" s="4"/>
      <c r="L9" s="4"/>
    </row>
    <row r="10" spans="1:12" ht="13.05" x14ac:dyDescent="0.3">
      <c r="A10" s="4" t="s">
        <v>86</v>
      </c>
      <c r="B10" s="4"/>
      <c r="C10" s="4"/>
      <c r="D10" s="4"/>
      <c r="E10" s="4"/>
      <c r="F10" s="4"/>
      <c r="G10" s="4"/>
      <c r="H10" s="4"/>
      <c r="I10" s="4"/>
      <c r="J10" s="4"/>
      <c r="K10" s="4"/>
      <c r="L10" s="4"/>
    </row>
    <row r="11" spans="1:12" ht="13.05" x14ac:dyDescent="0.3">
      <c r="A11" s="4"/>
      <c r="B11" s="4"/>
      <c r="C11" s="4"/>
      <c r="D11" s="4"/>
      <c r="E11" s="4"/>
      <c r="F11" s="4"/>
      <c r="G11" s="4"/>
      <c r="H11" s="4"/>
      <c r="I11" s="4"/>
      <c r="J11" s="4"/>
      <c r="K11" s="4"/>
      <c r="L11" s="4"/>
    </row>
  </sheetData>
  <mergeCells count="2">
    <mergeCell ref="F6:K6"/>
    <mergeCell ref="A9:J9"/>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44E5-1A27-4CD8-A2FE-EC1A947FCCE3}">
  <dimension ref="A1:E41"/>
  <sheetViews>
    <sheetView showGridLines="0" workbookViewId="0">
      <selection activeCell="C9" sqref="C9"/>
    </sheetView>
  </sheetViews>
  <sheetFormatPr baseColWidth="10" defaultColWidth="11.44140625" defaultRowHeight="13.8" x14ac:dyDescent="0.3"/>
  <cols>
    <col min="1" max="1" width="20" style="382" customWidth="1"/>
    <col min="2" max="2" width="29.6640625" style="382" bestFit="1" customWidth="1"/>
    <col min="3" max="3" width="57.33203125" style="382" customWidth="1"/>
    <col min="4" max="4" width="20.44140625" style="382" customWidth="1"/>
    <col min="5" max="5" width="7.33203125" style="382" customWidth="1"/>
    <col min="6" max="16384" width="11.44140625" style="382"/>
  </cols>
  <sheetData>
    <row r="1" spans="1:5" ht="13.05" x14ac:dyDescent="0.3">
      <c r="A1" s="24" t="s">
        <v>620</v>
      </c>
      <c r="B1" s="4"/>
      <c r="C1" s="4"/>
      <c r="D1" s="4"/>
      <c r="E1" s="4"/>
    </row>
    <row r="2" spans="1:5" ht="13.05" x14ac:dyDescent="0.3">
      <c r="A2" s="24" t="s">
        <v>571</v>
      </c>
      <c r="B2" s="4"/>
      <c r="C2" s="4"/>
      <c r="D2" s="4"/>
      <c r="E2" s="4"/>
    </row>
    <row r="3" spans="1:5" ht="13.05" x14ac:dyDescent="0.3">
      <c r="A3" s="24" t="s">
        <v>621</v>
      </c>
      <c r="B3" s="4"/>
      <c r="C3" s="4"/>
      <c r="D3" s="4"/>
      <c r="E3" s="4"/>
    </row>
    <row r="4" spans="1:5" ht="13.05" x14ac:dyDescent="0.3">
      <c r="A4" s="4" t="s">
        <v>304</v>
      </c>
      <c r="B4" s="4"/>
      <c r="C4" s="4"/>
      <c r="D4" s="4"/>
      <c r="E4" s="4"/>
    </row>
    <row r="5" spans="1:5" ht="13.05" x14ac:dyDescent="0.3">
      <c r="A5" s="4"/>
      <c r="B5" s="4"/>
      <c r="C5" s="4"/>
      <c r="D5" s="4"/>
      <c r="E5" s="4"/>
    </row>
    <row r="6" spans="1:5" x14ac:dyDescent="0.3">
      <c r="A6" s="603" t="s">
        <v>573</v>
      </c>
      <c r="B6" s="603" t="s">
        <v>574</v>
      </c>
      <c r="C6" s="603" t="s">
        <v>575</v>
      </c>
      <c r="D6" s="603" t="s">
        <v>576</v>
      </c>
      <c r="E6" s="603" t="s">
        <v>376</v>
      </c>
    </row>
    <row r="7" spans="1:5" ht="55.2" x14ac:dyDescent="0.3">
      <c r="A7" s="648">
        <v>154</v>
      </c>
      <c r="B7" s="648" t="s">
        <v>622</v>
      </c>
      <c r="C7" s="654" t="s">
        <v>623</v>
      </c>
      <c r="D7" s="654" t="s">
        <v>624</v>
      </c>
      <c r="E7" s="648">
        <v>2020</v>
      </c>
    </row>
    <row r="8" spans="1:5" ht="41.4" x14ac:dyDescent="0.3">
      <c r="A8" s="648">
        <v>156</v>
      </c>
      <c r="B8" s="648" t="s">
        <v>625</v>
      </c>
      <c r="C8" s="654" t="s">
        <v>626</v>
      </c>
      <c r="D8" s="654" t="s">
        <v>587</v>
      </c>
      <c r="E8" s="648">
        <v>2020</v>
      </c>
    </row>
    <row r="9" spans="1:5" ht="41.4" x14ac:dyDescent="0.3">
      <c r="A9" s="648">
        <v>157</v>
      </c>
      <c r="B9" s="648" t="s">
        <v>627</v>
      </c>
      <c r="C9" s="654" t="s">
        <v>628</v>
      </c>
      <c r="D9" s="654" t="s">
        <v>584</v>
      </c>
      <c r="E9" s="648">
        <v>2020</v>
      </c>
    </row>
    <row r="10" spans="1:5" x14ac:dyDescent="0.3">
      <c r="A10" s="648">
        <v>158</v>
      </c>
      <c r="B10" s="648" t="s">
        <v>629</v>
      </c>
      <c r="C10" s="654" t="s">
        <v>630</v>
      </c>
      <c r="D10" s="654" t="s">
        <v>631</v>
      </c>
      <c r="E10" s="648">
        <v>2020</v>
      </c>
    </row>
    <row r="11" spans="1:5" ht="27.6" x14ac:dyDescent="0.3">
      <c r="A11" s="648">
        <v>160</v>
      </c>
      <c r="B11" s="648" t="s">
        <v>632</v>
      </c>
      <c r="C11" s="654" t="s">
        <v>633</v>
      </c>
      <c r="D11" s="654" t="s">
        <v>634</v>
      </c>
      <c r="E11" s="648">
        <v>2020</v>
      </c>
    </row>
    <row r="12" spans="1:5" ht="41.4" x14ac:dyDescent="0.3">
      <c r="A12" s="648">
        <v>161</v>
      </c>
      <c r="B12" s="648" t="s">
        <v>635</v>
      </c>
      <c r="C12" s="654" t="s">
        <v>586</v>
      </c>
      <c r="D12" s="654" t="s">
        <v>587</v>
      </c>
      <c r="E12" s="648">
        <v>2020</v>
      </c>
    </row>
    <row r="13" spans="1:5" ht="41.4" x14ac:dyDescent="0.3">
      <c r="A13" s="648">
        <v>162</v>
      </c>
      <c r="B13" s="648" t="s">
        <v>636</v>
      </c>
      <c r="C13" s="654" t="s">
        <v>637</v>
      </c>
      <c r="D13" s="654" t="s">
        <v>612</v>
      </c>
      <c r="E13" s="648">
        <v>2020</v>
      </c>
    </row>
    <row r="14" spans="1:5" ht="27.6" x14ac:dyDescent="0.3">
      <c r="A14" s="648">
        <v>163</v>
      </c>
      <c r="B14" s="648" t="s">
        <v>638</v>
      </c>
      <c r="C14" s="654" t="s">
        <v>639</v>
      </c>
      <c r="D14" s="654" t="s">
        <v>598</v>
      </c>
      <c r="E14" s="648">
        <v>2020</v>
      </c>
    </row>
    <row r="15" spans="1:5" ht="55.2" x14ac:dyDescent="0.3">
      <c r="A15" s="648">
        <v>166</v>
      </c>
      <c r="B15" s="648" t="s">
        <v>640</v>
      </c>
      <c r="C15" s="654" t="s">
        <v>641</v>
      </c>
      <c r="D15" s="654" t="s">
        <v>642</v>
      </c>
      <c r="E15" s="648">
        <v>2020</v>
      </c>
    </row>
    <row r="16" spans="1:5" ht="27.6" x14ac:dyDescent="0.3">
      <c r="A16" s="648">
        <v>171</v>
      </c>
      <c r="B16" s="648" t="s">
        <v>643</v>
      </c>
      <c r="C16" s="654" t="s">
        <v>644</v>
      </c>
      <c r="D16" s="654" t="s">
        <v>624</v>
      </c>
      <c r="E16" s="648">
        <v>2020</v>
      </c>
    </row>
    <row r="17" spans="1:5" ht="27.6" x14ac:dyDescent="0.3">
      <c r="A17" s="648">
        <v>172</v>
      </c>
      <c r="B17" s="648" t="s">
        <v>645</v>
      </c>
      <c r="C17" s="654" t="s">
        <v>646</v>
      </c>
      <c r="D17" s="654" t="s">
        <v>647</v>
      </c>
      <c r="E17" s="648">
        <v>2020</v>
      </c>
    </row>
    <row r="18" spans="1:5" ht="69" x14ac:dyDescent="0.3">
      <c r="A18" s="648">
        <v>174</v>
      </c>
      <c r="B18" s="648" t="s">
        <v>648</v>
      </c>
      <c r="C18" s="654" t="s">
        <v>649</v>
      </c>
      <c r="D18" s="654" t="s">
        <v>598</v>
      </c>
      <c r="E18" s="648">
        <v>2020</v>
      </c>
    </row>
    <row r="19" spans="1:5" ht="55.2" x14ac:dyDescent="0.3">
      <c r="A19" s="648">
        <v>176</v>
      </c>
      <c r="B19" s="648" t="s">
        <v>650</v>
      </c>
      <c r="C19" s="654" t="s">
        <v>651</v>
      </c>
      <c r="D19" s="654" t="s">
        <v>624</v>
      </c>
      <c r="E19" s="648">
        <v>2020</v>
      </c>
    </row>
    <row r="20" spans="1:5" ht="41.4" x14ac:dyDescent="0.3">
      <c r="A20" s="648">
        <v>177</v>
      </c>
      <c r="B20" s="648" t="s">
        <v>652</v>
      </c>
      <c r="C20" s="654" t="s">
        <v>653</v>
      </c>
      <c r="D20" s="654" t="s">
        <v>654</v>
      </c>
      <c r="E20" s="648">
        <v>2020</v>
      </c>
    </row>
    <row r="21" spans="1:5" ht="27.6" x14ac:dyDescent="0.3">
      <c r="A21" s="648">
        <v>178</v>
      </c>
      <c r="B21" s="648" t="s">
        <v>655</v>
      </c>
      <c r="C21" s="654" t="s">
        <v>656</v>
      </c>
      <c r="D21" s="654" t="s">
        <v>654</v>
      </c>
      <c r="E21" s="648">
        <v>2020</v>
      </c>
    </row>
    <row r="22" spans="1:5" x14ac:dyDescent="0.3">
      <c r="A22" s="648">
        <v>179</v>
      </c>
      <c r="B22" s="648" t="s">
        <v>657</v>
      </c>
      <c r="C22" s="654" t="s">
        <v>658</v>
      </c>
      <c r="D22" s="654" t="s">
        <v>654</v>
      </c>
      <c r="E22" s="648">
        <v>2020</v>
      </c>
    </row>
    <row r="23" spans="1:5" ht="41.4" x14ac:dyDescent="0.3">
      <c r="A23" s="648">
        <v>180</v>
      </c>
      <c r="B23" s="648" t="s">
        <v>659</v>
      </c>
      <c r="C23" s="654" t="s">
        <v>660</v>
      </c>
      <c r="D23" s="654" t="s">
        <v>587</v>
      </c>
      <c r="E23" s="648">
        <v>2020</v>
      </c>
    </row>
    <row r="24" spans="1:5" ht="27.6" x14ac:dyDescent="0.3">
      <c r="A24" s="648">
        <v>182</v>
      </c>
      <c r="B24" s="648" t="s">
        <v>661</v>
      </c>
      <c r="C24" s="654" t="s">
        <v>662</v>
      </c>
      <c r="D24" s="654" t="s">
        <v>598</v>
      </c>
      <c r="E24" s="648">
        <v>2020</v>
      </c>
    </row>
    <row r="25" spans="1:5" ht="27.6" x14ac:dyDescent="0.3">
      <c r="A25" s="648">
        <v>183</v>
      </c>
      <c r="B25" s="648" t="s">
        <v>663</v>
      </c>
      <c r="C25" s="654" t="s">
        <v>664</v>
      </c>
      <c r="D25" s="654" t="s">
        <v>665</v>
      </c>
      <c r="E25" s="648">
        <v>2020</v>
      </c>
    </row>
    <row r="26" spans="1:5" ht="41.4" x14ac:dyDescent="0.3">
      <c r="A26" s="648">
        <v>184</v>
      </c>
      <c r="B26" s="648" t="s">
        <v>666</v>
      </c>
      <c r="C26" s="654" t="s">
        <v>667</v>
      </c>
      <c r="D26" s="654" t="s">
        <v>587</v>
      </c>
      <c r="E26" s="648">
        <v>2020</v>
      </c>
    </row>
    <row r="27" spans="1:5" ht="41.4" x14ac:dyDescent="0.3">
      <c r="A27" s="648">
        <v>185</v>
      </c>
      <c r="B27" s="648" t="s">
        <v>668</v>
      </c>
      <c r="C27" s="654" t="s">
        <v>669</v>
      </c>
      <c r="D27" s="654" t="s">
        <v>587</v>
      </c>
      <c r="E27" s="648">
        <v>2020</v>
      </c>
    </row>
    <row r="28" spans="1:5" ht="27.6" x14ac:dyDescent="0.3">
      <c r="A28" s="648">
        <v>188</v>
      </c>
      <c r="B28" s="648" t="s">
        <v>670</v>
      </c>
      <c r="C28" s="654" t="s">
        <v>671</v>
      </c>
      <c r="D28" s="654" t="s">
        <v>593</v>
      </c>
      <c r="E28" s="648">
        <v>2020</v>
      </c>
    </row>
    <row r="29" spans="1:5" ht="55.2" x14ac:dyDescent="0.3">
      <c r="A29" s="648">
        <v>190</v>
      </c>
      <c r="B29" s="648" t="s">
        <v>672</v>
      </c>
      <c r="C29" s="654" t="s">
        <v>641</v>
      </c>
      <c r="D29" s="654" t="s">
        <v>642</v>
      </c>
      <c r="E29" s="648">
        <v>2020</v>
      </c>
    </row>
    <row r="30" spans="1:5" ht="55.2" x14ac:dyDescent="0.3">
      <c r="A30" s="648">
        <v>192</v>
      </c>
      <c r="B30" s="648" t="s">
        <v>673</v>
      </c>
      <c r="C30" s="654" t="s">
        <v>674</v>
      </c>
      <c r="D30" s="654" t="s">
        <v>675</v>
      </c>
      <c r="E30" s="648">
        <v>2020</v>
      </c>
    </row>
    <row r="31" spans="1:5" ht="27.6" x14ac:dyDescent="0.3">
      <c r="A31" s="648">
        <v>197</v>
      </c>
      <c r="B31" s="648" t="s">
        <v>676</v>
      </c>
      <c r="C31" s="654" t="s">
        <v>677</v>
      </c>
      <c r="D31" s="654" t="s">
        <v>590</v>
      </c>
      <c r="E31" s="648">
        <v>2020</v>
      </c>
    </row>
    <row r="32" spans="1:5" ht="55.2" x14ac:dyDescent="0.3">
      <c r="A32" s="648" t="s">
        <v>678</v>
      </c>
      <c r="B32" s="648" t="s">
        <v>679</v>
      </c>
      <c r="C32" s="654" t="s">
        <v>680</v>
      </c>
      <c r="D32" s="654" t="s">
        <v>675</v>
      </c>
      <c r="E32" s="648">
        <v>2020</v>
      </c>
    </row>
    <row r="33" spans="1:5" ht="55.2" x14ac:dyDescent="0.3">
      <c r="A33" s="648" t="s">
        <v>681</v>
      </c>
      <c r="B33" s="648" t="s">
        <v>682</v>
      </c>
      <c r="C33" s="654" t="s">
        <v>683</v>
      </c>
      <c r="D33" s="654" t="s">
        <v>675</v>
      </c>
      <c r="E33" s="648">
        <v>2020</v>
      </c>
    </row>
    <row r="34" spans="1:5" ht="27.6" x14ac:dyDescent="0.3">
      <c r="A34" s="648">
        <v>200</v>
      </c>
      <c r="B34" s="648" t="s">
        <v>684</v>
      </c>
      <c r="C34" s="654" t="s">
        <v>685</v>
      </c>
      <c r="D34" s="654" t="s">
        <v>598</v>
      </c>
      <c r="E34" s="648">
        <v>2020</v>
      </c>
    </row>
    <row r="35" spans="1:5" x14ac:dyDescent="0.3">
      <c r="A35" s="655">
        <v>201</v>
      </c>
      <c r="B35" s="655" t="s">
        <v>686</v>
      </c>
      <c r="C35" s="656" t="s">
        <v>687</v>
      </c>
      <c r="D35" s="656" t="s">
        <v>587</v>
      </c>
      <c r="E35" s="655">
        <v>2020</v>
      </c>
    </row>
    <row r="36" spans="1:5" ht="27.6" x14ac:dyDescent="0.3">
      <c r="A36" s="643">
        <v>202</v>
      </c>
      <c r="B36" s="643" t="s">
        <v>688</v>
      </c>
      <c r="C36" s="644" t="s">
        <v>689</v>
      </c>
      <c r="D36" s="644" t="s">
        <v>601</v>
      </c>
      <c r="E36" s="643">
        <v>2020</v>
      </c>
    </row>
    <row r="37" spans="1:5" ht="27.6" x14ac:dyDescent="0.3">
      <c r="A37" s="643">
        <v>207</v>
      </c>
      <c r="B37" s="643" t="s">
        <v>690</v>
      </c>
      <c r="C37" s="644" t="s">
        <v>644</v>
      </c>
      <c r="D37" s="644" t="s">
        <v>624</v>
      </c>
      <c r="E37" s="643">
        <v>2020</v>
      </c>
    </row>
    <row r="38" spans="1:5" ht="41.4" x14ac:dyDescent="0.3">
      <c r="A38" s="643">
        <v>213</v>
      </c>
      <c r="B38" s="643" t="s">
        <v>691</v>
      </c>
      <c r="C38" s="644" t="s">
        <v>692</v>
      </c>
      <c r="D38" s="644" t="s">
        <v>598</v>
      </c>
      <c r="E38" s="643">
        <v>2020</v>
      </c>
    </row>
    <row r="39" spans="1:5" ht="41.4" x14ac:dyDescent="0.3">
      <c r="A39" s="643">
        <v>214</v>
      </c>
      <c r="B39" s="643" t="s">
        <v>693</v>
      </c>
      <c r="C39" s="644" t="s">
        <v>694</v>
      </c>
      <c r="D39" s="644" t="s">
        <v>642</v>
      </c>
      <c r="E39" s="643">
        <v>2020</v>
      </c>
    </row>
    <row r="40" spans="1:5" ht="55.2" x14ac:dyDescent="0.3">
      <c r="A40" s="643">
        <v>217</v>
      </c>
      <c r="B40" s="643" t="s">
        <v>695</v>
      </c>
      <c r="C40" s="644" t="s">
        <v>641</v>
      </c>
      <c r="D40" s="644" t="s">
        <v>642</v>
      </c>
      <c r="E40" s="643">
        <v>2020</v>
      </c>
    </row>
    <row r="41" spans="1:5" x14ac:dyDescent="0.3">
      <c r="A41" s="4" t="s">
        <v>86</v>
      </c>
      <c r="B41" s="4"/>
      <c r="C41" s="4"/>
      <c r="D41" s="4"/>
      <c r="E41" s="4"/>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59A79-76C0-4B7E-BD6D-03E90A21824F}">
  <dimension ref="A1:D44"/>
  <sheetViews>
    <sheetView showGridLines="0" zoomScaleNormal="100" workbookViewId="0">
      <selection activeCell="C45" sqref="C45"/>
    </sheetView>
  </sheetViews>
  <sheetFormatPr baseColWidth="10" defaultColWidth="11.44140625" defaultRowHeight="13.8" x14ac:dyDescent="0.3"/>
  <cols>
    <col min="1" max="1" width="40.44140625" style="382" customWidth="1"/>
    <col min="2" max="2" width="40" style="257" customWidth="1"/>
    <col min="3" max="3" width="56" style="257" customWidth="1"/>
    <col min="4" max="4" width="25.44140625" style="257" customWidth="1"/>
    <col min="5" max="16384" width="11.44140625" style="382"/>
  </cols>
  <sheetData>
    <row r="1" spans="1:4" ht="13.05" x14ac:dyDescent="0.3">
      <c r="A1" s="657" t="s">
        <v>696</v>
      </c>
    </row>
    <row r="2" spans="1:4" ht="13.5" thickBot="1" x14ac:dyDescent="0.35">
      <c r="A2" s="657" t="s">
        <v>697</v>
      </c>
    </row>
    <row r="3" spans="1:4" ht="13.05" x14ac:dyDescent="0.3">
      <c r="A3" s="658"/>
    </row>
    <row r="4" spans="1:4" x14ac:dyDescent="0.3">
      <c r="A4" s="422" t="s">
        <v>698</v>
      </c>
      <c r="B4" s="422" t="s">
        <v>699</v>
      </c>
      <c r="C4" s="422" t="s">
        <v>700</v>
      </c>
      <c r="D4" s="422" t="s">
        <v>701</v>
      </c>
    </row>
    <row r="5" spans="1:4" ht="42" customHeight="1" x14ac:dyDescent="0.3">
      <c r="A5" s="961" t="s">
        <v>1013</v>
      </c>
      <c r="B5" s="660" t="s">
        <v>702</v>
      </c>
      <c r="C5" s="660" t="s">
        <v>703</v>
      </c>
      <c r="D5" s="661" t="s">
        <v>704</v>
      </c>
    </row>
    <row r="6" spans="1:4" ht="70.5" customHeight="1" x14ac:dyDescent="0.3">
      <c r="A6" s="961"/>
      <c r="B6" s="660" t="s">
        <v>705</v>
      </c>
      <c r="C6" s="660" t="s">
        <v>706</v>
      </c>
      <c r="D6" s="661" t="s">
        <v>704</v>
      </c>
    </row>
    <row r="7" spans="1:4" ht="68.25" customHeight="1" x14ac:dyDescent="0.3">
      <c r="A7" s="961"/>
      <c r="B7" s="660" t="s">
        <v>1004</v>
      </c>
      <c r="C7" s="660" t="s">
        <v>707</v>
      </c>
      <c r="D7" s="661" t="s">
        <v>704</v>
      </c>
    </row>
    <row r="8" spans="1:4" ht="95.25" customHeight="1" x14ac:dyDescent="0.3">
      <c r="A8" s="961" t="s">
        <v>1014</v>
      </c>
      <c r="B8" s="660" t="s">
        <v>708</v>
      </c>
      <c r="C8" s="660" t="s">
        <v>709</v>
      </c>
      <c r="D8" s="660" t="s">
        <v>704</v>
      </c>
    </row>
    <row r="9" spans="1:4" ht="77.25" customHeight="1" x14ac:dyDescent="0.3">
      <c r="A9" s="961"/>
      <c r="B9" s="660" t="s">
        <v>710</v>
      </c>
      <c r="C9" s="660" t="s">
        <v>711</v>
      </c>
      <c r="D9" s="660" t="s">
        <v>704</v>
      </c>
    </row>
    <row r="10" spans="1:4" ht="102" customHeight="1" x14ac:dyDescent="0.3">
      <c r="A10" s="961"/>
      <c r="B10" s="660" t="s">
        <v>712</v>
      </c>
      <c r="C10" s="660" t="s">
        <v>713</v>
      </c>
      <c r="D10" s="660" t="s">
        <v>704</v>
      </c>
    </row>
    <row r="11" spans="1:4" ht="93.75" customHeight="1" x14ac:dyDescent="0.3">
      <c r="A11" s="961"/>
      <c r="B11" s="660" t="s">
        <v>714</v>
      </c>
      <c r="C11" s="660" t="s">
        <v>715</v>
      </c>
      <c r="D11" s="660" t="s">
        <v>716</v>
      </c>
    </row>
    <row r="12" spans="1:4" ht="58.5" customHeight="1" x14ac:dyDescent="0.3">
      <c r="A12" s="961" t="s">
        <v>1015</v>
      </c>
      <c r="B12" s="660" t="s">
        <v>717</v>
      </c>
      <c r="C12" s="660" t="s">
        <v>718</v>
      </c>
      <c r="D12" s="660" t="s">
        <v>704</v>
      </c>
    </row>
    <row r="13" spans="1:4" ht="88.5" customHeight="1" x14ac:dyDescent="0.3">
      <c r="A13" s="961"/>
      <c r="B13" s="660" t="s">
        <v>719</v>
      </c>
      <c r="C13" s="660" t="s">
        <v>720</v>
      </c>
      <c r="D13" s="660" t="s">
        <v>704</v>
      </c>
    </row>
    <row r="14" spans="1:4" ht="57" customHeight="1" x14ac:dyDescent="0.3">
      <c r="A14" s="961"/>
      <c r="B14" s="660" t="s">
        <v>721</v>
      </c>
      <c r="C14" s="660" t="s">
        <v>722</v>
      </c>
      <c r="D14" s="660" t="s">
        <v>723</v>
      </c>
    </row>
    <row r="15" spans="1:4" ht="62.25" customHeight="1" x14ac:dyDescent="0.3">
      <c r="A15" s="961" t="s">
        <v>1016</v>
      </c>
      <c r="B15" s="660" t="s">
        <v>724</v>
      </c>
      <c r="C15" s="660" t="s">
        <v>725</v>
      </c>
      <c r="D15" s="661" t="s">
        <v>704</v>
      </c>
    </row>
    <row r="16" spans="1:4" ht="105.75" customHeight="1" x14ac:dyDescent="0.3">
      <c r="A16" s="961"/>
      <c r="B16" s="660" t="s">
        <v>726</v>
      </c>
      <c r="C16" s="660" t="s">
        <v>727</v>
      </c>
      <c r="D16" s="661" t="s">
        <v>704</v>
      </c>
    </row>
    <row r="17" spans="1:4" ht="67.5" customHeight="1" x14ac:dyDescent="0.3">
      <c r="A17" s="961"/>
      <c r="B17" s="660" t="s">
        <v>728</v>
      </c>
      <c r="C17" s="660" t="s">
        <v>729</v>
      </c>
      <c r="D17" s="661" t="s">
        <v>704</v>
      </c>
    </row>
    <row r="18" spans="1:4" ht="67.5" customHeight="1" x14ac:dyDescent="0.3">
      <c r="A18" s="961"/>
      <c r="B18" s="660" t="s">
        <v>730</v>
      </c>
      <c r="C18" s="660" t="s">
        <v>731</v>
      </c>
      <c r="D18" s="661" t="s">
        <v>704</v>
      </c>
    </row>
    <row r="19" spans="1:4" ht="24" customHeight="1" x14ac:dyDescent="0.3">
      <c r="A19" s="961" t="s">
        <v>1017</v>
      </c>
      <c r="B19" s="962" t="s">
        <v>732</v>
      </c>
      <c r="C19" s="962" t="s">
        <v>733</v>
      </c>
      <c r="D19" s="966" t="s">
        <v>734</v>
      </c>
    </row>
    <row r="20" spans="1:4" ht="33" customHeight="1" x14ac:dyDescent="0.3">
      <c r="A20" s="961"/>
      <c r="B20" s="962"/>
      <c r="C20" s="962"/>
      <c r="D20" s="966"/>
    </row>
    <row r="21" spans="1:4" x14ac:dyDescent="0.3">
      <c r="A21" s="961"/>
      <c r="B21" s="962"/>
      <c r="C21" s="962"/>
      <c r="D21" s="966"/>
    </row>
    <row r="22" spans="1:4" ht="36.75" customHeight="1" x14ac:dyDescent="0.3">
      <c r="A22" s="961"/>
      <c r="B22" s="962" t="s">
        <v>735</v>
      </c>
      <c r="C22" s="962" t="s">
        <v>736</v>
      </c>
      <c r="D22" s="966" t="s">
        <v>737</v>
      </c>
    </row>
    <row r="23" spans="1:4" ht="60" customHeight="1" x14ac:dyDescent="0.3">
      <c r="A23" s="961"/>
      <c r="B23" s="962"/>
      <c r="C23" s="962"/>
      <c r="D23" s="966"/>
    </row>
    <row r="24" spans="1:4" x14ac:dyDescent="0.3">
      <c r="A24" s="961"/>
      <c r="B24" s="962"/>
      <c r="C24" s="962"/>
      <c r="D24" s="660"/>
    </row>
    <row r="25" spans="1:4" ht="85.5" customHeight="1" x14ac:dyDescent="0.3">
      <c r="A25" s="961"/>
      <c r="B25" s="660" t="s">
        <v>738</v>
      </c>
      <c r="C25" s="660" t="s">
        <v>739</v>
      </c>
      <c r="D25" s="660" t="s">
        <v>740</v>
      </c>
    </row>
    <row r="26" spans="1:4" ht="97.5" customHeight="1" x14ac:dyDescent="0.3">
      <c r="A26" s="961"/>
      <c r="B26" s="660" t="s">
        <v>741</v>
      </c>
      <c r="C26" s="660" t="s">
        <v>742</v>
      </c>
      <c r="D26" s="660" t="s">
        <v>743</v>
      </c>
    </row>
    <row r="27" spans="1:4" ht="56.25" customHeight="1" x14ac:dyDescent="0.3">
      <c r="A27" s="961"/>
      <c r="B27" s="660" t="s">
        <v>744</v>
      </c>
      <c r="C27" s="660" t="s">
        <v>745</v>
      </c>
      <c r="D27" s="660" t="s">
        <v>746</v>
      </c>
    </row>
    <row r="28" spans="1:4" ht="63.75" customHeight="1" x14ac:dyDescent="0.3">
      <c r="A28" s="961" t="s">
        <v>1018</v>
      </c>
      <c r="B28" s="660" t="s">
        <v>747</v>
      </c>
      <c r="C28" s="660" t="s">
        <v>748</v>
      </c>
      <c r="D28" s="660" t="s">
        <v>746</v>
      </c>
    </row>
    <row r="29" spans="1:4" ht="54" customHeight="1" x14ac:dyDescent="0.3">
      <c r="A29" s="961"/>
      <c r="B29" s="660" t="s">
        <v>749</v>
      </c>
      <c r="C29" s="660" t="s">
        <v>750</v>
      </c>
      <c r="D29" s="660" t="s">
        <v>751</v>
      </c>
    </row>
    <row r="30" spans="1:4" ht="63" customHeight="1" x14ac:dyDescent="0.3">
      <c r="A30" s="961"/>
      <c r="B30" s="660" t="s">
        <v>752</v>
      </c>
      <c r="C30" s="660" t="s">
        <v>753</v>
      </c>
      <c r="D30" s="660" t="s">
        <v>746</v>
      </c>
    </row>
    <row r="31" spans="1:4" ht="76.5" customHeight="1" x14ac:dyDescent="0.3">
      <c r="A31" s="961" t="s">
        <v>1019</v>
      </c>
      <c r="B31" s="660" t="s">
        <v>754</v>
      </c>
      <c r="C31" s="660" t="s">
        <v>755</v>
      </c>
      <c r="D31" s="661" t="s">
        <v>756</v>
      </c>
    </row>
    <row r="32" spans="1:4" ht="99.75" customHeight="1" x14ac:dyDescent="0.3">
      <c r="A32" s="961"/>
      <c r="B32" s="962" t="s">
        <v>757</v>
      </c>
      <c r="C32" s="962" t="s">
        <v>758</v>
      </c>
      <c r="D32" s="962" t="s">
        <v>1020</v>
      </c>
    </row>
    <row r="33" spans="1:4" ht="13.05" hidden="1" x14ac:dyDescent="0.3">
      <c r="A33" s="961"/>
      <c r="B33" s="962"/>
      <c r="C33" s="962"/>
      <c r="D33" s="962"/>
    </row>
    <row r="34" spans="1:4" ht="13.05" hidden="1" x14ac:dyDescent="0.3">
      <c r="A34" s="961"/>
      <c r="B34" s="962"/>
      <c r="C34" s="962"/>
      <c r="D34" s="962"/>
    </row>
    <row r="35" spans="1:4" ht="13.05" hidden="1" x14ac:dyDescent="0.3">
      <c r="A35" s="961"/>
      <c r="B35" s="962"/>
      <c r="C35" s="962"/>
      <c r="D35" s="962"/>
    </row>
    <row r="36" spans="1:4" ht="84" customHeight="1" x14ac:dyDescent="0.3">
      <c r="A36" s="961" t="s">
        <v>1021</v>
      </c>
      <c r="B36" s="660" t="s">
        <v>759</v>
      </c>
      <c r="C36" s="660" t="s">
        <v>760</v>
      </c>
      <c r="D36" s="660" t="s">
        <v>761</v>
      </c>
    </row>
    <row r="37" spans="1:4" ht="90.75" customHeight="1" x14ac:dyDescent="0.3">
      <c r="A37" s="961"/>
      <c r="B37" s="660" t="s">
        <v>762</v>
      </c>
      <c r="C37" s="660" t="s">
        <v>763</v>
      </c>
      <c r="D37" s="660" t="s">
        <v>764</v>
      </c>
    </row>
    <row r="38" spans="1:4" x14ac:dyDescent="0.3">
      <c r="A38" s="964" t="s">
        <v>765</v>
      </c>
      <c r="B38" s="965"/>
      <c r="C38" s="965"/>
      <c r="D38" s="965"/>
    </row>
    <row r="39" spans="1:4" x14ac:dyDescent="0.3">
      <c r="A39" s="963" t="s">
        <v>1022</v>
      </c>
      <c r="B39" s="963"/>
      <c r="C39" s="963"/>
      <c r="D39" s="963"/>
    </row>
    <row r="40" spans="1:4" x14ac:dyDescent="0.3">
      <c r="A40" s="963" t="s">
        <v>766</v>
      </c>
      <c r="B40" s="963"/>
      <c r="C40" s="963"/>
      <c r="D40" s="963"/>
    </row>
    <row r="41" spans="1:4" x14ac:dyDescent="0.3">
      <c r="A41" s="960" t="s">
        <v>1023</v>
      </c>
      <c r="B41" s="960"/>
      <c r="C41" s="960"/>
    </row>
    <row r="43" spans="1:4" x14ac:dyDescent="0.3">
      <c r="A43" s="960"/>
      <c r="B43" s="960"/>
      <c r="C43" s="960"/>
    </row>
    <row r="44" spans="1:4" x14ac:dyDescent="0.3">
      <c r="A44" s="659"/>
    </row>
  </sheetData>
  <mergeCells count="22">
    <mergeCell ref="A28:A30"/>
    <mergeCell ref="B19:B21"/>
    <mergeCell ref="A5:A7"/>
    <mergeCell ref="A8:A11"/>
    <mergeCell ref="A12:A14"/>
    <mergeCell ref="A15:A18"/>
    <mergeCell ref="A19:A27"/>
    <mergeCell ref="C19:C21"/>
    <mergeCell ref="D19:D21"/>
    <mergeCell ref="B22:B24"/>
    <mergeCell ref="C22:C24"/>
    <mergeCell ref="D22:D23"/>
    <mergeCell ref="A41:C41"/>
    <mergeCell ref="A43:C43"/>
    <mergeCell ref="A31:A35"/>
    <mergeCell ref="B32:B35"/>
    <mergeCell ref="C32:C35"/>
    <mergeCell ref="A39:D39"/>
    <mergeCell ref="A40:D40"/>
    <mergeCell ref="D32:D35"/>
    <mergeCell ref="A36:A37"/>
    <mergeCell ref="A38:D38"/>
  </mergeCells>
  <hyperlinks>
    <hyperlink ref="D4" location="_ftn1" display="_ftn1" xr:uid="{685EDCCB-85B9-4837-BB5D-236BC41BEA79}"/>
    <hyperlink ref="B7" location="_ftn2" display="_ftn2" xr:uid="{E511EFD0-4285-4982-839D-A5A051677502}"/>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1BE5-F179-44B1-8336-07B1B4E42DE7}">
  <dimension ref="A1:F25"/>
  <sheetViews>
    <sheetView showGridLines="0" workbookViewId="0">
      <selection activeCell="E15" sqref="E15"/>
    </sheetView>
  </sheetViews>
  <sheetFormatPr baseColWidth="10" defaultColWidth="11.44140625" defaultRowHeight="13.8" x14ac:dyDescent="0.3"/>
  <cols>
    <col min="1" max="1" width="4.5546875" style="382" customWidth="1"/>
    <col min="2" max="2" width="71.6640625" style="382" customWidth="1"/>
    <col min="3" max="3" width="16.44140625" style="382" customWidth="1"/>
    <col min="4" max="16384" width="11.44140625" style="382"/>
  </cols>
  <sheetData>
    <row r="1" spans="1:5" x14ac:dyDescent="0.3">
      <c r="A1" s="967" t="s">
        <v>767</v>
      </c>
      <c r="B1" s="967"/>
      <c r="C1" s="967"/>
      <c r="D1" s="967"/>
      <c r="E1" s="967"/>
    </row>
    <row r="2" spans="1:5" x14ac:dyDescent="0.3">
      <c r="A2" s="967" t="s">
        <v>768</v>
      </c>
      <c r="B2" s="967"/>
      <c r="C2" s="967"/>
      <c r="D2" s="967"/>
      <c r="E2" s="967"/>
    </row>
    <row r="3" spans="1:5" x14ac:dyDescent="0.3">
      <c r="A3" s="968" t="s">
        <v>769</v>
      </c>
      <c r="B3" s="968"/>
      <c r="C3" s="968"/>
      <c r="D3" s="968"/>
      <c r="E3" s="968"/>
    </row>
    <row r="4" spans="1:5" ht="13.05" x14ac:dyDescent="0.3">
      <c r="A4" s="969"/>
      <c r="B4" s="969"/>
      <c r="C4" s="255"/>
      <c r="D4" s="255"/>
      <c r="E4" s="255"/>
    </row>
    <row r="5" spans="1:5" ht="27.6" x14ac:dyDescent="0.3">
      <c r="A5" s="662"/>
      <c r="B5" s="662" t="s">
        <v>770</v>
      </c>
      <c r="C5" s="663" t="s">
        <v>394</v>
      </c>
      <c r="D5" s="662" t="s">
        <v>771</v>
      </c>
      <c r="E5" s="664" t="s">
        <v>772</v>
      </c>
    </row>
    <row r="6" spans="1:5" x14ac:dyDescent="0.3">
      <c r="A6" s="665">
        <v>1</v>
      </c>
      <c r="B6" s="666" t="s">
        <v>993</v>
      </c>
      <c r="C6" s="667" t="s">
        <v>773</v>
      </c>
      <c r="D6" s="668">
        <v>-1583942</v>
      </c>
      <c r="E6" s="669">
        <v>-1999.509494362035</v>
      </c>
    </row>
    <row r="7" spans="1:5" x14ac:dyDescent="0.3">
      <c r="A7" s="665">
        <v>2</v>
      </c>
      <c r="B7" s="666" t="s">
        <v>994</v>
      </c>
      <c r="C7" s="667" t="s">
        <v>773</v>
      </c>
      <c r="D7" s="668">
        <v>-726630</v>
      </c>
      <c r="E7" s="669">
        <v>-917.27069797270701</v>
      </c>
    </row>
    <row r="8" spans="1:5" x14ac:dyDescent="0.3">
      <c r="A8" s="665">
        <v>3</v>
      </c>
      <c r="B8" s="666" t="s">
        <v>998</v>
      </c>
      <c r="C8" s="667" t="s">
        <v>774</v>
      </c>
      <c r="D8" s="668">
        <v>365211</v>
      </c>
      <c r="E8" s="669">
        <v>461.02878889849069</v>
      </c>
    </row>
    <row r="9" spans="1:5" ht="15" x14ac:dyDescent="0.3">
      <c r="A9" s="665">
        <v>4</v>
      </c>
      <c r="B9" s="666" t="s">
        <v>1024</v>
      </c>
      <c r="C9" s="667" t="s">
        <v>775</v>
      </c>
      <c r="D9" s="670">
        <v>0</v>
      </c>
      <c r="E9" s="671">
        <v>0</v>
      </c>
    </row>
    <row r="10" spans="1:5" ht="15" x14ac:dyDescent="0.3">
      <c r="A10" s="665">
        <v>5</v>
      </c>
      <c r="B10" s="666" t="s">
        <v>1025</v>
      </c>
      <c r="C10" s="667" t="s">
        <v>776</v>
      </c>
      <c r="D10" s="670">
        <v>0</v>
      </c>
      <c r="E10" s="671">
        <v>0</v>
      </c>
    </row>
    <row r="11" spans="1:5" ht="15" x14ac:dyDescent="0.3">
      <c r="A11" s="665">
        <v>6</v>
      </c>
      <c r="B11" s="666" t="s">
        <v>1026</v>
      </c>
      <c r="C11" s="667" t="s">
        <v>775</v>
      </c>
      <c r="D11" s="670">
        <v>0</v>
      </c>
      <c r="E11" s="671">
        <v>0</v>
      </c>
    </row>
    <row r="12" spans="1:5" ht="27.6" x14ac:dyDescent="0.3">
      <c r="A12" s="665">
        <v>7</v>
      </c>
      <c r="B12" s="672" t="s">
        <v>777</v>
      </c>
      <c r="C12" s="667" t="s">
        <v>776</v>
      </c>
      <c r="D12" s="668">
        <v>-100353.8</v>
      </c>
      <c r="E12" s="669">
        <v>-126.68290625244408</v>
      </c>
    </row>
    <row r="13" spans="1:5" ht="15" x14ac:dyDescent="0.3">
      <c r="A13" s="665">
        <v>8</v>
      </c>
      <c r="B13" s="666" t="s">
        <v>1027</v>
      </c>
      <c r="C13" s="667" t="s">
        <v>773</v>
      </c>
      <c r="D13" s="668">
        <v>-289872</v>
      </c>
      <c r="E13" s="669">
        <v>-365.9236361872542</v>
      </c>
    </row>
    <row r="14" spans="1:5" x14ac:dyDescent="0.3">
      <c r="A14" s="673">
        <v>9</v>
      </c>
      <c r="B14" s="674" t="s">
        <v>996</v>
      </c>
      <c r="C14" s="667" t="s">
        <v>778</v>
      </c>
      <c r="D14" s="675">
        <v>-6287.25</v>
      </c>
      <c r="E14" s="676">
        <v>-7.9367906580087553</v>
      </c>
    </row>
    <row r="15" spans="1:5" s="681" customFormat="1" ht="13.05" x14ac:dyDescent="0.3">
      <c r="A15" s="489"/>
      <c r="B15" s="677" t="s">
        <v>377</v>
      </c>
      <c r="C15" s="678"/>
      <c r="D15" s="679">
        <v>-2341874.0499999998</v>
      </c>
      <c r="E15" s="680">
        <v>-2956.2947365339578</v>
      </c>
    </row>
    <row r="16" spans="1:5" s="685" customFormat="1" ht="13.05" x14ac:dyDescent="0.3">
      <c r="A16" s="973" t="s">
        <v>546</v>
      </c>
      <c r="B16" s="973"/>
      <c r="C16" s="682"/>
      <c r="D16" s="683"/>
      <c r="E16" s="684"/>
    </row>
    <row r="17" spans="1:6" s="687" customFormat="1" ht="38.549999999999997" customHeight="1" x14ac:dyDescent="0.3">
      <c r="A17" s="970" t="s">
        <v>995</v>
      </c>
      <c r="B17" s="970"/>
      <c r="C17" s="970"/>
      <c r="D17" s="970"/>
      <c r="E17" s="970"/>
      <c r="F17" s="686"/>
    </row>
    <row r="18" spans="1:6" s="688" customFormat="1" ht="27" customHeight="1" x14ac:dyDescent="0.3">
      <c r="A18" s="970" t="s">
        <v>997</v>
      </c>
      <c r="B18" s="970"/>
      <c r="C18" s="970"/>
      <c r="D18" s="970"/>
      <c r="E18" s="970"/>
    </row>
    <row r="19" spans="1:6" s="687" customFormat="1" x14ac:dyDescent="0.3">
      <c r="A19" s="971" t="s">
        <v>779</v>
      </c>
      <c r="B19" s="971"/>
      <c r="C19" s="971"/>
      <c r="D19" s="971"/>
      <c r="E19" s="971"/>
    </row>
    <row r="20" spans="1:6" ht="13.05" x14ac:dyDescent="0.3">
      <c r="A20" s="972"/>
      <c r="B20" s="972"/>
      <c r="C20" s="972"/>
      <c r="D20" s="972"/>
      <c r="E20" s="972"/>
    </row>
    <row r="21" spans="1:6" ht="13.05" x14ac:dyDescent="0.3">
      <c r="A21" s="972"/>
      <c r="B21" s="972"/>
      <c r="C21" s="972"/>
      <c r="D21" s="972"/>
      <c r="E21" s="972"/>
    </row>
    <row r="22" spans="1:6" ht="13.05" x14ac:dyDescent="0.3">
      <c r="A22" s="963"/>
      <c r="B22" s="963"/>
      <c r="C22" s="963"/>
      <c r="D22" s="963"/>
      <c r="E22" s="963"/>
    </row>
    <row r="23" spans="1:6" ht="13.05" x14ac:dyDescent="0.3">
      <c r="A23" s="963"/>
      <c r="B23" s="963"/>
      <c r="C23" s="963"/>
      <c r="D23" s="963"/>
      <c r="E23" s="963"/>
    </row>
    <row r="24" spans="1:6" ht="13.05" x14ac:dyDescent="0.3">
      <c r="A24" s="963"/>
      <c r="B24" s="963"/>
      <c r="C24" s="963"/>
      <c r="D24" s="963"/>
      <c r="E24" s="963"/>
    </row>
    <row r="25" spans="1:6" ht="13.05" x14ac:dyDescent="0.3">
      <c r="A25" s="963"/>
      <c r="B25" s="963"/>
      <c r="C25" s="963"/>
      <c r="D25" s="963"/>
      <c r="E25" s="963"/>
    </row>
  </sheetData>
  <mergeCells count="14">
    <mergeCell ref="A25:E25"/>
    <mergeCell ref="A1:E1"/>
    <mergeCell ref="A2:E2"/>
    <mergeCell ref="A3:E3"/>
    <mergeCell ref="A4:B4"/>
    <mergeCell ref="A17:E17"/>
    <mergeCell ref="A19:E19"/>
    <mergeCell ref="A20:E20"/>
    <mergeCell ref="A21:E21"/>
    <mergeCell ref="A22:E22"/>
    <mergeCell ref="A23:E23"/>
    <mergeCell ref="A24:E24"/>
    <mergeCell ref="A18:E18"/>
    <mergeCell ref="A16:B16"/>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B067-EF51-40EB-A831-F6A219FD5096}">
  <dimension ref="A1:C26"/>
  <sheetViews>
    <sheetView showGridLines="0" workbookViewId="0">
      <selection activeCell="C18" sqref="C17:C18"/>
    </sheetView>
  </sheetViews>
  <sheetFormatPr baseColWidth="10" defaultColWidth="11.44140625" defaultRowHeight="13.8" x14ac:dyDescent="0.3"/>
  <cols>
    <col min="1" max="1" width="48.33203125" style="382" customWidth="1"/>
    <col min="2" max="16384" width="11.44140625" style="382"/>
  </cols>
  <sheetData>
    <row r="1" spans="1:3" x14ac:dyDescent="0.3">
      <c r="A1" s="975" t="s">
        <v>780</v>
      </c>
      <c r="B1" s="975"/>
      <c r="C1" s="975"/>
    </row>
    <row r="2" spans="1:3" ht="13.05" x14ac:dyDescent="0.3">
      <c r="A2" s="975" t="s">
        <v>781</v>
      </c>
      <c r="B2" s="975"/>
      <c r="C2" s="975"/>
    </row>
    <row r="3" spans="1:3" x14ac:dyDescent="0.3">
      <c r="A3" s="976" t="s">
        <v>782</v>
      </c>
      <c r="B3" s="976"/>
      <c r="C3" s="976"/>
    </row>
    <row r="4" spans="1:3" ht="13.05" x14ac:dyDescent="0.3">
      <c r="A4" s="421"/>
      <c r="B4" s="421"/>
      <c r="C4" s="421"/>
    </row>
    <row r="5" spans="1:3" ht="25.95" x14ac:dyDescent="0.3">
      <c r="A5" s="689" t="s">
        <v>783</v>
      </c>
      <c r="B5" s="690" t="s">
        <v>771</v>
      </c>
      <c r="C5" s="691" t="s">
        <v>772</v>
      </c>
    </row>
    <row r="6" spans="1:3" ht="13.05" x14ac:dyDescent="0.3">
      <c r="A6" s="692" t="s">
        <v>784</v>
      </c>
      <c r="B6" s="693"/>
      <c r="C6" s="694"/>
    </row>
    <row r="7" spans="1:3" ht="15" x14ac:dyDescent="0.3">
      <c r="A7" s="695" t="s">
        <v>1028</v>
      </c>
      <c r="B7" s="696">
        <v>505571</v>
      </c>
      <c r="C7" s="697">
        <v>638</v>
      </c>
    </row>
    <row r="8" spans="1:3" ht="13.05" x14ac:dyDescent="0.3">
      <c r="A8" s="695" t="s">
        <v>785</v>
      </c>
      <c r="B8" s="696">
        <v>1975507</v>
      </c>
      <c r="C8" s="698">
        <v>2494</v>
      </c>
    </row>
    <row r="9" spans="1:3" ht="13.05" x14ac:dyDescent="0.3">
      <c r="A9" s="699" t="s">
        <v>786</v>
      </c>
      <c r="B9" s="696">
        <v>231444</v>
      </c>
      <c r="C9" s="697">
        <v>292</v>
      </c>
    </row>
    <row r="10" spans="1:3" ht="18" customHeight="1" x14ac:dyDescent="0.3">
      <c r="A10" s="695" t="s">
        <v>1009</v>
      </c>
      <c r="B10" s="696">
        <v>96000</v>
      </c>
      <c r="C10" s="697">
        <v>121</v>
      </c>
    </row>
    <row r="11" spans="1:3" ht="13.05" x14ac:dyDescent="0.3">
      <c r="A11" s="695" t="s">
        <v>787</v>
      </c>
      <c r="B11" s="696">
        <v>742572</v>
      </c>
      <c r="C11" s="697">
        <v>938</v>
      </c>
    </row>
    <row r="12" spans="1:3" ht="14.55" x14ac:dyDescent="0.3">
      <c r="A12" s="695" t="s">
        <v>1029</v>
      </c>
      <c r="B12" s="696">
        <v>36662</v>
      </c>
      <c r="C12" s="697">
        <v>46</v>
      </c>
    </row>
    <row r="13" spans="1:3" ht="13.05" x14ac:dyDescent="0.3">
      <c r="A13" s="695" t="s">
        <v>788</v>
      </c>
      <c r="B13" s="696">
        <v>36711</v>
      </c>
      <c r="C13" s="697">
        <v>46</v>
      </c>
    </row>
    <row r="14" spans="1:3" ht="13.05" x14ac:dyDescent="0.3">
      <c r="A14" s="700" t="s">
        <v>789</v>
      </c>
      <c r="B14" s="701">
        <v>3624467</v>
      </c>
      <c r="C14" s="702">
        <v>4576</v>
      </c>
    </row>
    <row r="15" spans="1:3" x14ac:dyDescent="0.3">
      <c r="A15" s="692" t="s">
        <v>790</v>
      </c>
      <c r="B15" s="693"/>
      <c r="C15" s="694"/>
    </row>
    <row r="16" spans="1:3" ht="13.05" x14ac:dyDescent="0.3">
      <c r="A16" s="695" t="s">
        <v>1010</v>
      </c>
      <c r="B16" s="696">
        <v>80784</v>
      </c>
      <c r="C16" s="697">
        <v>102</v>
      </c>
    </row>
    <row r="17" spans="1:3" ht="13.05" x14ac:dyDescent="0.3">
      <c r="A17" s="695" t="s">
        <v>791</v>
      </c>
      <c r="B17" s="696">
        <v>139392</v>
      </c>
      <c r="C17" s="697">
        <v>176</v>
      </c>
    </row>
    <row r="18" spans="1:3" ht="13.05" x14ac:dyDescent="0.3">
      <c r="A18" s="695" t="s">
        <v>792</v>
      </c>
      <c r="B18" s="696">
        <v>346104</v>
      </c>
      <c r="C18" s="697">
        <v>437</v>
      </c>
    </row>
    <row r="19" spans="1:3" ht="15" x14ac:dyDescent="0.3">
      <c r="A19" s="695" t="s">
        <v>1030</v>
      </c>
      <c r="B19" s="696">
        <v>205920</v>
      </c>
      <c r="C19" s="697">
        <v>260</v>
      </c>
    </row>
    <row r="20" spans="1:3" ht="13.05" x14ac:dyDescent="0.3">
      <c r="A20" s="695" t="s">
        <v>793</v>
      </c>
      <c r="B20" s="696">
        <v>659736</v>
      </c>
      <c r="C20" s="697">
        <v>833</v>
      </c>
    </row>
    <row r="21" spans="1:3" ht="13.05" x14ac:dyDescent="0.3">
      <c r="A21" s="703" t="s">
        <v>794</v>
      </c>
      <c r="B21" s="704">
        <v>1431936</v>
      </c>
      <c r="C21" s="705">
        <v>1808</v>
      </c>
    </row>
    <row r="22" spans="1:3" ht="13.05" x14ac:dyDescent="0.3">
      <c r="A22" s="706" t="s">
        <v>795</v>
      </c>
      <c r="B22" s="707">
        <v>5056404</v>
      </c>
      <c r="C22" s="708">
        <v>6384</v>
      </c>
    </row>
    <row r="23" spans="1:3" ht="30.45" customHeight="1" x14ac:dyDescent="0.3">
      <c r="A23" s="977" t="s">
        <v>796</v>
      </c>
      <c r="B23" s="977"/>
      <c r="C23" s="977"/>
    </row>
    <row r="24" spans="1:3" ht="51.45" customHeight="1" x14ac:dyDescent="0.3">
      <c r="A24" s="963" t="s">
        <v>797</v>
      </c>
      <c r="B24" s="963"/>
      <c r="C24" s="963"/>
    </row>
    <row r="25" spans="1:3" ht="16.5" customHeight="1" x14ac:dyDescent="0.3">
      <c r="A25" s="963" t="s">
        <v>798</v>
      </c>
      <c r="B25" s="963"/>
      <c r="C25" s="963"/>
    </row>
    <row r="26" spans="1:3" ht="13.05" x14ac:dyDescent="0.3">
      <c r="A26" s="974" t="s">
        <v>86</v>
      </c>
      <c r="B26" s="974"/>
      <c r="C26" s="974"/>
    </row>
  </sheetData>
  <mergeCells count="7">
    <mergeCell ref="A26:C26"/>
    <mergeCell ref="A1:C1"/>
    <mergeCell ref="A2:C2"/>
    <mergeCell ref="A3:C3"/>
    <mergeCell ref="A23:C23"/>
    <mergeCell ref="A24:C24"/>
    <mergeCell ref="A25:C25"/>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6FCF1-2C48-489F-9282-1B45F7BFF1B3}">
  <dimension ref="A1:D10"/>
  <sheetViews>
    <sheetView showGridLines="0" workbookViewId="0">
      <selection activeCell="D9" sqref="D8:D9"/>
    </sheetView>
  </sheetViews>
  <sheetFormatPr baseColWidth="10" defaultColWidth="11.44140625" defaultRowHeight="13.8" x14ac:dyDescent="0.3"/>
  <cols>
    <col min="1" max="1" width="21.6640625" style="382" customWidth="1"/>
    <col min="2" max="2" width="20.5546875" style="382" customWidth="1"/>
    <col min="3" max="3" width="24.33203125" style="382" customWidth="1"/>
    <col min="4" max="4" width="19.109375" style="382" customWidth="1"/>
    <col min="5" max="16384" width="11.44140625" style="382"/>
  </cols>
  <sheetData>
    <row r="1" spans="1:4" ht="13.05" x14ac:dyDescent="0.3">
      <c r="A1" s="967" t="s">
        <v>799</v>
      </c>
      <c r="B1" s="967"/>
      <c r="C1" s="967"/>
      <c r="D1" s="967"/>
    </row>
    <row r="2" spans="1:4" x14ac:dyDescent="0.3">
      <c r="A2" s="256" t="s">
        <v>800</v>
      </c>
      <c r="B2" s="256"/>
      <c r="C2" s="256"/>
      <c r="D2" s="255"/>
    </row>
    <row r="3" spans="1:4" x14ac:dyDescent="0.3">
      <c r="A3" s="968" t="s">
        <v>801</v>
      </c>
      <c r="B3" s="968"/>
      <c r="C3" s="968"/>
      <c r="D3" s="255"/>
    </row>
    <row r="4" spans="1:4" ht="13.05" x14ac:dyDescent="0.3">
      <c r="A4" s="420"/>
      <c r="B4" s="420"/>
      <c r="C4" s="420"/>
      <c r="D4" s="255"/>
    </row>
    <row r="5" spans="1:4" ht="38.25" customHeight="1" x14ac:dyDescent="0.3">
      <c r="A5" s="709"/>
      <c r="B5" s="710" t="s">
        <v>802</v>
      </c>
      <c r="C5" s="711" t="s">
        <v>803</v>
      </c>
      <c r="D5" s="712" t="s">
        <v>804</v>
      </c>
    </row>
    <row r="6" spans="1:4" ht="13.05" x14ac:dyDescent="0.3">
      <c r="A6" s="713" t="s">
        <v>805</v>
      </c>
      <c r="B6" s="714">
        <v>39868899.524356306</v>
      </c>
      <c r="C6" s="715">
        <v>42210773.574356303</v>
      </c>
      <c r="D6" s="716">
        <v>-2341874.049999997</v>
      </c>
    </row>
    <row r="7" spans="1:4" ht="13.05" x14ac:dyDescent="0.3">
      <c r="A7" s="713" t="s">
        <v>806</v>
      </c>
      <c r="B7" s="714">
        <v>54512760.082917005</v>
      </c>
      <c r="C7" s="715">
        <v>49456356.482917003</v>
      </c>
      <c r="D7" s="716">
        <v>5056403.6000000015</v>
      </c>
    </row>
    <row r="8" spans="1:4" x14ac:dyDescent="0.3">
      <c r="A8" s="717" t="s">
        <v>807</v>
      </c>
      <c r="B8" s="718">
        <v>14643860.558560699</v>
      </c>
      <c r="C8" s="719">
        <v>7245582.9085607007</v>
      </c>
      <c r="D8" s="720">
        <v>7398277.6499999985</v>
      </c>
    </row>
    <row r="9" spans="1:4" x14ac:dyDescent="0.3">
      <c r="A9" s="721" t="s">
        <v>808</v>
      </c>
      <c r="B9" s="722">
        <v>7.4221120662019109</v>
      </c>
      <c r="C9" s="723">
        <v>3.6723600390237769</v>
      </c>
      <c r="D9" s="724">
        <v>3.7497520271781339</v>
      </c>
    </row>
    <row r="10" spans="1:4" ht="13.05" x14ac:dyDescent="0.3">
      <c r="A10" s="382" t="s">
        <v>86</v>
      </c>
    </row>
  </sheetData>
  <mergeCells count="2">
    <mergeCell ref="A1:D1"/>
    <mergeCell ref="A3:C3"/>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B838-9D2D-47FF-9C50-4A5AA42D27D2}">
  <dimension ref="A1:E19"/>
  <sheetViews>
    <sheetView showGridLines="0" workbookViewId="0">
      <selection activeCell="D12" sqref="D12"/>
    </sheetView>
  </sheetViews>
  <sheetFormatPr baseColWidth="10" defaultColWidth="11.44140625" defaultRowHeight="13.8" x14ac:dyDescent="0.3"/>
  <cols>
    <col min="1" max="1" width="15.44140625" style="382" customWidth="1"/>
    <col min="2" max="2" width="27.6640625" style="382" customWidth="1"/>
    <col min="3" max="16384" width="11.44140625" style="382"/>
  </cols>
  <sheetData>
    <row r="1" spans="1:5" x14ac:dyDescent="0.3">
      <c r="A1" s="251" t="s">
        <v>1033</v>
      </c>
    </row>
    <row r="2" spans="1:5" x14ac:dyDescent="0.3">
      <c r="A2" s="251" t="s">
        <v>1034</v>
      </c>
    </row>
    <row r="3" spans="1:5" x14ac:dyDescent="0.3">
      <c r="A3" s="382" t="s">
        <v>809</v>
      </c>
    </row>
    <row r="5" spans="1:5" x14ac:dyDescent="0.3">
      <c r="A5" s="982"/>
      <c r="B5" s="984" t="s">
        <v>770</v>
      </c>
      <c r="C5" s="986" t="s">
        <v>810</v>
      </c>
      <c r="D5" s="987"/>
      <c r="E5" s="486" t="s">
        <v>811</v>
      </c>
    </row>
    <row r="6" spans="1:5" x14ac:dyDescent="0.3">
      <c r="A6" s="983"/>
      <c r="B6" s="985"/>
      <c r="C6" s="728">
        <v>2009</v>
      </c>
      <c r="D6" s="729">
        <v>2010</v>
      </c>
      <c r="E6" s="730">
        <v>2010</v>
      </c>
    </row>
    <row r="7" spans="1:5" x14ac:dyDescent="0.3">
      <c r="A7" s="988" t="s">
        <v>812</v>
      </c>
      <c r="B7" s="731" t="s">
        <v>813</v>
      </c>
      <c r="C7" s="725">
        <v>-290000</v>
      </c>
      <c r="D7" s="739">
        <v>-7907</v>
      </c>
      <c r="E7" s="736">
        <v>92909</v>
      </c>
    </row>
    <row r="8" spans="1:5" x14ac:dyDescent="0.3">
      <c r="A8" s="989"/>
      <c r="B8" s="732" t="s">
        <v>814</v>
      </c>
      <c r="C8" s="725">
        <v>-25795</v>
      </c>
      <c r="D8" s="740"/>
      <c r="E8" s="668">
        <v>20121</v>
      </c>
    </row>
    <row r="9" spans="1:5" x14ac:dyDescent="0.3">
      <c r="A9" s="989"/>
      <c r="B9" s="732" t="s">
        <v>815</v>
      </c>
      <c r="C9" s="725">
        <v>-93000</v>
      </c>
      <c r="D9" s="740"/>
      <c r="E9" s="738">
        <v>2922</v>
      </c>
    </row>
    <row r="10" spans="1:5" x14ac:dyDescent="0.3">
      <c r="A10" s="990"/>
      <c r="B10" s="818" t="s">
        <v>816</v>
      </c>
      <c r="C10" s="819">
        <v>-408795</v>
      </c>
      <c r="D10" s="991">
        <v>108045</v>
      </c>
      <c r="E10" s="992"/>
    </row>
    <row r="11" spans="1:5" x14ac:dyDescent="0.3">
      <c r="A11" s="988" t="s">
        <v>817</v>
      </c>
      <c r="B11" s="733" t="s">
        <v>813</v>
      </c>
      <c r="C11" s="736">
        <v>-81893</v>
      </c>
      <c r="D11" s="725">
        <v>-7936</v>
      </c>
      <c r="E11" s="736">
        <v>92909</v>
      </c>
    </row>
    <row r="12" spans="1:5" x14ac:dyDescent="0.3">
      <c r="A12" s="989"/>
      <c r="B12" s="733" t="s">
        <v>814</v>
      </c>
      <c r="C12" s="668">
        <v>-25795</v>
      </c>
      <c r="D12" s="733"/>
      <c r="E12" s="668">
        <v>20121</v>
      </c>
    </row>
    <row r="13" spans="1:5" x14ac:dyDescent="0.3">
      <c r="A13" s="989"/>
      <c r="B13" s="733" t="s">
        <v>815</v>
      </c>
      <c r="C13" s="738">
        <v>-112795</v>
      </c>
      <c r="D13" s="733"/>
      <c r="E13" s="738">
        <v>2922</v>
      </c>
    </row>
    <row r="14" spans="1:5" x14ac:dyDescent="0.3">
      <c r="A14" s="990"/>
      <c r="B14" s="820" t="s">
        <v>816</v>
      </c>
      <c r="C14" s="821">
        <v>-220483</v>
      </c>
      <c r="D14" s="993">
        <v>108016</v>
      </c>
      <c r="E14" s="992"/>
    </row>
    <row r="15" spans="1:5" x14ac:dyDescent="0.3">
      <c r="A15" s="978" t="s">
        <v>818</v>
      </c>
      <c r="B15" s="734" t="s">
        <v>813</v>
      </c>
      <c r="C15" s="737">
        <v>208107</v>
      </c>
      <c r="D15" s="735">
        <v>-29</v>
      </c>
      <c r="E15" s="741">
        <v>0</v>
      </c>
    </row>
    <row r="16" spans="1:5" x14ac:dyDescent="0.3">
      <c r="A16" s="978"/>
      <c r="B16" s="733" t="s">
        <v>814</v>
      </c>
      <c r="C16" s="737">
        <v>0</v>
      </c>
      <c r="D16" s="735"/>
      <c r="E16" s="737">
        <v>0</v>
      </c>
    </row>
    <row r="17" spans="1:5" x14ac:dyDescent="0.3">
      <c r="A17" s="978"/>
      <c r="B17" s="733" t="s">
        <v>815</v>
      </c>
      <c r="C17" s="737">
        <v>-19795</v>
      </c>
      <c r="D17" s="735"/>
      <c r="E17" s="742">
        <v>0</v>
      </c>
    </row>
    <row r="18" spans="1:5" x14ac:dyDescent="0.3">
      <c r="A18" s="979"/>
      <c r="B18" s="820" t="s">
        <v>816</v>
      </c>
      <c r="C18" s="822">
        <v>188312</v>
      </c>
      <c r="D18" s="980">
        <v>-29</v>
      </c>
      <c r="E18" s="981"/>
    </row>
    <row r="19" spans="1:5" x14ac:dyDescent="0.3">
      <c r="A19" s="382" t="s">
        <v>86</v>
      </c>
    </row>
  </sheetData>
  <mergeCells count="9">
    <mergeCell ref="A15:A18"/>
    <mergeCell ref="D18:E18"/>
    <mergeCell ref="A5:A6"/>
    <mergeCell ref="B5:B6"/>
    <mergeCell ref="C5:D5"/>
    <mergeCell ref="A7:A10"/>
    <mergeCell ref="D10:E10"/>
    <mergeCell ref="A11:A14"/>
    <mergeCell ref="D14:E14"/>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91E7-DDEA-46F3-B2C2-B890715C6976}">
  <dimension ref="A1:C8"/>
  <sheetViews>
    <sheetView showGridLines="0" workbookViewId="0">
      <selection activeCell="E14" sqref="E14"/>
    </sheetView>
  </sheetViews>
  <sheetFormatPr baseColWidth="10" defaultColWidth="11.44140625" defaultRowHeight="13.8" x14ac:dyDescent="0.3"/>
  <cols>
    <col min="1" max="1" width="21.88671875" style="382" customWidth="1"/>
    <col min="2" max="2" width="28.33203125" style="382" customWidth="1"/>
    <col min="3" max="3" width="24.6640625" style="382" customWidth="1"/>
    <col min="4" max="16384" width="11.44140625" style="382"/>
  </cols>
  <sheetData>
    <row r="1" spans="1:3" ht="13.05" x14ac:dyDescent="0.3">
      <c r="A1" s="251" t="s">
        <v>1032</v>
      </c>
    </row>
    <row r="2" spans="1:3" x14ac:dyDescent="0.3">
      <c r="A2" s="251" t="s">
        <v>1031</v>
      </c>
    </row>
    <row r="4" spans="1:3" ht="30.75" customHeight="1" x14ac:dyDescent="0.3">
      <c r="A4" s="730"/>
      <c r="B4" s="730" t="s">
        <v>819</v>
      </c>
      <c r="C4" s="730" t="s">
        <v>820</v>
      </c>
    </row>
    <row r="5" spans="1:3" ht="13.05" x14ac:dyDescent="0.3">
      <c r="A5" s="661" t="s">
        <v>813</v>
      </c>
      <c r="B5" s="743" t="s">
        <v>821</v>
      </c>
      <c r="C5" s="743" t="s">
        <v>822</v>
      </c>
    </row>
    <row r="6" spans="1:3" x14ac:dyDescent="0.3">
      <c r="A6" s="661" t="s">
        <v>814</v>
      </c>
      <c r="B6" s="743" t="s">
        <v>822</v>
      </c>
      <c r="C6" s="743" t="s">
        <v>822</v>
      </c>
    </row>
    <row r="7" spans="1:3" x14ac:dyDescent="0.3">
      <c r="A7" s="661" t="s">
        <v>815</v>
      </c>
      <c r="B7" s="743" t="s">
        <v>821</v>
      </c>
      <c r="C7" s="743" t="s">
        <v>822</v>
      </c>
    </row>
    <row r="8" spans="1:3" ht="13.05" x14ac:dyDescent="0.3">
      <c r="A8" s="744" t="s">
        <v>86</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0903-ED01-4887-B742-CBF88AC986E9}">
  <dimension ref="A1:D10"/>
  <sheetViews>
    <sheetView showGridLines="0" workbookViewId="0">
      <selection activeCell="C6" sqref="C6"/>
    </sheetView>
  </sheetViews>
  <sheetFormatPr baseColWidth="10" defaultColWidth="11.44140625" defaultRowHeight="13.8" x14ac:dyDescent="0.3"/>
  <cols>
    <col min="1" max="1" width="22.109375" style="382" customWidth="1"/>
    <col min="2" max="2" width="11.44140625" style="382"/>
    <col min="3" max="4" width="14.5546875" style="382" customWidth="1"/>
    <col min="5" max="16384" width="11.44140625" style="382"/>
  </cols>
  <sheetData>
    <row r="1" spans="1:4" x14ac:dyDescent="0.3">
      <c r="A1" s="657" t="s">
        <v>1035</v>
      </c>
    </row>
    <row r="2" spans="1:4" x14ac:dyDescent="0.3">
      <c r="A2" s="657" t="s">
        <v>1036</v>
      </c>
    </row>
    <row r="3" spans="1:4" x14ac:dyDescent="0.3">
      <c r="A3" s="424" t="s">
        <v>823</v>
      </c>
    </row>
    <row r="5" spans="1:4" x14ac:dyDescent="0.3">
      <c r="A5" s="994" t="s">
        <v>824</v>
      </c>
      <c r="B5" s="995"/>
      <c r="C5" s="730">
        <v>2009</v>
      </c>
      <c r="D5" s="746">
        <v>2010</v>
      </c>
    </row>
    <row r="6" spans="1:4" x14ac:dyDescent="0.3">
      <c r="A6" s="996" t="s">
        <v>825</v>
      </c>
      <c r="B6" s="748" t="s">
        <v>25</v>
      </c>
      <c r="C6" s="736">
        <v>-2833987.7103453428</v>
      </c>
      <c r="D6" s="747">
        <v>-2134304.1717733108</v>
      </c>
    </row>
    <row r="7" spans="1:4" x14ac:dyDescent="0.3">
      <c r="A7" s="997"/>
      <c r="B7" s="749" t="s">
        <v>826</v>
      </c>
      <c r="C7" s="751">
        <v>-3.14</v>
      </c>
      <c r="D7" s="745">
        <v>-2.06</v>
      </c>
    </row>
    <row r="8" spans="1:4" x14ac:dyDescent="0.3">
      <c r="A8" s="998" t="s">
        <v>827</v>
      </c>
      <c r="B8" s="750" t="s">
        <v>25</v>
      </c>
      <c r="C8" s="668">
        <v>-3061330.4813370854</v>
      </c>
      <c r="D8" s="726">
        <v>-2134272.7592459768</v>
      </c>
    </row>
    <row r="9" spans="1:4" x14ac:dyDescent="0.3">
      <c r="A9" s="997"/>
      <c r="B9" s="749" t="s">
        <v>826</v>
      </c>
      <c r="C9" s="751">
        <v>-3.39</v>
      </c>
      <c r="D9" s="745">
        <v>-2.06</v>
      </c>
    </row>
    <row r="10" spans="1:4" x14ac:dyDescent="0.3">
      <c r="A10" s="257" t="s">
        <v>86</v>
      </c>
    </row>
  </sheetData>
  <mergeCells count="3">
    <mergeCell ref="A5:B5"/>
    <mergeCell ref="A6:A7"/>
    <mergeCell ref="A8:A9"/>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9A49-AC88-4598-8163-4956192BF372}">
  <dimension ref="A1:D14"/>
  <sheetViews>
    <sheetView showGridLines="0" workbookViewId="0">
      <selection activeCell="E14" sqref="E14"/>
    </sheetView>
  </sheetViews>
  <sheetFormatPr baseColWidth="10" defaultColWidth="11.44140625" defaultRowHeight="13.8" x14ac:dyDescent="0.3"/>
  <cols>
    <col min="1" max="1" width="53.33203125" style="382" customWidth="1"/>
    <col min="2" max="16384" width="11.44140625" style="382"/>
  </cols>
  <sheetData>
    <row r="1" spans="1:4" x14ac:dyDescent="0.3">
      <c r="A1" s="967" t="s">
        <v>828</v>
      </c>
      <c r="B1" s="967"/>
      <c r="C1" s="967"/>
      <c r="D1" s="967"/>
    </row>
    <row r="2" spans="1:4" x14ac:dyDescent="0.3">
      <c r="A2" s="967" t="s">
        <v>829</v>
      </c>
      <c r="B2" s="967"/>
      <c r="C2" s="967"/>
      <c r="D2" s="967"/>
    </row>
    <row r="3" spans="1:4" x14ac:dyDescent="0.3">
      <c r="A3" s="968" t="s">
        <v>830</v>
      </c>
      <c r="B3" s="968"/>
      <c r="C3" s="968"/>
      <c r="D3" s="968"/>
    </row>
    <row r="4" spans="1:4" ht="13.05" x14ac:dyDescent="0.3">
      <c r="A4" s="420"/>
      <c r="B4" s="420"/>
      <c r="C4" s="420"/>
      <c r="D4" s="420"/>
    </row>
    <row r="5" spans="1:4" s="752" customFormat="1" ht="43.5" customHeight="1" x14ac:dyDescent="0.3">
      <c r="A5" s="999" t="s">
        <v>831</v>
      </c>
      <c r="B5" s="1001" t="s">
        <v>832</v>
      </c>
      <c r="C5" s="1002"/>
      <c r="D5" s="1003"/>
    </row>
    <row r="6" spans="1:4" s="752" customFormat="1" x14ac:dyDescent="0.3">
      <c r="A6" s="1000"/>
      <c r="B6" s="764" t="s">
        <v>833</v>
      </c>
      <c r="C6" s="765" t="s">
        <v>834</v>
      </c>
      <c r="D6" s="727" t="s">
        <v>835</v>
      </c>
    </row>
    <row r="7" spans="1:4" s="752" customFormat="1" ht="13.05" x14ac:dyDescent="0.3">
      <c r="A7" s="753" t="s">
        <v>836</v>
      </c>
      <c r="B7" s="754">
        <v>7.1999999999999995E-2</v>
      </c>
      <c r="C7" s="755">
        <v>0.10100000000000001</v>
      </c>
      <c r="D7" s="756">
        <v>3.1E-2</v>
      </c>
    </row>
    <row r="8" spans="1:4" s="752" customFormat="1" ht="15" x14ac:dyDescent="0.3">
      <c r="A8" s="753" t="s">
        <v>1037</v>
      </c>
      <c r="B8" s="754">
        <v>5.3999999999999999E-2</v>
      </c>
      <c r="C8" s="755">
        <v>5.7000000000000002E-2</v>
      </c>
      <c r="D8" s="756">
        <v>-1.7000000000000001E-2</v>
      </c>
    </row>
    <row r="9" spans="1:4" s="752" customFormat="1" ht="22.5" customHeight="1" x14ac:dyDescent="0.3">
      <c r="A9" s="753" t="s">
        <v>837</v>
      </c>
      <c r="B9" s="754">
        <v>2.3E-2</v>
      </c>
      <c r="C9" s="755">
        <v>0.121</v>
      </c>
      <c r="D9" s="756">
        <v>7.0000000000000001E-3</v>
      </c>
    </row>
    <row r="10" spans="1:4" s="752" customFormat="1" ht="14.55" x14ac:dyDescent="0.3">
      <c r="A10" s="753" t="s">
        <v>1038</v>
      </c>
      <c r="B10" s="754">
        <v>5.3999999999999999E-2</v>
      </c>
      <c r="C10" s="755">
        <v>9.1999999999999998E-2</v>
      </c>
      <c r="D10" s="756">
        <v>-0.14899999999999999</v>
      </c>
    </row>
    <row r="11" spans="1:4" s="752" customFormat="1" x14ac:dyDescent="0.3">
      <c r="A11" s="757" t="s">
        <v>838</v>
      </c>
      <c r="B11" s="758">
        <v>6.5000000000000002E-2</v>
      </c>
      <c r="C11" s="759">
        <v>0.495</v>
      </c>
      <c r="D11" s="760">
        <v>-0.48099999999999998</v>
      </c>
    </row>
    <row r="12" spans="1:4" s="257" customFormat="1" ht="32.549999999999997" customHeight="1" x14ac:dyDescent="0.3">
      <c r="A12" s="977" t="s">
        <v>839</v>
      </c>
      <c r="B12" s="977"/>
      <c r="C12" s="977"/>
      <c r="D12" s="977"/>
    </row>
    <row r="13" spans="1:4" s="257" customFormat="1" ht="36" customHeight="1" x14ac:dyDescent="0.3">
      <c r="A13" s="963" t="s">
        <v>840</v>
      </c>
      <c r="B13" s="963"/>
      <c r="C13" s="963"/>
      <c r="D13" s="963"/>
    </row>
    <row r="14" spans="1:4" x14ac:dyDescent="0.3">
      <c r="A14" s="761" t="s">
        <v>41</v>
      </c>
      <c r="B14" s="762"/>
      <c r="C14" s="762"/>
      <c r="D14" s="762"/>
    </row>
  </sheetData>
  <mergeCells count="7">
    <mergeCell ref="A13:D13"/>
    <mergeCell ref="A1:D1"/>
    <mergeCell ref="A2:D2"/>
    <mergeCell ref="A3:D3"/>
    <mergeCell ref="A5:A6"/>
    <mergeCell ref="B5:D5"/>
    <mergeCell ref="A12:D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03C01-A6B0-4E8D-B26F-3E3642B1A1BB}">
  <dimension ref="A1:E14"/>
  <sheetViews>
    <sheetView showGridLines="0" workbookViewId="0">
      <selection activeCell="E14" sqref="E14"/>
    </sheetView>
  </sheetViews>
  <sheetFormatPr baseColWidth="10" defaultColWidth="11.44140625" defaultRowHeight="13.8" x14ac:dyDescent="0.3"/>
  <cols>
    <col min="1" max="1" width="38.109375" style="382" customWidth="1"/>
    <col min="2" max="2" width="11.44140625" style="382"/>
    <col min="3" max="3" width="13.33203125" style="382" customWidth="1"/>
    <col min="4" max="4" width="41" style="382" customWidth="1"/>
    <col min="5" max="16384" width="11.44140625" style="382"/>
  </cols>
  <sheetData>
    <row r="1" spans="1:5" ht="13.05" x14ac:dyDescent="0.3">
      <c r="A1" s="967" t="s">
        <v>841</v>
      </c>
      <c r="B1" s="967"/>
      <c r="C1" s="967"/>
      <c r="D1" s="967"/>
      <c r="E1" s="967"/>
    </row>
    <row r="2" spans="1:5" ht="13.05" x14ac:dyDescent="0.3">
      <c r="A2" s="967" t="s">
        <v>842</v>
      </c>
      <c r="B2" s="967"/>
      <c r="C2" s="967"/>
      <c r="D2" s="967"/>
      <c r="E2" s="967"/>
    </row>
    <row r="3" spans="1:5" x14ac:dyDescent="0.3">
      <c r="A3" s="968" t="s">
        <v>843</v>
      </c>
      <c r="B3" s="968"/>
      <c r="C3" s="968"/>
      <c r="D3" s="968"/>
      <c r="E3" s="968"/>
    </row>
    <row r="4" spans="1:5" ht="13.05" x14ac:dyDescent="0.3">
      <c r="A4" s="762"/>
      <c r="B4" s="762"/>
      <c r="C4" s="762"/>
      <c r="D4" s="762"/>
      <c r="E4" s="762"/>
    </row>
    <row r="5" spans="1:5" s="681" customFormat="1" ht="27.6" x14ac:dyDescent="0.3">
      <c r="A5" s="1005" t="s">
        <v>844</v>
      </c>
      <c r="B5" s="486" t="s">
        <v>845</v>
      </c>
      <c r="C5" s="486" t="s">
        <v>846</v>
      </c>
      <c r="D5" s="1005" t="s">
        <v>847</v>
      </c>
      <c r="E5" s="752"/>
    </row>
    <row r="6" spans="1:5" s="681" customFormat="1" x14ac:dyDescent="0.3">
      <c r="A6" s="1005"/>
      <c r="B6" s="486" t="s">
        <v>848</v>
      </c>
      <c r="C6" s="486" t="s">
        <v>848</v>
      </c>
      <c r="D6" s="1005"/>
      <c r="E6" s="752"/>
    </row>
    <row r="7" spans="1:5" x14ac:dyDescent="0.3">
      <c r="A7" s="962" t="s">
        <v>849</v>
      </c>
      <c r="B7" s="1004">
        <v>-1528</v>
      </c>
      <c r="C7" s="423">
        <v>-191</v>
      </c>
      <c r="D7" s="660" t="s">
        <v>850</v>
      </c>
      <c r="E7" s="762"/>
    </row>
    <row r="8" spans="1:5" x14ac:dyDescent="0.3">
      <c r="A8" s="962"/>
      <c r="B8" s="1004"/>
      <c r="C8" s="423">
        <v>-261</v>
      </c>
      <c r="D8" s="660" t="s">
        <v>851</v>
      </c>
      <c r="E8" s="762"/>
    </row>
    <row r="9" spans="1:5" x14ac:dyDescent="0.3">
      <c r="A9" s="962"/>
      <c r="B9" s="1004"/>
      <c r="C9" s="423">
        <v>-216</v>
      </c>
      <c r="D9" s="660" t="s">
        <v>852</v>
      </c>
      <c r="E9" s="762"/>
    </row>
    <row r="10" spans="1:5" x14ac:dyDescent="0.3">
      <c r="A10" s="962"/>
      <c r="B10" s="1004"/>
      <c r="C10" s="423">
        <v>-860</v>
      </c>
      <c r="D10" s="660" t="s">
        <v>853</v>
      </c>
      <c r="E10" s="762"/>
    </row>
    <row r="11" spans="1:5" x14ac:dyDescent="0.3">
      <c r="A11" s="766" t="s">
        <v>854</v>
      </c>
      <c r="B11" s="423">
        <v>-742</v>
      </c>
      <c r="C11" s="423">
        <v>-742</v>
      </c>
      <c r="D11" s="660" t="s">
        <v>855</v>
      </c>
      <c r="E11" s="762"/>
    </row>
    <row r="12" spans="1:5" s="770" customFormat="1" ht="20.25" customHeight="1" x14ac:dyDescent="0.3">
      <c r="A12" s="767" t="s">
        <v>377</v>
      </c>
      <c r="B12" s="768">
        <v>-2270</v>
      </c>
      <c r="C12" s="768">
        <v>-2270</v>
      </c>
      <c r="D12" s="678"/>
      <c r="E12" s="769"/>
    </row>
    <row r="13" spans="1:5" x14ac:dyDescent="0.3">
      <c r="A13" s="761" t="s">
        <v>41</v>
      </c>
      <c r="B13" s="762"/>
      <c r="C13" s="762"/>
      <c r="D13" s="762"/>
      <c r="E13" s="762"/>
    </row>
    <row r="14" spans="1:5" ht="13.05" x14ac:dyDescent="0.3">
      <c r="B14" s="681"/>
    </row>
  </sheetData>
  <mergeCells count="7">
    <mergeCell ref="A7:A10"/>
    <mergeCell ref="B7:B10"/>
    <mergeCell ref="A1:E1"/>
    <mergeCell ref="A2:E2"/>
    <mergeCell ref="A3:E3"/>
    <mergeCell ref="A5:A6"/>
    <mergeCell ref="D5:D6"/>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0BD8-9F1E-4B56-A08B-337A3F6DA5FB}">
  <dimension ref="A1:F9"/>
  <sheetViews>
    <sheetView showGridLines="0" workbookViewId="0">
      <selection activeCell="E14" sqref="E14"/>
    </sheetView>
  </sheetViews>
  <sheetFormatPr baseColWidth="10" defaultColWidth="11.44140625" defaultRowHeight="13.8" x14ac:dyDescent="0.3"/>
  <cols>
    <col min="1" max="1" width="32.33203125" style="382" customWidth="1"/>
    <col min="2" max="16384" width="11.44140625" style="382"/>
  </cols>
  <sheetData>
    <row r="1" spans="1:6" ht="13.05" x14ac:dyDescent="0.3">
      <c r="A1" s="771" t="s">
        <v>1039</v>
      </c>
      <c r="B1" s="762"/>
      <c r="C1" s="762"/>
      <c r="D1" s="762"/>
      <c r="E1" s="762"/>
      <c r="F1" s="762"/>
    </row>
    <row r="2" spans="1:6" ht="13.05" x14ac:dyDescent="0.3">
      <c r="A2" s="771" t="s">
        <v>1040</v>
      </c>
      <c r="B2" s="762"/>
      <c r="C2" s="762"/>
      <c r="D2" s="762"/>
      <c r="E2" s="762"/>
      <c r="F2" s="762"/>
    </row>
    <row r="3" spans="1:6" ht="13.05" x14ac:dyDescent="0.3">
      <c r="A3" s="771"/>
      <c r="B3" s="762"/>
      <c r="C3" s="762"/>
      <c r="D3" s="762"/>
      <c r="E3" s="762"/>
      <c r="F3" s="762"/>
    </row>
    <row r="4" spans="1:6" ht="25.95" x14ac:dyDescent="0.3">
      <c r="A4" s="772"/>
      <c r="B4" s="422" t="s">
        <v>856</v>
      </c>
      <c r="C4" s="422" t="s">
        <v>857</v>
      </c>
      <c r="D4" s="422" t="s">
        <v>858</v>
      </c>
      <c r="E4" s="422" t="s">
        <v>859</v>
      </c>
      <c r="F4" s="422" t="s">
        <v>318</v>
      </c>
    </row>
    <row r="5" spans="1:6" ht="13.05" x14ac:dyDescent="0.3">
      <c r="A5" s="772" t="s">
        <v>860</v>
      </c>
      <c r="B5" s="773">
        <v>2.8000000000000001E-2</v>
      </c>
      <c r="C5" s="773">
        <v>3.0000000000000001E-3</v>
      </c>
      <c r="D5" s="773">
        <v>3.0000000000000001E-3</v>
      </c>
      <c r="E5" s="773">
        <v>7.0000000000000001E-3</v>
      </c>
      <c r="F5" s="774">
        <v>0.02</v>
      </c>
    </row>
    <row r="6" spans="1:6" ht="13.05" x14ac:dyDescent="0.3">
      <c r="A6" s="772" t="s">
        <v>861</v>
      </c>
      <c r="B6" s="773">
        <v>2.1999999999999999E-2</v>
      </c>
      <c r="C6" s="773">
        <v>2E-3</v>
      </c>
      <c r="D6" s="773">
        <v>1.7000000000000001E-2</v>
      </c>
      <c r="E6" s="773">
        <v>2E-3</v>
      </c>
      <c r="F6" s="774">
        <v>2.1000000000000001E-2</v>
      </c>
    </row>
    <row r="7" spans="1:6" ht="13.05" x14ac:dyDescent="0.3">
      <c r="A7" s="772" t="s">
        <v>862</v>
      </c>
      <c r="B7" s="773">
        <v>1.7000000000000001E-2</v>
      </c>
      <c r="C7" s="773">
        <v>-3.0000000000000001E-3</v>
      </c>
      <c r="D7" s="773">
        <v>1.4999999999999999E-2</v>
      </c>
      <c r="E7" s="773">
        <v>2E-3</v>
      </c>
      <c r="F7" s="774">
        <v>1.6E-2</v>
      </c>
    </row>
    <row r="8" spans="1:6" ht="13.05" x14ac:dyDescent="0.3">
      <c r="A8" s="772" t="s">
        <v>863</v>
      </c>
      <c r="B8" s="773">
        <v>0.01</v>
      </c>
      <c r="C8" s="773">
        <v>-4.0000000000000001E-3</v>
      </c>
      <c r="D8" s="773">
        <v>1.2999999999999999E-2</v>
      </c>
      <c r="E8" s="773">
        <v>2E-3</v>
      </c>
      <c r="F8" s="774">
        <v>0.01</v>
      </c>
    </row>
    <row r="9" spans="1:6" s="257" customFormat="1" ht="30.45" customHeight="1" x14ac:dyDescent="0.3">
      <c r="A9" s="977" t="s">
        <v>864</v>
      </c>
      <c r="B9" s="977"/>
      <c r="C9" s="977"/>
      <c r="D9" s="977"/>
      <c r="E9" s="977"/>
      <c r="F9" s="977"/>
    </row>
  </sheetData>
  <mergeCells count="1">
    <mergeCell ref="A9:F9"/>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38FE-F0DC-42A0-AD36-18E05CB4E503}">
  <dimension ref="A1:D10"/>
  <sheetViews>
    <sheetView showGridLines="0" workbookViewId="0">
      <selection activeCell="E14" sqref="E14"/>
    </sheetView>
  </sheetViews>
  <sheetFormatPr baseColWidth="10" defaultColWidth="11.44140625" defaultRowHeight="13.8" x14ac:dyDescent="0.3"/>
  <cols>
    <col min="1" max="1" width="19.33203125" style="382" customWidth="1"/>
    <col min="2" max="2" width="23.44140625" style="382" customWidth="1"/>
    <col min="3" max="3" width="35.33203125" style="382" customWidth="1"/>
    <col min="4" max="4" width="28.6640625" style="382" customWidth="1"/>
    <col min="5" max="16384" width="11.44140625" style="382"/>
  </cols>
  <sheetData>
    <row r="1" spans="1:4" ht="13.05" x14ac:dyDescent="0.3">
      <c r="A1" s="775" t="s">
        <v>1041</v>
      </c>
      <c r="B1" s="775"/>
      <c r="C1" s="775"/>
      <c r="D1" s="775"/>
    </row>
    <row r="2" spans="1:4" x14ac:dyDescent="0.3">
      <c r="A2" s="1008" t="s">
        <v>1042</v>
      </c>
      <c r="B2" s="1008"/>
      <c r="C2" s="1008"/>
      <c r="D2" s="1008"/>
    </row>
    <row r="3" spans="1:4" ht="13.05" x14ac:dyDescent="0.3">
      <c r="A3" s="776"/>
      <c r="B3" s="776"/>
      <c r="C3" s="776"/>
      <c r="D3" s="776"/>
    </row>
    <row r="4" spans="1:4" x14ac:dyDescent="0.3">
      <c r="A4" s="1006" t="s">
        <v>394</v>
      </c>
      <c r="B4" s="1006" t="s">
        <v>865</v>
      </c>
      <c r="C4" s="1009" t="s">
        <v>1044</v>
      </c>
      <c r="D4" s="1006" t="s">
        <v>866</v>
      </c>
    </row>
    <row r="5" spans="1:4" x14ac:dyDescent="0.3">
      <c r="A5" s="1006"/>
      <c r="B5" s="1006"/>
      <c r="C5" s="1010"/>
      <c r="D5" s="1006"/>
    </row>
    <row r="6" spans="1:4" x14ac:dyDescent="0.3">
      <c r="A6" s="423" t="s">
        <v>867</v>
      </c>
      <c r="B6" s="1007" t="s">
        <v>868</v>
      </c>
      <c r="C6" s="1007"/>
      <c r="D6" s="1007"/>
    </row>
    <row r="7" spans="1:4" ht="25.5" customHeight="1" x14ac:dyDescent="0.3">
      <c r="A7" s="423" t="s">
        <v>869</v>
      </c>
      <c r="B7" s="1007" t="s">
        <v>870</v>
      </c>
      <c r="C7" s="1007"/>
      <c r="D7" s="1007"/>
    </row>
    <row r="8" spans="1:4" ht="73.5" customHeight="1" x14ac:dyDescent="0.3">
      <c r="A8" s="423" t="s">
        <v>871</v>
      </c>
      <c r="B8" s="423" t="s">
        <v>872</v>
      </c>
      <c r="C8" s="423" t="s">
        <v>873</v>
      </c>
      <c r="D8" s="423" t="s">
        <v>874</v>
      </c>
    </row>
    <row r="9" spans="1:4" ht="41.4" x14ac:dyDescent="0.3">
      <c r="A9" s="423" t="s">
        <v>1043</v>
      </c>
      <c r="B9" s="423" t="s">
        <v>875</v>
      </c>
      <c r="C9" s="423" t="s">
        <v>876</v>
      </c>
      <c r="D9" s="423" t="s">
        <v>877</v>
      </c>
    </row>
    <row r="10" spans="1:4" s="257" customFormat="1" ht="28.5" customHeight="1" x14ac:dyDescent="0.3">
      <c r="A10" s="977" t="s">
        <v>864</v>
      </c>
      <c r="B10" s="977"/>
      <c r="C10" s="977"/>
      <c r="D10" s="977"/>
    </row>
  </sheetData>
  <mergeCells count="8">
    <mergeCell ref="A2:D2"/>
    <mergeCell ref="C4:C5"/>
    <mergeCell ref="A10:D10"/>
    <mergeCell ref="A4:A5"/>
    <mergeCell ref="B4:B5"/>
    <mergeCell ref="D4:D5"/>
    <mergeCell ref="B6:D6"/>
    <mergeCell ref="B7:D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FF09-10A2-4CD3-9320-D903A79A0E9A}">
  <dimension ref="A1:F20"/>
  <sheetViews>
    <sheetView showGridLines="0" workbookViewId="0">
      <selection activeCell="E14" sqref="E14"/>
    </sheetView>
  </sheetViews>
  <sheetFormatPr baseColWidth="10" defaultColWidth="11.44140625" defaultRowHeight="13.8" x14ac:dyDescent="0.3"/>
  <cols>
    <col min="1" max="1" width="21" style="382" customWidth="1"/>
    <col min="2" max="2" width="25.88671875" style="382" customWidth="1"/>
    <col min="3" max="3" width="25.33203125" style="382" customWidth="1"/>
    <col min="4" max="4" width="23.33203125" style="382" customWidth="1"/>
    <col min="5" max="5" width="21.5546875" style="382" customWidth="1"/>
    <col min="6" max="6" width="20.6640625" style="382" customWidth="1"/>
    <col min="7" max="16384" width="11.44140625" style="382"/>
  </cols>
  <sheetData>
    <row r="1" spans="1:6" ht="13.05" x14ac:dyDescent="0.3">
      <c r="A1" s="771" t="s">
        <v>1045</v>
      </c>
      <c r="B1" s="762"/>
      <c r="C1" s="762"/>
      <c r="D1" s="762"/>
      <c r="E1" s="762"/>
      <c r="F1" s="762"/>
    </row>
    <row r="2" spans="1:6" x14ac:dyDescent="0.3">
      <c r="A2" s="771" t="s">
        <v>1046</v>
      </c>
      <c r="B2" s="762"/>
      <c r="C2" s="762"/>
      <c r="D2" s="762"/>
      <c r="E2" s="762"/>
      <c r="F2" s="762"/>
    </row>
    <row r="3" spans="1:6" ht="13.05" x14ac:dyDescent="0.3">
      <c r="A3" s="424" t="s">
        <v>1047</v>
      </c>
      <c r="B3" s="762"/>
      <c r="C3" s="762"/>
      <c r="D3" s="762"/>
      <c r="E3" s="762"/>
      <c r="F3" s="762"/>
    </row>
    <row r="4" spans="1:6" ht="13.05" x14ac:dyDescent="0.3">
      <c r="A4" s="424"/>
      <c r="B4" s="762"/>
      <c r="C4" s="762"/>
      <c r="D4" s="762"/>
      <c r="E4" s="762"/>
      <c r="F4" s="762"/>
    </row>
    <row r="5" spans="1:6" ht="15" customHeight="1" x14ac:dyDescent="0.3">
      <c r="A5" s="1009" t="s">
        <v>878</v>
      </c>
      <c r="B5" s="1013" t="s">
        <v>879</v>
      </c>
      <c r="C5" s="1015" t="s">
        <v>880</v>
      </c>
      <c r="D5" s="1013"/>
      <c r="E5" s="1016" t="s">
        <v>881</v>
      </c>
      <c r="F5" s="1013"/>
    </row>
    <row r="6" spans="1:6" x14ac:dyDescent="0.3">
      <c r="A6" s="1010"/>
      <c r="B6" s="1014"/>
      <c r="C6" s="779" t="s">
        <v>882</v>
      </c>
      <c r="D6" s="780" t="s">
        <v>146</v>
      </c>
      <c r="E6" s="781" t="s">
        <v>882</v>
      </c>
      <c r="F6" s="780" t="s">
        <v>146</v>
      </c>
    </row>
    <row r="7" spans="1:6" ht="15.75" customHeight="1" x14ac:dyDescent="0.3">
      <c r="A7" s="1011" t="s">
        <v>883</v>
      </c>
      <c r="B7" s="790" t="s">
        <v>860</v>
      </c>
      <c r="C7" s="783">
        <v>3.2000000000000001E-2</v>
      </c>
      <c r="D7" s="783">
        <v>0.23100000000000001</v>
      </c>
      <c r="E7" s="792">
        <v>3.3000000000000002E-2</v>
      </c>
      <c r="F7" s="784">
        <v>0.23100000000000001</v>
      </c>
    </row>
    <row r="8" spans="1:6" ht="16.5" customHeight="1" x14ac:dyDescent="0.3">
      <c r="A8" s="1011"/>
      <c r="B8" s="791" t="s">
        <v>861</v>
      </c>
      <c r="C8" s="782">
        <v>2.5999999999999999E-2</v>
      </c>
      <c r="D8" s="782">
        <v>0.25600000000000001</v>
      </c>
      <c r="E8" s="793">
        <v>3.3000000000000002E-2</v>
      </c>
      <c r="F8" s="786">
        <v>0.26600000000000001</v>
      </c>
    </row>
    <row r="9" spans="1:6" x14ac:dyDescent="0.3">
      <c r="A9" s="1011"/>
      <c r="B9" s="791" t="s">
        <v>862</v>
      </c>
      <c r="C9" s="782">
        <v>1.6E-2</v>
      </c>
      <c r="D9" s="782">
        <v>0.25700000000000001</v>
      </c>
      <c r="E9" s="793">
        <v>2.3E-2</v>
      </c>
      <c r="F9" s="786">
        <v>0.28899999999999998</v>
      </c>
    </row>
    <row r="10" spans="1:6" x14ac:dyDescent="0.3">
      <c r="A10" s="1011"/>
      <c r="B10" s="791" t="s">
        <v>863</v>
      </c>
      <c r="C10" s="782">
        <v>1.0999999999999999E-2</v>
      </c>
      <c r="D10" s="782">
        <v>0.25700000000000001</v>
      </c>
      <c r="E10" s="793">
        <v>1.6E-2</v>
      </c>
      <c r="F10" s="786">
        <v>0.308</v>
      </c>
    </row>
    <row r="11" spans="1:6" x14ac:dyDescent="0.3">
      <c r="A11" s="1015" t="s">
        <v>884</v>
      </c>
      <c r="B11" s="779" t="s">
        <v>860</v>
      </c>
      <c r="C11" s="792">
        <v>0.03</v>
      </c>
      <c r="D11" s="784">
        <v>0.22900000000000001</v>
      </c>
      <c r="E11" s="783">
        <v>3.1E-2</v>
      </c>
      <c r="F11" s="784">
        <v>0.23</v>
      </c>
    </row>
    <row r="12" spans="1:6" x14ac:dyDescent="0.3">
      <c r="A12" s="1011"/>
      <c r="B12" s="785" t="s">
        <v>861</v>
      </c>
      <c r="C12" s="793">
        <v>2.5999999999999999E-2</v>
      </c>
      <c r="D12" s="786">
        <v>0.248</v>
      </c>
      <c r="E12" s="782">
        <v>3.3000000000000002E-2</v>
      </c>
      <c r="F12" s="786">
        <v>0.25900000000000001</v>
      </c>
    </row>
    <row r="13" spans="1:6" x14ac:dyDescent="0.3">
      <c r="A13" s="1011"/>
      <c r="B13" s="785" t="s">
        <v>862</v>
      </c>
      <c r="C13" s="793">
        <v>1.4999999999999999E-2</v>
      </c>
      <c r="D13" s="786">
        <v>0.249</v>
      </c>
      <c r="E13" s="782">
        <v>2.3E-2</v>
      </c>
      <c r="F13" s="786">
        <v>0.28100000000000003</v>
      </c>
    </row>
    <row r="14" spans="1:6" x14ac:dyDescent="0.3">
      <c r="A14" s="1012"/>
      <c r="B14" s="785" t="s">
        <v>863</v>
      </c>
      <c r="C14" s="793">
        <v>0.01</v>
      </c>
      <c r="D14" s="786">
        <v>0.247</v>
      </c>
      <c r="E14" s="782">
        <v>1.6E-2</v>
      </c>
      <c r="F14" s="786">
        <v>0.29799999999999999</v>
      </c>
    </row>
    <row r="15" spans="1:6" x14ac:dyDescent="0.3">
      <c r="A15" s="1011" t="s">
        <v>885</v>
      </c>
      <c r="B15" s="779" t="s">
        <v>860</v>
      </c>
      <c r="C15" s="792">
        <v>2.9000000000000001E-2</v>
      </c>
      <c r="D15" s="783">
        <v>0.22800000000000001</v>
      </c>
      <c r="E15" s="792">
        <v>2.9000000000000001E-2</v>
      </c>
      <c r="F15" s="784">
        <v>0.22800000000000001</v>
      </c>
    </row>
    <row r="16" spans="1:6" x14ac:dyDescent="0.3">
      <c r="A16" s="1011"/>
      <c r="B16" s="785" t="s">
        <v>861</v>
      </c>
      <c r="C16" s="793">
        <v>2.4E-2</v>
      </c>
      <c r="D16" s="782">
        <v>0.24099999999999999</v>
      </c>
      <c r="E16" s="793">
        <v>3.2000000000000001E-2</v>
      </c>
      <c r="F16" s="786">
        <v>0.252</v>
      </c>
    </row>
    <row r="17" spans="1:6" x14ac:dyDescent="0.3">
      <c r="A17" s="1011"/>
      <c r="B17" s="785" t="s">
        <v>862</v>
      </c>
      <c r="C17" s="793">
        <v>1.4999999999999999E-2</v>
      </c>
      <c r="D17" s="782">
        <v>0.24099999999999999</v>
      </c>
      <c r="E17" s="793">
        <v>2.3E-2</v>
      </c>
      <c r="F17" s="786">
        <v>0.27300000000000002</v>
      </c>
    </row>
    <row r="18" spans="1:6" x14ac:dyDescent="0.3">
      <c r="A18" s="1012"/>
      <c r="B18" s="787" t="s">
        <v>863</v>
      </c>
      <c r="C18" s="794">
        <v>0.01</v>
      </c>
      <c r="D18" s="788">
        <v>0.23899999999999999</v>
      </c>
      <c r="E18" s="794">
        <v>1.6E-2</v>
      </c>
      <c r="F18" s="789">
        <v>0.28999999999999998</v>
      </c>
    </row>
    <row r="19" spans="1:6" ht="16.5" customHeight="1" x14ac:dyDescent="0.3">
      <c r="A19" s="778" t="s">
        <v>864</v>
      </c>
      <c r="B19" s="778"/>
      <c r="C19" s="778"/>
      <c r="D19" s="778"/>
      <c r="E19" s="778"/>
      <c r="F19" s="778"/>
    </row>
    <row r="20" spans="1:6" ht="13.05" x14ac:dyDescent="0.3">
      <c r="A20" s="777"/>
      <c r="B20" s="762"/>
      <c r="C20" s="762"/>
      <c r="D20" s="762"/>
      <c r="E20" s="762"/>
      <c r="F20" s="762"/>
    </row>
  </sheetData>
  <mergeCells count="7">
    <mergeCell ref="A15:A18"/>
    <mergeCell ref="A5:A6"/>
    <mergeCell ref="B5:B6"/>
    <mergeCell ref="C5:D5"/>
    <mergeCell ref="E5:F5"/>
    <mergeCell ref="A7:A10"/>
    <mergeCell ref="A11:A14"/>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9F92-6200-402C-B990-95F6AF31FB63}">
  <dimension ref="A1:B54"/>
  <sheetViews>
    <sheetView showGridLines="0" workbookViewId="0">
      <selection activeCell="E14" sqref="E14"/>
    </sheetView>
  </sheetViews>
  <sheetFormatPr baseColWidth="10" defaultColWidth="11.44140625" defaultRowHeight="13.8" x14ac:dyDescent="0.3"/>
  <cols>
    <col min="1" max="1" width="52.33203125" style="382" customWidth="1"/>
    <col min="2" max="2" width="56" style="382" customWidth="1"/>
    <col min="3" max="16384" width="11.44140625" style="382"/>
  </cols>
  <sheetData>
    <row r="1" spans="1:2" x14ac:dyDescent="0.3">
      <c r="A1" s="1018" t="s">
        <v>1048</v>
      </c>
      <c r="B1" s="1018"/>
    </row>
    <row r="2" spans="1:2" x14ac:dyDescent="0.3">
      <c r="A2" s="1018" t="s">
        <v>1049</v>
      </c>
      <c r="B2" s="1018"/>
    </row>
    <row r="3" spans="1:2" ht="13.05" x14ac:dyDescent="0.3">
      <c r="A3" s="795"/>
      <c r="B3" s="795"/>
    </row>
    <row r="4" spans="1:2" s="752" customFormat="1" x14ac:dyDescent="0.3">
      <c r="A4" s="796" t="s">
        <v>886</v>
      </c>
      <c r="B4" s="796" t="s">
        <v>887</v>
      </c>
    </row>
    <row r="5" spans="1:2" s="752" customFormat="1" ht="27" customHeight="1" x14ac:dyDescent="0.3">
      <c r="A5" s="1017" t="s">
        <v>888</v>
      </c>
      <c r="B5" s="1017"/>
    </row>
    <row r="6" spans="1:2" s="752" customFormat="1" ht="25.5" customHeight="1" x14ac:dyDescent="0.3">
      <c r="A6" s="1017" t="s">
        <v>889</v>
      </c>
      <c r="B6" s="1017"/>
    </row>
    <row r="7" spans="1:2" x14ac:dyDescent="0.3">
      <c r="A7" s="797" t="s">
        <v>890</v>
      </c>
      <c r="B7" s="797" t="s">
        <v>891</v>
      </c>
    </row>
    <row r="8" spans="1:2" x14ac:dyDescent="0.3">
      <c r="A8" s="797" t="s">
        <v>890</v>
      </c>
      <c r="B8" s="797" t="s">
        <v>892</v>
      </c>
    </row>
    <row r="9" spans="1:2" x14ac:dyDescent="0.3">
      <c r="A9" s="797" t="s">
        <v>890</v>
      </c>
      <c r="B9" s="797" t="s">
        <v>893</v>
      </c>
    </row>
    <row r="10" spans="1:2" x14ac:dyDescent="0.3">
      <c r="A10" s="797" t="s">
        <v>890</v>
      </c>
      <c r="B10" s="797" t="s">
        <v>894</v>
      </c>
    </row>
    <row r="11" spans="1:2" x14ac:dyDescent="0.3">
      <c r="A11" s="797" t="s">
        <v>890</v>
      </c>
      <c r="B11" s="797" t="s">
        <v>895</v>
      </c>
    </row>
    <row r="12" spans="1:2" x14ac:dyDescent="0.3">
      <c r="A12" s="797" t="s">
        <v>896</v>
      </c>
      <c r="B12" s="797" t="s">
        <v>897</v>
      </c>
    </row>
    <row r="13" spans="1:2" x14ac:dyDescent="0.3">
      <c r="A13" s="797" t="s">
        <v>896</v>
      </c>
      <c r="B13" s="797" t="s">
        <v>898</v>
      </c>
    </row>
    <row r="14" spans="1:2" x14ac:dyDescent="0.3">
      <c r="A14" s="797" t="s">
        <v>896</v>
      </c>
      <c r="B14" s="797" t="s">
        <v>899</v>
      </c>
    </row>
    <row r="15" spans="1:2" x14ac:dyDescent="0.3">
      <c r="A15" s="797" t="s">
        <v>896</v>
      </c>
      <c r="B15" s="797" t="s">
        <v>900</v>
      </c>
    </row>
    <row r="16" spans="1:2" x14ac:dyDescent="0.3">
      <c r="A16" s="797" t="s">
        <v>896</v>
      </c>
      <c r="B16" s="797" t="s">
        <v>901</v>
      </c>
    </row>
    <row r="17" spans="1:2" x14ac:dyDescent="0.3">
      <c r="A17" s="797" t="s">
        <v>902</v>
      </c>
      <c r="B17" s="797" t="s">
        <v>903</v>
      </c>
    </row>
    <row r="18" spans="1:2" x14ac:dyDescent="0.3">
      <c r="A18" s="797" t="s">
        <v>904</v>
      </c>
      <c r="B18" s="797" t="s">
        <v>905</v>
      </c>
    </row>
    <row r="19" spans="1:2" s="681" customFormat="1" ht="27.75" customHeight="1" x14ac:dyDescent="0.3">
      <c r="A19" s="1017" t="s">
        <v>906</v>
      </c>
      <c r="B19" s="1017"/>
    </row>
    <row r="20" spans="1:2" x14ac:dyDescent="0.3">
      <c r="A20" s="797" t="s">
        <v>890</v>
      </c>
      <c r="B20" s="797" t="s">
        <v>907</v>
      </c>
    </row>
    <row r="21" spans="1:2" x14ac:dyDescent="0.3">
      <c r="A21" s="797" t="s">
        <v>890</v>
      </c>
      <c r="B21" s="797" t="s">
        <v>908</v>
      </c>
    </row>
    <row r="22" spans="1:2" x14ac:dyDescent="0.3">
      <c r="A22" s="797" t="s">
        <v>890</v>
      </c>
      <c r="B22" s="797" t="s">
        <v>909</v>
      </c>
    </row>
    <row r="23" spans="1:2" x14ac:dyDescent="0.3">
      <c r="A23" s="797" t="s">
        <v>890</v>
      </c>
      <c r="B23" s="797" t="s">
        <v>910</v>
      </c>
    </row>
    <row r="24" spans="1:2" x14ac:dyDescent="0.3">
      <c r="A24" s="797" t="s">
        <v>890</v>
      </c>
      <c r="B24" s="797" t="s">
        <v>911</v>
      </c>
    </row>
    <row r="25" spans="1:2" x14ac:dyDescent="0.3">
      <c r="A25" s="797" t="s">
        <v>890</v>
      </c>
      <c r="B25" s="797" t="s">
        <v>912</v>
      </c>
    </row>
    <row r="26" spans="1:2" x14ac:dyDescent="0.3">
      <c r="A26" s="797" t="s">
        <v>890</v>
      </c>
      <c r="B26" s="797" t="s">
        <v>913</v>
      </c>
    </row>
    <row r="27" spans="1:2" x14ac:dyDescent="0.3">
      <c r="A27" s="797" t="s">
        <v>890</v>
      </c>
      <c r="B27" s="797" t="s">
        <v>914</v>
      </c>
    </row>
    <row r="28" spans="1:2" x14ac:dyDescent="0.3">
      <c r="A28" s="797" t="s">
        <v>890</v>
      </c>
      <c r="B28" s="797" t="s">
        <v>915</v>
      </c>
    </row>
    <row r="29" spans="1:2" x14ac:dyDescent="0.3">
      <c r="A29" s="797" t="s">
        <v>890</v>
      </c>
      <c r="B29" s="797" t="s">
        <v>916</v>
      </c>
    </row>
    <row r="30" spans="1:2" x14ac:dyDescent="0.3">
      <c r="A30" s="797" t="s">
        <v>890</v>
      </c>
      <c r="B30" s="797" t="s">
        <v>917</v>
      </c>
    </row>
    <row r="31" spans="1:2" x14ac:dyDescent="0.3">
      <c r="A31" s="797" t="s">
        <v>890</v>
      </c>
      <c r="B31" s="797" t="s">
        <v>918</v>
      </c>
    </row>
    <row r="32" spans="1:2" s="681" customFormat="1" ht="27" customHeight="1" x14ac:dyDescent="0.3">
      <c r="A32" s="1017" t="s">
        <v>919</v>
      </c>
      <c r="B32" s="1017"/>
    </row>
    <row r="33" spans="1:2" x14ac:dyDescent="0.3">
      <c r="A33" s="797" t="s">
        <v>896</v>
      </c>
      <c r="B33" s="797" t="s">
        <v>920</v>
      </c>
    </row>
    <row r="34" spans="1:2" x14ac:dyDescent="0.3">
      <c r="A34" s="797" t="s">
        <v>896</v>
      </c>
      <c r="B34" s="797" t="s">
        <v>921</v>
      </c>
    </row>
    <row r="35" spans="1:2" s="681" customFormat="1" ht="25.5" customHeight="1" x14ac:dyDescent="0.3">
      <c r="A35" s="1017" t="s">
        <v>922</v>
      </c>
      <c r="B35" s="1017"/>
    </row>
    <row r="36" spans="1:2" x14ac:dyDescent="0.3">
      <c r="A36" s="797" t="s">
        <v>890</v>
      </c>
      <c r="B36" s="797" t="s">
        <v>923</v>
      </c>
    </row>
    <row r="37" spans="1:2" x14ac:dyDescent="0.3">
      <c r="A37" s="797" t="s">
        <v>890</v>
      </c>
      <c r="B37" s="797" t="s">
        <v>924</v>
      </c>
    </row>
    <row r="38" spans="1:2" x14ac:dyDescent="0.3">
      <c r="A38" s="798" t="s">
        <v>896</v>
      </c>
      <c r="B38" s="798" t="s">
        <v>925</v>
      </c>
    </row>
    <row r="39" spans="1:2" x14ac:dyDescent="0.3">
      <c r="A39" s="798" t="s">
        <v>896</v>
      </c>
      <c r="B39" s="798" t="s">
        <v>926</v>
      </c>
    </row>
    <row r="40" spans="1:2" x14ac:dyDescent="0.3">
      <c r="A40" s="798" t="s">
        <v>896</v>
      </c>
      <c r="B40" s="798" t="s">
        <v>927</v>
      </c>
    </row>
    <row r="41" spans="1:2" x14ac:dyDescent="0.3">
      <c r="A41" s="798" t="s">
        <v>904</v>
      </c>
      <c r="B41" s="798" t="s">
        <v>928</v>
      </c>
    </row>
    <row r="42" spans="1:2" s="681" customFormat="1" ht="25.5" customHeight="1" x14ac:dyDescent="0.3">
      <c r="A42" s="1017" t="s">
        <v>929</v>
      </c>
      <c r="B42" s="1017"/>
    </row>
    <row r="43" spans="1:2" x14ac:dyDescent="0.3">
      <c r="A43" s="797" t="s">
        <v>890</v>
      </c>
      <c r="B43" s="797" t="s">
        <v>930</v>
      </c>
    </row>
    <row r="44" spans="1:2" x14ac:dyDescent="0.3">
      <c r="A44" s="797" t="s">
        <v>896</v>
      </c>
      <c r="B44" s="797" t="s">
        <v>931</v>
      </c>
    </row>
    <row r="45" spans="1:2" x14ac:dyDescent="0.3">
      <c r="A45" s="797" t="s">
        <v>896</v>
      </c>
      <c r="B45" s="797" t="s">
        <v>932</v>
      </c>
    </row>
    <row r="46" spans="1:2" x14ac:dyDescent="0.3">
      <c r="A46" s="797" t="s">
        <v>896</v>
      </c>
      <c r="B46" s="797" t="s">
        <v>933</v>
      </c>
    </row>
    <row r="47" spans="1:2" x14ac:dyDescent="0.3">
      <c r="A47" s="797" t="s">
        <v>896</v>
      </c>
      <c r="B47" s="797" t="s">
        <v>934</v>
      </c>
    </row>
    <row r="48" spans="1:2" x14ac:dyDescent="0.3">
      <c r="A48" s="798" t="s">
        <v>902</v>
      </c>
      <c r="B48" s="798" t="s">
        <v>935</v>
      </c>
    </row>
    <row r="49" spans="1:2" x14ac:dyDescent="0.3">
      <c r="A49" s="798" t="s">
        <v>902</v>
      </c>
      <c r="B49" s="798" t="s">
        <v>936</v>
      </c>
    </row>
    <row r="50" spans="1:2" x14ac:dyDescent="0.3">
      <c r="A50" s="798" t="s">
        <v>904</v>
      </c>
      <c r="B50" s="798" t="s">
        <v>937</v>
      </c>
    </row>
    <row r="51" spans="1:2" x14ac:dyDescent="0.3">
      <c r="A51" s="798" t="s">
        <v>938</v>
      </c>
      <c r="B51" s="798" t="s">
        <v>939</v>
      </c>
    </row>
    <row r="52" spans="1:2" x14ac:dyDescent="0.3">
      <c r="A52" s="798" t="s">
        <v>940</v>
      </c>
      <c r="B52" s="798" t="s">
        <v>941</v>
      </c>
    </row>
    <row r="53" spans="1:2" x14ac:dyDescent="0.3">
      <c r="A53" s="797" t="s">
        <v>940</v>
      </c>
      <c r="B53" s="797" t="s">
        <v>942</v>
      </c>
    </row>
    <row r="54" spans="1:2" x14ac:dyDescent="0.3">
      <c r="A54" s="258" t="s">
        <v>943</v>
      </c>
    </row>
  </sheetData>
  <mergeCells count="8">
    <mergeCell ref="A42:B42"/>
    <mergeCell ref="A1:B1"/>
    <mergeCell ref="A5:B5"/>
    <mergeCell ref="A6:B6"/>
    <mergeCell ref="A19:B19"/>
    <mergeCell ref="A32:B32"/>
    <mergeCell ref="A35:B35"/>
    <mergeCell ref="A2:B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A042-2311-4471-A3AB-5BFCE65B1431}">
  <dimension ref="A1:F13"/>
  <sheetViews>
    <sheetView showGridLines="0" workbookViewId="0">
      <selection activeCell="F11" sqref="F11"/>
    </sheetView>
  </sheetViews>
  <sheetFormatPr baseColWidth="10" defaultColWidth="11.44140625" defaultRowHeight="13.8" x14ac:dyDescent="0.3"/>
  <cols>
    <col min="1" max="1" width="35" style="4" customWidth="1"/>
    <col min="2" max="16384" width="11.44140625" style="4"/>
  </cols>
  <sheetData>
    <row r="1" spans="1:6" ht="13.05" x14ac:dyDescent="0.3">
      <c r="A1" s="1019" t="s">
        <v>1050</v>
      </c>
      <c r="B1" s="1019"/>
      <c r="C1" s="1019"/>
      <c r="D1" s="1019"/>
      <c r="E1" s="1019"/>
      <c r="F1" s="1019"/>
    </row>
    <row r="2" spans="1:6" ht="13.95" customHeight="1" x14ac:dyDescent="0.3">
      <c r="A2" s="1019" t="s">
        <v>1051</v>
      </c>
      <c r="B2" s="1019"/>
      <c r="C2" s="1019"/>
      <c r="D2" s="1019"/>
      <c r="E2" s="1019"/>
      <c r="F2" s="1019"/>
    </row>
    <row r="3" spans="1:6" ht="13.95" customHeight="1" x14ac:dyDescent="0.3">
      <c r="A3" s="799"/>
      <c r="B3" s="799"/>
      <c r="C3" s="799"/>
      <c r="D3" s="799"/>
      <c r="E3" s="799"/>
      <c r="F3" s="799"/>
    </row>
    <row r="4" spans="1:6" s="800" customFormat="1" x14ac:dyDescent="0.3">
      <c r="A4" s="1020" t="s">
        <v>944</v>
      </c>
      <c r="B4" s="1020" t="s">
        <v>945</v>
      </c>
      <c r="C4" s="1020"/>
      <c r="D4" s="1020" t="s">
        <v>946</v>
      </c>
      <c r="E4" s="1020"/>
      <c r="F4" s="1020"/>
    </row>
    <row r="5" spans="1:6" s="800" customFormat="1" ht="27.6" x14ac:dyDescent="0.3">
      <c r="A5" s="1020"/>
      <c r="B5" s="425" t="s">
        <v>947</v>
      </c>
      <c r="C5" s="425" t="s">
        <v>948</v>
      </c>
      <c r="D5" s="425" t="s">
        <v>949</v>
      </c>
      <c r="E5" s="425" t="s">
        <v>950</v>
      </c>
      <c r="F5" s="368" t="s">
        <v>951</v>
      </c>
    </row>
    <row r="6" spans="1:6" x14ac:dyDescent="0.3">
      <c r="A6" s="368" t="s">
        <v>952</v>
      </c>
      <c r="B6" s="425" t="s">
        <v>953</v>
      </c>
      <c r="C6" s="425" t="s">
        <v>954</v>
      </c>
      <c r="D6" s="369" t="s">
        <v>955</v>
      </c>
      <c r="E6" s="370" t="s">
        <v>956</v>
      </c>
      <c r="F6" s="99" t="s">
        <v>957</v>
      </c>
    </row>
    <row r="7" spans="1:6" x14ac:dyDescent="0.3">
      <c r="A7" s="371" t="s">
        <v>958</v>
      </c>
      <c r="B7" s="425" t="s">
        <v>959</v>
      </c>
      <c r="C7" s="425" t="s">
        <v>960</v>
      </c>
      <c r="D7" s="369" t="s">
        <v>961</v>
      </c>
      <c r="E7" s="369" t="s">
        <v>962</v>
      </c>
      <c r="F7" s="425" t="s">
        <v>963</v>
      </c>
    </row>
    <row r="8" spans="1:6" x14ac:dyDescent="0.3">
      <c r="A8" s="372" t="s">
        <v>964</v>
      </c>
      <c r="B8" s="373" t="s">
        <v>965</v>
      </c>
      <c r="C8" s="373" t="s">
        <v>966</v>
      </c>
      <c r="D8" s="374" t="s">
        <v>967</v>
      </c>
      <c r="E8" s="374" t="s">
        <v>968</v>
      </c>
      <c r="F8" s="373" t="s">
        <v>969</v>
      </c>
    </row>
    <row r="9" spans="1:6" x14ac:dyDescent="0.3">
      <c r="A9" s="372" t="s">
        <v>970</v>
      </c>
      <c r="B9" s="373" t="s">
        <v>971</v>
      </c>
      <c r="C9" s="373" t="s">
        <v>972</v>
      </c>
      <c r="D9" s="374" t="s">
        <v>973</v>
      </c>
      <c r="E9" s="374" t="s">
        <v>974</v>
      </c>
      <c r="F9" s="373" t="s">
        <v>975</v>
      </c>
    </row>
    <row r="10" spans="1:6" x14ac:dyDescent="0.3">
      <c r="A10" s="371" t="s">
        <v>976</v>
      </c>
      <c r="B10" s="425" t="s">
        <v>977</v>
      </c>
      <c r="C10" s="425" t="s">
        <v>978</v>
      </c>
      <c r="D10" s="369" t="s">
        <v>979</v>
      </c>
      <c r="E10" s="369" t="s">
        <v>980</v>
      </c>
      <c r="F10" s="425" t="s">
        <v>981</v>
      </c>
    </row>
    <row r="11" spans="1:6" ht="15" x14ac:dyDescent="0.3">
      <c r="A11" s="368" t="s">
        <v>982</v>
      </c>
      <c r="B11" s="425" t="s">
        <v>1052</v>
      </c>
      <c r="C11" s="425" t="s">
        <v>983</v>
      </c>
      <c r="D11" s="369" t="s">
        <v>984</v>
      </c>
      <c r="E11" s="369" t="s">
        <v>985</v>
      </c>
      <c r="F11" s="425" t="s">
        <v>983</v>
      </c>
    </row>
    <row r="12" spans="1:6" ht="30.75" customHeight="1" x14ac:dyDescent="0.3">
      <c r="A12" s="869" t="s">
        <v>986</v>
      </c>
      <c r="B12" s="869"/>
      <c r="C12" s="869"/>
      <c r="D12" s="869"/>
      <c r="E12" s="869"/>
      <c r="F12" s="869"/>
    </row>
    <row r="13" spans="1:6" x14ac:dyDescent="0.3">
      <c r="A13" s="413" t="s">
        <v>943</v>
      </c>
    </row>
  </sheetData>
  <mergeCells count="6">
    <mergeCell ref="A1:F1"/>
    <mergeCell ref="A4:A5"/>
    <mergeCell ref="B4:C4"/>
    <mergeCell ref="D4:F4"/>
    <mergeCell ref="A12:F12"/>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72</vt:i4>
      </vt:variant>
      <vt:variant>
        <vt:lpstr>Rangos con nombre</vt:lpstr>
      </vt:variant>
      <vt:variant>
        <vt:i4>4</vt:i4>
      </vt:variant>
    </vt:vector>
  </HeadingPairs>
  <TitlesOfParts>
    <vt:vector size="76" baseType="lpstr">
      <vt:lpstr>C I.1.1</vt:lpstr>
      <vt:lpstr>C I.2.1</vt:lpstr>
      <vt:lpstr>C I.2.2</vt:lpstr>
      <vt:lpstr>C I.2.3</vt:lpstr>
      <vt:lpstr>C I.3.1</vt:lpstr>
      <vt:lpstr>C I.4.1</vt:lpstr>
      <vt:lpstr>C 1.4.2</vt:lpstr>
      <vt:lpstr>C I.5.1</vt:lpstr>
      <vt:lpstr>C.I.6.1</vt:lpstr>
      <vt:lpstr>C.I.7.1</vt:lpstr>
      <vt:lpstr>C.I.7.2</vt:lpstr>
      <vt:lpstr>C.I.8.1</vt:lpstr>
      <vt:lpstr>C II.1.1</vt:lpstr>
      <vt:lpstr>C II.1.2</vt:lpstr>
      <vt:lpstr>C II.2.1</vt:lpstr>
      <vt:lpstr>C II.2.2</vt:lpstr>
      <vt:lpstr>C II.2.3</vt:lpstr>
      <vt:lpstr>C.II.3.1</vt:lpstr>
      <vt:lpstr>C.II.3.2</vt:lpstr>
      <vt:lpstr>C.II.4.1</vt:lpstr>
      <vt:lpstr>C.II.4.2</vt:lpstr>
      <vt:lpstr>C.II.5.1</vt:lpstr>
      <vt:lpstr>C II.6.1</vt:lpstr>
      <vt:lpstr>C III.3.1</vt:lpstr>
      <vt:lpstr>C.III.4.1</vt:lpstr>
      <vt:lpstr>C.III.4.2</vt:lpstr>
      <vt:lpstr>C.III.4.3</vt:lpstr>
      <vt:lpstr>C.III.4.4</vt:lpstr>
      <vt:lpstr>C.III.5.1</vt:lpstr>
      <vt:lpstr>C.III.5.2</vt:lpstr>
      <vt:lpstr>C.III.6.1</vt:lpstr>
      <vt:lpstr>C.III.6.2</vt:lpstr>
      <vt:lpstr>C.III.7.1</vt:lpstr>
      <vt:lpstr>C.III.8.1</vt:lpstr>
      <vt:lpstr>C A.I.1</vt:lpstr>
      <vt:lpstr>C A.I.2</vt:lpstr>
      <vt:lpstr>C A.I.3</vt:lpstr>
      <vt:lpstr>C A.I.4</vt:lpstr>
      <vt:lpstr>C A.I.5</vt:lpstr>
      <vt:lpstr>C A.I.6</vt:lpstr>
      <vt:lpstr>C A.I.7</vt:lpstr>
      <vt:lpstr>C A.I.8</vt:lpstr>
      <vt:lpstr>C.A.II.1</vt:lpstr>
      <vt:lpstr>C.A.II.2</vt:lpstr>
      <vt:lpstr>C.A.II.3</vt:lpstr>
      <vt:lpstr>C.A.II.4</vt:lpstr>
      <vt:lpstr>C.A.II.5</vt:lpstr>
      <vt:lpstr>C.A.II.6</vt:lpstr>
      <vt:lpstr>C.A.II.7</vt:lpstr>
      <vt:lpstr>C.A.II.8</vt:lpstr>
      <vt:lpstr>C.A.II.9</vt:lpstr>
      <vt:lpstr>C.A.II.10</vt:lpstr>
      <vt:lpstr>C.A.II.11</vt:lpstr>
      <vt:lpstr>C.A.II.12</vt:lpstr>
      <vt:lpstr>C.A.II.13</vt:lpstr>
      <vt:lpstr>C.A.III.1</vt:lpstr>
      <vt:lpstr>C.A.III.2</vt:lpstr>
      <vt:lpstr>C.A.III.3</vt:lpstr>
      <vt:lpstr>C R.1.1</vt:lpstr>
      <vt:lpstr>C R.2.1</vt:lpstr>
      <vt:lpstr>C R.2.2</vt:lpstr>
      <vt:lpstr>C R.2.3</vt:lpstr>
      <vt:lpstr>C R.3.1</vt:lpstr>
      <vt:lpstr>C R.3.2</vt:lpstr>
      <vt:lpstr>C R.3.3</vt:lpstr>
      <vt:lpstr>C R.4.1</vt:lpstr>
      <vt:lpstr>C R.4.2</vt:lpstr>
      <vt:lpstr>C R.5.1</vt:lpstr>
      <vt:lpstr>C R.5.2</vt:lpstr>
      <vt:lpstr>C R.5.3</vt:lpstr>
      <vt:lpstr>C R.6.1</vt:lpstr>
      <vt:lpstr>C R.6.2</vt:lpstr>
      <vt:lpstr>'C R.1.1'!_ftn1</vt:lpstr>
      <vt:lpstr>'C R.1.1'!_ftn2</vt:lpstr>
      <vt:lpstr>'C R.1.1'!_ftnref1</vt:lpstr>
      <vt:lpstr>'C R.1.1'!_ftnref2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Javiera V.</dc:creator>
  <cp:keywords/>
  <dc:description/>
  <cp:lastModifiedBy>Nicolás</cp:lastModifiedBy>
  <cp:revision/>
  <dcterms:created xsi:type="dcterms:W3CDTF">2021-01-21T19:52:53Z</dcterms:created>
  <dcterms:modified xsi:type="dcterms:W3CDTF">2021-02-08T20:23:12Z</dcterms:modified>
  <cp:category/>
  <cp:contentStatus/>
</cp:coreProperties>
</file>