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https://dipres-my.sharepoint.com/personal/jchamorro_dipres_gob_cl/Documents/IFP/IV trimestre/datos/Datos BE/5 de febrero/Cuadros/"/>
    </mc:Choice>
  </mc:AlternateContent>
  <xr:revisionPtr revIDLastSave="1311" documentId="13_ncr:1_{2BFF9B36-2F1F-494F-8EAF-8AD4BCB51BBC}" xr6:coauthVersionLast="46" xr6:coauthVersionMax="46" xr10:uidLastSave="{3B244FF8-18E3-4DB5-9BF1-AFB6518454D8}"/>
  <bookViews>
    <workbookView xWindow="-108" yWindow="-108" windowWidth="23256" windowHeight="12576" tabRatio="890" firstSheet="29" activeTab="30" xr2:uid="{6799923E-7823-43CE-A330-572BB6F08A7D}"/>
  </bookViews>
  <sheets>
    <sheet name="C I.1.1" sheetId="9" r:id="rId1"/>
    <sheet name="C I.2.1" sheetId="4" r:id="rId2"/>
    <sheet name="C I.2.2" sheetId="5" r:id="rId3"/>
    <sheet name="C I.2.3" sheetId="6" r:id="rId4"/>
    <sheet name="C I.3.1" sheetId="13" r:id="rId5"/>
    <sheet name="C I.4.1" sheetId="7" r:id="rId6"/>
    <sheet name="C 1.4.2" sheetId="8" r:id="rId7"/>
    <sheet name="C I.5.1" sheetId="14" r:id="rId8"/>
    <sheet name="C.I.6.1" sheetId="23" r:id="rId9"/>
    <sheet name="C.I.7.1" sheetId="24" r:id="rId10"/>
    <sheet name="C.I.7.2" sheetId="25" r:id="rId11"/>
    <sheet name="C.I.8.1" sheetId="26" r:id="rId12"/>
    <sheet name="C II.1.1" sheetId="12" r:id="rId13"/>
    <sheet name="C II.1.2" sheetId="10" r:id="rId14"/>
    <sheet name="C II.2.1" sheetId="1" r:id="rId15"/>
    <sheet name="C II.2.2" sheetId="2" r:id="rId16"/>
    <sheet name="C II.2.3" sheetId="3" r:id="rId17"/>
    <sheet name="C.II.3.1" sheetId="28" r:id="rId18"/>
    <sheet name="C.II.3.2" sheetId="29" r:id="rId19"/>
    <sheet name="C.II.4.1" sheetId="30" r:id="rId20"/>
    <sheet name="C.II.4.2" sheetId="31" r:id="rId21"/>
    <sheet name="C.II.5.1" sheetId="32" r:id="rId22"/>
    <sheet name="C II.6.1" sheetId="73" r:id="rId23"/>
    <sheet name="C III.3.1" sheetId="11" r:id="rId24"/>
    <sheet name="C.III.4.1" sheetId="33" r:id="rId25"/>
    <sheet name="C.III.4.2" sheetId="42" r:id="rId26"/>
    <sheet name="C.III.4.3" sheetId="34" r:id="rId27"/>
    <sheet name="C.III.4.4" sheetId="35" r:id="rId28"/>
    <sheet name="C.III.5.1" sheetId="36" r:id="rId29"/>
    <sheet name="C.III.5.2" sheetId="37" r:id="rId30"/>
    <sheet name="C.III.6.1" sheetId="38" r:id="rId31"/>
    <sheet name="C.III.6.2" sheetId="39" r:id="rId32"/>
    <sheet name="C.III.7.1" sheetId="40" r:id="rId33"/>
    <sheet name="C.III.8.1" sheetId="74" r:id="rId34"/>
    <sheet name="C A.I.1" sheetId="15" r:id="rId35"/>
    <sheet name="C A.I.2" sheetId="16" r:id="rId36"/>
    <sheet name="C A.I.3" sheetId="17" r:id="rId37"/>
    <sheet name="C A.I.4" sheetId="18" r:id="rId38"/>
    <sheet name="C A.I.5" sheetId="19" r:id="rId39"/>
    <sheet name="C A.I.6" sheetId="20" r:id="rId40"/>
    <sheet name="C A.I.7" sheetId="21" r:id="rId41"/>
    <sheet name="C A.I.8" sheetId="22" r:id="rId42"/>
    <sheet name="C.A.II.1" sheetId="60" r:id="rId43"/>
    <sheet name="C.A.II.2" sheetId="61" r:id="rId44"/>
    <sheet name="C.A.II.3" sheetId="62" r:id="rId45"/>
    <sheet name="C.A.II.4" sheetId="63" r:id="rId46"/>
    <sheet name="C.A.II.5" sheetId="64" r:id="rId47"/>
    <sheet name="C.A.II.6" sheetId="65" r:id="rId48"/>
    <sheet name="C.A.II.7" sheetId="66" r:id="rId49"/>
    <sheet name="C.A.II.8" sheetId="67" r:id="rId50"/>
    <sheet name="C.A.II.9" sheetId="68" r:id="rId51"/>
    <sheet name="C.A.II.10" sheetId="69" r:id="rId52"/>
    <sheet name="C.A.II.11" sheetId="70" r:id="rId53"/>
    <sheet name="C.A.II.12" sheetId="71" r:id="rId54"/>
    <sheet name="C.A.II.13" sheetId="72" r:id="rId55"/>
    <sheet name="C.A.III.1" sheetId="43" r:id="rId56"/>
    <sheet name="C.A.III.2" sheetId="44" r:id="rId57"/>
    <sheet name="C.A.III.3" sheetId="45" r:id="rId58"/>
    <sheet name="C R.1.1" sheetId="46" r:id="rId59"/>
    <sheet name="C R.2.1" sheetId="47" r:id="rId60"/>
    <sheet name="C R.2.2" sheetId="48" r:id="rId61"/>
    <sheet name="C R.2.3" sheetId="49" r:id="rId62"/>
    <sheet name="C R.3.1" sheetId="50" r:id="rId63"/>
    <sheet name="C R.3.2" sheetId="51" r:id="rId64"/>
    <sheet name="C R.3.3" sheetId="52" r:id="rId65"/>
    <sheet name="C R.4.1" sheetId="53" r:id="rId66"/>
    <sheet name="C R.4.2" sheetId="54" r:id="rId67"/>
    <sheet name="C R.5.1" sheetId="55" r:id="rId68"/>
    <sheet name="C R.5.2" sheetId="56" r:id="rId69"/>
    <sheet name="C R.5.3" sheetId="57" r:id="rId70"/>
    <sheet name="C R.6.1" sheetId="58" r:id="rId71"/>
    <sheet name="C R.6.2" sheetId="59" r:id="rId72"/>
  </sheets>
  <externalReferences>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__C">[1]A!#REF!</definedName>
    <definedName name="_0012TC">#REF!</definedName>
    <definedName name="_0106TC">[2]Hoja1!$B$77:$D$94</definedName>
    <definedName name="_0112TC">[2]Hoja1!$B$77:$E$94</definedName>
    <definedName name="_1INT_DEBT">'[3]12. Table 3-7'!#REF!</definedName>
    <definedName name="_C">[4]A!#REF!</definedName>
    <definedName name="_Fill" hidden="1">[5]CHIL5050!$C$5:$BK$5</definedName>
    <definedName name="_ftn1" localSheetId="58">'C R.1.1'!$A$43</definedName>
    <definedName name="_ftn2" localSheetId="58">'C R.1.1'!$A$44</definedName>
    <definedName name="_ftnref1" localSheetId="58">'C R.1.1'!$D$4</definedName>
    <definedName name="_ftnref2" localSheetId="58">'C R.1.1'!$B$7</definedName>
    <definedName name="_msoanchor_2">'[6]C R.1.1'!#REF!</definedName>
    <definedName name="_Parse_Out" hidden="1">[5]CHIL5050!$B$5</definedName>
    <definedName name="A">[1]A!$A$203:$K$210</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[4]A!#REF!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'[7]Spread LA'!#REF!</definedName>
    <definedName name="A_6" hidden="1">#REF!</definedName>
    <definedName name="A_7" hidden="1">#REF!</definedName>
    <definedName name="A_8" hidden="1">#REF!</definedName>
    <definedName name="A_9" hidden="1">'[8]Resumen '!#REF!</definedName>
    <definedName name="aaaa">[2]Hoja1!$B$5:$E$63</definedName>
    <definedName name="aaaaa">[2]Hoja1!$B$5:$E$63</definedName>
    <definedName name="ADJGDPDATA">'[9]Baseline (GDP) (adj for timing)'!$A$10:$U$77</definedName>
    <definedName name="ADJGDPDATALABELS">'[9]Baseline (GDP) (adj for timing)'!$A$9:$U$9</definedName>
    <definedName name="Aii">[1]A!#REF!</definedName>
    <definedName name="AII_2">#REF!</definedName>
    <definedName name="Amortizaciones">#REF!</definedName>
    <definedName name="_xlnm.Print_Area">#REF!</definedName>
    <definedName name="asd" localSheetId="12">#REF!</definedName>
    <definedName name="asd" hidden="1">[10]Bolsas!$Y$6</definedName>
    <definedName name="BACKUP">#REF!</definedName>
    <definedName name="BASEGDPDATA">'[9]Baseline (GDP)'!$A$10:$Z$77</definedName>
    <definedName name="BASEGDPLABELS">'[9]Baseline (GDP)'!$A$9:$Z$9</definedName>
    <definedName name="BASELINE">#REF!</definedName>
    <definedName name="BLPH1" hidden="1">'[7]Spread LA'!#REF!</definedName>
    <definedName name="BLPH13" hidden="1">'[7]Spread LA'!$G$5</definedName>
    <definedName name="BLPH14" hidden="1">[7]Bolsas!$A$6</definedName>
    <definedName name="BLPH15" hidden="1">[7]Bolsas!$C$6</definedName>
    <definedName name="BLPH16" hidden="1">[7]Bolsas!$G$6</definedName>
    <definedName name="BLPH17" hidden="1">[7]Bolsas!$I$6</definedName>
    <definedName name="BLPH18" hidden="1">[7]Bolsas!$K$6</definedName>
    <definedName name="BLPH19" hidden="1">[7]Bolsas!$M$6</definedName>
    <definedName name="BLPH2" hidden="1">'[7]Spread LA'!$A$5</definedName>
    <definedName name="BLPH20" hidden="1">[7]Bolsas!$O$6</definedName>
    <definedName name="BLPH21" hidden="1">[7]Bolsas!$E$6</definedName>
    <definedName name="BLPH22" hidden="1">[7]Bolsas!$Q$6</definedName>
    <definedName name="BLPH23" hidden="1">[7]Bolsas!$S$6</definedName>
    <definedName name="BLPH24" hidden="1">[7]Bolsas!$U$6</definedName>
    <definedName name="BLPH25" hidden="1">[7]Bolsas!$W$6</definedName>
    <definedName name="BLPH26" hidden="1">[7]Bolsas!$Y$6</definedName>
    <definedName name="BLPH27" hidden="1">[7]Bolsas!$AA$6</definedName>
    <definedName name="BLPH28" hidden="1">[7]Bolsas!$AC$6</definedName>
    <definedName name="BLPH29" hidden="1">[7]Bolsas!$AE$6</definedName>
    <definedName name="BLPH3" hidden="1">'[7]Spread LA'!$C$5</definedName>
    <definedName name="BLPH30" hidden="1">[7]Bolsas!$AG$6</definedName>
    <definedName name="BLPH31" hidden="1">[7]Bolsas!$AI$6</definedName>
    <definedName name="BLPH32" hidden="1">[7]Bolsas!$AK$6</definedName>
    <definedName name="BLPH33" hidden="1">[7]Bolsas!$AM$6</definedName>
    <definedName name="BLPH34" hidden="1">#REF!</definedName>
    <definedName name="BLPH35" hidden="1">[7]Bolsas!$AO$6</definedName>
    <definedName name="BLPH36" hidden="1">[7]Bolsas!$AU$6</definedName>
    <definedName name="BLPH37" hidden="1">[7]Bolsas!$AW$6</definedName>
    <definedName name="BLPH38" hidden="1">[7]Bolsas!$AY$6</definedName>
    <definedName name="BLPH39" hidden="1">[7]Bolsas!$BA$6</definedName>
    <definedName name="BLPH4" hidden="1">'[7]Spread LA'!$E$5</definedName>
    <definedName name="BLPH40" hidden="1">[7]Bolsas!$BC$6</definedName>
    <definedName name="BLPH41" hidden="1">[7]Bolsas!$AS$6</definedName>
    <definedName name="BLPH42" hidden="1">[7]Bolsas!$AQ$6</definedName>
    <definedName name="BLPH43" hidden="1">[7]Bolsas!$BE$6</definedName>
    <definedName name="BLPH44" hidden="1">'[7]Spread LA'!$I$5</definedName>
    <definedName name="BLPH45" hidden="1">'[7]Spread LA'!$K$5</definedName>
    <definedName name="BLPH46" hidden="1">'[7]Spread LA'!$M$5</definedName>
    <definedName name="BLPH47" hidden="1">'[7]Spread LA'!$P$5</definedName>
    <definedName name="BLPH48" hidden="1">#REF!</definedName>
    <definedName name="BLPH49" hidden="1">#REF!</definedName>
    <definedName name="BLPH5" hidden="1">'[8]Resumen '!#REF!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hidden="1">[11]PCU!#REF!</definedName>
    <definedName name="BLPH63" hidden="1">#REF!</definedName>
    <definedName name="BLPH64" hidden="1">#REF!</definedName>
    <definedName name="BLPH65" hidden="1">#REF!</definedName>
    <definedName name="BLPH66" hidden="1">#REF!</definedName>
    <definedName name="BLPH67" hidden="1">#REF!</definedName>
    <definedName name="BudgetYear">[12]Placeholders!$C$38</definedName>
    <definedName name="ca" hidden="1">[10]Bolsas!$U$6</definedName>
    <definedName name="CalcAmort">#REF!</definedName>
    <definedName name="Cancel_Prepag">#REF!,#REF!</definedName>
    <definedName name="Cancelaciones">#REF!</definedName>
    <definedName name="Capitulo">[13]Proyeccion!$W$21:$W$156</definedName>
    <definedName name="Cartera_Cons_USD">'[14]Emisores  CD'!$S$74</definedName>
    <definedName name="Cartera_USD">'[14]Emisores  CD'!$S$73</definedName>
    <definedName name="Comisiones">#REF!</definedName>
    <definedName name="CurrentYear">[12]Placeholders!$C$37</definedName>
    <definedName name="das" hidden="1">[10]Bolsas!$AA$6</definedName>
    <definedName name="Datos">[15]Datos!$A$1:$E$5126</definedName>
    <definedName name="dddd">'[3]12. Table 3-7'!#REF!</definedName>
    <definedName name="Desembolsos">#REF!</definedName>
    <definedName name="Detalle_Prestamos">#REF!</definedName>
    <definedName name="Dext">#REF!</definedName>
    <definedName name="Dext0901">#REF!</definedName>
    <definedName name="Dint">#REF!</definedName>
    <definedName name="Dint0901">#REF!</definedName>
    <definedName name="DOLLARS">#REF!</definedName>
    <definedName name="e">#REF!</definedName>
    <definedName name="Fecha_Actual">'[14]Stock Inv'!$B$3</definedName>
    <definedName name="fg" hidden="1">'[10]Spread LA'!$C$5</definedName>
    <definedName name="fromyear">[16]Data!$B$26</definedName>
    <definedName name="GROWTH">#REF!</definedName>
    <definedName name="GRWTH">#REF!</definedName>
    <definedName name="HANDENTEREDDATA">'[9]Hand Entered Data'!$A$1:$C$67</definedName>
    <definedName name="HANDENTEREDDATALABELS">'[9]Hand Entered Data'!$A$1:$C$1</definedName>
    <definedName name="hg" hidden="1">[10]Bolsas!$AG$6</definedName>
    <definedName name="hgd" hidden="1">[10]Bolsas!$AI$6</definedName>
    <definedName name="hhh">#REF!</definedName>
    <definedName name="hhhh">#REF!</definedName>
    <definedName name="Intereses">#REF!</definedName>
    <definedName name="InvCF">[17]Hoja1!$AO$292:$CD$389</definedName>
    <definedName name="IPC_Total98">#REF!</definedName>
    <definedName name="jfhkjf">#REF!</definedName>
    <definedName name="KKK">#REF!</definedName>
    <definedName name="lalala">#REF!</definedName>
    <definedName name="LMaxEmisorUSD">'[14]Emisores  CD'!$S$72</definedName>
    <definedName name="m">[18]Settings!$B$4</definedName>
    <definedName name="Monedas">[13]Tasas!$B$54:$B$71</definedName>
    <definedName name="newbase">[19]Data!$C$3</definedName>
    <definedName name="OFFBUD">#REF!</definedName>
    <definedName name="oldbase">[19]Data!$C$2</definedName>
    <definedName name="OutYear1">[12]Placeholders!$C$39</definedName>
    <definedName name="OutYear2">[12]Placeholders!$C$40</definedName>
    <definedName name="OutYear3">[12]Placeholders!$C$41</definedName>
    <definedName name="OutYear4">[12]Placeholders!$C$42</definedName>
    <definedName name="OutYear5">[12]Placeholders!$C$43</definedName>
    <definedName name="OutYear6">[12]Placeholders!$C$44</definedName>
    <definedName name="OutYear7">[12]Placeholders!$C$45</definedName>
    <definedName name="OutYear8">[12]Placeholders!$C$46</definedName>
    <definedName name="OutYear9">[12]Placeholders!$C$47</definedName>
    <definedName name="Paridades">[13]Tasas!$B$54:$C$71</definedName>
    <definedName name="ParidFechas">#REF!</definedName>
    <definedName name="ParidVigDic2000">#REF!</definedName>
    <definedName name="Partidas">[2]Hoja1!$B$108:$C$130</definedName>
    <definedName name="PartidasCodigos">[2]Hoja1!$B$108:$B$130</definedName>
    <definedName name="PIB_pc" hidden="1">'[20]Gasolina (RBOB)'!$A$1:$E$7</definedName>
    <definedName name="Prepagos">#REF!</definedName>
    <definedName name="Print_Area2">'[21]Growth rates'!$B$3:$M$61</definedName>
    <definedName name="print_area3">#REF!</definedName>
    <definedName name="Proyección">#REF!</definedName>
    <definedName name="Proyecto" localSheetId="12">#REF!</definedName>
    <definedName name="Proyecto" localSheetId="13">#REF!</definedName>
    <definedName name="Proyecto">#REF!</definedName>
    <definedName name="q" hidden="1">[10]Bolsas!$AC$6</definedName>
    <definedName name="qe" hidden="1">[10]Bolsas!$AE$6</definedName>
    <definedName name="qew" localSheetId="12">#REF!</definedName>
    <definedName name="qew" localSheetId="13">#REF!</definedName>
    <definedName name="qew">#REF!</definedName>
    <definedName name="qwerty">[22]A!#REF!</definedName>
    <definedName name="qwerty2">[2]Hoja1!$B$5:$E$63</definedName>
    <definedName name="qwerty3">[22]A!#REF!</definedName>
    <definedName name="qwerty4">[22]A!#REF!</definedName>
    <definedName name="qwerty5">[22]A!$B$8:$B$20</definedName>
    <definedName name="Resumen_Desemb">#REF!</definedName>
    <definedName name="Resumen_Ppto">#REF!,#REF!</definedName>
    <definedName name="Resumen_SD">#REF!</definedName>
    <definedName name="Saldos">#REF!</definedName>
    <definedName name="sem">'[14]Datos Diarios'!$AT$1:$AU$7</definedName>
    <definedName name="Semana">'[14]Datos Diarios'!$AT$1:$AU$7</definedName>
    <definedName name="Servicio_Deuda">#REF!,#REF!,#REF!</definedName>
    <definedName name="SOG">#REF!</definedName>
    <definedName name="SpreadsheetBuilder_12" hidden="1">'[23]Proyecciones PIB (Bloomberg)'!#REF!</definedName>
    <definedName name="SpreadsheetBuilder_13" hidden="1">'[23]Proyecciones PIB (Bloomberg)'!#REF!</definedName>
    <definedName name="SpreadsheetBuilder_14" hidden="1">[24]RIESGO!#REF!</definedName>
    <definedName name="SpreadsheetBuilder_15" hidden="1">'[23]Proyecciones PIB (Bloomberg)'!#REF!</definedName>
    <definedName name="SpreadsheetBuilder_18" hidden="1">'[23]Sorpresas Económicas'!#REF!</definedName>
    <definedName name="SpreadsheetBuilder_19" hidden="1">'[23]Sorpresas Económicas'!#REF!</definedName>
    <definedName name="SpreadsheetBuilder_2" hidden="1">#REF!</definedName>
    <definedName name="SpreadsheetBuilder_22" hidden="1">'[23]Probabilidad de Recesión'!#REF!</definedName>
    <definedName name="SpreadsheetBuilder_23" hidden="1">'[23]Probabilidad de Recesión'!#REF!</definedName>
    <definedName name="SpreadsheetBuilder_25" hidden="1">'[23]Proy PIB B'!#REF!</definedName>
    <definedName name="SpreadsheetBuilder_3" hidden="1">'[25]Gasolina (RBOB)'!$A$1:$E$7</definedName>
    <definedName name="SpreadsheetBuilder_6" hidden="1">#REF!</definedName>
    <definedName name="Tasas_Interes">[13]Tasas!$B$8:$D$49</definedName>
    <definedName name="TasasProy">[26]Tasas!$A$4:$K$65</definedName>
    <definedName name="TasasVig">[2]Hoja1!$B$5:$E$63</definedName>
    <definedName name="TasasVigTipos">[2]Hoja1!$B$5:$B$63</definedName>
    <definedName name="TC">'[14]Stock Inv'!$E$68</definedName>
    <definedName name="Tipos_Tasas">[13]Tasas!$B$8:$B$49</definedName>
    <definedName name="_xlnm.Print_Titles">#N/A</definedName>
    <definedName name="Total__BCX0500706">[17]Hoja1!#REF!</definedName>
    <definedName name="Total__BCX0500806">[17]Hoja1!#REF!</definedName>
    <definedName name="Total__BCX0500906">[17]Hoja1!#REF!</definedName>
    <definedName name="Total__BCX0501006">[17]Hoja1!#REF!</definedName>
    <definedName name="Total__BCX0501206">[17]Hoja1!#REF!</definedName>
    <definedName name="Total__CD">[17]Hoja1!#REF!</definedName>
    <definedName name="Total__Depósito_BCCH">[17]Hoja1!#REF!</definedName>
    <definedName name="Total__DPF_BECH.">[17]Hoja1!#REF!</definedName>
    <definedName name="Total__Pacto_BECH.">[17]Hoja1!#REF!</definedName>
    <definedName name="Total__TD">[17]Hoja1!#REF!</definedName>
    <definedName name="Total_BCP_05">[17]Hoja1!#REF!</definedName>
    <definedName name="Total_BCP_10">[17]Hoja1!#REF!</definedName>
    <definedName name="Total_BCP0800407">[17]Hoja1!#REF!</definedName>
    <definedName name="Total_BCU_05">[17]Hoja1!#REF!</definedName>
    <definedName name="Total_BCU_10">[17]Hoja1!#REF!</definedName>
    <definedName name="Total_DPF_BECH">[17]Hoja1!#REF!</definedName>
    <definedName name="Total_DPR">[17]Hoja1!#REF!</definedName>
    <definedName name="Total_Fondo_Mutuo">[17]Hoja1!#REF!</definedName>
    <definedName name="Total_Pacto_BECH">[17]Hoja1!#REF!</definedName>
    <definedName name="Total_Pacto_C_Bolsa_BECH">[17]Hoja1!#REF!</definedName>
    <definedName name="Totales">#REF!</definedName>
    <definedName name="toyear">[16]Data!$B$27</definedName>
    <definedName name="TSDATA">'[9]Timing Shifts'!$A$9:$S$61</definedName>
    <definedName name="TSLABELS">'[9]Timing Shifts'!$A$8:$S$8</definedName>
    <definedName name="UNADJGDPDATA">'[9]Baseline (GDP)'!$A$10:$Z$100</definedName>
    <definedName name="UNADJGDPDATALABELS">'[9]Baseline (GDP)'!$A$9:$Z$9</definedName>
    <definedName name="wrn.informe._.de._.precios." localSheetId="1" hidden="1">{"informe precios",#N/A,TRUE,"tablas imprimir";"graficos informe",#N/A,TRUE,"graficos"}</definedName>
    <definedName name="wrn.informe._.de._.precios." localSheetId="3" hidden="1">{"informe precios",#N/A,TRUE,"tablas imprimir";"graficos informe",#N/A,TRUE,"graficos"}</definedName>
    <definedName name="wrn.informe._.de._.precios." localSheetId="42" hidden="1">{"informe precios",#N/A,TRUE,"tablas imprimir";"graficos informe",#N/A,TRUE,"graficos"}</definedName>
    <definedName name="wrn.informe._.de._.precios." localSheetId="51" hidden="1">{"informe precios",#N/A,TRUE,"tablas imprimir";"graficos informe",#N/A,TRUE,"graficos"}</definedName>
    <definedName name="wrn.informe._.de._.precios." localSheetId="52" hidden="1">{"informe precios",#N/A,TRUE,"tablas imprimir";"graficos informe",#N/A,TRUE,"graficos"}</definedName>
    <definedName name="wrn.informe._.de._.precios." localSheetId="44" hidden="1">{"informe precios",#N/A,TRUE,"tablas imprimir";"graficos informe",#N/A,TRUE,"graficos"}</definedName>
    <definedName name="wrn.informe._.de._.precios." localSheetId="45" hidden="1">{"informe precios",#N/A,TRUE,"tablas imprimir";"graficos informe",#N/A,TRUE,"graficos"}</definedName>
    <definedName name="wrn.informe._.de._.precios." localSheetId="46" hidden="1">{"informe precios",#N/A,TRUE,"tablas imprimir";"graficos informe",#N/A,TRUE,"graficos"}</definedName>
    <definedName name="wrn.informe._.de._.precios." localSheetId="47" hidden="1">{"informe precios",#N/A,TRUE,"tablas imprimir";"graficos informe",#N/A,TRUE,"graficos"}</definedName>
    <definedName name="wrn.informe._.de._.precios." localSheetId="48" hidden="1">{"informe precios",#N/A,TRUE,"tablas imprimir";"graficos informe",#N/A,TRUE,"graficos"}</definedName>
    <definedName name="wrn.informe._.de._.precios." localSheetId="49" hidden="1">{"informe precios",#N/A,TRUE,"tablas imprimir";"graficos informe",#N/A,TRUE,"graficos"}</definedName>
    <definedName name="wrn.informe._.de._.precios." localSheetId="50" hidden="1">{"informe precios",#N/A,TRUE,"tablas imprimir";"graficos informe",#N/A,TRUE,"graficos"}</definedName>
    <definedName name="wrn.informe._.de._.precios." hidden="1">{"informe precios",#N/A,TRUE,"tablas imprimir";"graficos informe",#N/A,TRUE,"graficos"}</definedName>
    <definedName name="Z">[1]A!$B$8:$B$20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3" l="1"/>
  <c r="D10" i="13"/>
  <c r="D8" i="13"/>
  <c r="I9" i="26" l="1"/>
  <c r="H9" i="26"/>
  <c r="G9" i="26"/>
  <c r="F9" i="26"/>
  <c r="E9" i="26"/>
  <c r="D9" i="26"/>
  <c r="C9" i="26"/>
  <c r="B9" i="26"/>
  <c r="D24" i="25"/>
  <c r="C24" i="25"/>
  <c r="D19" i="25"/>
  <c r="D25" i="25" s="1"/>
  <c r="C19" i="25"/>
  <c r="D11" i="25"/>
  <c r="C11" i="25"/>
  <c r="D17" i="8" l="1"/>
  <c r="B14" i="8"/>
  <c r="B17" i="8" l="1"/>
</calcChain>
</file>

<file path=xl/sharedStrings.xml><?xml version="1.0" encoding="utf-8"?>
<sst xmlns="http://schemas.openxmlformats.org/spreadsheetml/2006/main" count="1988" uniqueCount="1078">
  <si>
    <t>Cuadro I.1.1</t>
  </si>
  <si>
    <t>Supuestos macroeconómicos 2020</t>
  </si>
  <si>
    <t>IFP 3T 2020</t>
  </si>
  <si>
    <t>IFP 4T 2020</t>
  </si>
  <si>
    <t xml:space="preserve">PIB </t>
  </si>
  <si>
    <t xml:space="preserve">(var. anual, %) </t>
  </si>
  <si>
    <t>Demanda interna</t>
  </si>
  <si>
    <t xml:space="preserve">IPC </t>
  </si>
  <si>
    <t xml:space="preserve">(var. anual, % promedio) </t>
  </si>
  <si>
    <t xml:space="preserve">Tipo de cambio </t>
  </si>
  <si>
    <t xml:space="preserve">($/US$, promedio, valor nominal) </t>
  </si>
  <si>
    <t xml:space="preserve">Precio del cobre </t>
  </si>
  <si>
    <t xml:space="preserve">(USc$/lb, promedio, BML) </t>
  </si>
  <si>
    <t>(1) Los valores para el IPC, el Tipo de cambio y el Precio del cobre corresponden a datos efectivos.</t>
  </si>
  <si>
    <t>Fuente: Ministerio de Hacienda.</t>
  </si>
  <si>
    <r>
      <t>Cuadro I.2.1</t>
    </r>
    <r>
      <rPr>
        <sz val="10"/>
        <rFont val="Calibri"/>
        <family val="2"/>
        <scheme val="minor"/>
      </rPr>
      <t> </t>
    </r>
  </si>
  <si>
    <t>Proyección de ingresos Gobierno Central Total 2020</t>
  </si>
  <si>
    <t xml:space="preserve">(millones de pesos 2020, % de variación real y % del PIB) </t>
  </si>
  <si>
    <r>
      <t> </t>
    </r>
    <r>
      <rPr>
        <sz val="10"/>
        <rFont val="Calibri"/>
        <family val="2"/>
        <scheme val="minor"/>
      </rPr>
      <t> </t>
    </r>
  </si>
  <si>
    <t>Proyección IFP IIIT</t>
  </si>
  <si>
    <t>Ejecución 2020</t>
  </si>
  <si>
    <t>Diferencia Ejecución 2020 - Proyección IFP IIIT</t>
  </si>
  <si>
    <t>(1)</t>
  </si>
  <si>
    <t>(2)</t>
  </si>
  <si>
    <t>(3) = (2) - (1)</t>
  </si>
  <si>
    <t>(MM$)</t>
  </si>
  <si>
    <t>Var. real anual (%)</t>
  </si>
  <si>
    <t>(% del PIB)</t>
  </si>
  <si>
    <t>TRANSACCIONES QUE AFECTAN EL PATRIMONIO NETO </t>
  </si>
  <si>
    <t>Ingresos tributarios netos </t>
  </si>
  <si>
    <r>
      <t>      Tributación minería privada</t>
    </r>
    <r>
      <rPr>
        <sz val="10"/>
        <rFont val="Calibri"/>
        <family val="2"/>
        <scheme val="minor"/>
      </rPr>
      <t> </t>
    </r>
  </si>
  <si>
    <r>
      <t>      Tributación resto contribuyentes</t>
    </r>
    <r>
      <rPr>
        <sz val="10"/>
        <rFont val="Calibri"/>
        <family val="2"/>
        <scheme val="minor"/>
      </rPr>
      <t> </t>
    </r>
  </si>
  <si>
    <t>Cobre bruto </t>
  </si>
  <si>
    <t>Imposiciones previsionales </t>
  </si>
  <si>
    <t>Donaciones </t>
  </si>
  <si>
    <t>Rentas de la propiedad </t>
  </si>
  <si>
    <t>Ingresos de operación </t>
  </si>
  <si>
    <t>Otros ingresos </t>
  </si>
  <si>
    <t>TRANSACCIONES EN ACTIVOS NO FINANCIEROS</t>
  </si>
  <si>
    <t>Venta de activos físicos </t>
  </si>
  <si>
    <t>TOTAL</t>
  </si>
  <si>
    <t>Fuente: Dipres. </t>
  </si>
  <si>
    <t>Cuadro I.2.3</t>
  </si>
  <si>
    <r>
      <t>Ingresos tributarios acumulados 2020</t>
    </r>
    <r>
      <rPr>
        <sz val="10"/>
        <rFont val="Calibri"/>
        <family val="2"/>
        <scheme val="minor"/>
      </rPr>
      <t> </t>
    </r>
  </si>
  <si>
    <t>MM$</t>
  </si>
  <si>
    <t>Var.%</t>
  </si>
  <si>
    <t>% del PIB</t>
  </si>
  <si>
    <t>1. Impuestos a la Renta</t>
  </si>
  <si>
    <t>Declaración anual</t>
  </si>
  <si>
    <t xml:space="preserve">   Impuestos</t>
  </si>
  <si>
    <t>Sistemas de pagos</t>
  </si>
  <si>
    <t>Declaración y Pago Mensual</t>
  </si>
  <si>
    <t>Pagos Provisionales Mensuales</t>
  </si>
  <si>
    <t>2. Impuesto al Valor Agregado</t>
  </si>
  <si>
    <t>I.V.A Declarado</t>
  </si>
  <si>
    <t>Crédito Especial Empresas Constructoras</t>
  </si>
  <si>
    <t>Devoluciones</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</si>
  <si>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</si>
  <si>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</si>
  <si>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</si>
  <si>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</si>
  <si>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</si>
  <si>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</si>
  <si>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</si>
  <si>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Fluctuación Deudores más Diferencias Pendientes</t>
  </si>
  <si>
    <t>Otros</t>
  </si>
  <si>
    <t>INGRESOS NETOS POR IMPUESTOS</t>
  </si>
  <si>
    <r>
      <t>Proyección de ingresos tributarios netos 2020</t>
    </r>
    <r>
      <rPr>
        <sz val="10"/>
        <rFont val="Calibri"/>
        <family val="2"/>
        <scheme val="minor"/>
      </rPr>
      <t> </t>
    </r>
  </si>
  <si>
    <t>(millones de pesos 2020 y % de variación real) </t>
  </si>
  <si>
    <t>  </t>
  </si>
  <si>
    <t>Proyección IFP IIT</t>
  </si>
  <si>
    <t>Diferencia Proyección IFP IIIT - Proyección IFP IIT</t>
  </si>
  <si>
    <t xml:space="preserve">   Minería privada</t>
  </si>
  <si>
    <t xml:space="preserve">   Resto de contribuyentes </t>
  </si>
  <si>
    <t>Ingresos netos por impuestos</t>
  </si>
  <si>
    <t>Cuadro I.2.2</t>
  </si>
  <si>
    <t>Estimación impacto de las medidas tributarias del Plan Económico de Emergencia y Acuerdo Covid en los Ingresos 2020</t>
  </si>
  <si>
    <t xml:space="preserve">(millones de pesos 2020 y % del PIB) </t>
  </si>
  <si>
    <t>MM$2020</t>
  </si>
  <si>
    <t>% del PIB </t>
  </si>
  <si>
    <t>Baja en tasa de Timbres y Estampillas (PEE)</t>
  </si>
  <si>
    <t>Postergación PPM (PEE y Acuerdo Covid)</t>
  </si>
  <si>
    <t>Postergación IVA (PEE y Acuerdo Covid)</t>
  </si>
  <si>
    <t>Devolución retenciones de independientes (PEE)</t>
  </si>
  <si>
    <t>Devolución de remanentes de crédito fiscal IVA a Pymes (Acuerdo Covid)</t>
  </si>
  <si>
    <t>Efecto total en los Ingresos 2020</t>
  </si>
  <si>
    <t>Fuente: Dipres.</t>
  </si>
  <si>
    <t>Cuadro I.3.1</t>
  </si>
  <si>
    <t>Ingresos Cíclicamente Ajustados del Gobierno Central Total 2020</t>
  </si>
  <si>
    <t>(millones de pesos 2020; % de variación real y % del PIB )</t>
  </si>
  <si>
    <t xml:space="preserve">Proyección </t>
  </si>
  <si>
    <t>Cierre preliminar</t>
  </si>
  <si>
    <t>Diferencia c/r IFP III T</t>
  </si>
  <si>
    <t>IFP III T</t>
  </si>
  <si>
    <t xml:space="preserve"> IFP IV T</t>
  </si>
  <si>
    <t>(3)=(2)-(1)</t>
  </si>
  <si>
    <t>Var. real 12 meses (%)</t>
  </si>
  <si>
    <t>Total ingresos</t>
  </si>
  <si>
    <t>Ingresos Tributarios Netos</t>
  </si>
  <si>
    <t xml:space="preserve">     Tributación Minería Privada</t>
  </si>
  <si>
    <t xml:space="preserve">     Tributación Resto de Contribuyentes</t>
  </si>
  <si>
    <t>Cobre bruto</t>
  </si>
  <si>
    <t>Imposiciones Previsionales de Salud</t>
  </si>
  <si>
    <t>Otros ingresos (1)</t>
  </si>
  <si>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</si>
  <si>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t>Cuadro I.4.1</t>
  </si>
  <si>
    <r>
      <t>Gastos Gobierno Central Total 2020</t>
    </r>
    <r>
      <rPr>
        <sz val="10"/>
        <rFont val="Calibri"/>
        <family val="2"/>
      </rPr>
      <t> </t>
    </r>
  </si>
  <si>
    <t xml:space="preserve">(millones de pesos 2020, % variación real y % del PIB) </t>
  </si>
  <si>
    <t>Fuente: Dipres. </t>
  </si>
  <si>
    <r>
      <t>Cuadro I.4.2</t>
    </r>
    <r>
      <rPr>
        <sz val="10"/>
        <rFont val="Calibri"/>
        <family val="2"/>
      </rPr>
      <t> </t>
    </r>
  </si>
  <si>
    <r>
      <t>Gastos Gobierno Central Presupuestario a diciembre 2020</t>
    </r>
    <r>
      <rPr>
        <sz val="10"/>
        <rFont val="Calibri"/>
        <family val="2"/>
      </rPr>
      <t> </t>
    </r>
  </si>
  <si>
    <t>(millones de pesos 2020, % variación real y % del PIB(1))</t>
  </si>
  <si>
    <r>
      <t>TOTAL</t>
    </r>
    <r>
      <rPr>
        <sz val="10"/>
        <rFont val="Calibri"/>
        <family val="2"/>
      </rPr>
      <t> </t>
    </r>
  </si>
  <si>
    <r>
      <t>MM$</t>
    </r>
    <r>
      <rPr>
        <sz val="10"/>
        <rFont val="Calibri"/>
        <family val="2"/>
      </rPr>
      <t> </t>
    </r>
  </si>
  <si>
    <r>
      <t>Var. real 12 meses (%)</t>
    </r>
    <r>
      <rPr>
        <sz val="10"/>
        <rFont val="Calibri"/>
        <family val="2"/>
      </rPr>
      <t> </t>
    </r>
  </si>
  <si>
    <r>
      <t>% del PIB</t>
    </r>
    <r>
      <rPr>
        <sz val="10"/>
        <rFont val="Calibri"/>
        <family val="2"/>
      </rPr>
      <t> </t>
    </r>
  </si>
  <si>
    <r>
      <t>TRANSACCIONES QUE AFECTAN EL PATRIMONIO NETO</t>
    </r>
    <r>
      <rPr>
        <sz val="10"/>
        <rFont val="Calibri"/>
        <family val="2"/>
      </rPr>
      <t> </t>
    </r>
  </si>
  <si>
    <t>Personal </t>
  </si>
  <si>
    <t>Bienes y servicios de consumo y producción </t>
  </si>
  <si>
    <t>Intereses  </t>
  </si>
  <si>
    <t>Subsidios y donaciones </t>
  </si>
  <si>
    <t>Prestaciones previsionales </t>
  </si>
  <si>
    <t>Otros </t>
  </si>
  <si>
    <r>
      <t>TRANSACCIONES EN ACTIVOS NO FINANCIEROS</t>
    </r>
    <r>
      <rPr>
        <sz val="10"/>
        <rFont val="Calibri"/>
        <family val="2"/>
      </rPr>
      <t> </t>
    </r>
  </si>
  <si>
    <t>Inversión </t>
  </si>
  <si>
    <t>Transferencias de capital </t>
  </si>
  <si>
    <t>(1) PIB estimado, presentado en el escenario macroeconómico de este informe. </t>
  </si>
  <si>
    <t>Cuadro I.5.1</t>
  </si>
  <si>
    <t>Balance del Gobierno Central Total 2020</t>
  </si>
  <si>
    <r>
      <t>(millones de pesos 2020 y % del PIB</t>
    </r>
    <r>
      <rPr>
        <vertAlign val="superscript"/>
        <sz val="10"/>
        <color theme="1"/>
        <rFont val="Calibri"/>
        <family val="2"/>
        <scheme val="minor"/>
      </rPr>
      <t>(1)</t>
    </r>
    <r>
      <rPr>
        <sz val="10"/>
        <color theme="1"/>
        <rFont val="Calibri"/>
        <family val="2"/>
        <scheme val="minor"/>
      </rPr>
      <t>)</t>
    </r>
  </si>
  <si>
    <t>Proyección IFP III T</t>
  </si>
  <si>
    <t>Proyección IFP IV T</t>
  </si>
  <si>
    <t xml:space="preserve"> (% del PIB)</t>
  </si>
  <si>
    <t>Total Ingresos Efectivos</t>
  </si>
  <si>
    <t>Total Ingresos Cíclicamente Ajustados</t>
  </si>
  <si>
    <t>(3)</t>
  </si>
  <si>
    <t>Total Gastos</t>
  </si>
  <si>
    <t>(1)-(3)</t>
  </si>
  <si>
    <t>Balance Efectivo</t>
  </si>
  <si>
    <t>(2)-(3)</t>
  </si>
  <si>
    <t>Balance Cíclicamente Ajustado</t>
  </si>
  <si>
    <t>(1) PIB estimado en cada proyección.</t>
  </si>
  <si>
    <t>Cuadro I.6.1</t>
  </si>
  <si>
    <t>Activos consolidados del Tesoro Público, cierre efectivo 2017-2020</t>
  </si>
  <si>
    <t>(millones de dólares y % del PIB)</t>
  </si>
  <si>
    <t>MMUS$</t>
  </si>
  <si>
    <t>% PIB</t>
  </si>
  <si>
    <t>FEES</t>
  </si>
  <si>
    <t>FRP</t>
  </si>
  <si>
    <t>OATP</t>
  </si>
  <si>
    <t>FpE</t>
  </si>
  <si>
    <t>FAR</t>
  </si>
  <si>
    <t>Fondo TAC</t>
  </si>
  <si>
    <t>Activos Consolidados del TP</t>
  </si>
  <si>
    <t>Cuadro I.7.1</t>
  </si>
  <si>
    <t>(millones de dólares)</t>
  </si>
  <si>
    <t>Mar 2020</t>
  </si>
  <si>
    <t>%</t>
  </si>
  <si>
    <t>Jun 2020</t>
  </si>
  <si>
    <t>Sep 2020</t>
  </si>
  <si>
    <t>Dic 2020</t>
  </si>
  <si>
    <t>Deuda Total</t>
  </si>
  <si>
    <t xml:space="preserve">Bonos </t>
  </si>
  <si>
    <t>BID</t>
  </si>
  <si>
    <t>BIRF</t>
  </si>
  <si>
    <t>Banco Estado</t>
  </si>
  <si>
    <t>Deuda Interna</t>
  </si>
  <si>
    <t>Deuda Externa</t>
  </si>
  <si>
    <t>Cuadro I.7.2</t>
  </si>
  <si>
    <t>Detalle de recompra a diciembre de 2020</t>
  </si>
  <si>
    <t>Instrumento</t>
  </si>
  <si>
    <t>Nemotécnico</t>
  </si>
  <si>
    <t>Valor de Mercado</t>
  </si>
  <si>
    <t>Millones de US$</t>
  </si>
  <si>
    <t>BTP</t>
  </si>
  <si>
    <t>BTP0400323</t>
  </si>
  <si>
    <t>BTP0450221</t>
  </si>
  <si>
    <t>BTP0450321</t>
  </si>
  <si>
    <t>BTP0600122</t>
  </si>
  <si>
    <t>BTP0600124</t>
  </si>
  <si>
    <t>Total BTP</t>
  </si>
  <si>
    <t>BTU</t>
  </si>
  <si>
    <t>BTU0150321</t>
  </si>
  <si>
    <t>BTU0300122</t>
  </si>
  <si>
    <t>BTU0130323</t>
  </si>
  <si>
    <t>BTU0451023</t>
  </si>
  <si>
    <t>BTU0300124</t>
  </si>
  <si>
    <t>BTU0450824</t>
  </si>
  <si>
    <t>BTU0260925</t>
  </si>
  <si>
    <t>Total BTU</t>
  </si>
  <si>
    <t>Soberanos</t>
  </si>
  <si>
    <t>CHI 1 5/8 01/30/25</t>
  </si>
  <si>
    <t>CHI 1 3/4 01/20/26</t>
  </si>
  <si>
    <t>CHI 1.44 02/01/29</t>
  </si>
  <si>
    <t>CHI 1 7/8 05/27/30</t>
  </si>
  <si>
    <t>Total Soberanos EUR</t>
  </si>
  <si>
    <t>Total General</t>
  </si>
  <si>
    <t>Cuadro I.8</t>
  </si>
  <si>
    <t>Posición Financiera Neta Gobierno Central Total, cierre efectivo 2017-2020</t>
  </si>
  <si>
    <t>(millones dólares)</t>
  </si>
  <si>
    <t>Total activos del Tesoro Público</t>
  </si>
  <si>
    <t>Total deuda bruta</t>
  </si>
  <si>
    <t>Posición financiera neta</t>
  </si>
  <si>
    <t>Cuadro II.1.1</t>
  </si>
  <si>
    <t>Crecimiento del PIB mundial en 2020 y 2021</t>
  </si>
  <si>
    <t>(%)</t>
  </si>
  <si>
    <t>Mundo</t>
  </si>
  <si>
    <t>Economías avanzadas</t>
  </si>
  <si>
    <t>Estados Unidos</t>
  </si>
  <si>
    <t>Eurozona</t>
  </si>
  <si>
    <t>Japón</t>
  </si>
  <si>
    <t>Economías Emergentes</t>
  </si>
  <si>
    <t>China</t>
  </si>
  <si>
    <t>Latinoamérica y el Caribe</t>
  </si>
  <si>
    <t>FMI, World Economic Outlook (WEO) enero 2021 y Bloomberg.</t>
  </si>
  <si>
    <t>Cuadro II.1.2</t>
  </si>
  <si>
    <t>Supuestos macroeconómicos 2021</t>
  </si>
  <si>
    <t>Cuadro II.2.1</t>
  </si>
  <si>
    <t>Proyección de ingresos Gobierno Central Total 2021</t>
  </si>
  <si>
    <t>(millones de pesos 2021, % de variación real y % del PIB)</t>
  </si>
  <si>
    <t>Diferencia Proyección IFP IV T - Proyección IFP III T</t>
  </si>
  <si>
    <t>Proyección IV T</t>
  </si>
  <si>
    <t>TRANSACCIONES QUE AFECTAN EL PATRIMONIO NETO</t>
  </si>
  <si>
    <t>Ingresos tributarios netos</t>
  </si>
  <si>
    <t xml:space="preserve">    Tributación minería privada</t>
  </si>
  <si>
    <t xml:space="preserve">    Tributación resto contribuyentes</t>
  </si>
  <si>
    <t>Imposiciones previsionales</t>
  </si>
  <si>
    <t>Donaciones</t>
  </si>
  <si>
    <t>Rentas de la propiedad</t>
  </si>
  <si>
    <t>Ingresos de operación</t>
  </si>
  <si>
    <t>Otros ingresos</t>
  </si>
  <si>
    <t>Venta de activos físicos</t>
  </si>
  <si>
    <t>Cuadro II.2.2</t>
  </si>
  <si>
    <r>
      <t>Efectos de las medidas tributarias del Plan Económico de Emergencia y Acuerdo Covid en los Ingresos 2021, señalando las Medidas Tributarias Transitorias de Reversión, y otras</t>
    </r>
    <r>
      <rPr>
        <b/>
        <vertAlign val="superscript"/>
        <sz val="10"/>
        <color theme="1"/>
        <rFont val="Calibri"/>
        <family val="2"/>
        <scheme val="minor"/>
      </rPr>
      <t>(1)(2)</t>
    </r>
  </si>
  <si>
    <t>(millones de pesos 2021 y % del PIB)</t>
  </si>
  <si>
    <t>MM$2021</t>
  </si>
  <si>
    <r>
      <t>% del PIB</t>
    </r>
    <r>
      <rPr>
        <sz val="10"/>
        <color theme="1"/>
        <rFont val="Calibri"/>
        <family val="2"/>
        <scheme val="minor"/>
      </rPr>
      <t> </t>
    </r>
  </si>
  <si>
    <t>Postergación PPM (PEE y Acuerdo Covid -MTTRA) </t>
  </si>
  <si>
    <t>Postergación IVA (PEE y Acuerdo Covid - MTTRA) </t>
  </si>
  <si>
    <t>Devolución retenciones de independientes (PEE) </t>
  </si>
  <si>
    <t>Reducción de IDPC y PPM del Régimen Pro-Pyme General (Acuerdo Covid) </t>
  </si>
  <si>
    <t>Devolución de remanentes de crédito fiscal IVA a Pymes (Acuerdo Covid - MTTRA) </t>
  </si>
  <si>
    <t>Depreciación 100% instantánea (Acuerdo Covid)</t>
  </si>
  <si>
    <t>Postergación entrada en vigencia de la boleta electrónica (Acuerdo Covid)</t>
  </si>
  <si>
    <t>Mayores créditos por uso APV - Régimen B</t>
  </si>
  <si>
    <t>Efecto total en los Ingresos 2021</t>
  </si>
  <si>
    <t>(1) La estimación fue actualizada con la información de uso observada en la ejecución hasta el mes de diciembre de 2020.</t>
  </si>
  <si>
    <t>(2) Las MTTRA corresponde a las Medidas Tributarias Transitorias de Reversión Automática implementadas en el año 2020 con efectos en el año 2021.</t>
  </si>
  <si>
    <t>Cuadro II.2.3</t>
  </si>
  <si>
    <t>Proyección de ingresos tributarios netos 2021</t>
  </si>
  <si>
    <t>(millones de pesos 2021 y % de variación real)</t>
  </si>
  <si>
    <t>Proyección Recaudación 2021</t>
  </si>
  <si>
    <r>
      <t>% var. real</t>
    </r>
    <r>
      <rPr>
        <sz val="10"/>
        <color rgb="FF000000"/>
        <rFont val="Calibri"/>
        <family val="2"/>
        <scheme val="minor"/>
      </rPr>
      <t> </t>
    </r>
    <r>
      <rPr>
        <b/>
        <sz val="10"/>
        <color rgb="FF000000"/>
        <rFont val="Calibri"/>
        <family val="2"/>
        <scheme val="minor"/>
      </rPr>
      <t>2021/proy. 2020</t>
    </r>
  </si>
  <si>
    <t>(1)  Las MTTRA corresponde a las Medidas Tributarias Transitorias de Reversión Automática implementadas en el año 2020 en el contexto del PEE y Acuerdo Covid con efectos en el año 2021 (mayor detalle en Cuadro II.2.2). Para el cálculo de la variación real anual, se descuentan sus efectos en ambos años.</t>
  </si>
  <si>
    <t xml:space="preserve">    Declaración Anual</t>
  </si>
  <si>
    <t xml:space="preserve">       Impuestos</t>
  </si>
  <si>
    <t xml:space="preserve">       Sistemas de Pago</t>
  </si>
  <si>
    <t xml:space="preserve">    Declaración y Pago Mensual</t>
  </si>
  <si>
    <t xml:space="preserve">    Pagos Provisionales Mensuales</t>
  </si>
  <si>
    <t xml:space="preserve">    I.V.A. Declarado</t>
  </si>
  <si>
    <t xml:space="preserve">    Crédito Especial Empresas Constructoras</t>
  </si>
  <si>
    <t xml:space="preserve">    Devoluciones</t>
  </si>
  <si>
    <t xml:space="preserve">    Fluctuación Deudores más Diferencias Pendientes</t>
  </si>
  <si>
    <t xml:space="preserve">    Otros</t>
  </si>
  <si>
    <t>Cuadro II.3.1</t>
  </si>
  <si>
    <t xml:space="preserve">Parámetros de referencia del Balance Cíclicamente Ajustado 2021 </t>
  </si>
  <si>
    <t>    PIB Tendencial (% de variación real) </t>
  </si>
  <si>
    <t>    Brecha PIB (%) </t>
  </si>
  <si>
    <t>4,4%</t>
  </si>
  <si>
    <t xml:space="preserve">    Precio de referencia (USc$ 2020/lb) </t>
  </si>
  <si>
    <t>    Ventas Codelco (MTFM) </t>
  </si>
  <si>
    <t>    Producción GMP10 (MTFM) </t>
  </si>
  <si>
    <t>Nota: Corresponde a los parámetros del Comité del PIB Tendencial y del Comité Consultivo del Precio de Referencia del Cobre reunidos con ocasión de la elaboración del Presupuesto del año 2021.</t>
  </si>
  <si>
    <t>Fuente: Dipres.</t>
  </si>
  <si>
    <t>Cuadro II.3.2</t>
  </si>
  <si>
    <t>Proyección de ingresos cíclicamente ajustados Gobierno Central Total 2021</t>
  </si>
  <si>
    <t>(millones de pesos 2021, % del PIB y % de variación real)</t>
  </si>
  <si>
    <t>Cierre preliminar IFP IV T</t>
  </si>
  <si>
    <t>Total Ingresos</t>
  </si>
  <si>
    <t xml:space="preserve">       Tributación Minería Privada</t>
  </si>
  <si>
    <t xml:space="preserve">       Tributación Resto de Contribuyentes    </t>
  </si>
  <si>
    <t>Imposiciones Previsionales Salud</t>
  </si>
  <si>
    <t>Gasto del Gobierno Central Total 2021</t>
  </si>
  <si>
    <t xml:space="preserve">(millones de pesos 2021 y % de variación real anual) </t>
  </si>
  <si>
    <t>Var. real (%) respecto Ejecución 2020</t>
  </si>
  <si>
    <t>Gasto del Gobierno Central Total</t>
  </si>
  <si>
    <t>Balance del Gobierno Central Total 2021</t>
  </si>
  <si>
    <t xml:space="preserve">(millones de pesos 2021 y % del PIB) </t>
  </si>
  <si>
    <t>(1) - (3)</t>
  </si>
  <si>
    <t>(2) - (3)</t>
  </si>
  <si>
    <t>Cuadro II.5.1</t>
  </si>
  <si>
    <t>Deuda Bruta del Gobierno Central, cierre estimado 2021</t>
  </si>
  <si>
    <t>Deuda Bruta saldo ejercicio anterior</t>
  </si>
  <si>
    <t>Déficit Fiscal GC Presupuestario</t>
  </si>
  <si>
    <t>Transacciones en activos financieros</t>
  </si>
  <si>
    <t>Deuda Bruta saldo final</t>
  </si>
  <si>
    <t>Cuadro II.6.1</t>
  </si>
  <si>
    <t>Posición Financiera Neta Gobierno Central Total, cierre estimado 2021</t>
  </si>
  <si>
    <t>(millones US$ al 31 de diciembre y % del PIB estimado)</t>
  </si>
  <si>
    <t>Cuadro III.3.1</t>
  </si>
  <si>
    <t>Supuestos macroeconómicos 2022-2025</t>
  </si>
  <si>
    <t>Cuadro III.4.1</t>
  </si>
  <si>
    <t>Ingresos del Gobierno Central Total 2022-2025</t>
  </si>
  <si>
    <t>moneda nacional + moneda extranjera</t>
  </si>
  <si>
    <t>(millones de pesos 2021)</t>
  </si>
  <si>
    <t>TOTAL INGRESOS</t>
  </si>
  <si>
    <t>Tributación minería privada</t>
  </si>
  <si>
    <t>Tributación resto contribuyentes</t>
  </si>
  <si>
    <t>Cuadro III.4.2</t>
  </si>
  <si>
    <t>Actualización de Ingresos del Gobierno Central Total 2022-2025</t>
  </si>
  <si>
    <t>(millones de pesos 2021 y % de variación real)</t>
  </si>
  <si>
    <t>Ingresos Totales Proyectados en IFP septiembre</t>
  </si>
  <si>
    <t>Crecimiento real proyectado</t>
  </si>
  <si>
    <t>+ Cambio en escenario Macroeconómico y actualización de ejecución 2020</t>
  </si>
  <si>
    <t>Ingresos Totales Proyección IFP enero</t>
  </si>
  <si>
    <t>Cuadro III.4.3</t>
  </si>
  <si>
    <t>Parámetros de referencia BCA</t>
  </si>
  <si>
    <t>2022-2025</t>
  </si>
  <si>
    <t>PIB</t>
  </si>
  <si>
    <t>PIB Tendencial (tasa de variación real)</t>
  </si>
  <si>
    <t>Brecha PIB (%)</t>
  </si>
  <si>
    <t>Cobre</t>
  </si>
  <si>
    <t>Precio de referencia (USc$/lb)</t>
  </si>
  <si>
    <t>Cuadro III.4.4</t>
  </si>
  <si>
    <t xml:space="preserve">(millones de pesos 2021) </t>
  </si>
  <si>
    <t> </t>
  </si>
  <si>
    <t>2022 </t>
  </si>
  <si>
    <t>2023 </t>
  </si>
  <si>
    <t>2024 </t>
  </si>
  <si>
    <t>2025 </t>
  </si>
  <si>
    <r>
      <t>TOTAL INGRESOS</t>
    </r>
    <r>
      <rPr>
        <sz val="10"/>
        <rFont val="Calibri"/>
        <family val="2"/>
      </rPr>
      <t> </t>
    </r>
  </si>
  <si>
    <t>   Tributación minería privada  </t>
  </si>
  <si>
    <t>   Tributación resto contribuyentes </t>
  </si>
  <si>
    <t>Imposiciones previsionales de salud </t>
  </si>
  <si>
    <r>
      <t>Otros Ingresos</t>
    </r>
    <r>
      <rPr>
        <vertAlign val="superscript"/>
        <sz val="10"/>
        <rFont val="Calibri"/>
        <family val="2"/>
      </rPr>
      <t xml:space="preserve"> (1)</t>
    </r>
    <r>
      <rPr>
        <sz val="10"/>
        <rFont val="Calibri"/>
        <family val="2"/>
      </rPr>
      <t> </t>
    </r>
  </si>
  <si>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que no son cotizaciones pagadas a Fonasa. </t>
  </si>
  <si>
    <t>Cuadro III.5.1</t>
  </si>
  <si>
    <t>Actualización de gastos comprometidos para el Gobierno Central Total 2022-2025</t>
  </si>
  <si>
    <t>(millones de pesos de 2021, % de variacion real y % de PIB)</t>
  </si>
  <si>
    <t>(1) Proyecto de Ley de Ppto. 2021</t>
  </si>
  <si>
    <t>(2)  Proyección enero 2021</t>
  </si>
  <si>
    <t xml:space="preserve">         Var. Real Anual (% de variación)</t>
  </si>
  <si>
    <t>(3)=(2)-(1) Variación en el Gasto (MM$)</t>
  </si>
  <si>
    <t>(3)=(2)-(1) Variación en el Gasto (%)</t>
  </si>
  <si>
    <t>(3)=(2)-(1) Variación en el Gasto (% de PIB)</t>
  </si>
  <si>
    <t>Cuadro III.6.2</t>
  </si>
  <si>
    <t>Gastos Comprometidos 2022-2025</t>
  </si>
  <si>
    <t>(millones de pesos de 2021)</t>
  </si>
  <si>
    <t>Gasto Gobierno Central Total</t>
  </si>
  <si>
    <t>Gasto Gobierno Central Presupuestario</t>
  </si>
  <si>
    <t>Gasto Gobierno Central Extrapresupuestario</t>
  </si>
  <si>
    <t>Cuadro III.6.1</t>
  </si>
  <si>
    <t xml:space="preserve">Total Ingresos Efectivos   </t>
  </si>
  <si>
    <t xml:space="preserve">Total Gastos Comprometidos   </t>
  </si>
  <si>
    <t xml:space="preserve">Ingresos Cíclicamente Ajustados   </t>
  </si>
  <si>
    <t>(4)</t>
  </si>
  <si>
    <t>Meta BCA (% del PIB)</t>
  </si>
  <si>
    <t>(5)</t>
  </si>
  <si>
    <t>Nivel de gasto compatible con meta</t>
  </si>
  <si>
    <t>(6)</t>
  </si>
  <si>
    <t xml:space="preserve">Diferencia Gasto / Holgura (5)-(2) </t>
  </si>
  <si>
    <t>(7)</t>
  </si>
  <si>
    <t xml:space="preserve">Diferencia Gasto Millones de US$ </t>
  </si>
  <si>
    <t>(8)</t>
  </si>
  <si>
    <t>Diferencia Gasto como % del PIB</t>
  </si>
  <si>
    <t>(9)</t>
  </si>
  <si>
    <t>Balance efectivo compatible con meta (1)-(5) (% del PIB)</t>
  </si>
  <si>
    <t>Gasto compatible con la Meta de Balance Estructural</t>
  </si>
  <si>
    <t>Gasto compatible con la meta septiembre 2019</t>
  </si>
  <si>
    <t>Cambio en el Gasto Compatible</t>
  </si>
  <si>
    <t>Cuadro III.7.1</t>
  </si>
  <si>
    <t>Deuda Bruta del Gobierno Central, cierre estimado 2022-2025</t>
  </si>
  <si>
    <t>Déficit Fiscal Gobierno Central Total</t>
  </si>
  <si>
    <t xml:space="preserve">Posición Financiera Neta Gobierno Central Total, cierre estimado 2022-2025 </t>
  </si>
  <si>
    <t>(millones US$ al 31 de diciembre de cada año y % del PIB)</t>
  </si>
  <si>
    <t>(millones de pesos de cada año)</t>
  </si>
  <si>
    <t>Año</t>
  </si>
  <si>
    <t>Total</t>
  </si>
  <si>
    <t>Cuadro A.I.1</t>
  </si>
  <si>
    <t>Variables estructurales para 2020</t>
  </si>
  <si>
    <t>Variable</t>
  </si>
  <si>
    <t>Valor</t>
  </si>
  <si>
    <t>Fuente</t>
  </si>
  <si>
    <t>Brecha PIB tendencial / PIB efectivo 2020</t>
  </si>
  <si>
    <t>Ministerio de Hacienda/ Comité de expertos, reunido en noviembre de 2019.</t>
  </si>
  <si>
    <t>Brecha PIB tendencial / PIB efectivo 2019</t>
  </si>
  <si>
    <t>Precio de referencia del cobre 2020</t>
  </si>
  <si>
    <t>Comité de expertos, reunido en julio de 2019.</t>
  </si>
  <si>
    <t>(centavos de dólar por libra)</t>
  </si>
  <si>
    <t>Precio de referencia del cobre 2019</t>
  </si>
  <si>
    <t>Comité de expertos, reunido en julio de 2018.</t>
  </si>
  <si>
    <t>Fuentes: Ministerio de Hacienda y Dipres.</t>
  </si>
  <si>
    <t>Cuadro A.I.2</t>
  </si>
  <si>
    <t>Proyección de variables económicas efectivas 2020</t>
  </si>
  <si>
    <t>Período</t>
  </si>
  <si>
    <t>PIB (tasa de variación real)</t>
  </si>
  <si>
    <t>Promedio 2020</t>
  </si>
  <si>
    <t xml:space="preserve">IPC (tasa de variación promedio / promedio) </t>
  </si>
  <si>
    <t>Tipo de cambio nominal (pesos por dólar)</t>
  </si>
  <si>
    <t>Promedio 2019 ($2020)</t>
  </si>
  <si>
    <t>Precio del cobre BML (centavos de dólar por libra)</t>
  </si>
  <si>
    <t>Promedio 2019</t>
  </si>
  <si>
    <t>Diferencia precio Referencia  del cobre – precio cobre Codelco (centavos de dólar por libra)</t>
  </si>
  <si>
    <t>Ventas Cobre Codelco (miles de toneladas)</t>
  </si>
  <si>
    <t>Total 2020</t>
  </si>
  <si>
    <t>Producción cobre GMP10 (miles de toneladas)</t>
  </si>
  <si>
    <t>Total 2019</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</si>
  <si>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</si>
  <si>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</si>
  <si>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</si>
  <si>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</si>
  <si>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</si>
  <si>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</si>
  <si>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Ingresos efectivos, componente cíclico e ingresos cíclicamente ajustados 2020</t>
  </si>
  <si>
    <t>(millones de pesos 2020)</t>
  </si>
  <si>
    <t>Componente</t>
  </si>
  <si>
    <t>Ingresos efectivos</t>
  </si>
  <si>
    <t>Componente cíclico</t>
  </si>
  <si>
    <t>Ingresos cíclicamente ajustados</t>
  </si>
  <si>
    <t>(1) Ingresos tributarios no mineros (ITNM)</t>
  </si>
  <si>
    <t>(1.1) Impuesto Declaración Anual (abril)</t>
  </si>
  <si>
    <t>(1.2) Sistema de pagos (créditos, efecto en abril de 2020)</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</si>
  <si>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</si>
  <si>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</si>
  <si>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</si>
  <si>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</si>
  <si>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</si>
  <si>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</si>
  <si>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</si>
  <si>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</si>
  <si>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(4.1.1) Impuesto Específico (abril de 2020)</t>
  </si>
  <si>
    <t>(4.1.2) PPM</t>
  </si>
  <si>
    <t>(4.1.3) Créditos (abril de 2020)</t>
  </si>
  <si>
    <t>(4.2) Impuesto a la Renta de Primera Categoría GMP10</t>
  </si>
  <si>
    <t>(4.2.1) Impuesto Primera Categoría (abril de 2020)</t>
  </si>
  <si>
    <t>(4.2.2) PPM</t>
  </si>
  <si>
    <t>(4.2.3) Créditos (abril de 2020)</t>
  </si>
  <si>
    <t>(4.3) Impuesto Adicional GMP10</t>
  </si>
  <si>
    <t>(5) Otros ingresos sin ajuste cíclico</t>
  </si>
  <si>
    <t>(6)= (1+2+3+4+5) Total</t>
  </si>
  <si>
    <t>Nota: El cálculo del componente cíclico estimado, incluye el descuento de las medidas de reversión automáticas consideradas para 2020, tal como señala la metodología vigente. Los montos de las correcciones son: -$1.583.942 millones estimados en la línea (1.4) por la suspensión del pago de PPM, -$367.706 millones estimados en la línea (1.5) por facilidades en el pago de IVA y devolución de remanentes, -$100.354 millones estimados en la línea (1.2) por la devolución de los impuestos retenidos a los trabajadores independientes y -$266 millones en la línea (1.5) por el apoyo a MiPymes. Todos estos montos corresponden a beneficios otorgados por la Ley N° 21.207, el Decreto N° 420 del Ministerio de Hacienda y el Acuerdo Covid.</t>
  </si>
  <si>
    <t>Cuadro A.I.4</t>
  </si>
  <si>
    <t>Balance Cíclicamente Ajustado del Gobierno Central Total 2020</t>
  </si>
  <si>
    <t>(millones de pesos 2020 y % del PIB)</t>
  </si>
  <si>
    <t>Millones de Pesos de 2020</t>
  </si>
  <si>
    <t>Porcentaje del PIB</t>
  </si>
  <si>
    <t>(1) Balance Efectivo (BD2020)</t>
  </si>
  <si>
    <t>(2) Efecto Cíclico (AC2020)</t>
  </si>
  <si>
    <t>(2.1) Ingresos tributarios no mineros</t>
  </si>
  <si>
    <t>(2.2) Ingresos cotizaciones previsionales de salud</t>
  </si>
  <si>
    <t xml:space="preserve">(2.3) Ingresos de Codelco </t>
  </si>
  <si>
    <t xml:space="preserve">(2.4) Ingresos tributarios GMP10 </t>
  </si>
  <si>
    <t>(3)= (1-2) Balance Cíclicamente Ajustado (BCA2020)</t>
  </si>
  <si>
    <t>(4) Ingresos por intereses</t>
  </si>
  <si>
    <t>(5) Gastos por intereses</t>
  </si>
  <si>
    <t>(6) = (1-4+5) Balance primario efectivo</t>
  </si>
  <si>
    <t>(7) = (3-4+5) Balance primario cíclicamente ajustado</t>
  </si>
  <si>
    <t>Cuadro A.I.5</t>
  </si>
  <si>
    <t>Variables estructurales para 2021</t>
  </si>
  <si>
    <t>Brecha PIB tendencial / PIB efectivo 2021</t>
  </si>
  <si>
    <t>Ministerio de Hacienda/ Comité de expertos, reunido en julio de 2020.</t>
  </si>
  <si>
    <t>Precio de referencia del cobre 2021</t>
  </si>
  <si>
    <t>Comité de expertos, reunido en julio de 2020.</t>
  </si>
  <si>
    <t>Cuadro A.I.6</t>
  </si>
  <si>
    <t>Proyección de variables económicas efectivas 2021</t>
  </si>
  <si>
    <t>Promedio 2021</t>
  </si>
  <si>
    <t>Promedio 2020 ($2021)</t>
  </si>
  <si>
    <t>Total 2021</t>
  </si>
  <si>
    <t>Cuadro A.I.7</t>
  </si>
  <si>
    <t>Ingresos efectivos, componente cíclico e ingresos cíclicamente ajustados 2021</t>
  </si>
  <si>
    <t>(1.2) Sistema de pagos (créditos, efecto en abril de 2021)</t>
  </si>
  <si>
    <t>(4.1.1) Impuesto Específico (abril de 2021)</t>
  </si>
  <si>
    <t>(4.1.2) PPM  2019</t>
  </si>
  <si>
    <t>(4.1.3) Créditos (abril de 2021)</t>
  </si>
  <si>
    <t>(4.2.1) Impuesto Primera Categoría (abril de 2021)</t>
  </si>
  <si>
    <t>(4.2.2) PPM 2019</t>
  </si>
  <si>
    <t>(4.2.3) Créditos (abril de 2021)</t>
  </si>
  <si>
    <t xml:space="preserve">Nota: El cálculo del componente cíclico estimado, incluye el descuento de las medidas de reversión automáticas consideradas para 2021, tal como señala la metodología vigente. Los montos descontados son: $1.631.460millones estimados en la línea (1.2) por la suspensión del pago de PPM (Cabe hacer presente que las medidas que signifcaron una menor recaudación por pago de PPM en el año 2020 y que se revierten automáticamente en el año 2021 se ven refejadas en el ítem “Sistema de Pagos”, dado que se traducen en menores devoluciones para las empresas en la Operación Renta 2021 por menores pagos provisionales del año anterior), $376.579 millones estimados en la línea (1.5) por facilidades en el pago de IVA y devolución de remanentes, $103.364 millones estimados en la línea (1.2) por la devolución de los impuestos retenidos a los trabajadores independientes y $2.082 millones en la línea (1.5) por el apoyo a MiPymes. Todos estos montos corresponden a benefcios otorgados por la Ley N° 21.207, el Decreto N° 420 del Ministerio de Hacienda y el Acuerdo Covid.
Fuente: Dipres.
</t>
  </si>
  <si>
    <t>Cuadro A.I.8</t>
  </si>
  <si>
    <t>Balance Cíclicamente Ajustado del Gobierno Central Total 2021</t>
  </si>
  <si>
    <t>Millones de Pesos de 2021</t>
  </si>
  <si>
    <r>
      <t>(1) Balance Efectivo (BD</t>
    </r>
    <r>
      <rPr>
        <vertAlign val="subscript"/>
        <sz val="10"/>
        <color rgb="FF000000"/>
        <rFont val="Calibri"/>
        <family val="2"/>
        <scheme val="minor"/>
      </rPr>
      <t>2021</t>
    </r>
    <r>
      <rPr>
        <sz val="10"/>
        <color rgb="FF000000"/>
        <rFont val="Calibri"/>
        <family val="2"/>
        <scheme val="minor"/>
      </rPr>
      <t>)</t>
    </r>
  </si>
  <si>
    <r>
      <t>(2) Efecto Cíclico (AC</t>
    </r>
    <r>
      <rPr>
        <vertAlign val="subscript"/>
        <sz val="10"/>
        <color rgb="FF000000"/>
        <rFont val="Calibri"/>
        <family val="2"/>
        <scheme val="minor"/>
      </rPr>
      <t>2021</t>
    </r>
    <r>
      <rPr>
        <sz val="10"/>
        <color rgb="FF000000"/>
        <rFont val="Calibri"/>
        <family val="2"/>
        <scheme val="minor"/>
      </rPr>
      <t>)</t>
    </r>
  </si>
  <si>
    <r>
      <t>(3)= (1-2) Balance Cíclicamente Ajustado (BCA</t>
    </r>
    <r>
      <rPr>
        <b/>
        <vertAlign val="subscript"/>
        <sz val="10"/>
        <color rgb="FF000000"/>
        <rFont val="Calibri"/>
        <family val="2"/>
        <scheme val="minor"/>
      </rPr>
      <t>2021</t>
    </r>
    <r>
      <rPr>
        <b/>
        <sz val="10"/>
        <color rgb="FF000000"/>
        <rFont val="Calibri"/>
        <family val="2"/>
        <scheme val="minor"/>
      </rPr>
      <t>)</t>
    </r>
  </si>
  <si>
    <t>Cuadro A.II.1</t>
  </si>
  <si>
    <t>Ingresos Tributarios GMP10 moneda nacional y extranjera</t>
  </si>
  <si>
    <t>(miles de dólares)</t>
  </si>
  <si>
    <t>Declaración anual de Renta</t>
  </si>
  <si>
    <t>Declaración y pago mensual</t>
  </si>
  <si>
    <t>Impuesto Adicional Retenido</t>
  </si>
  <si>
    <t>Total pagos por impuesto a la Renta</t>
  </si>
  <si>
    <t>Ley de Presupuestos 2021</t>
  </si>
  <si>
    <t>Proyección 2021</t>
  </si>
  <si>
    <t>Cuadro A.II.2</t>
  </si>
  <si>
    <t>ESTADO DE OPERACIONES DE GOBIERNO 2020-2021</t>
  </si>
  <si>
    <t>GOBIERNO CENTRAL TOTAL</t>
  </si>
  <si>
    <t>INGRESOS</t>
  </si>
  <si>
    <t xml:space="preserve">    Ingresos tributarios netos</t>
  </si>
  <si>
    <t xml:space="preserve">         Tributación minería privada</t>
  </si>
  <si>
    <t xml:space="preserve">         Tributación resto contribuyentes</t>
  </si>
  <si>
    <t xml:space="preserve">    Cobre bruto</t>
  </si>
  <si>
    <t xml:space="preserve">    Imposiciones previsionales</t>
  </si>
  <si>
    <t xml:space="preserve">    Donaciones</t>
  </si>
  <si>
    <t xml:space="preserve">    Rentas de la propiedad </t>
  </si>
  <si>
    <t xml:space="preserve">    Ingresos de operación</t>
  </si>
  <si>
    <t xml:space="preserve">    Otros ingresos</t>
  </si>
  <si>
    <t>GASTOS</t>
  </si>
  <si>
    <t xml:space="preserve">    Personal</t>
  </si>
  <si>
    <t xml:space="preserve">    Bienes y servicios de consumo y producción</t>
  </si>
  <si>
    <t xml:space="preserve">    Intereses </t>
  </si>
  <si>
    <t xml:space="preserve">    Subsidios y donaciones (1)</t>
  </si>
  <si>
    <t xml:space="preserve">    Prestaciones previsionales (2)</t>
  </si>
  <si>
    <t>RESULTADO OPERATIVO BRUTO</t>
  </si>
  <si>
    <t>ADQUISICION NETA DE ACTIVOS NO FINANCIEROS</t>
  </si>
  <si>
    <t xml:space="preserve">    Venta de activos físicos</t>
  </si>
  <si>
    <t xml:space="preserve">    Inversión</t>
  </si>
  <si>
    <t xml:space="preserve">    Transferencias de capital</t>
  </si>
  <si>
    <t>TOTAL INGRESOS (3)</t>
  </si>
  <si>
    <t>TOTAL GASTOS (4)</t>
  </si>
  <si>
    <t>PRESTAMO NETO/ENDEUDAMIENTO NETO</t>
  </si>
  <si>
    <t>TRANSACCIONES EN ACTIVOS FINANCIEROS (FINANCIAMIENTO)</t>
  </si>
  <si>
    <t>ADQUISICION NETA DE ACTIVOS FINANCIEROS</t>
  </si>
  <si>
    <t xml:space="preserve">    Préstamos</t>
  </si>
  <si>
    <t xml:space="preserve">    Otorgamiento de préstamos</t>
  </si>
  <si>
    <t xml:space="preserve">    Recuperación de prestamos</t>
  </si>
  <si>
    <t xml:space="preserve">    Títulos y valores</t>
  </si>
  <si>
    <t xml:space="preserve">    Inversión financiera</t>
  </si>
  <si>
    <t xml:space="preserve">    Venta de activos financieros</t>
  </si>
  <si>
    <t xml:space="preserve">    Operaciones de cambio</t>
  </si>
  <si>
    <t xml:space="preserve">    Caja</t>
  </si>
  <si>
    <t xml:space="preserve">    Fondos Especiales</t>
  </si>
  <si>
    <t xml:space="preserve">    Giros</t>
  </si>
  <si>
    <t xml:space="preserve">    Depósitos</t>
  </si>
  <si>
    <t xml:space="preserve">    Ajustes por rezagos Fondos Especiales</t>
  </si>
  <si>
    <t xml:space="preserve">    Anticipo de gastos</t>
  </si>
  <si>
    <t xml:space="preserve">    Prepago intereses</t>
  </si>
  <si>
    <t xml:space="preserve">    Devolución anticipada de renta</t>
  </si>
  <si>
    <t>PASIVOS NETOS INCURRIDOS</t>
  </si>
  <si>
    <t xml:space="preserve">   Endeudamiento Externo Neto</t>
  </si>
  <si>
    <t xml:space="preserve">   Endeudamiento</t>
  </si>
  <si>
    <t xml:space="preserve">         Bonos</t>
  </si>
  <si>
    <t xml:space="preserve">         Resto</t>
  </si>
  <si>
    <t xml:space="preserve">   Amortizaciones</t>
  </si>
  <si>
    <t xml:space="preserve">   Endeudamiento Interno Neto</t>
  </si>
  <si>
    <t xml:space="preserve">   Bonos de Reconocimiento</t>
  </si>
  <si>
    <t>FINANCIAMIENTO</t>
  </si>
  <si>
    <t>Notas:</t>
  </si>
  <si>
    <t>(1) Corresponde al concepto de transferencias (corrientes para el gasto) del clasificador presupuestario utilizado en la Ley de Presupuestos.</t>
  </si>
  <si>
    <t>(2) Excluye el pago de bonos de reconocimiento, que se clasifica entre las partidas de financiamiento.</t>
  </si>
  <si>
    <t>(3) Ingresos de Transacciones que afectan el Patrimonio Neto más Venta de activos físicos clasificada en Transacciones en Activos No Financieros.</t>
  </si>
  <si>
    <t>(4) Gastos de Transacciones que afectan el Patrimonio Neto más Inversión y Transferencias de capital clasificadas en Transacciones en Activos No Financieros.</t>
  </si>
  <si>
    <t>Cuadro A.II.3</t>
  </si>
  <si>
    <t>TOTAL INGRESOS 3</t>
  </si>
  <si>
    <t>TOTAL GASTOS 4</t>
  </si>
  <si>
    <t>Cuadro A.II.4</t>
  </si>
  <si>
    <t>(porcentaje del PIB)</t>
  </si>
  <si>
    <t>Cuadro A.II.5</t>
  </si>
  <si>
    <t>GOBIERNO CENTRAL PRESUPUESTARIO</t>
  </si>
  <si>
    <t>Cuadro A.II.6</t>
  </si>
  <si>
    <t>Cuadro A.II.7</t>
  </si>
  <si>
    <t>Cuadro A.II.8</t>
  </si>
  <si>
    <t>INGRESOS POR IMPUESTOS</t>
  </si>
  <si>
    <t>Ejecución Presupuestaria Consolidada</t>
  </si>
  <si>
    <t>Cuadro A.II.9</t>
  </si>
  <si>
    <t>Cuadro A.II.10</t>
  </si>
  <si>
    <t>Ejecución Presupuestaria Mineras Privadas Consolidadas</t>
  </si>
  <si>
    <t>Cuadro A.II.11</t>
  </si>
  <si>
    <t>Cuadro A.II.12</t>
  </si>
  <si>
    <t>Ejecución Presupuestaria Sin Mineras Privadas Consolidado</t>
  </si>
  <si>
    <t>Cuadro A.II.13</t>
  </si>
  <si>
    <t>Cuadro A.III.1</t>
  </si>
  <si>
    <t>Informes financieros de Proyectos de Ley enviados entre octubre y diciembre 2020,</t>
  </si>
  <si>
    <t>con efectos en los gastos fiscales</t>
  </si>
  <si>
    <t>N° IF</t>
  </si>
  <si>
    <t>N° Boletín/ Mensaje</t>
  </si>
  <si>
    <t>Nombre IF</t>
  </si>
  <si>
    <t>Ministerio</t>
  </si>
  <si>
    <t>Efecto en Gasto</t>
  </si>
  <si>
    <t>13.802-03/166-368</t>
  </si>
  <si>
    <t>Proyecto de ley que moderniza los procedimientos concursales contemplados en la ley N°20.720, y crea nuevos procedimientos para micro y pequeñas empresas</t>
  </si>
  <si>
    <t>Economía, Fomento y Turismo</t>
  </si>
  <si>
    <t/>
  </si>
  <si>
    <t>12.250-25/190-366</t>
  </si>
  <si>
    <t>Proyecto de ley que moderniza la gestión institucional y fortalece la probidad y la transparencia en las fuerzas de orden y seguridad pública</t>
  </si>
  <si>
    <t>Interior y Seguridad Pública</t>
  </si>
  <si>
    <t>13.751-13/180-368</t>
  </si>
  <si>
    <t>Indicaciones al proyecto de ley que reajusta el monto del ingreso mínimo mensual, así como de la asignación familiar y maternal y del subsidio familiar</t>
  </si>
  <si>
    <t>Hacienda</t>
  </si>
  <si>
    <t>13.822-07/174-368</t>
  </si>
  <si>
    <t>Proyecto de ley sobre la promoción del envejecimiento positivo, el cuidado integral de los adultos mayores y el fortalecimiento de la institucionalidad del adulto mayor</t>
  </si>
  <si>
    <t>Desarrollo Social y Familia</t>
  </si>
  <si>
    <t>11.540-14</t>
  </si>
  <si>
    <t xml:space="preserve">Informe Financiero Sustitutivo Proyecto de ley de copropiedad inmobiliaria </t>
  </si>
  <si>
    <t>Vivienda y Urbanismo</t>
  </si>
  <si>
    <t>13.930-03/257-368</t>
  </si>
  <si>
    <t>Proyecto de ley que modifica la ley N°20.659 para perfeccionar y modernizar el registro de empresas y sociedades</t>
  </si>
  <si>
    <t>13.853-13/210-368</t>
  </si>
  <si>
    <t>Proyecto de ley que establece un beneficio que indica para los afiliados y pensionados calificados como enfermos terminales</t>
  </si>
  <si>
    <t>Trabajo y Previsión Social</t>
  </si>
  <si>
    <t>13.863-11/211-368</t>
  </si>
  <si>
    <t>Proyecto de ley que reforma el Fondo Nacional de Salud y crea un plan de salud universal</t>
  </si>
  <si>
    <t>Salud</t>
  </si>
  <si>
    <t>12.827-13/140-367</t>
  </si>
  <si>
    <t>Proyecto de ley de modernización de la Dirección del Trabajo</t>
  </si>
  <si>
    <t>13.853-13/431-368</t>
  </si>
  <si>
    <t>Indicación sustitutiva al proyecto de ley que establece un beneficio que indica para los afiliados y pensionados calificados como enfermos terminales</t>
  </si>
  <si>
    <t>13.914-13/462-368</t>
  </si>
  <si>
    <t>Indicación sustitutiva al proyecto de ley que establece un retiro único y extraordinario de fondos previsionales en las condiciones que indica</t>
  </si>
  <si>
    <t>10.315-18</t>
  </si>
  <si>
    <t>Informe Financiero Sustitutivo proyecto de ley de Sistema de Garantías de los Derechos de la Niñez</t>
  </si>
  <si>
    <t>11.994-34/468-368</t>
  </si>
  <si>
    <t>Indicaciones al proyecto de ley que modifica las leyes N°18.695 y N°19.175 para establecer una cuota de género en las elecciones de gobernadores regionales, alcaldes y concejales</t>
  </si>
  <si>
    <t>Servicio Electoral</t>
  </si>
  <si>
    <t xml:space="preserve">Nota: Los valores con signo positivo significan mayores gastos fiscales y los valores con signo negativo significan menores gastos fiscales. Los IF sustitutivos sustituyen los costos de los IF anteriores. Por lo anterior es que dichos informes financieros anteriores, que son considerados en esta tabla, se incluyen con gasto 0.  </t>
  </si>
  <si>
    <t>Cuadro A.III.2</t>
  </si>
  <si>
    <t>con efectos en los ingresos fiscales</t>
  </si>
  <si>
    <t>Efecto en Ingreso</t>
  </si>
  <si>
    <t>13.914-13/469-368</t>
  </si>
  <si>
    <t xml:space="preserve"> Informe Financiero Complementario Proyecto de ley que establece un retiro único y extraordinario de fondos previsionales en las condiciones que indica </t>
  </si>
  <si>
    <t xml:space="preserve">Nota: Los valores con signo positivo significan mayores ingresos fiscales y los valores con signo negativo significan menores ingresos fiscales. Los IF sustitutivos sustituyen los costos de los IF anteriores. Por lo anterior, es que dichos informes financieros anteriores, que son considerados en esta tabla, se incluyen con gasto 0.  </t>
  </si>
  <si>
    <t>Cuadro A.III.3</t>
  </si>
  <si>
    <t>sin efecto en gastos o ingresos fiscales</t>
  </si>
  <si>
    <t>13.768-04/173-368</t>
  </si>
  <si>
    <t>Indicación al proyecto de ley que establece normas excepcionales para el pago de las subvenciones educacionales del Decreto con Fuerza de Ley N°2, de 1998, del Ministerio de Educación, Ley de Subvenciones, en el contexto de la pandemia por Covid-19</t>
  </si>
  <si>
    <t>Educación</t>
  </si>
  <si>
    <t>13.809-03/176-368</t>
  </si>
  <si>
    <t>Proyecto de ley que permite la postergación de cuotas de créditos hipotecarios y crea la garantía estatal para caucionar cuotas postergadas</t>
  </si>
  <si>
    <t>13.815-05/178-368</t>
  </si>
  <si>
    <t>Proyecto de ley que fortalece la descentralización financiera de los Gobiernos Regionales, establece normas sobre responsabilidad fiscal y crea los fondos que indica</t>
  </si>
  <si>
    <t>13.191-12/175-368</t>
  </si>
  <si>
    <t>Indicaciones al proyecto de ley que fija ley marco de cambio climático</t>
  </si>
  <si>
    <t>Medioambiente</t>
  </si>
  <si>
    <t>13.823-06/185-368</t>
  </si>
  <si>
    <t>Proyecto de ley para implementar adecuadamente el proceso de descentralización del país</t>
  </si>
  <si>
    <t>Ministerio del Interior y Seguridad Pública</t>
  </si>
  <si>
    <t>13.751-13/184-368</t>
  </si>
  <si>
    <t>13.305-06/179-368</t>
  </si>
  <si>
    <t>Indicaciones al proyecto de ley que modifica diversos cuerpos legales para perfeccionar la legislación electoral vigente y fortalecer la democracia</t>
  </si>
  <si>
    <t>12.827-13/181-368</t>
  </si>
  <si>
    <t>Indicaciones al proyecto de ley sobre modernización de la Dirección del Trabajo</t>
  </si>
  <si>
    <t>11.174-07/188-368</t>
  </si>
  <si>
    <t>Indicaciones al proyecto de ley que crea el Servicio Nacional de Reinserción social juvenil e introduce modificaciones a la ley N°20.084, sobre responsabilidad penal de adolescentes y a otras normas que indica</t>
  </si>
  <si>
    <t>Justicia y Derechos Humanos</t>
  </si>
  <si>
    <t>12.436-04/213-368</t>
  </si>
  <si>
    <t>Formula indicaciones al proyecto de ley que establece un sistema de subvenciones para los niveles medios de la educación parvularia</t>
  </si>
  <si>
    <t>12.743-15/205-368</t>
  </si>
  <si>
    <t>Indicación Sustitutiva al Proyecto de ley que prorroga la vigencia de la Ley N°20.867</t>
  </si>
  <si>
    <t>Transportes y Telecomunicaciones</t>
  </si>
  <si>
    <t>13.600-13/212-368</t>
  </si>
  <si>
    <t>Proyecto de ley que complementa las normas del título VII de la ley N°16.744, y establece la necesidad de protocolos de seguridad sanitaria laboral para el retorno gradual y seguro al trabajo, en el marco del estado de excepción constitucional provocado por la crisis sanitaria derivada del brote del virus Covid-19 en el país</t>
  </si>
  <si>
    <t>13.768-04/207-368</t>
  </si>
  <si>
    <t>Indicación al Proyecto de ley que establece normas excepcionales para el pago de las subvenciones educacionales del Decreto con Fuerza de Ley N°2, de 1998, del Ministerio de Educación, Ley de Subvenciones, en el contexto de la pandemia por covid-19</t>
  </si>
  <si>
    <t>13.869-29/193-368</t>
  </si>
  <si>
    <t xml:space="preserve">Proyecto de ley sobre obligatoriedad de la adopción del régimen de federación deportiva nacional para aquellas entidades que reciben recursos públicos de manera permanente </t>
  </si>
  <si>
    <t>Deporte</t>
  </si>
  <si>
    <t>13.870-29/194-368</t>
  </si>
  <si>
    <t>Proyecto de ley que reconoce a organizaciones de la sociedad civil como promotoras de la actividad física y el deporte</t>
  </si>
  <si>
    <t>13.898-29/167-368</t>
  </si>
  <si>
    <t>Proyecto de ley que fortalece el deporte de alto rendimiento</t>
  </si>
  <si>
    <t>13.809-03/293-368</t>
  </si>
  <si>
    <t>Formula indicaciones al proyecto de ley que permite la postergación de cuotas de créditos hipotecarios y crea la garantía estatal para caucionar cuotas postergadas</t>
  </si>
  <si>
    <t>13.907-13/295-368</t>
  </si>
  <si>
    <t>Proyecto de ley que adecua el Código del Trabajo al Convenio sobre el Trabajo Marítimo de la Organización Internacional del Trabajo</t>
  </si>
  <si>
    <t>8.335-24/258-368</t>
  </si>
  <si>
    <t>Indicaciones al proyecto de ley que regula la exhibición y ejecución artística en los bienes nacionales de uso público</t>
  </si>
  <si>
    <t>Culturas, las Artes y el Patrimonio</t>
  </si>
  <si>
    <t>13.654-03/214-368</t>
  </si>
  <si>
    <t>Indicación sustitutiva al proyecto de ley que fija las tasas de intercambio máximas a ser cobradas por los emisores en el mercado de medios de pago a través de tarjetas de crédito débito y prepago</t>
  </si>
  <si>
    <t>13.970-05/486-368</t>
  </si>
  <si>
    <t>Proyecto de ley que modifica el Fondo de Garantía para Pequeños y Medianos Empresarios (FOGAPE), con el objeto de potenciar la reactivación y recuperación de la economía</t>
  </si>
  <si>
    <t>12.288-14/218-368</t>
  </si>
  <si>
    <t xml:space="preserve">Indicaciones al proyecto de ley que modifica diversos cuerpos normativos en materia de integración social y urbana </t>
  </si>
  <si>
    <t>11.174-07/459-368</t>
  </si>
  <si>
    <t>13.929-10/463-368</t>
  </si>
  <si>
    <t>Proyecto de acuerdo que aprueba el protocolo concerniente al Arreglo de Madrid, relativo al registro internacional de marcas, adoptado en Madrid el 27 de junio de 1989, modificado el 03 de octubre de 2006 y el 12 de noviembre de 2007</t>
  </si>
  <si>
    <t>Relaciones Exteriores</t>
  </si>
  <si>
    <t>13.902-06/223-368</t>
  </si>
  <si>
    <t>Proyecto de ley que declara feriado el 24 de junio de cada año, día nacional de los pueblos indígenas</t>
  </si>
  <si>
    <t>199-A</t>
  </si>
  <si>
    <t>13.948-10/474-368</t>
  </si>
  <si>
    <t>Proyecto de acuerdo que aprueba el Acuerdo entre la República de Chile y la República de Colombia sobre Reconocimiento Recíproco de Licencias de Conducir, suscrito en Santiago, República de Chile, el 21 de marzo de 2019. Ministerio de Relaciones Exteriores</t>
  </si>
  <si>
    <t>199-B</t>
  </si>
  <si>
    <t>13.949-10/475-368</t>
  </si>
  <si>
    <t>Proyecto de acuerdo que aprueba el Acuerdo entre la República de Chile y la República del Ecuador sobre Reconocimiento Recíproco y Canje de Licencias de Conducir, suscrito en Santiago, República de Chile, el 6 de junio de 2019. Ministerio de Relaciones Exteriores</t>
  </si>
  <si>
    <t>12.827-13/488-368</t>
  </si>
  <si>
    <t>Indicaciones al proyecto de ley de modernización de la Dirección del Trabajo</t>
  </si>
  <si>
    <t>13.959-13/479-368</t>
  </si>
  <si>
    <t>Proyecto de ley que regula los cambios de fondos de pensiones</t>
  </si>
  <si>
    <t>13.989-11/478-368</t>
  </si>
  <si>
    <t>Proyecto de ley que concede beneficios al personal de la atención primaria de salud</t>
  </si>
  <si>
    <t>12.436-04/483-368</t>
  </si>
  <si>
    <t>12.192-25/489-368</t>
  </si>
  <si>
    <t>Indicaciones al proyecto de ley que estalece normas sobre delitos informáticos, derogada la ley N°19.223 y modifica otros cuerpos legales con el objeto de adecuarlos al convenio de Budapest</t>
  </si>
  <si>
    <t>13.982-25/495-368</t>
  </si>
  <si>
    <t>Proyecto de ley que moderniza los delitos que sancionan la delincuencia organizada y establece técnicas especiales para su investigación</t>
  </si>
  <si>
    <t>11.174-07/485-368</t>
  </si>
  <si>
    <t>Cuadro R.1.1</t>
  </si>
  <si>
    <t>Recomendaciones respecto del registro contable de operaciones fiscales en el macro del Covid-19 (*)</t>
  </si>
  <si>
    <t>Área de intervención pública</t>
  </si>
  <si>
    <t>Tipo de intervención</t>
  </si>
  <si>
    <t>Recomendación de registro</t>
  </si>
  <si>
    <t>Efecto en el déficit[1]</t>
  </si>
  <si>
    <t>1. Gasto adicional en trabajadores de servicios de salud (**).</t>
  </si>
  <si>
    <t>Se registra en gastos por remuneraciones.</t>
  </si>
  <si>
    <t>Lo incrementa</t>
  </si>
  <si>
    <t>2. Gasto adicional en suministros médicos (mascarillas antivirales, antisépticos y fármacos).</t>
  </si>
  <si>
    <t>Se registra en gastos por bienes y servicios.</t>
  </si>
  <si>
    <t>Se registra en gastos por adquisición de activos no financieros, o bien donaciones a otras unidades del gobierno o transferencias de capital no clasificadas en otra partida.</t>
  </si>
  <si>
    <t>1. Pagos en efectivo destinados a cubrir necesidades sociales (los importes desembolsados están sujetos a condiciones específicas, como nivel de ingreso, haber perdido el empleo, etc.).</t>
  </si>
  <si>
    <t>Se registra en gastos en prestaciones de asistencia social o bien según el caso a prestaciones de la seguridad social o prestaciones sociales relacionadas al empleo o a sueldos y salarios.</t>
  </si>
  <si>
    <t>2. Pagos en efectivo de importe fijo no basados en necesidades sociales derivadas de riesgos sociales.</t>
  </si>
  <si>
    <t>Se registra en gastos por transferencias corrientes no clasificadas en otra parte.</t>
  </si>
  <si>
    <t>3. Suministro gratuito de alimentos, medicamentos y otros enseres domésticos por parte del gobierno.</t>
  </si>
  <si>
    <t>Se registra en gastos por transferencias corrientes no clasificadas en otra parte o bien prestaciones sociales relacionadas con el empleo en especie.</t>
  </si>
  <si>
    <t>4. Redistribución de alimentos, medicamentos y otros enseres domésticos suministrados por donantes.</t>
  </si>
  <si>
    <t>Se registra en gastos por transferencias corrientes no clasificadas en otra parte y si provienen de donaciones en ingresos por donaciones corrientes.</t>
  </si>
  <si>
    <t xml:space="preserve">No lo afecta a menos que el donante sea otra unidad del gobierno general, en cuyo caso se producirá un incremento del déficit del gobierno general. </t>
  </si>
  <si>
    <t>1. Modificación temporal de las normas para reducir las obligaciones tributarias.</t>
  </si>
  <si>
    <t>Se debe registrar como una reducción del ingreso esperado en la categoría impositiva pertinente.</t>
  </si>
  <si>
    <t>2. Modificación temporal para incrementar el nivel de pagos y/o el número de beneficiarios de créditos tributarios.</t>
  </si>
  <si>
    <t>Se debe registrar como una reducción de ingresos esperado de la categoría de impuesto pertinente o bien cuando se trata de créditos tributarios pagaderos, se registran como Gasto/Subsidios, Gasto/Prestaciones sociales/Prestaciones de asistencia social o Gasto/Otros gastos/Transferencias corrientes no clasificadas en otra partida.</t>
  </si>
  <si>
    <t>3. Aplazamiento del pago de impuestos.</t>
  </si>
  <si>
    <t>La recomendación depende según sistemas devengados o de caja.</t>
  </si>
  <si>
    <t>No lo afecta en caso de registros en base devengada y lo aumenta cuando el registro es en base caja.</t>
  </si>
  <si>
    <t>1. Aumento de subsidios (nuevos o existentes) aplicables por igual a empresas públicas y/o privadas.</t>
  </si>
  <si>
    <t>Se registra en gastos por subsidios.</t>
  </si>
  <si>
    <t>2. Pagos a empresas para ayudarles a mantener temporalmente inactivos («licencia temporal sin paga») a una parte o la totalidad de su plantilla debido a la desaceleración.</t>
  </si>
  <si>
    <t>El registro dependerá de si su intención principal es respaldar el ingreso de hogares (con empleador como intermediario para el pago) o apoyar al empleador y asegurar pronto regreso a plena producción. Se pueden registrar como gastos por prestaciones de asistencia social o gastos por transferencias corrientes no clasificadas en otra partida o como subsidios.</t>
  </si>
  <si>
    <t>3. Pagos de gobiernos a empresas para ayudar a cubrir pérdidas excepcionales.</t>
  </si>
  <si>
    <t>Se registra en gastos por transferencias de capital no clasificadas en otra partida.</t>
  </si>
  <si>
    <t>4. Pagos sin contrapartida de un gobierno a otro, sea interno o externo, cuando no existe un derecho financiero.</t>
  </si>
  <si>
    <t>Se registra en gastos por donaciones a otras unidades del gobierno general o a gobiernos extranjeros según sea el caso.</t>
  </si>
  <si>
    <t>1. Inyecciones de capital a empresas (públicas y/o privadas).</t>
  </si>
  <si>
    <t>Se registra en gastos por transferencias de capital no clasificadas en otra partida o bien participación de capital y en fondos de inversión.</t>
  </si>
  <si>
    <t>Lo incrementa cuando se registran como transferencias de capital y lo mantiene cuando se registran en adquisiciones de capital.</t>
  </si>
  <si>
    <t>2. Programas de préstamo directo a empresas públicas y/o privadas</t>
  </si>
  <si>
    <t>Corresponden a adquisición neta de activos financieros/préstamos. Si hay poca probabilidad de recibir el reembolso del préstamo se debe clasificar como gastos por transferencias de capital no clasificadas en otra partida.</t>
  </si>
  <si>
    <t>Lo incrementa cuando se registran en transferencias de capital y lo mantiene cuando se registran en adquisiciones de préstamos.</t>
  </si>
  <si>
    <t>3. Programas de préstamo directo del gobierno a hogares (en general con tasas de interés favorables).</t>
  </si>
  <si>
    <t>Corresponden a adquisición neta de activos financieros/préstamos. Si hay poca probabilidad de recibir el reembolso del préstamo se debe clasificar de inmediato como gastos por transferencias de capital no clasificadas en otra partida.</t>
  </si>
  <si>
    <t>No lo afecta cuando se registran adquisiciones de préstamos y lo sube cuando se registran en transferencias de capital.</t>
  </si>
  <si>
    <t>4. Apoyo a préstamos bancarios, y de otras sociedades financieras, mediante concesión de garantías sobre los préstamos.</t>
  </si>
  <si>
    <t>Son pasivos contingentes y cuando se recibe devolución son ingresos por derechos administrativos. Si se asume que es muy probable que la garantía sea ejecutada se debe registrar desde el principio como asunción de deuda.</t>
  </si>
  <si>
    <t>No lo afecta en general y lo reduce cuando existen derechos administrativos.</t>
  </si>
  <si>
    <t>5. Apoyo a préstamos bancarios, y de otras sociedades financieras, mediante la concesión de préstamos a los bancos.</t>
  </si>
  <si>
    <t>Corresponden a adquisición neta de activos financieros/préstamos. El registro no varía si el préstamo viene o no respaldado por una garantía.</t>
  </si>
  <si>
    <t>No lo afecta</t>
  </si>
  <si>
    <t>1. Préstamos de emergencia de organismos internacionales o gobiernos extranjeros.</t>
  </si>
  <si>
    <t>Corresponde a un incurrimiento neto de pasivo/préstamo.</t>
  </si>
  <si>
    <t>2. Pagos de organismos internacionales y gobiernos extranjeros cuando no existe un derecho financiero.</t>
  </si>
  <si>
    <t>Se debe registrar como ingresos por donaciones de gobiernos extranjeros o de organismos internacionales.</t>
  </si>
  <si>
    <t>Lo reduce</t>
  </si>
  <si>
    <t>3. Donaciones de bienes y activos de organismos internacionales y gobiernos extranjeros.</t>
  </si>
  <si>
    <t>Se registra como donaciones en especie de gobiernos extranjeros o de organismos internacionales.</t>
  </si>
  <si>
    <t>1. La compra de bonos del Estado por el banco central en el mercado secundario, en el marco de un programa de expansión cuantitativa.</t>
  </si>
  <si>
    <t>No hay registro especifico en las estadísticas de finanzas públicas de gobierno central y no hay efectos directos sobre la deuda del gobierno central.</t>
  </si>
  <si>
    <t> No lo afecta</t>
  </si>
  <si>
    <t>2. Provisión por el gobierno de títulos de deuda pública (ya sea directamente o a través de una sociedad financiera pública a sociedades financieras o no financieras, a cambio de otros activos financieros).</t>
  </si>
  <si>
    <t>Corresponde a adquisición neta de activos financieros en la categoría pertinente del activo, puesto que se trata de un intercambio de activos financieros. Si la valoración de los activos recibidos es menor al de los activos intercambiados, deberá registrarse en Gasto/Otros gastos/Transferencias de capital no clasificadas en otra partida.</t>
  </si>
  <si>
    <t>1. El gobierno condona (es decir, cancela) deuda contraída por otras unidades de la economía.</t>
  </si>
  <si>
    <t>Debe ser registrado como Gasto/Donaciones/Donaciones de capital a otras unidades del gobierno general o como Transferencias de capital no clasificadas en otra partida.</t>
  </si>
  <si>
    <t>No lo afecta cuando la deuda condonada es de otra unidad de gobierno. Lo incrementa cuando la deuda condonada es de una unidad no gubernamental.</t>
  </si>
  <si>
    <t>2. El gobierno reprograma la deuda que otras unidades de la economía habían contraído con él, ya sea aplazando su reembolso o reduciendo los costos del servicio de la deuda.</t>
  </si>
  <si>
    <t>Debe ser registrado como reembolso del instrumento de deuda original simultáneo a la creación del nuevo instrumento de deuda renegociado.</t>
  </si>
  <si>
    <t>No lo afecta en el momento de la reprogramación</t>
  </si>
  <si>
    <t>(a) Las construcciones que no se ajusten a la definición de activo fijo (como carpas temporales en las que se realizan tests, no pensadas para usarse durante varios años) deben registrarse como bienes.</t>
  </si>
  <si>
    <t xml:space="preserve"> (**) En este caso se incluye sólo el gasto considerado como remuneraciones. Sin embargo, si este servicio se presta mediante privados, debe ser registrado como uso de bienes y servicios. </t>
  </si>
  <si>
    <r>
      <t>Cuadro R.2.1</t>
    </r>
    <r>
      <rPr>
        <sz val="10"/>
        <rFont val="Calibri"/>
        <family val="2"/>
        <scheme val="minor"/>
      </rPr>
      <t> </t>
    </r>
  </si>
  <si>
    <t>Medidas del Plan Económico de Emergencia y Acuerdo Covid con efectos en los ingresos del Gobierno Central Total</t>
  </si>
  <si>
    <t>(millones de pesos 2020 y millones de dólares) </t>
  </si>
  <si>
    <t>Medida</t>
  </si>
  <si>
    <t>Ejecutado MM$</t>
  </si>
  <si>
    <t>Ejecutado MM US$</t>
  </si>
  <si>
    <t>Abril-Septiembre</t>
  </si>
  <si>
    <t>Julio-Diciembre</t>
  </si>
  <si>
    <t>Abril-Mayo</t>
  </si>
  <si>
    <t>Abril</t>
  </si>
  <si>
    <t>Devolución de retención de Impuesto a la Renta de los meses de enero y febrero 2020 a los trabajadores independientes</t>
  </si>
  <si>
    <t>Septiembre</t>
  </si>
  <si>
    <t>Fuente: Elaboración Dipres con información de SII.</t>
  </si>
  <si>
    <r>
      <t>Cuadro R.2.2</t>
    </r>
    <r>
      <rPr>
        <sz val="10"/>
        <rFont val="Calibri"/>
        <family val="2"/>
        <scheme val="minor"/>
      </rPr>
      <t> </t>
    </r>
  </si>
  <si>
    <t xml:space="preserve">Medidas del Acuerdo Covid con efectos en el gasto del Gobierno Central Total </t>
  </si>
  <si>
    <t>(millones de pesos 2020 y millones de dólares) </t>
  </si>
  <si>
    <t>Gastos producto de la Pandemia</t>
  </si>
  <si>
    <t>Fondo Covid</t>
  </si>
  <si>
    <t>Ingreso Familiar de Emergencia: Fase II</t>
  </si>
  <si>
    <t>Bono Covid Navidad</t>
  </si>
  <si>
    <t>Apoyo Clase Media</t>
  </si>
  <si>
    <t>Nuevo Subsidio Transitorio al Empleo</t>
  </si>
  <si>
    <t>Total Fondo Covid</t>
  </si>
  <si>
    <t>Otros Gastos Plan económico de Emergencia I y II</t>
  </si>
  <si>
    <t>Bono Covid apoyo ingresos familiares</t>
  </si>
  <si>
    <t>Fotarlecer sistema de salud</t>
  </si>
  <si>
    <t>Ingreso Familiar de Emergencia: Fase I</t>
  </si>
  <si>
    <t>Total Otros Gastos</t>
  </si>
  <si>
    <t>Total Gasto 2020 en medidas Covid</t>
  </si>
  <si>
    <t xml:space="preserve">(1) Corresponde a información Provisoria de ejecución a diciembre, pues considera cierres preliminares de Servicios de Salud. </t>
  </si>
  <si>
    <t>(2) Aplicación ley N°21.247 la cual “Establece beneficios a los padres o madres que estén haciendo uso del permiso postnatal parental o que  tengan el cuidado personal de niños o niñas nacidos a contar del año 2013, con motivo de la pandemia originada por la enfermedad denominada COVID-19, en las condiciones que se indican”.</t>
  </si>
  <si>
    <t>Nota: Tipo de cambio: $/US$ 792.</t>
  </si>
  <si>
    <t>Cuadro R.2.3</t>
  </si>
  <si>
    <t>Impacto de las medidas Covid-19 en el estado de las finanzas públicas del Gobierno Central en el año 2020</t>
  </si>
  <si>
    <t>(millones de pesos 2020 y % del PIB) </t>
  </si>
  <si>
    <t xml:space="preserve">(1): Incluye medidas Covid-19 (MM$) </t>
  </si>
  <si>
    <t>(2): No incluye medidas Covid-19 (MM$)</t>
  </si>
  <si>
    <t>(3): (1) - (2)</t>
  </si>
  <si>
    <t>Ingreso total</t>
  </si>
  <si>
    <t>Gasto total</t>
  </si>
  <si>
    <t>Déficit</t>
  </si>
  <si>
    <t>Déficit (% del PIB)</t>
  </si>
  <si>
    <t>(millones de pesos)</t>
  </si>
  <si>
    <t>Aplicación</t>
  </si>
  <si>
    <t xml:space="preserve">Reversión </t>
  </si>
  <si>
    <t>(1) cifras previas</t>
  </si>
  <si>
    <t>Rebaja PPM IDPC</t>
  </si>
  <si>
    <t>Anticipo de Devolución</t>
  </si>
  <si>
    <t>Crédito Sence (PPM)</t>
  </si>
  <si>
    <t>Total MTTRA*</t>
  </si>
  <si>
    <t>(2) cifras efectivas</t>
  </si>
  <si>
    <t>Diferencia (2)-(1)</t>
  </si>
  <si>
    <t>Corrección de la aplicación</t>
  </si>
  <si>
    <t>Corrección de la reversión</t>
  </si>
  <si>
    <t>PPM</t>
  </si>
  <si>
    <t>Sistema de Pago</t>
  </si>
  <si>
    <t>(millones de pesos y % del PIB)</t>
  </si>
  <si>
    <t>Balance Estructural</t>
  </si>
  <si>
    <t>(1) Cifra previa</t>
  </si>
  <si>
    <t>(% PIB)</t>
  </si>
  <si>
    <t>(2) Cifra Actualizada</t>
  </si>
  <si>
    <r>
      <t>Cuadro R.4.1</t>
    </r>
    <r>
      <rPr>
        <sz val="10"/>
        <rFont val="Calibri"/>
        <family val="2"/>
        <scheme val="minor"/>
      </rPr>
      <t> </t>
    </r>
  </si>
  <si>
    <t>Evolución del gasto por subtítulo</t>
  </si>
  <si>
    <t xml:space="preserve">(% de variación real anual estimada) </t>
  </si>
  <si>
    <t>Subtítulos de gasto en Proyectos de Ley de Presupuesto</t>
  </si>
  <si>
    <t>Proyectos presentados cada año</t>
  </si>
  <si>
    <t>2019/2018</t>
  </si>
  <si>
    <t>2020/2019</t>
  </si>
  <si>
    <t>2021/2020</t>
  </si>
  <si>
    <t>Gasto en personal</t>
  </si>
  <si>
    <t>Gasto en bienes y servicios de consumo</t>
  </si>
  <si>
    <t>Gasto en adquisición de activos no financieros</t>
  </si>
  <si>
    <t>(1) Se ajusta para evitar distorsión por traspaso de funcionarios municipales a servicios locales de educación y para limpiar el necesario incremento en salud producto de la emergencia sanitaria.</t>
  </si>
  <si>
    <t xml:space="preserve">(2) Exclusión responde al hecho de que el gasto en bienes y servicios de consumo en estos casos responde casi exclusivamente a gasto de producción (productos farmacéuticos, material quirúrgico, insumos para las votaciones) y no a gasto de soporte administrativo. </t>
  </si>
  <si>
    <t>Cuadro R.4.2</t>
  </si>
  <si>
    <t>Detalle del espacio fiscal generado</t>
  </si>
  <si>
    <t>(US$ MM) </t>
  </si>
  <si>
    <t>Concepto</t>
  </si>
  <si>
    <t>Ajuste agregado</t>
  </si>
  <si>
    <t>Ajuste desagregado</t>
  </si>
  <si>
    <t>Detalle</t>
  </si>
  <si>
    <t>(US$ MM)</t>
  </si>
  <si>
    <t>Ajustes administrativos, priorización y otros</t>
  </si>
  <si>
    <t>Gasto en personal (Subt 21 y provisiones)</t>
  </si>
  <si>
    <t>Bienes y servicios de consumo</t>
  </si>
  <si>
    <t>Adquisición de activos no financieros</t>
  </si>
  <si>
    <t>Prestaciones de seguridad social</t>
  </si>
  <si>
    <t>Revisión de programas</t>
  </si>
  <si>
    <t>Transferencias corrientes</t>
  </si>
  <si>
    <t>Capital</t>
  </si>
  <si>
    <t>Empleo</t>
  </si>
  <si>
    <t>PTF</t>
  </si>
  <si>
    <t>Capital Humano</t>
  </si>
  <si>
    <t>Promedio 2019-2030</t>
  </si>
  <si>
    <t>Promedio 2031-2040</t>
  </si>
  <si>
    <t>Promedio 2041-2050</t>
  </si>
  <si>
    <t>Promedio 2051-2060</t>
  </si>
  <si>
    <t>Fuente: Chamorro, Gamboni y Valdés (2021), “Estimación de los Ingresos Fiscales en el Largo Plazo 2020-2060”. Serie de Estudios de Finanzas Públicas, Dipres, Ministerio de Hacienda.</t>
  </si>
  <si>
    <t>Escenario 1 (optimista)</t>
  </si>
  <si>
    <t>Escenario 3 (pesimista)</t>
  </si>
  <si>
    <t xml:space="preserve">Nivel año base 2019 </t>
  </si>
  <si>
    <t xml:space="preserve"> Razón (Precio-Costo)/Precio: 14,2%</t>
  </si>
  <si>
    <t>2020-2025</t>
  </si>
  <si>
    <t>Supuestos Ministerio de Hacienda. IFP 3T 2020.</t>
  </si>
  <si>
    <t>2026-2060</t>
  </si>
  <si>
    <t xml:space="preserve">Se proyecta el margen promedio de los últimos 20 años de Codelco </t>
  </si>
  <si>
    <t>Promedio escenarios 1 y 3</t>
  </si>
  <si>
    <t xml:space="preserve">Se proyecta el margen disminuyendo al nivel más bajo registrado por Codelco </t>
  </si>
  <si>
    <t xml:space="preserve"> Razón (Precio-Costo)/Precio:                      28,4%</t>
  </si>
  <si>
    <t xml:space="preserve"> Razón (Precio-Costo)/Precio:               16,6%</t>
  </si>
  <si>
    <t xml:space="preserve"> Razón (Precio-Costo)/Precio:               2,7%</t>
  </si>
  <si>
    <t>Escenario cobre</t>
  </si>
  <si>
    <t>Década</t>
  </si>
  <si>
    <t>Elasticidad converge a 1</t>
  </si>
  <si>
    <t>Elasticidad constante</t>
  </si>
  <si>
    <t>Crecimiento</t>
  </si>
  <si>
    <t>Escenario optimista</t>
  </si>
  <si>
    <t>Escenario base</t>
  </si>
  <si>
    <t>Escenario pesimista</t>
  </si>
  <si>
    <r>
      <t>Impuesto</t>
    </r>
    <r>
      <rPr>
        <sz val="10"/>
        <color rgb="FF000000"/>
        <rFont val="Calibri"/>
        <family val="2"/>
      </rPr>
      <t> </t>
    </r>
  </si>
  <si>
    <r>
      <t>Partida de Gasto</t>
    </r>
    <r>
      <rPr>
        <sz val="10"/>
        <color rgb="FF000000"/>
        <rFont val="Calibri"/>
        <family val="2"/>
      </rPr>
      <t> </t>
    </r>
  </si>
  <si>
    <r>
      <t>1. Partidas de Gasto Tributario que se modifican o se eliminan</t>
    </r>
    <r>
      <rPr>
        <sz val="10"/>
        <color rgb="FF000000"/>
        <rFont val="Calibri"/>
        <family val="2"/>
      </rPr>
      <t> </t>
    </r>
  </si>
  <si>
    <r>
      <t>1.1 Análisis directo del informe</t>
    </r>
    <r>
      <rPr>
        <sz val="10"/>
        <color rgb="FF000000"/>
        <rFont val="Calibri"/>
        <family val="2"/>
      </rPr>
      <t> </t>
    </r>
  </si>
  <si>
    <t>Impuesto a la Renta Empresas </t>
  </si>
  <si>
    <t>Contratos de leasing </t>
  </si>
  <si>
    <t>Amortización de intangibles </t>
  </si>
  <si>
    <t>Donaciones para fines culturales - gasto </t>
  </si>
  <si>
    <t>Donaciones para fines culturales - crédito </t>
  </si>
  <si>
    <t>Exención primera categoría zona franca </t>
  </si>
  <si>
    <t>Impuesto a la Renta Contribuyente Final </t>
  </si>
  <si>
    <t>Contribuciones sociales obligatorias </t>
  </si>
  <si>
    <t>Deducción de 30% de gasto presunto trabajadores independientes </t>
  </si>
  <si>
    <t>Diferimiento de impuestos finales por utilidades retenidas </t>
  </si>
  <si>
    <t>Ganancias de capital enajenación de bienes raíces </t>
  </si>
  <si>
    <t>Contribuciones previsionales voluntarias </t>
  </si>
  <si>
    <t>Impuesto a la Renta Contribuyente Empresas/Final </t>
  </si>
  <si>
    <t>Rentas presuntas </t>
  </si>
  <si>
    <t>IVA </t>
  </si>
  <si>
    <t>Postergación del pago del IVA </t>
  </si>
  <si>
    <r>
      <t>1.2 Partidas derivadas de las recomendaciones del informe</t>
    </r>
    <r>
      <rPr>
        <sz val="10"/>
        <color rgb="FF000000"/>
        <rFont val="Calibri"/>
        <family val="2"/>
      </rPr>
      <t> </t>
    </r>
  </si>
  <si>
    <t>Depreciación tributaria </t>
  </si>
  <si>
    <t>Otras diferencias temporarias </t>
  </si>
  <si>
    <t>Donaciones a universidades e institutos profesionales - gasto </t>
  </si>
  <si>
    <t>Donaciones a universidades e institutos profesionales - crédito </t>
  </si>
  <si>
    <t>Donaciones para fines deportivos - gasto </t>
  </si>
  <si>
    <t>Donaciones para fines deportivos - crédito </t>
  </si>
  <si>
    <t>Donaciones para fines sociales y públicos - gasto </t>
  </si>
  <si>
    <t>Donaciones para fines sociales y públicos - crédito </t>
  </si>
  <si>
    <t>Donaciones para fines educacionales - gasto </t>
  </si>
  <si>
    <t>Donaciones para fines educacionales - crédito </t>
  </si>
  <si>
    <t>Donaciones para el fondo nacional de reconstrucción - gasto </t>
  </si>
  <si>
    <t>Donaciones para el fondo nacional de reconstrucción - crédito </t>
  </si>
  <si>
    <r>
      <t>2. Sin Ajustes</t>
    </r>
    <r>
      <rPr>
        <sz val="10"/>
        <color rgb="FF000000"/>
        <rFont val="Calibri"/>
        <family val="2"/>
      </rPr>
      <t> </t>
    </r>
  </si>
  <si>
    <t>Rebaja de dividendos DFL2 </t>
  </si>
  <si>
    <t>Rebaja de intereses hipotecarios </t>
  </si>
  <si>
    <r>
      <t>3. Nuevas Partidas de Gasto (corto plazo)</t>
    </r>
    <r>
      <rPr>
        <sz val="10"/>
        <color rgb="FF000000"/>
        <rFont val="Calibri"/>
        <family val="2"/>
      </rPr>
      <t> </t>
    </r>
  </si>
  <si>
    <t>Régimen de tributación Pro Pyme General - primera categoría </t>
  </si>
  <si>
    <t>Remanentes de Cooperativas </t>
  </si>
  <si>
    <t>Régimen de tributación Pro Pyme General - imputación de crédito </t>
  </si>
  <si>
    <t>Deducción de contribuciones </t>
  </si>
  <si>
    <t>Crédito ficticio zona franca Pro Pyme Transparente </t>
  </si>
  <si>
    <t>Servicios entre cooperativas y cooperados </t>
  </si>
  <si>
    <r>
      <t>4. Nuevas Partidas de Gasto (largo plazo)</t>
    </r>
    <r>
      <rPr>
        <sz val="10"/>
        <color rgb="FF000000"/>
        <rFont val="Calibri"/>
        <family val="2"/>
      </rPr>
      <t> </t>
    </r>
  </si>
  <si>
    <t>Exención universidades reconocidas por el Estado </t>
  </si>
  <si>
    <t>Ganancias de capital hasta 10 UTA </t>
  </si>
  <si>
    <t>Rentabilidad de cotizaciones previsionales voluntarias </t>
  </si>
  <si>
    <t>Retiro de ahorros previsionales voluntarios </t>
  </si>
  <si>
    <t>Tasas reducidas de impuesto adicional </t>
  </si>
  <si>
    <t>Ganancias de capital presencia bursátil </t>
  </si>
  <si>
    <t>Ingresos por arrendamiento DFL2 </t>
  </si>
  <si>
    <t>Servicios profesionales </t>
  </si>
  <si>
    <t>Impuesto a la Herencia </t>
  </si>
  <si>
    <t>Seguros de Vida </t>
  </si>
  <si>
    <t>Varios Impuestos </t>
  </si>
  <si>
    <t>Tratamientos preferentes Cooperativas </t>
  </si>
  <si>
    <t>Tratamientos preferentes DFL2 </t>
  </si>
  <si>
    <t>Fuente: SII. </t>
  </si>
  <si>
    <r>
      <t>AGRUPACIÓN</t>
    </r>
    <r>
      <rPr>
        <sz val="10"/>
        <color rgb="FF000000"/>
        <rFont val="Calibri"/>
        <family val="2"/>
      </rPr>
      <t> </t>
    </r>
  </si>
  <si>
    <r>
      <t>N° PARTIDAS GT</t>
    </r>
    <r>
      <rPr>
        <sz val="10"/>
        <color rgb="FF000000"/>
        <rFont val="Calibri"/>
        <family val="2"/>
      </rPr>
      <t> </t>
    </r>
  </si>
  <si>
    <r>
      <t>MONTO</t>
    </r>
    <r>
      <rPr>
        <sz val="10"/>
        <color rgb="FF000000"/>
        <rFont val="Calibri"/>
        <family val="2"/>
      </rPr>
      <t> </t>
    </r>
  </si>
  <si>
    <r>
      <t>Nº</t>
    </r>
    <r>
      <rPr>
        <sz val="10"/>
        <color rgb="FF000000"/>
        <rFont val="Calibri"/>
        <family val="2"/>
      </rPr>
      <t> </t>
    </r>
  </si>
  <si>
    <r>
      <t>PESO Estimadas</t>
    </r>
    <r>
      <rPr>
        <sz val="10"/>
        <color rgb="FF000000"/>
        <rFont val="Calibri"/>
        <family val="2"/>
      </rPr>
      <t> </t>
    </r>
  </si>
  <si>
    <r>
      <t>MM$</t>
    </r>
    <r>
      <rPr>
        <sz val="10"/>
        <color rgb="FF000000"/>
        <rFont val="Calibri"/>
        <family val="2"/>
      </rPr>
      <t> </t>
    </r>
  </si>
  <si>
    <r>
      <t>MM US$</t>
    </r>
    <r>
      <rPr>
        <sz val="10"/>
        <color rgb="FF000000"/>
        <rFont val="Calibri"/>
        <family val="2"/>
      </rPr>
      <t> </t>
    </r>
  </si>
  <si>
    <r>
      <t>PESO GT</t>
    </r>
    <r>
      <rPr>
        <sz val="10"/>
        <color rgb="FF000000"/>
        <rFont val="Calibri"/>
        <family val="2"/>
      </rPr>
      <t> </t>
    </r>
  </si>
  <si>
    <r>
      <t>PARTIDAS AJUSTADAS</t>
    </r>
    <r>
      <rPr>
        <sz val="10"/>
        <color rgb="FF000000"/>
        <rFont val="Calibri"/>
        <family val="2"/>
      </rPr>
      <t> </t>
    </r>
  </si>
  <si>
    <r>
      <t>35</t>
    </r>
    <r>
      <rPr>
        <sz val="10"/>
        <color rgb="FF000000"/>
        <rFont val="Calibri"/>
        <family val="2"/>
      </rPr>
      <t> </t>
    </r>
  </si>
  <si>
    <r>
      <t>30,7%</t>
    </r>
    <r>
      <rPr>
        <sz val="10"/>
        <color rgb="FF000000"/>
        <rFont val="Calibri"/>
        <family val="2"/>
      </rPr>
      <t> </t>
    </r>
  </si>
  <si>
    <r>
      <t>3.572.868 </t>
    </r>
    <r>
      <rPr>
        <sz val="10"/>
        <color rgb="FF000000"/>
        <rFont val="Calibri"/>
        <family val="2"/>
      </rPr>
      <t> </t>
    </r>
  </si>
  <si>
    <r>
      <t>5.254 </t>
    </r>
    <r>
      <rPr>
        <sz val="10"/>
        <rFont val="Calibri"/>
        <family val="2"/>
      </rPr>
      <t> </t>
    </r>
  </si>
  <si>
    <r>
      <t>56,3%</t>
    </r>
    <r>
      <rPr>
        <sz val="10"/>
        <rFont val="Calibri"/>
        <family val="2"/>
      </rPr>
      <t> </t>
    </r>
  </si>
  <si>
    <r>
      <t>     </t>
    </r>
    <r>
      <rPr>
        <b/>
        <sz val="10"/>
        <color rgb="FF000000"/>
        <rFont val="Calibri"/>
        <family val="2"/>
      </rPr>
      <t>Análisis directo del informe</t>
    </r>
    <r>
      <rPr>
        <sz val="10"/>
        <color rgb="FF000000"/>
        <rFont val="Calibri"/>
        <family val="2"/>
      </rPr>
      <t> </t>
    </r>
  </si>
  <si>
    <r>
      <t>23</t>
    </r>
    <r>
      <rPr>
        <sz val="10"/>
        <color rgb="FF000000"/>
        <rFont val="Calibri"/>
        <family val="2"/>
      </rPr>
      <t> </t>
    </r>
  </si>
  <si>
    <r>
      <t>20,2%</t>
    </r>
    <r>
      <rPr>
        <sz val="10"/>
        <color rgb="FF000000"/>
        <rFont val="Calibri"/>
        <family val="2"/>
      </rPr>
      <t> </t>
    </r>
  </si>
  <si>
    <r>
      <t>3.312.294 </t>
    </r>
    <r>
      <rPr>
        <sz val="10"/>
        <color rgb="FF000000"/>
        <rFont val="Calibri"/>
        <family val="2"/>
      </rPr>
      <t> </t>
    </r>
  </si>
  <si>
    <r>
      <t>4.871 </t>
    </r>
    <r>
      <rPr>
        <sz val="10"/>
        <color rgb="FF000000"/>
        <rFont val="Calibri"/>
        <family val="2"/>
      </rPr>
      <t> </t>
    </r>
  </si>
  <si>
    <r>
      <t>52,2%</t>
    </r>
    <r>
      <rPr>
        <sz val="10"/>
        <color rgb="FF000000"/>
        <rFont val="Calibri"/>
        <family val="2"/>
      </rPr>
      <t> </t>
    </r>
  </si>
  <si>
    <r>
      <t>            </t>
    </r>
    <r>
      <rPr>
        <i/>
        <sz val="10"/>
        <color rgb="FF000000"/>
        <rFont val="Calibri"/>
        <family val="2"/>
      </rPr>
      <t>Partidas eliminadas</t>
    </r>
    <r>
      <rPr>
        <sz val="10"/>
        <color rgb="FF000000"/>
        <rFont val="Calibri"/>
        <family val="2"/>
      </rPr>
      <t> </t>
    </r>
  </si>
  <si>
    <r>
      <t>7</t>
    </r>
    <r>
      <rPr>
        <sz val="10"/>
        <color rgb="FF000000"/>
        <rFont val="Calibri"/>
        <family val="2"/>
      </rPr>
      <t> </t>
    </r>
  </si>
  <si>
    <r>
      <t>6,1%</t>
    </r>
    <r>
      <rPr>
        <sz val="10"/>
        <color rgb="FF000000"/>
        <rFont val="Calibri"/>
        <family val="2"/>
      </rPr>
      <t> </t>
    </r>
  </si>
  <si>
    <r>
      <t>1.931.613 </t>
    </r>
    <r>
      <rPr>
        <sz val="10"/>
        <color rgb="FF000000"/>
        <rFont val="Calibri"/>
        <family val="2"/>
      </rPr>
      <t> </t>
    </r>
  </si>
  <si>
    <r>
      <t>2.841 </t>
    </r>
    <r>
      <rPr>
        <sz val="10"/>
        <color rgb="FF000000"/>
        <rFont val="Calibri"/>
        <family val="2"/>
      </rPr>
      <t> </t>
    </r>
  </si>
  <si>
    <r>
      <t>30,4%</t>
    </r>
    <r>
      <rPr>
        <sz val="10"/>
        <color rgb="FF000000"/>
        <rFont val="Calibri"/>
        <family val="2"/>
      </rPr>
      <t> </t>
    </r>
  </si>
  <si>
    <r>
      <t>   </t>
    </r>
    <r>
      <rPr>
        <i/>
        <sz val="10"/>
        <color rgb="FF000000"/>
        <rFont val="Calibri"/>
        <family val="2"/>
      </rPr>
      <t>Partidas modificadas</t>
    </r>
    <r>
      <rPr>
        <sz val="10"/>
        <color rgb="FF000000"/>
        <rFont val="Calibri"/>
        <family val="2"/>
      </rPr>
      <t> </t>
    </r>
  </si>
  <si>
    <r>
      <t>16</t>
    </r>
    <r>
      <rPr>
        <sz val="10"/>
        <color rgb="FF000000"/>
        <rFont val="Calibri"/>
        <family val="2"/>
      </rPr>
      <t> </t>
    </r>
  </si>
  <si>
    <r>
      <t>14,0%</t>
    </r>
    <r>
      <rPr>
        <sz val="10"/>
        <color rgb="FF000000"/>
        <rFont val="Calibri"/>
        <family val="2"/>
      </rPr>
      <t> </t>
    </r>
  </si>
  <si>
    <r>
      <t>1.380.680 </t>
    </r>
    <r>
      <rPr>
        <sz val="10"/>
        <color rgb="FF000000"/>
        <rFont val="Calibri"/>
        <family val="2"/>
      </rPr>
      <t> </t>
    </r>
  </si>
  <si>
    <r>
      <t>2.030 </t>
    </r>
    <r>
      <rPr>
        <sz val="10"/>
        <color rgb="FF000000"/>
        <rFont val="Calibri"/>
        <family val="2"/>
      </rPr>
      <t> </t>
    </r>
  </si>
  <si>
    <r>
      <t>21,8%</t>
    </r>
    <r>
      <rPr>
        <sz val="10"/>
        <color rgb="FF000000"/>
        <rFont val="Calibri"/>
        <family val="2"/>
      </rPr>
      <t> </t>
    </r>
  </si>
  <si>
    <r>
      <t>     </t>
    </r>
    <r>
      <rPr>
        <b/>
        <sz val="10"/>
        <color rgb="FF000000"/>
        <rFont val="Calibri"/>
        <family val="2"/>
      </rPr>
      <t>Partidas derivadas del informe</t>
    </r>
    <r>
      <rPr>
        <sz val="10"/>
        <color rgb="FF000000"/>
        <rFont val="Calibri"/>
        <family val="2"/>
      </rPr>
      <t> </t>
    </r>
  </si>
  <si>
    <r>
      <t>12</t>
    </r>
    <r>
      <rPr>
        <sz val="10"/>
        <color rgb="FF000000"/>
        <rFont val="Calibri"/>
        <family val="2"/>
      </rPr>
      <t> </t>
    </r>
  </si>
  <si>
    <r>
      <t>10,5%</t>
    </r>
    <r>
      <rPr>
        <sz val="10"/>
        <color rgb="FF000000"/>
        <rFont val="Calibri"/>
        <family val="2"/>
      </rPr>
      <t> </t>
    </r>
  </si>
  <si>
    <r>
      <t> 260.574 </t>
    </r>
    <r>
      <rPr>
        <sz val="10"/>
        <color rgb="FF000000"/>
        <rFont val="Calibri"/>
        <family val="2"/>
      </rPr>
      <t> </t>
    </r>
  </si>
  <si>
    <r>
      <t>383 </t>
    </r>
    <r>
      <rPr>
        <sz val="10"/>
        <color rgb="FF000000"/>
        <rFont val="Calibri"/>
        <family val="2"/>
      </rPr>
      <t> </t>
    </r>
  </si>
  <si>
    <r>
      <t>4,1%</t>
    </r>
    <r>
      <rPr>
        <sz val="10"/>
        <color rgb="FF000000"/>
        <rFont val="Calibri"/>
        <family val="2"/>
      </rPr>
      <t> </t>
    </r>
  </si>
  <si>
    <r>
      <t>TOTAL GASTO TRIBUTARIO</t>
    </r>
    <r>
      <rPr>
        <sz val="10"/>
        <color rgb="FF000000"/>
        <rFont val="Calibri"/>
        <family val="2"/>
      </rPr>
      <t> </t>
    </r>
  </si>
  <si>
    <r>
      <t>100,0%</t>
    </r>
    <r>
      <rPr>
        <sz val="10"/>
        <color rgb="FF000000"/>
        <rFont val="Calibri"/>
        <family val="2"/>
      </rPr>
      <t> </t>
    </r>
  </si>
  <si>
    <r>
      <t>6.346.072 </t>
    </r>
    <r>
      <rPr>
        <sz val="10"/>
        <color rgb="FF000000"/>
        <rFont val="Calibri"/>
        <family val="2"/>
      </rPr>
      <t> </t>
    </r>
  </si>
  <si>
    <r>
      <t>9.333 </t>
    </r>
    <r>
      <rPr>
        <sz val="10"/>
        <color rgb="FF000000"/>
        <rFont val="Calibri"/>
        <family val="2"/>
      </rPr>
      <t> </t>
    </r>
  </si>
  <si>
    <t>(1) Corresponde al total de partidas estimadas, las partidas totales del Informe GT SII son 152 (existen partidas identificadas, pero no determinadas). </t>
  </si>
  <si>
    <t>(1) Face value en millones de pesos para BTP; miles de UF para BTU; y millones de Euros para Soberanos.</t>
  </si>
  <si>
    <r>
      <t>% var. real 2021/proy. 2020 (sin efecto MTTRA</t>
    </r>
    <r>
      <rPr>
        <b/>
        <vertAlign val="superscript"/>
        <sz val="10"/>
        <color rgb="FF000000"/>
        <rFont val="Calibri"/>
        <family val="2"/>
        <scheme val="minor"/>
      </rPr>
      <t>(1)</t>
    </r>
    <r>
      <rPr>
        <b/>
        <sz val="10"/>
        <color rgb="FF000000"/>
        <rFont val="Calibri"/>
        <family val="2"/>
        <scheme val="minor"/>
      </rPr>
      <t xml:space="preserve"> del Paquete Fiscal)</t>
    </r>
  </si>
  <si>
    <t>Ingresos  Cíclicamente ajustados del Gobierno Central Total 2022-2025</t>
  </si>
  <si>
    <t>Variación real anual</t>
  </si>
  <si>
    <t>Posición Financiera Neta</t>
  </si>
  <si>
    <t>Total Deuda Bruta</t>
  </si>
  <si>
    <t xml:space="preserve">Suspensión del pago de PPM </t>
  </si>
  <si>
    <t>Postergación del pago del IVA</t>
  </si>
  <si>
    <t xml:space="preserve"> (1) Los valores con monto “0” corresponden a medidas que se compensaron durante el año. Se estima que los efectos fueron: Anticipo de devoluciones (medida 4) $638.000 millones, devolución a trabajadores independientes (medida 6) $162.000 millones y la postergación de pago de impuesto a la Renta (medida 5) $659.000 millones.                                                                                                                                                                                 </t>
  </si>
  <si>
    <t>Reembolso de crédito al IVA</t>
  </si>
  <si>
    <t xml:space="preserve"> (2) En la estimación de impacto de la disminución de tasa del Impuesto de Timbres y Estampillas, se reporta la cifra estimada en el Informe Financiero menos la recaudación observada en la ejecución de cada mes.
                                                                                                                                                                           </t>
  </si>
  <si>
    <t>Pago de la Postergación del pago del IVA</t>
  </si>
  <si>
    <t>Cuadro III.8.1</t>
  </si>
  <si>
    <t>Nota: Los porcentajes de PIB no suman debido a la aproximación de los decimales.</t>
  </si>
  <si>
    <t>Cuadro III.5.2</t>
  </si>
  <si>
    <r>
      <t xml:space="preserve">Stock </t>
    </r>
    <r>
      <rPr>
        <b/>
        <sz val="10"/>
        <color rgb="FF000000"/>
        <rFont val="Calibri"/>
        <family val="2"/>
        <scheme val="minor"/>
      </rPr>
      <t>de deuda del Gobierno Central por acreedor</t>
    </r>
    <r>
      <rPr>
        <sz val="10"/>
        <color rgb="FF231F20"/>
        <rFont val="Calibri"/>
        <family val="2"/>
        <scheme val="minor"/>
      </rPr>
      <t xml:space="preserve"> </t>
    </r>
  </si>
  <si>
    <r>
      <t>Moneda de Origen</t>
    </r>
    <r>
      <rPr>
        <b/>
        <vertAlign val="superscript"/>
        <sz val="10"/>
        <rFont val="Calibri"/>
        <family val="2"/>
        <scheme val="minor"/>
      </rPr>
      <t>(1)</t>
    </r>
  </si>
  <si>
    <t xml:space="preserve">3. Construcción de nuevos centros de salud que se ajustan a definición de activo fijo y de adquisición de maquinaria y equipo médicos (como respiradores). </t>
  </si>
  <si>
    <r>
      <t>PIB </t>
    </r>
    <r>
      <rPr>
        <sz val="10"/>
        <rFont val="Calibri"/>
        <family val="2"/>
        <scheme val="minor"/>
      </rPr>
      <t> </t>
    </r>
  </si>
  <si>
    <r>
      <t>Cobre</t>
    </r>
    <r>
      <rPr>
        <sz val="10"/>
        <rFont val="Calibri"/>
        <family val="2"/>
        <scheme val="minor"/>
      </rPr>
      <t> </t>
    </r>
  </si>
  <si>
    <r>
      <t>Otros Ingresos</t>
    </r>
    <r>
      <rPr>
        <vertAlign val="superscript"/>
        <sz val="10"/>
        <rFont val="Calibri"/>
        <family val="2"/>
      </rPr>
      <t>(1)</t>
    </r>
  </si>
  <si>
    <r>
      <t>Cuadro II.4.1</t>
    </r>
    <r>
      <rPr>
        <sz val="10"/>
        <color theme="1"/>
        <rFont val="Calibri"/>
        <family val="2"/>
        <scheme val="minor"/>
      </rPr>
      <t> </t>
    </r>
  </si>
  <si>
    <t>Apoyo Municipios Fondo Covid (Fondo Solidario Municipal II)</t>
  </si>
  <si>
    <t>Fondo Solidario Municipal I</t>
  </si>
  <si>
    <t>Reducción de tasa de TTE para créditos Fogape</t>
  </si>
  <si>
    <r>
      <t>Cuadro II.4.2</t>
    </r>
    <r>
      <rPr>
        <sz val="10"/>
        <rFont val="Calibri"/>
        <family val="2"/>
        <scheme val="minor"/>
      </rPr>
      <t> </t>
    </r>
  </si>
  <si>
    <r>
      <t>A.</t>
    </r>
    <r>
      <rPr>
        <b/>
        <sz val="10"/>
        <color rgb="FF000000"/>
        <rFont val="Times New Roman"/>
        <family val="1"/>
      </rPr>
      <t xml:space="preserve">      </t>
    </r>
    <r>
      <rPr>
        <b/>
        <sz val="10"/>
        <color rgb="FF000000"/>
        <rFont val="Calibri"/>
        <family val="2"/>
        <scheme val="minor"/>
      </rPr>
      <t xml:space="preserve">Aumento del gasto en servicios de salud </t>
    </r>
  </si>
  <si>
    <r>
      <t>B.</t>
    </r>
    <r>
      <rPr>
        <b/>
        <sz val="10"/>
        <color rgb="FF000000"/>
        <rFont val="Times New Roman"/>
        <family val="1"/>
      </rPr>
      <t xml:space="preserve">      </t>
    </r>
    <r>
      <rPr>
        <b/>
        <sz val="10"/>
        <color rgb="FF000000"/>
        <rFont val="Calibri"/>
        <family val="2"/>
        <scheme val="minor"/>
      </rPr>
      <t xml:space="preserve">Prestación de asistencia a los hogares </t>
    </r>
  </si>
  <si>
    <r>
      <t>C.</t>
    </r>
    <r>
      <rPr>
        <b/>
        <sz val="10"/>
        <color rgb="FF000000"/>
        <rFont val="Times New Roman"/>
        <family val="1"/>
      </rPr>
      <t xml:space="preserve">      </t>
    </r>
    <r>
      <rPr>
        <b/>
        <sz val="10"/>
        <color rgb="FF000000"/>
        <rFont val="Calibri"/>
        <family val="2"/>
        <scheme val="minor"/>
      </rPr>
      <t>Relajación de obligaciones tributarias de hogares y empresas</t>
    </r>
  </si>
  <si>
    <r>
      <t>D.</t>
    </r>
    <r>
      <rPr>
        <b/>
        <sz val="10"/>
        <color rgb="FF000000"/>
        <rFont val="Times New Roman"/>
        <family val="1"/>
      </rPr>
      <t xml:space="preserve">      </t>
    </r>
    <r>
      <rPr>
        <b/>
        <sz val="10"/>
        <color rgb="FF000000"/>
        <rFont val="Calibri"/>
        <family val="2"/>
        <scheme val="minor"/>
      </rPr>
      <t xml:space="preserve">Prestación de asistencia financiera a las sociedades (y otras unidades distintas de hogares) </t>
    </r>
  </si>
  <si>
    <r>
      <t>E.</t>
    </r>
    <r>
      <rPr>
        <b/>
        <sz val="10"/>
        <color rgb="FF000000"/>
        <rFont val="Times New Roman"/>
        <family val="1"/>
      </rPr>
      <t xml:space="preserve">       </t>
    </r>
    <r>
      <rPr>
        <b/>
        <sz val="10"/>
        <color rgb="FF000000"/>
        <rFont val="Calibri"/>
        <family val="2"/>
        <scheme val="minor"/>
      </rPr>
      <t xml:space="preserve">Inyecciones de capital, creación de mecanismos de préstamo nuevos o ampliados y concesión de garantías </t>
    </r>
  </si>
  <si>
    <r>
      <t>F.</t>
    </r>
    <r>
      <rPr>
        <b/>
        <sz val="10"/>
        <color rgb="FF000000"/>
        <rFont val="Times New Roman"/>
        <family val="1"/>
      </rPr>
      <t xml:space="preserve">       </t>
    </r>
    <r>
      <rPr>
        <b/>
        <sz val="10"/>
        <color rgb="FF000000"/>
        <rFont val="Calibri"/>
        <family val="2"/>
        <scheme val="minor"/>
      </rPr>
      <t xml:space="preserve">Asistencia de emergencia de organismos internacionales y gobiernos extranjeros </t>
    </r>
  </si>
  <si>
    <r>
      <t>G.</t>
    </r>
    <r>
      <rPr>
        <b/>
        <sz val="10"/>
        <color rgb="FF000000"/>
        <rFont val="Times New Roman"/>
        <family val="1"/>
      </rPr>
      <t xml:space="preserve">      </t>
    </r>
    <r>
      <rPr>
        <b/>
        <sz val="10"/>
        <color rgb="FF000000"/>
        <rFont val="Calibri"/>
        <family val="2"/>
        <scheme val="minor"/>
      </rPr>
      <t xml:space="preserve">Liquidez y operaciones cuasifiscales de instituciones financieras públicas </t>
    </r>
  </si>
  <si>
    <r>
      <t> No lo afecta en general</t>
    </r>
    <r>
      <rPr>
        <sz val="10"/>
        <color theme="1"/>
        <rFont val="Calibri"/>
        <family val="2"/>
        <scheme val="minor"/>
      </rPr>
      <t xml:space="preserve"> y lo incrementa </t>
    </r>
    <r>
      <rPr>
        <sz val="10"/>
        <color rgb="FF000000"/>
        <rFont val="Calibri"/>
        <family val="2"/>
        <scheme val="minor"/>
      </rPr>
      <t>cuando se registra como una transferencia de capital.</t>
    </r>
  </si>
  <si>
    <r>
      <t>H.</t>
    </r>
    <r>
      <rPr>
        <b/>
        <sz val="10"/>
        <color rgb="FF000000"/>
        <rFont val="Times New Roman"/>
        <family val="1"/>
      </rPr>
      <t xml:space="preserve">      </t>
    </r>
    <r>
      <rPr>
        <b/>
        <sz val="10"/>
        <color rgb="FF000000"/>
        <rFont val="Calibri"/>
        <family val="2"/>
        <scheme val="minor"/>
      </rPr>
      <t>Reorganización de la deuda</t>
    </r>
  </si>
  <si>
    <t>(*) Corresponde a una versión simplifcada del cuadro originalmente presentado por el Fondo Monetario Internacional.</t>
  </si>
  <si>
    <t>Fuente: Elaboración en base a https://www.imf.org/en/Publications/SPROLLs/covid19-special-notes#stats</t>
  </si>
  <si>
    <r>
      <t>Anticipo devoluciones del resultado de la Operación Renta 2020</t>
    </r>
    <r>
      <rPr>
        <vertAlign val="superscript"/>
        <sz val="10"/>
        <color rgb="FF000000"/>
        <rFont val="Calibri"/>
        <family val="2"/>
        <scheme val="minor"/>
      </rPr>
      <t>(1)</t>
    </r>
  </si>
  <si>
    <r>
      <t>Postergación del pago de Impuesto a la Renta de Primera Categoría</t>
    </r>
    <r>
      <rPr>
        <vertAlign val="superscript"/>
        <sz val="10"/>
        <color rgb="FF000000"/>
        <rFont val="Calibri"/>
        <family val="2"/>
        <scheme val="minor"/>
      </rPr>
      <t>(1)</t>
    </r>
  </si>
  <si>
    <r>
      <t>Acelerar devolución de Impuesto a la Renta de trabajadores independientes</t>
    </r>
    <r>
      <rPr>
        <vertAlign val="superscript"/>
        <sz val="10"/>
        <color rgb="FF000000"/>
        <rFont val="Calibri"/>
        <family val="2"/>
        <scheme val="minor"/>
      </rPr>
      <t>(1)</t>
    </r>
  </si>
  <si>
    <r>
      <t>Reducción de la tasa del Impuesto de timbres y estampillas</t>
    </r>
    <r>
      <rPr>
        <vertAlign val="superscript"/>
        <sz val="10"/>
        <color rgb="FF000000"/>
        <rFont val="Calibri"/>
        <family val="2"/>
        <scheme val="minor"/>
      </rPr>
      <t>(2)</t>
    </r>
  </si>
  <si>
    <r>
      <t xml:space="preserve">Fondo especial de insumos médicos: Fondo II </t>
    </r>
    <r>
      <rPr>
        <vertAlign val="superscript"/>
        <sz val="10"/>
        <color rgb="FF000000"/>
        <rFont val="Calibri"/>
        <family val="2"/>
        <scheme val="minor"/>
      </rPr>
      <t>(1)</t>
    </r>
  </si>
  <si>
    <r>
      <t>Postnatal de Emergencia</t>
    </r>
    <r>
      <rPr>
        <vertAlign val="superscript"/>
        <sz val="10"/>
        <color rgb="FF000000"/>
        <rFont val="Calibri"/>
        <family val="2"/>
        <scheme val="minor"/>
      </rPr>
      <t xml:space="preserve"> (2)</t>
    </r>
  </si>
  <si>
    <r>
      <t xml:space="preserve">Fondo especial de insumos médicos: Fondo I </t>
    </r>
    <r>
      <rPr>
        <vertAlign val="superscript"/>
        <sz val="10"/>
        <color rgb="FF000000"/>
        <rFont val="Calibri"/>
        <family val="2"/>
        <scheme val="minor"/>
      </rPr>
      <t>(1)</t>
    </r>
  </si>
  <si>
    <t>Categorías de Impuestos a corregir en el Balance Estructural, según el efecto caja respectivo</t>
  </si>
  <si>
    <t xml:space="preserve">Cuadro R.3.2 </t>
  </si>
  <si>
    <t xml:space="preserve">Cuadro R.3.1 </t>
  </si>
  <si>
    <t xml:space="preserve">Cifras corregidas de las MTTRA de 2009-2010 </t>
  </si>
  <si>
    <t xml:space="preserve">Cuadro R.3.3 </t>
  </si>
  <si>
    <t>Cambio en el Balance Estructural por actualización de MTTRA en 2009-2010</t>
  </si>
  <si>
    <r>
      <t>Gasto en personal (excluidos Salud y Educación)</t>
    </r>
    <r>
      <rPr>
        <vertAlign val="superscript"/>
        <sz val="10"/>
        <color rgb="FF000000"/>
        <rFont val="Calibri"/>
        <family val="2"/>
        <scheme val="minor"/>
      </rPr>
      <t>(1)</t>
    </r>
  </si>
  <si>
    <r>
      <t>Gasto en bienes y servicios de consumo (exc. Salud y Servel)</t>
    </r>
    <r>
      <rPr>
        <vertAlign val="superscript"/>
        <sz val="10"/>
        <color rgb="FF000000"/>
        <rFont val="Calibri"/>
        <family val="2"/>
        <scheme val="minor"/>
      </rPr>
      <t>(2)</t>
    </r>
  </si>
  <si>
    <t>Cuadro R.5.1</t>
  </si>
  <si>
    <t>Tasas de crecimiento promedio proyectadas para PIB y sus componentes</t>
  </si>
  <si>
    <t xml:space="preserve">Cuadro R.5.2 </t>
  </si>
  <si>
    <t>Márgenes Operacionales teóricos de la Industria de cobre utilizados en la proyección de variables relevantes en los Ingresos Fiscales por cobre</t>
  </si>
  <si>
    <t>Nivel alcanzado año 2060</t>
  </si>
  <si>
    <t>Escenario 2 (base)</t>
  </si>
  <si>
    <t>Cuadro R.5.3</t>
  </si>
  <si>
    <t>Proyección de Ingresos fiscales estimados por década 2020-2060</t>
  </si>
  <si>
    <t>(Tasa de crecimiento real y % del PIB)</t>
  </si>
  <si>
    <t>Cuadro R.6.1. </t>
  </si>
  <si>
    <t>Clasificación de partidas de GT en base a las recomendaciones metodológicas del Informe FMI/OCDE 2020 </t>
  </si>
  <si>
    <t xml:space="preserve">Cuadro R.6.2. </t>
  </si>
  <si>
    <t>Resumen de cifras afectadas en Informe de Gasto Tributario 2019 </t>
  </si>
  <si>
    <r>
      <t>114 </t>
    </r>
    <r>
      <rPr>
        <b/>
        <vertAlign val="superscript"/>
        <sz val="10"/>
        <color rgb="FF000000"/>
        <rFont val="Calibri"/>
        <family val="2"/>
      </rPr>
      <t>(1)</t>
    </r>
    <r>
      <rPr>
        <sz val="10"/>
        <color rgb="FF000000"/>
        <rFont val="Calibri"/>
        <family val="2"/>
      </rPr>
      <t> </t>
    </r>
  </si>
  <si>
    <t>480-368</t>
  </si>
  <si>
    <t>Proyecto de Ley que Otorga Reajuste de Remuneraciones a los Trabajadores del
Sector Público, Concede Aguinaldos que Señala, Concede otros Beneficios que Indica,
y Modifica Diversos Cuerpos Legales</t>
  </si>
  <si>
    <t>484-368</t>
  </si>
  <si>
    <t>Proyecto de Ley que Otorga Reajuste de Remuneraciones a los Trabajadores del Sector
Público, Concede Aguinaldos que Señala, Concede otros Beneficios que Indica, y Modifica
Diversos Cuerpos Legales.</t>
  </si>
  <si>
    <t>492-368</t>
  </si>
  <si>
    <t>Proyecto de Ley que Otorga Reajuste de Remuneraciones a los Trabajadores del
Sector Público, Concede Aguinaldos que Señala, Concede otros Beneficios que Indica,
y Modifica Diversos Cuerpos Legales.</t>
  </si>
  <si>
    <t>494-368</t>
  </si>
  <si>
    <t>Gasto compatible con la meta enero 2020</t>
  </si>
  <si>
    <t xml:space="preserve"> </t>
  </si>
  <si>
    <r>
      <t>Proyección </t>
    </r>
    <r>
      <rPr>
        <sz val="10"/>
        <rFont val="Calibri"/>
        <family val="2"/>
      </rPr>
      <t> </t>
    </r>
  </si>
  <si>
    <r>
      <t>Cierre preliminar</t>
    </r>
    <r>
      <rPr>
        <sz val="10"/>
        <rFont val="Calibri"/>
        <family val="2"/>
      </rPr>
      <t> </t>
    </r>
  </si>
  <si>
    <r>
      <t>Diferencia c/r IFP III T</t>
    </r>
    <r>
      <rPr>
        <sz val="10"/>
        <rFont val="Calibri"/>
        <family val="2"/>
      </rPr>
      <t> </t>
    </r>
  </si>
  <si>
    <r>
      <t>Ejecución 2020</t>
    </r>
    <r>
      <rPr>
        <sz val="10"/>
        <rFont val="Calibri"/>
        <family val="2"/>
      </rPr>
      <t> </t>
    </r>
  </si>
  <si>
    <r>
      <t>IFP III T</t>
    </r>
    <r>
      <rPr>
        <sz val="10"/>
        <rFont val="Calibri"/>
        <family val="2"/>
      </rPr>
      <t> </t>
    </r>
  </si>
  <si>
    <r>
      <t> IFP IV T</t>
    </r>
    <r>
      <rPr>
        <sz val="10"/>
        <rFont val="Calibri"/>
        <family val="2"/>
      </rPr>
      <t> </t>
    </r>
  </si>
  <si>
    <r>
      <t>(1)</t>
    </r>
    <r>
      <rPr>
        <sz val="10"/>
        <rFont val="Calibri"/>
        <family val="2"/>
      </rPr>
      <t> </t>
    </r>
  </si>
  <si>
    <r>
      <t>(2)</t>
    </r>
    <r>
      <rPr>
        <sz val="10"/>
        <rFont val="Calibri"/>
        <family val="2"/>
      </rPr>
      <t> </t>
    </r>
  </si>
  <si>
    <r>
      <t>(3)=(2)-(1)</t>
    </r>
    <r>
      <rPr>
        <sz val="10"/>
        <rFont val="Calibri"/>
        <family val="2"/>
      </rPr>
      <t> </t>
    </r>
  </si>
  <si>
    <r>
      <t>Gasto del Gobierno Central Total</t>
    </r>
    <r>
      <rPr>
        <sz val="10"/>
        <rFont val="Calibri"/>
        <family val="2"/>
      </rPr>
      <t> </t>
    </r>
  </si>
  <si>
    <r>
      <t>54.840.013</t>
    </r>
    <r>
      <rPr>
        <sz val="10"/>
        <rFont val="Calibri"/>
        <family val="2"/>
      </rPr>
      <t> </t>
    </r>
  </si>
  <si>
    <r>
      <t>54.512.760</t>
    </r>
    <r>
      <rPr>
        <sz val="10"/>
        <rFont val="Calibri"/>
        <family val="2"/>
      </rPr>
      <t> </t>
    </r>
  </si>
  <si>
    <r>
      <t>-327.253</t>
    </r>
    <r>
      <rPr>
        <sz val="10"/>
        <rFont val="Calibri"/>
        <family val="2"/>
      </rPr>
      <t> </t>
    </r>
  </si>
  <si>
    <r>
      <t>10,5</t>
    </r>
    <r>
      <rPr>
        <sz val="10"/>
        <rFont val="Calibri"/>
        <family val="2"/>
      </rPr>
      <t> </t>
    </r>
  </si>
  <si>
    <r>
      <t>27,6</t>
    </r>
    <r>
      <rPr>
        <sz val="10"/>
        <rFont val="Calibri"/>
        <family val="2"/>
      </rPr>
      <t> </t>
    </r>
  </si>
  <si>
    <t>Balances del Gobierno Central Total 2022-2025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</si>
</sst>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2" formatCode="_ &quot;$&quot;* #,##0_ ;_ &quot;$&quot;* \-#,##0_ ;_ &quot;$&quot;* &quot;-&quot;_ ;_ @_ "/>
    <numFmt numFmtId="41" formatCode="_ * #,##0_ ;_ * \-#,##0_ ;_ * &quot;-&quot;_ ;_ @_ "/>
    <numFmt numFmtId="43" formatCode="_ * #,##0.00_ ;_ * \-#,##0.00_ ;_ * &quot;-&quot;??_ ;_ @_ "/>
    <numFmt numFmtId="164" formatCode="0.0"/>
    <numFmt numFmtId="165" formatCode="#,##0.0"/>
    <numFmt numFmtId="166" formatCode="_-* #,##0.00_-;\-* #,##0.00_-;_-* &quot;-&quot;??_-;_-@_-"/>
    <numFmt numFmtId="167" formatCode="_-* #,##0_-;\-* #,##0_-;_-* &quot;-&quot;??_-;_-@_-"/>
    <numFmt numFmtId="168" formatCode="0.0%"/>
    <numFmt numFmtId="169" formatCode="_ * #,##0.0_ ;_ * \-#,##0.0_ ;_ * &quot;-&quot;_ ;_ @_ "/>
    <numFmt numFmtId="170" formatCode="_ * #,##0.0_ ;_ * \-#,##0.0_ ;_ * &quot;-&quot;?_ ;_ @_ "/>
    <numFmt numFmtId="171" formatCode="_-* #,##0.0_-;\-* #,##0.0_-;_-* &quot;-&quot;??_-;_-@_-"/>
    <numFmt numFmtId="172" formatCode="yyyy"/>
    <numFmt numFmtId="173" formatCode="#,##0_ ;\-#,##0\ "/>
    <numFmt numFmtId="174" formatCode="&quot;$&quot;\ #,##0;[Red]\-&quot;$&quot;\ #,##0"/>
    <numFmt numFmtId="175" formatCode="_-* #,##0.000000_-;\-* #,##0.000000_-;_-* &quot;-&quot;??_-;_-@_-"/>
    <numFmt numFmtId="176" formatCode="0.0000"/>
    <numFmt numFmtId="177" formatCode="0.000"/>
    <numFmt numFmtId="178" formatCode="&quot;Ch$&quot;#,##0.00_);\(&quot;Ch$&quot;#,##0.00\)"/>
    <numFmt numFmtId="179" formatCode="&quot;Ch$&quot;#,##0_);\(&quot;Ch$&quot;#,##0\)"/>
    <numFmt numFmtId="180" formatCode="mmmm\ d\,\ yyyy"/>
    <numFmt numFmtId="181" formatCode="_-* #,##0\ _P_t_a_-;\-* #,##0\ _P_t_a_-;_-* &quot;-&quot;\ _P_t_a_-;_-@_-"/>
    <numFmt numFmtId="182" formatCode="_-* #,##0_-;\-* #,##0_-;_-* &quot;-&quot;_-;_-@_-"/>
    <numFmt numFmtId="183" formatCode="_-* #,##0.00_-;\-* #,##0.00_-;_-* \-??_-;_-@_-"/>
    <numFmt numFmtId="184" formatCode="_-&quot;$&quot;\ * #,##0.00_-;\-&quot;$&quot;\ * #,##0.00_-;_-&quot;$&quot;\ * &quot;-&quot;??_-;_-@_-"/>
    <numFmt numFmtId="185" formatCode="_ * #,##0.000_ ;_ * \-#,##0.000_ ;_ * &quot;-&quot;_ ;_ @_ "/>
    <numFmt numFmtId="186" formatCode="_(&quot;$&quot;* #,##0_);_(&quot;$&quot;* \(#,##0\);_(&quot;$&quot;* &quot;-&quot;_);_(@_)"/>
  </numFmts>
  <fonts count="46" x14ac:knownFonts="1">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b/>
      <vertAlign val="superscript"/>
      <sz val="10"/>
      <color theme="1"/>
      <name val="Calibri"/>
      <family val="2"/>
      <scheme val="minor"/>
    </font>
    <font>
      <sz val="10"/>
      <color rgb="FFFF0000"/>
      <name val="Calibri"/>
      <family val="2"/>
      <scheme val="minor"/>
    </font>
    <font>
      <b/>
      <sz val="10"/>
      <name val="Calibri"/>
      <family val="2"/>
      <scheme val="minor"/>
    </font>
    <font>
      <sz val="10"/>
      <name val="Arial"/>
      <family val="2"/>
    </font>
    <font>
      <sz val="10"/>
      <name val="Calibri"/>
      <family val="2"/>
      <scheme val="minor"/>
    </font>
    <font>
      <sz val="11"/>
      <color theme="1"/>
      <name val="Calibri"/>
      <family val="2"/>
      <scheme val="minor"/>
    </font>
    <font>
      <i/>
      <sz val="10"/>
      <name val="Calibri"/>
      <family val="2"/>
      <scheme val="minor"/>
    </font>
    <font>
      <b/>
      <sz val="10"/>
      <name val="Calibri"/>
      <family val="2"/>
    </font>
    <font>
      <sz val="10"/>
      <name val="Calibri"/>
      <family val="2"/>
    </font>
    <font>
      <sz val="10"/>
      <color rgb="FFFF0000"/>
      <name val="Calibri"/>
      <family val="2"/>
    </font>
    <font>
      <sz val="12"/>
      <color theme="1"/>
      <name val="Calibri"/>
      <family val="2"/>
      <scheme val="minor"/>
    </font>
    <font>
      <i/>
      <sz val="10"/>
      <color rgb="FF000000"/>
      <name val="Calibri"/>
      <family val="2"/>
      <scheme val="minor"/>
    </font>
    <font>
      <i/>
      <sz val="10"/>
      <color theme="1"/>
      <name val="Calibri"/>
      <family val="2"/>
      <scheme val="minor"/>
    </font>
    <font>
      <vertAlign val="subscript"/>
      <sz val="10"/>
      <color rgb="FF000000"/>
      <name val="Calibri"/>
      <family val="2"/>
      <scheme val="minor"/>
    </font>
    <font>
      <b/>
      <vertAlign val="subscript"/>
      <sz val="10"/>
      <color rgb="FF000000"/>
      <name val="Calibri"/>
      <family val="2"/>
      <scheme val="minor"/>
    </font>
    <font>
      <vertAlign val="superscript"/>
      <sz val="10"/>
      <color theme="1"/>
      <name val="Calibri"/>
      <family val="2"/>
      <scheme val="minor"/>
    </font>
    <font>
      <b/>
      <sz val="10"/>
      <color theme="0"/>
      <name val="Calibri"/>
      <family val="2"/>
      <scheme val="minor"/>
    </font>
    <font>
      <b/>
      <sz val="10"/>
      <color rgb="FF231F20"/>
      <name val="Calibri"/>
      <family val="2"/>
      <scheme val="minor"/>
    </font>
    <font>
      <sz val="11"/>
      <color rgb="FF000000"/>
      <name val="Calibri"/>
      <family val="2"/>
    </font>
    <font>
      <u/>
      <sz val="11"/>
      <color theme="10"/>
      <name val="Calibri"/>
      <family val="2"/>
      <scheme val="minor"/>
    </font>
    <font>
      <b/>
      <sz val="10"/>
      <color rgb="FF000000"/>
      <name val="Calibri"/>
      <family val="2"/>
    </font>
    <font>
      <sz val="10"/>
      <color rgb="FF000000"/>
      <name val="Calibri"/>
      <family val="2"/>
    </font>
    <font>
      <b/>
      <sz val="10"/>
      <color rgb="FF000000"/>
      <name val="Times New Roman"/>
      <family val="1"/>
    </font>
    <font>
      <i/>
      <sz val="10"/>
      <color rgb="FF000000"/>
      <name val="Times New Roman"/>
      <family val="1"/>
    </font>
    <font>
      <i/>
      <sz val="10"/>
      <color rgb="FF000000"/>
      <name val="Calibri"/>
      <family val="2"/>
    </font>
    <font>
      <vertAlign val="superscript"/>
      <sz val="10"/>
      <name val="Calibri"/>
      <family val="2"/>
    </font>
    <font>
      <b/>
      <sz val="18"/>
      <name val="Arial"/>
      <family val="2"/>
    </font>
    <font>
      <b/>
      <sz val="12"/>
      <name val="Arial"/>
      <family val="2"/>
    </font>
    <font>
      <u/>
      <sz val="10"/>
      <color theme="10"/>
      <name val="Arial"/>
      <family val="2"/>
    </font>
    <font>
      <sz val="11"/>
      <color indexed="8"/>
      <name val="Calibri"/>
      <family val="2"/>
    </font>
    <font>
      <sz val="10"/>
      <color indexed="8"/>
      <name val="MS Sans Serif"/>
      <family val="2"/>
    </font>
    <font>
      <b/>
      <vertAlign val="superscript"/>
      <sz val="10"/>
      <color rgb="FF000000"/>
      <name val="Calibri"/>
      <family val="2"/>
      <scheme val="minor"/>
    </font>
    <font>
      <i/>
      <sz val="10"/>
      <name val="Calibri"/>
      <family val="2"/>
    </font>
    <font>
      <sz val="10"/>
      <color rgb="FF231F20"/>
      <name val="Calibri"/>
      <family val="2"/>
      <scheme val="minor"/>
    </font>
    <font>
      <b/>
      <vertAlign val="superscript"/>
      <sz val="10"/>
      <name val="Calibri"/>
      <family val="2"/>
      <scheme val="minor"/>
    </font>
    <font>
      <sz val="10"/>
      <color theme="1"/>
      <name val="Calibri"/>
      <family val="2"/>
    </font>
    <font>
      <u/>
      <sz val="10"/>
      <color theme="10"/>
      <name val="Calibri"/>
      <family val="2"/>
      <scheme val="minor"/>
    </font>
    <font>
      <vertAlign val="superscript"/>
      <sz val="10"/>
      <color rgb="FF000000"/>
      <name val="Calibri"/>
      <family val="2"/>
      <scheme val="minor"/>
    </font>
    <font>
      <sz val="10"/>
      <color rgb="FF3A3838"/>
      <name val="Calibri"/>
      <family val="2"/>
      <scheme val="minor"/>
    </font>
    <font>
      <b/>
      <vertAlign val="superscript"/>
      <sz val="10"/>
      <color rgb="FF000000"/>
      <name val="Calibri"/>
      <family val="2"/>
    </font>
    <font>
      <b/>
      <sz val="10"/>
      <color rgb="FF3A383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
      <patternFill patternType="solid">
        <fgColor rgb="FFFFFFCC"/>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rgb="FF000000"/>
      </left>
      <right/>
      <top/>
      <bottom/>
      <diagonal/>
    </border>
    <border>
      <left style="thin">
        <color rgb="FF000000"/>
      </left>
      <right/>
      <top/>
      <bottom style="thin">
        <color rgb="FF000000"/>
      </bottom>
      <diagonal/>
    </border>
    <border>
      <left/>
      <right style="medium">
        <color rgb="FFFFFFFF"/>
      </right>
      <top/>
      <bottom style="medium">
        <color rgb="FFFFFFFF"/>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C00000"/>
      </left>
      <right style="thin">
        <color auto="1"/>
      </right>
      <top/>
      <bottom/>
      <diagonal/>
    </border>
    <border>
      <left style="thin">
        <color rgb="FFFF0000"/>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FFFFFF"/>
      </right>
      <top/>
      <bottom style="medium">
        <color rgb="FFFFFFFF"/>
      </bottom>
      <diagonal/>
    </border>
    <border>
      <left/>
      <right style="thin">
        <color rgb="FF000000"/>
      </right>
      <top/>
      <bottom style="medium">
        <color rgb="FFFFFFFF"/>
      </bottom>
      <diagonal/>
    </border>
    <border>
      <left style="thin">
        <color rgb="FF000000"/>
      </left>
      <right style="medium">
        <color rgb="FFFFFFFF"/>
      </right>
      <top/>
      <bottom style="thin">
        <color rgb="FF000000"/>
      </bottom>
      <diagonal/>
    </border>
    <border>
      <left/>
      <right style="medium">
        <color rgb="FFFFFFFF"/>
      </right>
      <top/>
      <bottom style="thin">
        <color rgb="FF000000"/>
      </bottom>
      <diagonal/>
    </border>
    <border>
      <left style="thin">
        <color rgb="FF000000"/>
      </left>
      <right/>
      <top/>
      <bottom style="medium">
        <color rgb="FFFFFFFF"/>
      </bottom>
      <diagonal/>
    </border>
    <border>
      <left style="thin">
        <color indexed="64"/>
      </left>
      <right style="thin">
        <color indexed="64"/>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right/>
      <top style="thin">
        <color rgb="FF000000"/>
      </top>
      <bottom/>
      <diagonal/>
    </border>
    <border>
      <left style="thin">
        <color indexed="64"/>
      </left>
      <right style="medium">
        <color rgb="FFFFFFFF"/>
      </right>
      <top style="thin">
        <color indexed="64"/>
      </top>
      <bottom style="thin">
        <color indexed="64"/>
      </bottom>
      <diagonal/>
    </border>
    <border>
      <left/>
      <right style="medium">
        <color rgb="FFFFFFFF"/>
      </right>
      <top style="thin">
        <color indexed="64"/>
      </top>
      <bottom style="thin">
        <color indexed="64"/>
      </bottom>
      <diagonal/>
    </border>
  </borders>
  <cellStyleXfs count="80">
    <xf numFmtId="0" fontId="0" fillId="0" borderId="0"/>
    <xf numFmtId="0" fontId="8" fillId="0" borderId="0">
      <alignment vertical="top"/>
    </xf>
    <xf numFmtId="41"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15" fillId="0" borderId="0"/>
    <xf numFmtId="0" fontId="8" fillId="0" borderId="0"/>
    <xf numFmtId="43" fontId="10" fillId="0" borderId="0" applyFont="0" applyFill="0" applyBorder="0" applyAlignment="0" applyProtection="0"/>
    <xf numFmtId="42" fontId="10" fillId="0" borderId="0" applyFont="0" applyFill="0" applyBorder="0" applyAlignment="0" applyProtection="0"/>
    <xf numFmtId="0" fontId="23" fillId="0" borderId="0"/>
    <xf numFmtId="0" fontId="24" fillId="0" borderId="0" applyNumberForma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4" fontId="8" fillId="0" borderId="0" applyFont="0" applyFill="0" applyBorder="0" applyAlignment="0" applyProtection="0"/>
    <xf numFmtId="3" fontId="8" fillId="0" borderId="0" applyFont="0" applyFill="0" applyBorder="0" applyAlignment="0" applyProtection="0"/>
    <xf numFmtId="3" fontId="8" fillId="0" borderId="0" applyFont="0" applyFill="0" applyBorder="0" applyAlignment="0" applyProtection="0"/>
    <xf numFmtId="3" fontId="8" fillId="0" borderId="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ill="0" applyBorder="0" applyAlignment="0" applyProtection="0"/>
    <xf numFmtId="0" fontId="8" fillId="0" borderId="0" applyFont="0" applyFill="0" applyBorder="0" applyAlignment="0" applyProtection="0"/>
    <xf numFmtId="15" fontId="8" fillId="0" borderId="0" applyFont="0" applyFill="0" applyBorder="0" applyAlignment="0" applyProtection="0"/>
    <xf numFmtId="2" fontId="8"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181" fontId="8" fillId="0" borderId="0" applyFont="0" applyFill="0" applyBorder="0" applyAlignment="0" applyProtection="0"/>
    <xf numFmtId="182" fontId="8" fillId="0" borderId="0" applyFont="0" applyFill="0" applyBorder="0" applyAlignment="0" applyProtection="0"/>
    <xf numFmtId="41" fontId="10" fillId="0" borderId="0" applyFont="0" applyFill="0" applyBorder="0" applyAlignment="0" applyProtection="0"/>
    <xf numFmtId="183" fontId="8" fillId="0" borderId="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83" fontId="8" fillId="0" borderId="0" applyFill="0" applyBorder="0" applyAlignment="0" applyProtection="0"/>
    <xf numFmtId="183" fontId="8" fillId="0" borderId="0" applyFill="0" applyBorder="0" applyAlignment="0" applyProtection="0"/>
    <xf numFmtId="183" fontId="8" fillId="0" borderId="0" applyFill="0" applyBorder="0" applyAlignment="0" applyProtection="0"/>
    <xf numFmtId="166" fontId="8" fillId="0" borderId="0" applyFont="0" applyFill="0" applyBorder="0" applyAlignment="0" applyProtection="0"/>
    <xf numFmtId="183" fontId="8" fillId="0" borderId="0" applyFill="0" applyBorder="0" applyAlignment="0" applyProtection="0"/>
    <xf numFmtId="0" fontId="35" fillId="0" borderId="0" applyNumberFormat="0" applyFont="0" applyFill="0" applyBorder="0" applyProtection="0">
      <alignment vertical="center"/>
    </xf>
    <xf numFmtId="43" fontId="34" fillId="0" borderId="0" applyFont="0" applyFill="0" applyBorder="0" applyAlignment="0" applyProtection="0"/>
    <xf numFmtId="183" fontId="8" fillId="0" borderId="0" applyFill="0" applyBorder="0" applyAlignment="0" applyProtection="0"/>
    <xf numFmtId="183" fontId="8" fillId="0" borderId="0" applyFill="0" applyBorder="0" applyAlignment="0" applyProtection="0"/>
    <xf numFmtId="184" fontId="10" fillId="0" borderId="0" applyFont="0" applyFill="0" applyBorder="0" applyAlignment="0" applyProtection="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6" borderId="34" applyNumberFormat="0" applyFont="0" applyAlignment="0" applyProtection="0"/>
    <xf numFmtId="10" fontId="8" fillId="0" borderId="0" applyFont="0" applyFill="0" applyBorder="0" applyAlignment="0" applyProtection="0"/>
    <xf numFmtId="9" fontId="8" fillId="0" borderId="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8" fillId="0" borderId="0"/>
    <xf numFmtId="43" fontId="10" fillId="0" borderId="0" applyFont="0" applyFill="0" applyBorder="0" applyAlignment="0" applyProtection="0"/>
    <xf numFmtId="42" fontId="10" fillId="0" borderId="0" applyFont="0" applyFill="0" applyBorder="0" applyAlignment="0" applyProtection="0"/>
  </cellStyleXfs>
  <cellXfs count="1021">
    <xf numFmtId="0" fontId="0" fillId="0" borderId="0" xfId="0"/>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justify" vertical="center"/>
    </xf>
    <xf numFmtId="0" fontId="2" fillId="2" borderId="0" xfId="0" applyFont="1" applyFill="1"/>
    <xf numFmtId="0" fontId="4" fillId="2" borderId="11" xfId="0" quotePrefix="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5" xfId="0" applyFont="1" applyFill="1" applyBorder="1" applyAlignment="1">
      <alignment vertical="center"/>
    </xf>
    <xf numFmtId="0" fontId="3" fillId="2" borderId="5" xfId="0" applyFont="1" applyFill="1" applyBorder="1" applyAlignment="1">
      <alignment vertical="center"/>
    </xf>
    <xf numFmtId="0" fontId="2" fillId="2" borderId="11" xfId="0" applyFont="1" applyFill="1" applyBorder="1" applyAlignment="1">
      <alignment vertical="center"/>
    </xf>
    <xf numFmtId="0" fontId="4" fillId="2" borderId="7" xfId="0" applyFont="1" applyFill="1" applyBorder="1" applyAlignment="1">
      <alignment vertical="center"/>
    </xf>
    <xf numFmtId="0" fontId="2" fillId="2" borderId="5" xfId="0" applyFont="1" applyFill="1" applyBorder="1" applyAlignment="1">
      <alignment horizontal="justify" vertical="center" wrapText="1"/>
    </xf>
    <xf numFmtId="0" fontId="1" fillId="2" borderId="7"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3" fontId="1" fillId="2" borderId="11"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1" fillId="2" borderId="12" xfId="0" applyNumberFormat="1" applyFont="1" applyFill="1" applyBorder="1" applyAlignment="1">
      <alignment horizontal="right" vertical="center"/>
    </xf>
    <xf numFmtId="164" fontId="1" fillId="2" borderId="6" xfId="0" applyNumberFormat="1" applyFont="1" applyFill="1" applyBorder="1" applyAlignment="1">
      <alignment horizontal="center" vertical="center"/>
    </xf>
    <xf numFmtId="164" fontId="2" fillId="2" borderId="6"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3" fontId="2" fillId="2" borderId="0" xfId="0" applyNumberFormat="1" applyFont="1" applyFill="1"/>
    <xf numFmtId="0" fontId="1" fillId="2" borderId="0" xfId="0" applyFont="1" applyFill="1"/>
    <xf numFmtId="0" fontId="9" fillId="2" borderId="0" xfId="0" applyFont="1" applyFill="1"/>
    <xf numFmtId="0" fontId="9" fillId="2" borderId="0" xfId="0" applyFont="1" applyFill="1" applyAlignment="1">
      <alignment horizontal="center" vertical="center"/>
    </xf>
    <xf numFmtId="0" fontId="7" fillId="2" borderId="11" xfId="0" quotePrefix="1" applyFont="1" applyFill="1" applyBorder="1" applyAlignment="1">
      <alignment horizontal="center" vertical="center" wrapText="1"/>
    </xf>
    <xf numFmtId="0" fontId="7" fillId="2" borderId="7" xfId="0" applyFont="1" applyFill="1" applyBorder="1" applyAlignment="1">
      <alignment horizontal="justify"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left" vertical="center" wrapText="1"/>
    </xf>
    <xf numFmtId="167" fontId="7" fillId="2" borderId="11" xfId="4" applyNumberFormat="1" applyFont="1" applyFill="1" applyBorder="1"/>
    <xf numFmtId="3" fontId="7" fillId="2" borderId="11" xfId="4" applyNumberFormat="1" applyFont="1" applyFill="1" applyBorder="1"/>
    <xf numFmtId="165" fontId="7" fillId="2" borderId="5" xfId="0" applyNumberFormat="1" applyFont="1" applyFill="1" applyBorder="1" applyAlignment="1">
      <alignment horizontal="center"/>
    </xf>
    <xf numFmtId="164" fontId="7" fillId="2" borderId="11" xfId="3" applyNumberFormat="1" applyFont="1" applyFill="1" applyBorder="1" applyAlignment="1">
      <alignment horizontal="center"/>
    </xf>
    <xf numFmtId="3" fontId="7" fillId="2" borderId="0" xfId="0" applyNumberFormat="1" applyFont="1" applyFill="1" applyAlignment="1">
      <alignment horizontal="right"/>
    </xf>
    <xf numFmtId="168" fontId="9" fillId="2" borderId="0" xfId="3" applyNumberFormat="1" applyFont="1" applyFill="1"/>
    <xf numFmtId="164" fontId="9" fillId="2" borderId="0" xfId="3" applyNumberFormat="1" applyFont="1" applyFill="1"/>
    <xf numFmtId="1" fontId="9" fillId="2" borderId="0" xfId="0" applyNumberFormat="1" applyFont="1" applyFill="1"/>
    <xf numFmtId="169" fontId="9" fillId="2" borderId="0" xfId="2" applyNumberFormat="1" applyFont="1" applyFill="1"/>
    <xf numFmtId="170" fontId="9" fillId="2" borderId="0" xfId="0" applyNumberFormat="1" applyFont="1" applyFill="1"/>
    <xf numFmtId="0" fontId="9" fillId="2" borderId="5" xfId="0" applyFont="1" applyFill="1" applyBorder="1" applyAlignment="1">
      <alignment horizontal="left" vertical="center" wrapText="1"/>
    </xf>
    <xf numFmtId="167" fontId="9" fillId="2" borderId="11" xfId="4" applyNumberFormat="1" applyFont="1" applyFill="1" applyBorder="1"/>
    <xf numFmtId="3" fontId="9" fillId="2" borderId="11" xfId="4" applyNumberFormat="1" applyFont="1" applyFill="1" applyBorder="1"/>
    <xf numFmtId="165" fontId="9" fillId="2" borderId="5" xfId="0" applyNumberFormat="1" applyFont="1" applyFill="1" applyBorder="1" applyAlignment="1">
      <alignment horizontal="center"/>
    </xf>
    <xf numFmtId="164" fontId="9" fillId="2" borderId="11" xfId="3" applyNumberFormat="1" applyFont="1" applyFill="1" applyBorder="1" applyAlignment="1">
      <alignment horizontal="center"/>
    </xf>
    <xf numFmtId="3" fontId="9" fillId="2" borderId="0" xfId="0" applyNumberFormat="1" applyFont="1" applyFill="1" applyAlignment="1">
      <alignment horizontal="right"/>
    </xf>
    <xf numFmtId="0" fontId="11" fillId="2" borderId="5" xfId="0" applyFont="1" applyFill="1" applyBorder="1" applyAlignment="1">
      <alignment horizontal="left" vertical="center" wrapText="1"/>
    </xf>
    <xf numFmtId="164" fontId="9" fillId="2" borderId="0" xfId="0" applyNumberFormat="1" applyFont="1" applyFill="1"/>
    <xf numFmtId="167" fontId="7" fillId="2" borderId="7" xfId="4" applyNumberFormat="1" applyFont="1" applyFill="1" applyBorder="1" applyAlignment="1">
      <alignment horizontal="left" wrapText="1"/>
    </xf>
    <xf numFmtId="167" fontId="7" fillId="2" borderId="12" xfId="4" applyNumberFormat="1" applyFont="1" applyFill="1" applyBorder="1"/>
    <xf numFmtId="3" fontId="7" fillId="2" borderId="12" xfId="4" applyNumberFormat="1" applyFont="1" applyFill="1" applyBorder="1"/>
    <xf numFmtId="165" fontId="7" fillId="2" borderId="7" xfId="0" applyNumberFormat="1" applyFont="1" applyFill="1" applyBorder="1" applyAlignment="1">
      <alignment horizontal="center"/>
    </xf>
    <xf numFmtId="164" fontId="7" fillId="2" borderId="12" xfId="3" applyNumberFormat="1" applyFont="1" applyFill="1" applyBorder="1" applyAlignment="1">
      <alignment horizontal="center"/>
    </xf>
    <xf numFmtId="0" fontId="9" fillId="2" borderId="0" xfId="0" applyFont="1" applyFill="1" applyAlignment="1">
      <alignment horizontal="left" vertical="center" wrapText="1"/>
    </xf>
    <xf numFmtId="3" fontId="9" fillId="2" borderId="0" xfId="0" applyNumberFormat="1" applyFont="1" applyFill="1"/>
    <xf numFmtId="167" fontId="9" fillId="2" borderId="0" xfId="4" applyNumberFormat="1" applyFont="1" applyFill="1"/>
    <xf numFmtId="171" fontId="9" fillId="2" borderId="0" xfId="0" applyNumberFormat="1" applyFont="1" applyFill="1"/>
    <xf numFmtId="0" fontId="7" fillId="2" borderId="8" xfId="0" applyFont="1" applyFill="1" applyBorder="1" applyAlignment="1">
      <alignment horizontal="center" vertical="center" wrapText="1"/>
    </xf>
    <xf numFmtId="165" fontId="7" fillId="2" borderId="11" xfId="0" applyNumberFormat="1" applyFont="1" applyFill="1" applyBorder="1" applyProtection="1">
      <protection locked="0"/>
    </xf>
    <xf numFmtId="3" fontId="7" fillId="2" borderId="11" xfId="0" applyNumberFormat="1" applyFont="1" applyFill="1" applyBorder="1" applyAlignment="1">
      <alignment horizontal="right"/>
    </xf>
    <xf numFmtId="165" fontId="7" fillId="2" borderId="11" xfId="0" applyNumberFormat="1" applyFont="1" applyFill="1" applyBorder="1" applyAlignment="1">
      <alignment horizontal="center"/>
    </xf>
    <xf numFmtId="165" fontId="9" fillId="2" borderId="0" xfId="0" applyNumberFormat="1" applyFont="1" applyFill="1"/>
    <xf numFmtId="41" fontId="9" fillId="2" borderId="0" xfId="2" applyFont="1" applyFill="1"/>
    <xf numFmtId="165" fontId="9" fillId="2" borderId="11" xfId="0" applyNumberFormat="1" applyFont="1" applyFill="1" applyBorder="1" applyAlignment="1" applyProtection="1">
      <alignment horizontal="left" indent="1"/>
      <protection locked="0"/>
    </xf>
    <xf numFmtId="3" fontId="9" fillId="2" borderId="11" xfId="0" applyNumberFormat="1" applyFont="1" applyFill="1" applyBorder="1" applyAlignment="1">
      <alignment horizontal="right"/>
    </xf>
    <xf numFmtId="165" fontId="9" fillId="2" borderId="11" xfId="0" applyNumberFormat="1" applyFont="1" applyFill="1" applyBorder="1" applyAlignment="1">
      <alignment horizontal="center"/>
    </xf>
    <xf numFmtId="165" fontId="9" fillId="2" borderId="11" xfId="0" applyNumberFormat="1" applyFont="1" applyFill="1" applyBorder="1" applyAlignment="1">
      <alignment horizontal="left" indent="1"/>
    </xf>
    <xf numFmtId="165" fontId="9" fillId="2" borderId="11" xfId="0" applyNumberFormat="1" applyFont="1" applyFill="1" applyBorder="1" applyAlignment="1">
      <alignment horizontal="left" indent="2"/>
    </xf>
    <xf numFmtId="165" fontId="9" fillId="2" borderId="11" xfId="0" applyNumberFormat="1" applyFont="1" applyFill="1" applyBorder="1" applyProtection="1">
      <protection locked="0"/>
    </xf>
    <xf numFmtId="165" fontId="9" fillId="2" borderId="11" xfId="0" applyNumberFormat="1" applyFont="1" applyFill="1" applyBorder="1" applyAlignment="1" applyProtection="1">
      <alignment vertical="top"/>
      <protection locked="0"/>
    </xf>
    <xf numFmtId="0" fontId="9" fillId="2" borderId="0" xfId="0" applyFont="1" applyFill="1" applyAlignment="1">
      <alignment horizontal="left" indent="1"/>
    </xf>
    <xf numFmtId="0" fontId="7" fillId="2" borderId="12" xfId="0" applyFont="1" applyFill="1" applyBorder="1"/>
    <xf numFmtId="3" fontId="7" fillId="2" borderId="12" xfId="0" applyNumberFormat="1" applyFont="1" applyFill="1" applyBorder="1" applyAlignment="1">
      <alignment horizontal="right"/>
    </xf>
    <xf numFmtId="165" fontId="7" fillId="2" borderId="12" xfId="0" applyNumberFormat="1" applyFont="1" applyFill="1" applyBorder="1" applyAlignment="1">
      <alignment horizontal="center"/>
    </xf>
    <xf numFmtId="0" fontId="9" fillId="2" borderId="0" xfId="0" applyFont="1" applyFill="1" applyAlignment="1">
      <alignment vertical="center" wrapText="1"/>
    </xf>
    <xf numFmtId="0" fontId="7" fillId="2" borderId="5" xfId="0" quotePrefix="1"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2" xfId="0" applyFont="1" applyFill="1" applyBorder="1" applyAlignment="1">
      <alignment horizontal="center" vertical="center"/>
    </xf>
    <xf numFmtId="165" fontId="9" fillId="2" borderId="11" xfId="0" applyNumberFormat="1" applyFont="1" applyFill="1" applyBorder="1"/>
    <xf numFmtId="0" fontId="1" fillId="2" borderId="13" xfId="0"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0" fontId="2" fillId="2" borderId="5" xfId="0" applyFont="1" applyFill="1" applyBorder="1"/>
    <xf numFmtId="164" fontId="2" fillId="2" borderId="6" xfId="0" applyNumberFormat="1" applyFont="1" applyFill="1" applyBorder="1" applyAlignment="1">
      <alignment horizontal="center"/>
    </xf>
    <xf numFmtId="41" fontId="2" fillId="2" borderId="0" xfId="2" applyFont="1" applyFill="1"/>
    <xf numFmtId="0" fontId="1" fillId="2" borderId="13" xfId="0" applyFont="1" applyFill="1" applyBorder="1"/>
    <xf numFmtId="41" fontId="2" fillId="2" borderId="0" xfId="0" applyNumberFormat="1" applyFont="1" applyFill="1"/>
    <xf numFmtId="0" fontId="0" fillId="2" borderId="0" xfId="0" applyFill="1"/>
    <xf numFmtId="0" fontId="13" fillId="2" borderId="0" xfId="0" applyFont="1" applyFill="1" applyAlignment="1">
      <alignment horizontal="justify" vertical="center" wrapText="1"/>
    </xf>
    <xf numFmtId="0" fontId="14" fillId="2" borderId="0" xfId="0" applyFont="1" applyFill="1" applyAlignment="1">
      <alignment horizontal="justify" vertical="center" wrapText="1"/>
    </xf>
    <xf numFmtId="0" fontId="13"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2" fillId="2" borderId="13" xfId="0" applyFont="1" applyFill="1" applyBorder="1" applyAlignment="1">
      <alignment horizontal="left" vertical="center" wrapText="1"/>
    </xf>
    <xf numFmtId="0" fontId="12" fillId="2" borderId="1" xfId="0" applyFont="1" applyFill="1" applyBorder="1" applyAlignment="1">
      <alignment horizontal="center" vertical="center" wrapText="1"/>
    </xf>
    <xf numFmtId="41" fontId="12" fillId="2" borderId="11" xfId="2" applyFont="1" applyFill="1" applyBorder="1" applyAlignment="1">
      <alignment horizontal="right" vertical="center" wrapText="1"/>
    </xf>
    <xf numFmtId="41" fontId="13" fillId="2" borderId="11" xfId="2" applyFont="1" applyFill="1" applyBorder="1" applyAlignment="1">
      <alignment horizontal="right" vertical="center" wrapText="1"/>
    </xf>
    <xf numFmtId="41" fontId="12" fillId="2" borderId="1" xfId="0" applyNumberFormat="1" applyFont="1" applyFill="1" applyBorder="1" applyAlignment="1">
      <alignment horizontal="left" vertical="center" wrapText="1"/>
    </xf>
    <xf numFmtId="164" fontId="12" fillId="2" borderId="11" xfId="0" applyNumberFormat="1" applyFont="1" applyFill="1" applyBorder="1" applyAlignment="1">
      <alignment horizontal="center" vertical="center" wrapText="1"/>
    </xf>
    <xf numFmtId="164" fontId="13" fillId="2" borderId="1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 fillId="2" borderId="0" xfId="5" applyFont="1" applyFill="1"/>
    <xf numFmtId="0" fontId="1" fillId="2" borderId="0" xfId="5" applyFont="1" applyFill="1"/>
    <xf numFmtId="0" fontId="1" fillId="2" borderId="5" xfId="5" applyFont="1" applyFill="1" applyBorder="1"/>
    <xf numFmtId="0" fontId="2" fillId="2" borderId="5" xfId="5" applyFont="1" applyFill="1" applyBorder="1"/>
    <xf numFmtId="0" fontId="2" fillId="2" borderId="7" xfId="5" applyFont="1" applyFill="1" applyBorder="1"/>
    <xf numFmtId="0" fontId="1" fillId="2" borderId="13" xfId="5" applyFont="1" applyFill="1" applyBorder="1"/>
    <xf numFmtId="0" fontId="1" fillId="2" borderId="1" xfId="5" applyFont="1" applyFill="1" applyBorder="1" applyAlignment="1">
      <alignment horizontal="center"/>
    </xf>
    <xf numFmtId="0" fontId="1" fillId="2" borderId="14" xfId="5" applyFont="1" applyFill="1" applyBorder="1" applyAlignment="1">
      <alignment horizontal="center"/>
    </xf>
    <xf numFmtId="0" fontId="2" fillId="2" borderId="0" xfId="5" applyFont="1" applyFill="1" applyBorder="1"/>
    <xf numFmtId="0" fontId="2" fillId="2" borderId="0" xfId="5" applyFont="1" applyFill="1" applyBorder="1" applyAlignment="1">
      <alignment horizontal="center" vertical="center"/>
    </xf>
    <xf numFmtId="1" fontId="2" fillId="2" borderId="0" xfId="5" applyNumberFormat="1" applyFont="1" applyFill="1" applyBorder="1" applyAlignment="1">
      <alignment horizontal="center" vertical="center"/>
    </xf>
    <xf numFmtId="0" fontId="7" fillId="2" borderId="0" xfId="0" applyFont="1" applyFill="1"/>
    <xf numFmtId="0" fontId="7" fillId="2" borderId="5" xfId="0" applyFont="1" applyFill="1" applyBorder="1" applyAlignment="1">
      <alignment vertical="center"/>
    </xf>
    <xf numFmtId="0" fontId="7" fillId="2" borderId="6" xfId="0" applyFont="1" applyFill="1" applyBorder="1" applyAlignment="1">
      <alignment horizontal="center" vertical="center" wrapText="1"/>
    </xf>
    <xf numFmtId="0" fontId="9" fillId="2" borderId="5" xfId="0" applyFont="1" applyFill="1" applyBorder="1" applyAlignment="1">
      <alignment vertical="center"/>
    </xf>
    <xf numFmtId="0" fontId="9" fillId="2" borderId="6" xfId="0" applyFont="1" applyFill="1" applyBorder="1" applyAlignment="1">
      <alignment horizontal="center" vertical="center" wrapText="1"/>
    </xf>
    <xf numFmtId="0" fontId="7" fillId="2" borderId="7" xfId="0" applyFont="1" applyFill="1" applyBorder="1" applyAlignment="1">
      <alignment vertical="center"/>
    </xf>
    <xf numFmtId="0" fontId="7" fillId="2" borderId="9" xfId="0" applyFont="1" applyFill="1" applyBorder="1" applyAlignment="1">
      <alignment horizontal="center" vertical="center" wrapText="1"/>
    </xf>
    <xf numFmtId="0" fontId="7" fillId="2" borderId="13" xfId="0" applyFont="1" applyFill="1" applyBorder="1" applyAlignment="1">
      <alignment vertical="center"/>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xf>
    <xf numFmtId="164" fontId="7" fillId="2" borderId="11" xfId="0" applyNumberFormat="1" applyFont="1" applyFill="1" applyBorder="1" applyAlignment="1">
      <alignment horizontal="center" vertical="center"/>
    </xf>
    <xf numFmtId="164" fontId="9" fillId="2" borderId="11" xfId="0" applyNumberFormat="1" applyFont="1" applyFill="1" applyBorder="1" applyAlignment="1">
      <alignment horizontal="center" vertical="center"/>
    </xf>
    <xf numFmtId="0" fontId="2" fillId="2" borderId="2" xfId="5" applyFont="1" applyFill="1" applyBorder="1"/>
    <xf numFmtId="0" fontId="1" fillId="2" borderId="7" xfId="5" applyFont="1" applyFill="1" applyBorder="1"/>
    <xf numFmtId="0" fontId="1" fillId="2" borderId="8" xfId="5" applyFont="1" applyFill="1" applyBorder="1"/>
    <xf numFmtId="0" fontId="1" fillId="2" borderId="9" xfId="5" applyFont="1" applyFill="1" applyBorder="1"/>
    <xf numFmtId="164" fontId="2" fillId="0" borderId="6" xfId="0" applyNumberFormat="1" applyFont="1" applyFill="1" applyBorder="1" applyAlignment="1">
      <alignment horizontal="center"/>
    </xf>
    <xf numFmtId="164" fontId="1" fillId="0" borderId="14" xfId="0" applyNumberFormat="1" applyFont="1" applyFill="1" applyBorder="1" applyAlignment="1">
      <alignment horizontal="center"/>
    </xf>
    <xf numFmtId="0" fontId="4" fillId="2" borderId="5" xfId="0" applyFont="1" applyFill="1" applyBorder="1" applyAlignment="1">
      <alignment horizontal="justify" vertical="center"/>
    </xf>
    <xf numFmtId="0" fontId="3" fillId="2" borderId="5" xfId="0" applyFont="1" applyFill="1" applyBorder="1" applyAlignment="1">
      <alignment horizontal="justify" vertical="center"/>
    </xf>
    <xf numFmtId="0" fontId="16" fillId="2" borderId="5" xfId="0" applyFont="1" applyFill="1" applyBorder="1" applyAlignment="1">
      <alignment horizontal="justify" vertical="center"/>
    </xf>
    <xf numFmtId="0" fontId="3" fillId="2" borderId="7" xfId="0" applyFont="1" applyFill="1" applyBorder="1" applyAlignment="1">
      <alignment horizontal="justify" vertical="center"/>
    </xf>
    <xf numFmtId="0" fontId="4" fillId="2" borderId="12" xfId="0" quotePrefix="1" applyFont="1" applyFill="1" applyBorder="1" applyAlignment="1">
      <alignment horizontal="center" vertical="center" wrapText="1"/>
    </xf>
    <xf numFmtId="0" fontId="4" fillId="2" borderId="8" xfId="0" quotePrefix="1" applyFont="1" applyFill="1" applyBorder="1" applyAlignment="1">
      <alignment horizontal="center" vertical="center" wrapText="1"/>
    </xf>
    <xf numFmtId="0" fontId="4" fillId="2" borderId="1" xfId="0" applyFont="1" applyFill="1" applyBorder="1" applyAlignment="1">
      <alignment horizontal="center" vertical="center" wrapText="1"/>
    </xf>
    <xf numFmtId="3" fontId="2" fillId="2" borderId="0" xfId="0" applyNumberFormat="1" applyFont="1" applyFill="1" applyBorder="1" applyAlignment="1">
      <alignment horizontal="right" vertical="center"/>
    </xf>
    <xf numFmtId="3" fontId="17" fillId="2" borderId="11" xfId="0" applyNumberFormat="1" applyFont="1" applyFill="1" applyBorder="1" applyAlignment="1">
      <alignment horizontal="right" vertical="center"/>
    </xf>
    <xf numFmtId="3" fontId="17" fillId="2" borderId="0"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0" fontId="3" fillId="2" borderId="0"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3" fillId="2" borderId="5" xfId="0" quotePrefix="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justify" vertical="center" wrapText="1"/>
    </xf>
    <xf numFmtId="3" fontId="9" fillId="2" borderId="11" xfId="0" applyNumberFormat="1" applyFont="1" applyFill="1" applyBorder="1" applyAlignment="1">
      <alignment horizontal="right" vertical="center" wrapText="1"/>
    </xf>
    <xf numFmtId="165" fontId="9" fillId="2" borderId="11" xfId="0" applyNumberFormat="1" applyFont="1" applyFill="1" applyBorder="1" applyAlignment="1">
      <alignment horizontal="center" vertical="center" wrapText="1"/>
    </xf>
    <xf numFmtId="3" fontId="7" fillId="2" borderId="11" xfId="0" applyNumberFormat="1" applyFont="1" applyFill="1" applyBorder="1" applyAlignment="1">
      <alignment horizontal="right" vertical="center" wrapText="1"/>
    </xf>
    <xf numFmtId="165" fontId="7" fillId="2" borderId="11" xfId="0" applyNumberFormat="1" applyFont="1" applyFill="1" applyBorder="1" applyAlignment="1">
      <alignment horizontal="center" vertical="center" wrapText="1"/>
    </xf>
    <xf numFmtId="3" fontId="7" fillId="2" borderId="12" xfId="0" applyNumberFormat="1" applyFont="1" applyFill="1" applyBorder="1" applyAlignment="1">
      <alignment horizontal="right" vertical="center" wrapText="1"/>
    </xf>
    <xf numFmtId="165" fontId="7" fillId="2" borderId="12" xfId="0" applyNumberFormat="1" applyFont="1" applyFill="1" applyBorder="1" applyAlignment="1">
      <alignment horizontal="center" vertical="center" wrapText="1"/>
    </xf>
    <xf numFmtId="164" fontId="1" fillId="2" borderId="11" xfId="3" applyNumberFormat="1" applyFont="1" applyFill="1" applyBorder="1" applyAlignment="1">
      <alignment horizontal="center" vertical="center" wrapText="1"/>
    </xf>
    <xf numFmtId="164" fontId="2" fillId="2" borderId="0" xfId="3" applyNumberFormat="1" applyFont="1" applyFill="1" applyBorder="1" applyAlignment="1">
      <alignment horizontal="center" vertical="center"/>
    </xf>
    <xf numFmtId="164" fontId="2" fillId="2" borderId="11" xfId="3" applyNumberFormat="1" applyFont="1" applyFill="1" applyBorder="1" applyAlignment="1">
      <alignment horizontal="center" vertical="center" wrapText="1"/>
    </xf>
    <xf numFmtId="164" fontId="17" fillId="2" borderId="0" xfId="3" applyNumberFormat="1" applyFont="1" applyFill="1" applyBorder="1" applyAlignment="1">
      <alignment horizontal="center" vertical="center"/>
    </xf>
    <xf numFmtId="164" fontId="17" fillId="2" borderId="11" xfId="3" applyNumberFormat="1" applyFont="1" applyFill="1" applyBorder="1" applyAlignment="1">
      <alignment horizontal="center" vertical="center" wrapText="1"/>
    </xf>
    <xf numFmtId="164" fontId="2" fillId="2" borderId="8" xfId="3" applyNumberFormat="1" applyFont="1" applyFill="1" applyBorder="1" applyAlignment="1">
      <alignment horizontal="center" vertical="center"/>
    </xf>
    <xf numFmtId="164" fontId="2" fillId="2" borderId="12" xfId="3" applyNumberFormat="1" applyFont="1" applyFill="1" applyBorder="1" applyAlignment="1">
      <alignment horizontal="center" vertical="center" wrapText="1"/>
    </xf>
    <xf numFmtId="168" fontId="2" fillId="2" borderId="0" xfId="3" applyNumberFormat="1" applyFont="1" applyFill="1"/>
    <xf numFmtId="0" fontId="1" fillId="2" borderId="1" xfId="0" applyFont="1" applyFill="1" applyBorder="1" applyAlignment="1">
      <alignment horizontal="center" vertical="center"/>
    </xf>
    <xf numFmtId="0" fontId="2" fillId="2" borderId="1" xfId="0" applyFont="1" applyFill="1" applyBorder="1" applyAlignment="1">
      <alignment vertical="center"/>
    </xf>
    <xf numFmtId="168" fontId="2" fillId="2" borderId="1" xfId="0" applyNumberFormat="1" applyFont="1" applyFill="1" applyBorder="1" applyAlignment="1">
      <alignment horizontal="center" vertical="center"/>
    </xf>
    <xf numFmtId="0" fontId="2" fillId="2" borderId="10"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Alignment="1">
      <alignment vertical="center"/>
    </xf>
    <xf numFmtId="168" fontId="2" fillId="2" borderId="1" xfId="0" applyNumberFormat="1" applyFont="1" applyFill="1" applyBorder="1" applyAlignment="1">
      <alignment horizontal="center" vertical="center" wrapText="1"/>
    </xf>
    <xf numFmtId="1" fontId="2" fillId="2" borderId="10" xfId="0" applyNumberFormat="1" applyFont="1" applyFill="1" applyBorder="1" applyAlignment="1">
      <alignment horizontal="center" vertical="center" wrapText="1"/>
    </xf>
    <xf numFmtId="1" fontId="2" fillId="2" borderId="12"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1" fillId="2" borderId="2" xfId="0" applyFont="1" applyFill="1" applyBorder="1" applyAlignment="1">
      <alignment vertical="center"/>
    </xf>
    <xf numFmtId="3" fontId="1" fillId="2" borderId="10" xfId="0" applyNumberFormat="1" applyFont="1" applyFill="1" applyBorder="1" applyAlignment="1">
      <alignment horizontal="right" vertical="center" wrapText="1"/>
    </xf>
    <xf numFmtId="3" fontId="1" fillId="2" borderId="3" xfId="0" applyNumberFormat="1" applyFont="1" applyFill="1" applyBorder="1" applyAlignment="1">
      <alignment horizontal="right" vertical="center" wrapText="1"/>
    </xf>
    <xf numFmtId="0" fontId="2" fillId="2" borderId="5" xfId="0" applyFont="1" applyFill="1" applyBorder="1" applyAlignment="1">
      <alignment horizontal="left" vertical="center" wrapText="1" indent="1"/>
    </xf>
    <xf numFmtId="3" fontId="2" fillId="2" borderId="11" xfId="0" applyNumberFormat="1" applyFont="1" applyFill="1" applyBorder="1" applyAlignment="1">
      <alignment horizontal="right" vertical="center" wrapText="1"/>
    </xf>
    <xf numFmtId="3" fontId="2" fillId="2" borderId="0" xfId="0" applyNumberFormat="1" applyFont="1" applyFill="1" applyAlignment="1">
      <alignment horizontal="right" vertical="center" wrapText="1"/>
    </xf>
    <xf numFmtId="0" fontId="1" fillId="2" borderId="5" xfId="0" applyFont="1" applyFill="1" applyBorder="1" applyAlignment="1">
      <alignment vertical="center"/>
    </xf>
    <xf numFmtId="3" fontId="1" fillId="2" borderId="11" xfId="0" applyNumberFormat="1" applyFont="1" applyFill="1" applyBorder="1" applyAlignment="1">
      <alignment horizontal="right" vertical="center" wrapText="1"/>
    </xf>
    <xf numFmtId="3" fontId="1" fillId="2" borderId="0" xfId="0" applyNumberFormat="1" applyFont="1" applyFill="1" applyAlignment="1">
      <alignment horizontal="right" vertical="center" wrapText="1"/>
    </xf>
    <xf numFmtId="0" fontId="2" fillId="2" borderId="5" xfId="0" applyFont="1" applyFill="1" applyBorder="1" applyAlignment="1">
      <alignment horizontal="left" vertical="center" indent="1"/>
    </xf>
    <xf numFmtId="0" fontId="2" fillId="2" borderId="5" xfId="0" applyFont="1" applyFill="1" applyBorder="1" applyAlignment="1">
      <alignment horizontal="left" vertical="center" wrapText="1" indent="2"/>
    </xf>
    <xf numFmtId="3" fontId="2" fillId="2" borderId="0" xfId="0" applyNumberFormat="1" applyFont="1" applyFill="1" applyAlignment="1">
      <alignment horizontal="right" vertical="center"/>
    </xf>
    <xf numFmtId="0" fontId="1" fillId="2" borderId="0" xfId="0" applyFont="1" applyFill="1" applyAlignment="1">
      <alignment horizontal="right" vertical="center" wrapText="1"/>
    </xf>
    <xf numFmtId="0" fontId="1" fillId="2" borderId="7" xfId="0" applyFont="1" applyFill="1" applyBorder="1" applyAlignment="1">
      <alignment vertical="center"/>
    </xf>
    <xf numFmtId="0" fontId="9" fillId="2" borderId="0" xfId="0" applyFont="1" applyFill="1" applyAlignment="1">
      <alignment horizontal="left"/>
    </xf>
    <xf numFmtId="0" fontId="3" fillId="2" borderId="10" xfId="0" applyFont="1" applyFill="1" applyBorder="1" applyAlignment="1">
      <alignment vertical="center" wrapText="1"/>
    </xf>
    <xf numFmtId="0" fontId="4" fillId="2" borderId="2" xfId="0" applyFont="1" applyFill="1" applyBorder="1" applyAlignment="1">
      <alignment vertical="center" wrapText="1"/>
    </xf>
    <xf numFmtId="3" fontId="4" fillId="2" borderId="10" xfId="0" applyNumberFormat="1" applyFont="1" applyFill="1" applyBorder="1" applyAlignment="1">
      <alignment horizontal="right" vertical="center" wrapText="1"/>
    </xf>
    <xf numFmtId="164" fontId="4" fillId="2" borderId="4" xfId="0" applyNumberFormat="1" applyFont="1" applyFill="1" applyBorder="1" applyAlignment="1">
      <alignment horizontal="center" vertical="center" wrapText="1"/>
    </xf>
    <xf numFmtId="0" fontId="4" fillId="2" borderId="5" xfId="0" applyFont="1" applyFill="1" applyBorder="1" applyAlignment="1">
      <alignment vertical="center" wrapText="1"/>
    </xf>
    <xf numFmtId="164" fontId="4" fillId="2" borderId="6" xfId="0" applyNumberFormat="1" applyFont="1" applyFill="1" applyBorder="1" applyAlignment="1">
      <alignment horizontal="center" vertical="center" wrapText="1"/>
    </xf>
    <xf numFmtId="0" fontId="3" fillId="2" borderId="5" xfId="0" applyFont="1" applyFill="1" applyBorder="1" applyAlignment="1">
      <alignment horizontal="left" vertical="center" wrapText="1" indent="1"/>
    </xf>
    <xf numFmtId="3" fontId="3" fillId="2" borderId="11" xfId="0" applyNumberFormat="1" applyFont="1" applyFill="1" applyBorder="1" applyAlignment="1">
      <alignment horizontal="right" vertical="center" wrapText="1"/>
    </xf>
    <xf numFmtId="164" fontId="3" fillId="2" borderId="6" xfId="0" applyNumberFormat="1" applyFont="1" applyFill="1" applyBorder="1" applyAlignment="1">
      <alignment horizontal="center" vertical="center" wrapText="1"/>
    </xf>
    <xf numFmtId="3" fontId="3" fillId="2" borderId="11" xfId="0" applyNumberFormat="1" applyFont="1" applyFill="1" applyBorder="1" applyAlignment="1">
      <alignment horizontal="right" vertical="center"/>
    </xf>
    <xf numFmtId="164" fontId="3" fillId="2" borderId="6" xfId="0" applyNumberFormat="1" applyFont="1" applyFill="1" applyBorder="1" applyAlignment="1">
      <alignment horizontal="center" vertical="center"/>
    </xf>
    <xf numFmtId="3" fontId="4" fillId="2" borderId="11" xfId="0" applyNumberFormat="1" applyFont="1" applyFill="1" applyBorder="1" applyAlignment="1">
      <alignment horizontal="right" vertical="center"/>
    </xf>
    <xf numFmtId="164" fontId="4" fillId="2" borderId="6"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0" fontId="3" fillId="2" borderId="2" xfId="0" applyFont="1" applyFill="1" applyBorder="1" applyAlignment="1">
      <alignment vertical="center" wrapText="1"/>
    </xf>
    <xf numFmtId="3" fontId="3" fillId="2" borderId="10" xfId="0" applyNumberFormat="1" applyFont="1" applyFill="1" applyBorder="1" applyAlignment="1">
      <alignment horizontal="right" vertical="center" wrapText="1"/>
    </xf>
    <xf numFmtId="164" fontId="3" fillId="2" borderId="4" xfId="0" applyNumberFormat="1" applyFont="1" applyFill="1" applyBorder="1" applyAlignment="1">
      <alignment horizontal="center" vertical="center" wrapText="1"/>
    </xf>
    <xf numFmtId="0" fontId="3" fillId="2" borderId="5" xfId="0" applyFont="1" applyFill="1" applyBorder="1" applyAlignment="1">
      <alignment vertical="center" wrapText="1"/>
    </xf>
    <xf numFmtId="1" fontId="2" fillId="2" borderId="1" xfId="0" applyNumberFormat="1" applyFont="1" applyFill="1" applyBorder="1" applyAlignment="1">
      <alignment horizontal="center" vertical="center" wrapText="1"/>
    </xf>
    <xf numFmtId="0" fontId="6" fillId="2" borderId="0" xfId="0" applyFont="1" applyFill="1"/>
    <xf numFmtId="164" fontId="2" fillId="2" borderId="6" xfId="0" applyNumberFormat="1" applyFont="1" applyFill="1" applyBorder="1" applyAlignment="1">
      <alignment horizontal="center" vertical="center" wrapText="1"/>
    </xf>
    <xf numFmtId="3" fontId="1" fillId="2" borderId="12" xfId="0" applyNumberFormat="1" applyFont="1" applyFill="1" applyBorder="1" applyAlignment="1">
      <alignment horizontal="right" vertical="center" wrapText="1"/>
    </xf>
    <xf numFmtId="164" fontId="1" fillId="2" borderId="9" xfId="0" applyNumberFormat="1" applyFont="1" applyFill="1" applyBorder="1" applyAlignment="1">
      <alignment horizontal="center" vertical="center" wrapText="1"/>
    </xf>
    <xf numFmtId="0" fontId="6" fillId="2" borderId="0" xfId="5" applyFont="1" applyFill="1"/>
    <xf numFmtId="0" fontId="9" fillId="0" borderId="0" xfId="6" applyFont="1"/>
    <xf numFmtId="3" fontId="21" fillId="0" borderId="16" xfId="0" applyNumberFormat="1" applyFont="1" applyFill="1" applyBorder="1" applyAlignment="1">
      <alignment horizontal="center" wrapText="1"/>
    </xf>
    <xf numFmtId="0" fontId="9" fillId="0" borderId="16" xfId="6" applyFont="1" applyFill="1" applyBorder="1"/>
    <xf numFmtId="165" fontId="9" fillId="0" borderId="16" xfId="6" applyNumberFormat="1" applyFont="1" applyFill="1" applyBorder="1" applyAlignment="1">
      <alignment vertical="center"/>
    </xf>
    <xf numFmtId="168" fontId="9" fillId="0" borderId="16" xfId="3" applyNumberFormat="1" applyFont="1" applyFill="1" applyBorder="1" applyAlignment="1">
      <alignment vertical="center"/>
    </xf>
    <xf numFmtId="0" fontId="7" fillId="0" borderId="16" xfId="6" applyFont="1" applyFill="1" applyBorder="1"/>
    <xf numFmtId="165" fontId="7" fillId="0" borderId="16" xfId="6" applyNumberFormat="1" applyFont="1" applyFill="1" applyBorder="1" applyAlignment="1">
      <alignment vertical="center"/>
    </xf>
    <xf numFmtId="168" fontId="7" fillId="0" borderId="16" xfId="3" applyNumberFormat="1" applyFont="1" applyFill="1" applyBorder="1" applyAlignment="1">
      <alignment vertical="center"/>
    </xf>
    <xf numFmtId="0" fontId="9" fillId="0" borderId="5" xfId="0" applyFont="1" applyBorder="1" applyAlignment="1">
      <alignment vertical="center"/>
    </xf>
    <xf numFmtId="165" fontId="2" fillId="0" borderId="5" xfId="7" applyNumberFormat="1" applyFont="1" applyBorder="1" applyAlignment="1">
      <alignment vertical="center"/>
    </xf>
    <xf numFmtId="165" fontId="9" fillId="0" borderId="6" xfId="7" applyNumberFormat="1" applyFont="1" applyBorder="1" applyAlignment="1">
      <alignment vertical="center"/>
    </xf>
    <xf numFmtId="165" fontId="2" fillId="0" borderId="0" xfId="7" applyNumberFormat="1" applyFont="1" applyBorder="1" applyAlignment="1">
      <alignment vertical="center"/>
    </xf>
    <xf numFmtId="0" fontId="7" fillId="0" borderId="19" xfId="0" applyFont="1" applyBorder="1" applyAlignment="1">
      <alignment vertical="center"/>
    </xf>
    <xf numFmtId="165" fontId="1" fillId="0" borderId="19" xfId="7" applyNumberFormat="1" applyFont="1" applyBorder="1" applyAlignment="1">
      <alignment vertical="center"/>
    </xf>
    <xf numFmtId="165" fontId="7" fillId="0" borderId="20" xfId="7" applyNumberFormat="1" applyFont="1" applyBorder="1" applyAlignment="1">
      <alignment vertical="center"/>
    </xf>
    <xf numFmtId="165" fontId="1" fillId="0" borderId="21" xfId="7" applyNumberFormat="1" applyFont="1" applyBorder="1" applyAlignment="1">
      <alignment vertical="center"/>
    </xf>
    <xf numFmtId="165" fontId="2" fillId="0" borderId="5" xfId="7" applyNumberFormat="1" applyFont="1" applyBorder="1" applyAlignment="1">
      <alignment horizontal="right" vertical="center"/>
    </xf>
    <xf numFmtId="165" fontId="2" fillId="0" borderId="0" xfId="7" applyNumberFormat="1" applyFont="1" applyBorder="1" applyAlignment="1">
      <alignment horizontal="right" vertical="center"/>
    </xf>
    <xf numFmtId="0" fontId="9" fillId="0" borderId="7" xfId="0" applyFont="1" applyBorder="1" applyAlignment="1">
      <alignment vertical="center"/>
    </xf>
    <xf numFmtId="165" fontId="2" fillId="0" borderId="7" xfId="7" applyNumberFormat="1" applyFont="1" applyBorder="1" applyAlignment="1">
      <alignment horizontal="right" vertical="center"/>
    </xf>
    <xf numFmtId="165" fontId="9" fillId="0" borderId="9" xfId="7" applyNumberFormat="1" applyFont="1" applyBorder="1" applyAlignment="1">
      <alignment vertical="center"/>
    </xf>
    <xf numFmtId="165" fontId="2" fillId="0" borderId="8" xfId="7" applyNumberFormat="1" applyFont="1" applyBorder="1" applyAlignment="1">
      <alignment horizontal="right" vertical="center"/>
    </xf>
    <xf numFmtId="0" fontId="9" fillId="0" borderId="2" xfId="0" applyFont="1" applyFill="1" applyBorder="1" applyAlignment="1">
      <alignment vertical="center"/>
    </xf>
    <xf numFmtId="0" fontId="7" fillId="0" borderId="2" xfId="0" quotePrefix="1" applyFont="1" applyFill="1" applyBorder="1" applyAlignment="1">
      <alignment horizontal="center" vertical="center"/>
    </xf>
    <xf numFmtId="0" fontId="7" fillId="0" borderId="4" xfId="0" quotePrefix="1" applyFont="1" applyFill="1" applyBorder="1" applyAlignment="1">
      <alignment horizontal="center" vertical="center"/>
    </xf>
    <xf numFmtId="0" fontId="7" fillId="0" borderId="3" xfId="0" quotePrefix="1" applyFont="1" applyFill="1" applyBorder="1" applyAlignment="1">
      <alignment horizontal="center" vertical="center"/>
    </xf>
    <xf numFmtId="0" fontId="7" fillId="0" borderId="19" xfId="0" applyFont="1" applyFill="1" applyBorder="1" applyAlignment="1">
      <alignment vertical="center"/>
    </xf>
    <xf numFmtId="165" fontId="7" fillId="0" borderId="19" xfId="7" applyNumberFormat="1" applyFont="1" applyFill="1" applyBorder="1" applyAlignment="1">
      <alignment vertical="center"/>
    </xf>
    <xf numFmtId="165" fontId="7" fillId="0" borderId="20" xfId="7" applyNumberFormat="1" applyFont="1" applyFill="1" applyBorder="1" applyAlignment="1">
      <alignment vertical="center"/>
    </xf>
    <xf numFmtId="165" fontId="7" fillId="0" borderId="21" xfId="7" applyNumberFormat="1" applyFont="1" applyFill="1" applyBorder="1" applyAlignment="1">
      <alignment vertical="center"/>
    </xf>
    <xf numFmtId="0" fontId="22" fillId="0" borderId="0" xfId="0" applyFont="1" applyAlignment="1">
      <alignment horizontal="justify" vertical="center"/>
    </xf>
    <xf numFmtId="0" fontId="22" fillId="0" borderId="0" xfId="0" applyFont="1" applyAlignment="1">
      <alignment vertical="center"/>
    </xf>
    <xf numFmtId="0" fontId="1" fillId="0" borderId="0" xfId="0" applyFont="1"/>
    <xf numFmtId="164" fontId="7" fillId="2" borderId="12" xfId="1" applyNumberFormat="1" applyFont="1" applyFill="1" applyBorder="1" applyAlignment="1"/>
    <xf numFmtId="0" fontId="0" fillId="0" borderId="1" xfId="0" applyBorder="1" applyAlignment="1">
      <alignment horizontal="center" vertical="center"/>
    </xf>
    <xf numFmtId="0" fontId="0" fillId="0" borderId="1" xfId="0" applyBorder="1" applyAlignment="1">
      <alignment horizontal="left" vertical="center" wrapText="1"/>
    </xf>
    <xf numFmtId="0" fontId="9" fillId="3" borderId="0" xfId="0" applyFont="1" applyFill="1"/>
    <xf numFmtId="0" fontId="7" fillId="3" borderId="0" xfId="0" applyFont="1" applyFill="1" applyAlignment="1">
      <alignment vertical="center"/>
    </xf>
    <xf numFmtId="0" fontId="2" fillId="0" borderId="0" xfId="0" applyFont="1" applyAlignment="1">
      <alignment vertical="center"/>
    </xf>
    <xf numFmtId="0" fontId="13" fillId="0" borderId="0" xfId="0" applyFont="1" applyAlignment="1">
      <alignment horizontal="left" vertical="center" wrapText="1"/>
    </xf>
    <xf numFmtId="41" fontId="1" fillId="2" borderId="0" xfId="2" applyFont="1" applyFill="1" applyBorder="1" applyAlignment="1">
      <alignment horizontal="center" vertical="center" wrapText="1"/>
    </xf>
    <xf numFmtId="41" fontId="2" fillId="2" borderId="0" xfId="2" applyFont="1" applyFill="1" applyBorder="1" applyAlignment="1">
      <alignment horizontal="center" vertical="center" wrapText="1"/>
    </xf>
    <xf numFmtId="41" fontId="2" fillId="2" borderId="11" xfId="2" applyFont="1" applyFill="1" applyBorder="1" applyAlignment="1">
      <alignment horizontal="center" vertical="center" wrapText="1"/>
    </xf>
    <xf numFmtId="41" fontId="1" fillId="2" borderId="8" xfId="0" applyNumberFormat="1" applyFont="1" applyFill="1" applyBorder="1" applyAlignment="1">
      <alignment horizontal="center" vertical="center" wrapText="1"/>
    </xf>
    <xf numFmtId="41" fontId="1" fillId="2" borderId="11" xfId="0" applyNumberFormat="1" applyFont="1" applyFill="1" applyBorder="1" applyAlignment="1">
      <alignment horizontal="center" vertical="center" wrapText="1"/>
    </xf>
    <xf numFmtId="41" fontId="1" fillId="2" borderId="12" xfId="2" applyFont="1" applyFill="1" applyBorder="1" applyAlignment="1">
      <alignment horizontal="center" vertical="center" wrapText="1"/>
    </xf>
    <xf numFmtId="169" fontId="1" fillId="2" borderId="0" xfId="2" applyNumberFormat="1" applyFont="1" applyFill="1" applyBorder="1" applyAlignment="1">
      <alignment horizontal="center" vertical="center" wrapText="1"/>
    </xf>
    <xf numFmtId="169" fontId="2" fillId="2" borderId="0" xfId="2" applyNumberFormat="1" applyFont="1" applyFill="1" applyBorder="1" applyAlignment="1">
      <alignment horizontal="center" vertical="center" wrapText="1"/>
    </xf>
    <xf numFmtId="169" fontId="1" fillId="2" borderId="8" xfId="2" applyNumberFormat="1" applyFont="1" applyFill="1" applyBorder="1" applyAlignment="1">
      <alignment horizontal="center" vertical="center" wrapText="1"/>
    </xf>
    <xf numFmtId="169" fontId="1" fillId="2" borderId="6" xfId="2" applyNumberFormat="1" applyFont="1" applyFill="1" applyBorder="1" applyAlignment="1">
      <alignment horizontal="center" vertical="center" wrapText="1"/>
    </xf>
    <xf numFmtId="169" fontId="2" fillId="2" borderId="6" xfId="2" applyNumberFormat="1" applyFont="1" applyFill="1" applyBorder="1" applyAlignment="1">
      <alignment horizontal="center" vertical="center" wrapText="1"/>
    </xf>
    <xf numFmtId="169" fontId="1" fillId="2" borderId="9" xfId="2" applyNumberFormat="1" applyFont="1" applyFill="1" applyBorder="1" applyAlignment="1">
      <alignment horizontal="center" vertical="center" wrapText="1"/>
    </xf>
    <xf numFmtId="0" fontId="12" fillId="2" borderId="10" xfId="0" applyFont="1" applyFill="1" applyBorder="1" applyAlignment="1">
      <alignment horizontal="center" wrapText="1"/>
    </xf>
    <xf numFmtId="0" fontId="12" fillId="2" borderId="0" xfId="0" applyFont="1" applyFill="1" applyAlignment="1">
      <alignment horizontal="center" wrapText="1"/>
    </xf>
    <xf numFmtId="0" fontId="12" fillId="2" borderId="28" xfId="0" applyFont="1" applyFill="1" applyBorder="1" applyAlignment="1">
      <alignment horizontal="center" wrapText="1"/>
    </xf>
    <xf numFmtId="0" fontId="12" fillId="2" borderId="2" xfId="0" applyFont="1" applyFill="1" applyBorder="1" applyAlignment="1">
      <alignment wrapText="1"/>
    </xf>
    <xf numFmtId="37" fontId="12" fillId="2" borderId="10" xfId="0" applyNumberFormat="1" applyFont="1" applyFill="1" applyBorder="1" applyAlignment="1">
      <alignment horizontal="right" wrapText="1"/>
    </xf>
    <xf numFmtId="37" fontId="12" fillId="2" borderId="3" xfId="0" applyNumberFormat="1" applyFont="1" applyFill="1" applyBorder="1" applyAlignment="1">
      <alignment horizontal="right" wrapText="1"/>
    </xf>
    <xf numFmtId="37" fontId="12" fillId="2" borderId="4" xfId="0" applyNumberFormat="1" applyFont="1" applyFill="1" applyBorder="1" applyAlignment="1">
      <alignment horizontal="right" wrapText="1"/>
    </xf>
    <xf numFmtId="0" fontId="13" fillId="2" borderId="5" xfId="0" applyFont="1" applyFill="1" applyBorder="1" applyAlignment="1">
      <alignment wrapText="1"/>
    </xf>
    <xf numFmtId="37" fontId="13" fillId="2" borderId="11" xfId="0" applyNumberFormat="1" applyFont="1" applyFill="1" applyBorder="1" applyAlignment="1">
      <alignment horizontal="right" wrapText="1"/>
    </xf>
    <xf numFmtId="37" fontId="13" fillId="2" borderId="0" xfId="0" applyNumberFormat="1" applyFont="1" applyFill="1" applyAlignment="1">
      <alignment horizontal="right" wrapText="1"/>
    </xf>
    <xf numFmtId="37" fontId="13" fillId="2" borderId="6" xfId="0" applyNumberFormat="1" applyFont="1" applyFill="1" applyBorder="1" applyAlignment="1">
      <alignment horizontal="right" wrapText="1"/>
    </xf>
    <xf numFmtId="0" fontId="13" fillId="2" borderId="7" xfId="0" applyFont="1" applyFill="1" applyBorder="1" applyAlignment="1">
      <alignment wrapText="1"/>
    </xf>
    <xf numFmtId="37" fontId="13" fillId="2" borderId="12" xfId="0" applyNumberFormat="1" applyFont="1" applyFill="1" applyBorder="1" applyAlignment="1">
      <alignment horizontal="right" wrapText="1"/>
    </xf>
    <xf numFmtId="37" fontId="13" fillId="2" borderId="8" xfId="0" applyNumberFormat="1" applyFont="1" applyFill="1" applyBorder="1" applyAlignment="1">
      <alignment horizontal="right" wrapText="1"/>
    </xf>
    <xf numFmtId="37" fontId="13" fillId="2" borderId="9" xfId="0" applyNumberFormat="1" applyFont="1" applyFill="1" applyBorder="1" applyAlignment="1">
      <alignment horizontal="right" wrapText="1"/>
    </xf>
    <xf numFmtId="169" fontId="2" fillId="2" borderId="0" xfId="2" applyNumberFormat="1" applyFont="1" applyFill="1"/>
    <xf numFmtId="0" fontId="1" fillId="2" borderId="10" xfId="0" applyFont="1" applyFill="1" applyBorder="1" applyAlignment="1">
      <alignment horizontal="center"/>
    </xf>
    <xf numFmtId="0" fontId="1" fillId="2" borderId="12"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1" fillId="2" borderId="11" xfId="0" applyFont="1" applyFill="1" applyBorder="1" applyAlignment="1">
      <alignment horizontal="center"/>
    </xf>
    <xf numFmtId="0" fontId="7" fillId="2" borderId="0" xfId="0" applyFont="1" applyFill="1" applyAlignment="1">
      <alignment horizontal="center"/>
    </xf>
    <xf numFmtId="174" fontId="7" fillId="2" borderId="0" xfId="0" applyNumberFormat="1" applyFont="1" applyFill="1" applyAlignment="1">
      <alignment horizontal="center"/>
    </xf>
    <xf numFmtId="0" fontId="7" fillId="2" borderId="5" xfId="0" applyFont="1" applyFill="1" applyBorder="1"/>
    <xf numFmtId="37" fontId="9" fillId="2" borderId="11" xfId="0" applyNumberFormat="1" applyFont="1" applyFill="1" applyBorder="1"/>
    <xf numFmtId="0" fontId="9" fillId="2" borderId="11" xfId="0" applyFont="1" applyFill="1" applyBorder="1"/>
    <xf numFmtId="167" fontId="7" fillId="2" borderId="11" xfId="4" applyNumberFormat="1" applyFont="1" applyFill="1" applyBorder="1" applyAlignment="1">
      <alignment horizontal="right" vertical="top"/>
    </xf>
    <xf numFmtId="37" fontId="9" fillId="2" borderId="0" xfId="0" applyNumberFormat="1" applyFont="1" applyFill="1"/>
    <xf numFmtId="0" fontId="9" fillId="2" borderId="5" xfId="0" applyFont="1" applyFill="1" applyBorder="1"/>
    <xf numFmtId="167" fontId="9" fillId="2" borderId="11" xfId="4" applyNumberFormat="1" applyFont="1" applyFill="1" applyBorder="1" applyAlignment="1">
      <alignment horizontal="right" vertical="top"/>
    </xf>
    <xf numFmtId="0" fontId="7" fillId="2" borderId="7" xfId="0" applyFont="1" applyFill="1" applyBorder="1"/>
    <xf numFmtId="167" fontId="7" fillId="2" borderId="12" xfId="4" applyNumberFormat="1" applyFont="1" applyFill="1" applyBorder="1" applyAlignment="1">
      <alignment horizontal="right" vertical="top"/>
    </xf>
    <xf numFmtId="4" fontId="9" fillId="2" borderId="0" xfId="0" applyNumberFormat="1" applyFont="1" applyFill="1"/>
    <xf numFmtId="37" fontId="7" fillId="2" borderId="11" xfId="0" applyNumberFormat="1" applyFont="1" applyFill="1" applyBorder="1"/>
    <xf numFmtId="37" fontId="7" fillId="2" borderId="0" xfId="0" applyNumberFormat="1" applyFont="1" applyFill="1"/>
    <xf numFmtId="37" fontId="7" fillId="2" borderId="12" xfId="0" applyNumberFormat="1" applyFont="1" applyFill="1" applyBorder="1"/>
    <xf numFmtId="166" fontId="9" fillId="2" borderId="0" xfId="4" applyFont="1" applyFill="1"/>
    <xf numFmtId="175" fontId="9" fillId="2" borderId="0" xfId="0" applyNumberFormat="1" applyFont="1" applyFill="1"/>
    <xf numFmtId="176" fontId="9" fillId="2" borderId="0" xfId="0" applyNumberFormat="1" applyFont="1" applyFill="1"/>
    <xf numFmtId="164" fontId="7" fillId="2" borderId="11" xfId="4" applyNumberFormat="1" applyFont="1" applyFill="1" applyBorder="1" applyAlignment="1">
      <alignment horizontal="center" vertical="center"/>
    </xf>
    <xf numFmtId="164" fontId="9" fillId="2" borderId="11" xfId="4" applyNumberFormat="1" applyFont="1" applyFill="1" applyBorder="1" applyAlignment="1">
      <alignment horizontal="center" vertical="center"/>
    </xf>
    <xf numFmtId="164" fontId="7" fillId="2" borderId="12" xfId="4" applyNumberFormat="1" applyFont="1" applyFill="1" applyBorder="1" applyAlignment="1">
      <alignment horizontal="center" vertical="center"/>
    </xf>
    <xf numFmtId="0" fontId="7" fillId="2" borderId="0" xfId="0" applyFont="1" applyFill="1" applyAlignment="1">
      <alignment horizontal="centerContinuous"/>
    </xf>
    <xf numFmtId="173" fontId="7" fillId="2" borderId="10" xfId="0" applyNumberFormat="1" applyFont="1" applyFill="1" applyBorder="1" applyAlignment="1">
      <alignment horizontal="right"/>
    </xf>
    <xf numFmtId="173" fontId="7" fillId="2" borderId="4" xfId="0" applyNumberFormat="1" applyFont="1" applyFill="1" applyBorder="1" applyAlignment="1">
      <alignment horizontal="right"/>
    </xf>
    <xf numFmtId="41" fontId="7" fillId="2" borderId="0" xfId="2" applyFont="1" applyFill="1"/>
    <xf numFmtId="173" fontId="7" fillId="2" borderId="11" xfId="0" applyNumberFormat="1" applyFont="1" applyFill="1" applyBorder="1" applyAlignment="1">
      <alignment horizontal="right"/>
    </xf>
    <xf numFmtId="173" fontId="7" fillId="2" borderId="6" xfId="0" applyNumberFormat="1" applyFont="1" applyFill="1" applyBorder="1" applyAlignment="1">
      <alignment horizontal="right"/>
    </xf>
    <xf numFmtId="173" fontId="9" fillId="2" borderId="11" xfId="0" applyNumberFormat="1" applyFont="1" applyFill="1" applyBorder="1" applyAlignment="1">
      <alignment horizontal="right"/>
    </xf>
    <xf numFmtId="173" fontId="9" fillId="2" borderId="6" xfId="0" applyNumberFormat="1" applyFont="1" applyFill="1" applyBorder="1" applyAlignment="1">
      <alignment horizontal="right"/>
    </xf>
    <xf numFmtId="0" fontId="7" fillId="2" borderId="11" xfId="0" applyFont="1" applyFill="1" applyBorder="1"/>
    <xf numFmtId="0" fontId="7" fillId="2" borderId="12" xfId="0" applyFont="1" applyFill="1" applyBorder="1" applyAlignment="1">
      <alignment vertical="center"/>
    </xf>
    <xf numFmtId="173" fontId="7" fillId="2" borderId="12" xfId="0" applyNumberFormat="1" applyFont="1" applyFill="1" applyBorder="1" applyAlignment="1">
      <alignment horizontal="right"/>
    </xf>
    <xf numFmtId="177" fontId="9" fillId="2" borderId="0" xfId="0" applyNumberFormat="1" applyFont="1" applyFill="1"/>
    <xf numFmtId="173" fontId="9" fillId="2" borderId="0" xfId="0" applyNumberFormat="1" applyFont="1" applyFill="1"/>
    <xf numFmtId="168" fontId="7" fillId="2" borderId="0" xfId="3" applyNumberFormat="1" applyFont="1" applyFill="1"/>
    <xf numFmtId="0" fontId="7" fillId="2" borderId="32" xfId="0" applyFont="1" applyFill="1" applyBorder="1"/>
    <xf numFmtId="0" fontId="9" fillId="2" borderId="32" xfId="0" applyFont="1" applyFill="1" applyBorder="1"/>
    <xf numFmtId="0" fontId="7" fillId="2" borderId="33" xfId="0" applyFont="1" applyFill="1" applyBorder="1" applyAlignment="1">
      <alignment vertical="center"/>
    </xf>
    <xf numFmtId="0" fontId="7" fillId="2" borderId="0" xfId="0" applyFont="1" applyFill="1" applyAlignment="1">
      <alignment horizontal="left" vertical="center"/>
    </xf>
    <xf numFmtId="0" fontId="9" fillId="2" borderId="0" xfId="0" applyFont="1" applyFill="1" applyAlignment="1">
      <alignment horizontal="left" vertical="center"/>
    </xf>
    <xf numFmtId="0" fontId="7" fillId="2" borderId="5" xfId="0" applyFont="1" applyFill="1" applyBorder="1" applyAlignment="1">
      <alignment horizontal="justify" vertical="center" wrapText="1"/>
    </xf>
    <xf numFmtId="0" fontId="7" fillId="2" borderId="0" xfId="0" applyFont="1" applyFill="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2" fillId="2" borderId="0" xfId="0" applyFont="1" applyFill="1" applyAlignment="1">
      <alignment horizontal="left" vertical="center" wrapText="1"/>
    </xf>
    <xf numFmtId="0" fontId="13" fillId="2" borderId="0" xfId="0" applyFont="1" applyFill="1" applyAlignment="1">
      <alignment horizontal="left" vertical="center" wrapText="1"/>
    </xf>
    <xf numFmtId="0" fontId="9" fillId="2" borderId="0" xfId="0" applyFont="1" applyFill="1" applyAlignment="1">
      <alignment vertical="center"/>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9" fillId="2" borderId="0" xfId="0" applyFont="1" applyFill="1" applyAlignment="1">
      <alignment horizontal="left" wrapText="1"/>
    </xf>
    <xf numFmtId="0" fontId="1" fillId="2" borderId="10" xfId="0" applyFont="1" applyFill="1" applyBorder="1" applyAlignment="1">
      <alignment horizontal="center" vertical="center" wrapText="1"/>
    </xf>
    <xf numFmtId="41" fontId="12" fillId="2" borderId="11" xfId="0" applyNumberFormat="1" applyFont="1" applyFill="1" applyBorder="1" applyAlignment="1">
      <alignment horizontal="right" vertical="center" wrapText="1"/>
    </xf>
    <xf numFmtId="41" fontId="1" fillId="2" borderId="11" xfId="2" applyFont="1" applyFill="1" applyBorder="1" applyAlignment="1">
      <alignment horizontal="right" vertical="center" wrapText="1"/>
    </xf>
    <xf numFmtId="41" fontId="2" fillId="2" borderId="11" xfId="2" applyFont="1" applyFill="1" applyBorder="1" applyAlignment="1">
      <alignment horizontal="right" vertical="center" wrapText="1"/>
    </xf>
    <xf numFmtId="41" fontId="2" fillId="2" borderId="11" xfId="2" applyFont="1" applyFill="1" applyBorder="1" applyAlignment="1">
      <alignment horizontal="right" vertical="center"/>
    </xf>
    <xf numFmtId="41" fontId="1" fillId="2" borderId="12" xfId="2" applyFont="1" applyFill="1" applyBorder="1" applyAlignment="1">
      <alignment horizontal="right" vertical="center"/>
    </xf>
    <xf numFmtId="0" fontId="7" fillId="2" borderId="36" xfId="0" applyFont="1" applyFill="1" applyBorder="1"/>
    <xf numFmtId="37" fontId="7" fillId="2" borderId="37" xfId="0" applyNumberFormat="1" applyFont="1" applyFill="1" applyBorder="1"/>
    <xf numFmtId="167" fontId="7" fillId="2" borderId="37" xfId="4" applyNumberFormat="1" applyFont="1" applyFill="1" applyBorder="1" applyAlignment="1">
      <alignment horizontal="right" vertical="top"/>
    </xf>
    <xf numFmtId="3" fontId="7" fillId="2" borderId="37" xfId="4" applyNumberFormat="1" applyFont="1" applyFill="1" applyBorder="1" applyAlignment="1">
      <alignment horizontal="right" vertical="top"/>
    </xf>
    <xf numFmtId="164" fontId="13" fillId="2" borderId="6" xfId="3" applyNumberFormat="1" applyFont="1" applyFill="1" applyBorder="1" applyAlignment="1">
      <alignment horizontal="center" vertical="center"/>
    </xf>
    <xf numFmtId="164" fontId="13" fillId="2" borderId="11" xfId="0" applyNumberFormat="1" applyFont="1" applyFill="1" applyBorder="1" applyAlignment="1">
      <alignment horizontal="center" vertical="center"/>
    </xf>
    <xf numFmtId="164" fontId="37" fillId="2" borderId="6" xfId="3" applyNumberFormat="1" applyFont="1" applyFill="1" applyBorder="1" applyAlignment="1">
      <alignment horizontal="center" vertical="center"/>
    </xf>
    <xf numFmtId="164" fontId="37" fillId="2" borderId="11" xfId="0" applyNumberFormat="1" applyFont="1" applyFill="1" applyBorder="1" applyAlignment="1">
      <alignment horizontal="center" vertical="center"/>
    </xf>
    <xf numFmtId="3" fontId="2" fillId="2" borderId="11" xfId="0" applyNumberFormat="1" applyFont="1" applyFill="1" applyBorder="1" applyAlignment="1">
      <alignment horizontal="right"/>
    </xf>
    <xf numFmtId="3" fontId="2" fillId="2" borderId="12" xfId="0" applyNumberFormat="1" applyFont="1" applyFill="1" applyBorder="1" applyAlignment="1">
      <alignment horizontal="right"/>
    </xf>
    <xf numFmtId="164" fontId="13" fillId="2" borderId="9" xfId="3" applyNumberFormat="1" applyFont="1" applyFill="1" applyBorder="1" applyAlignment="1">
      <alignment horizontal="center" vertical="center"/>
    </xf>
    <xf numFmtId="164" fontId="13" fillId="2" borderId="12" xfId="0" applyNumberFormat="1" applyFont="1" applyFill="1" applyBorder="1" applyAlignment="1">
      <alignment horizontal="center" vertical="center"/>
    </xf>
    <xf numFmtId="0" fontId="1" fillId="2" borderId="1" xfId="0" applyFont="1" applyFill="1" applyBorder="1" applyAlignment="1">
      <alignment vertical="center"/>
    </xf>
    <xf numFmtId="3" fontId="1" fillId="2" borderId="1" xfId="0" applyNumberFormat="1" applyFont="1" applyFill="1" applyBorder="1" applyAlignment="1">
      <alignment horizontal="right" vertical="center"/>
    </xf>
    <xf numFmtId="0" fontId="25" fillId="2" borderId="1" xfId="0" applyFont="1" applyFill="1" applyBorder="1" applyAlignment="1">
      <alignment horizontal="left" vertical="center" wrapText="1"/>
    </xf>
    <xf numFmtId="0" fontId="25" fillId="2" borderId="1" xfId="0" applyFont="1" applyFill="1" applyBorder="1" applyAlignment="1">
      <alignment horizontal="right" vertical="center" wrapText="1"/>
    </xf>
    <xf numFmtId="0" fontId="12" fillId="2" borderId="1" xfId="0" applyFont="1" applyFill="1" applyBorder="1" applyAlignment="1">
      <alignment horizontal="right" vertical="center" wrapText="1"/>
    </xf>
    <xf numFmtId="0" fontId="27" fillId="2" borderId="1"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9" fillId="2" borderId="1" xfId="0" applyFont="1" applyFill="1" applyBorder="1" applyAlignment="1">
      <alignment horizontal="center" vertical="center" wrapText="1"/>
    </xf>
    <xf numFmtId="0" fontId="29" fillId="2" borderId="1" xfId="0" applyFont="1" applyFill="1" applyBorder="1" applyAlignment="1">
      <alignment horizontal="right" vertical="center" wrapText="1"/>
    </xf>
    <xf numFmtId="0" fontId="4" fillId="2" borderId="10" xfId="0" applyFont="1" applyFill="1" applyBorder="1" applyAlignment="1">
      <alignment horizontal="center" vertical="center" wrapText="1"/>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1" fillId="2" borderId="10" xfId="0" applyFont="1" applyFill="1" applyBorder="1" applyAlignment="1">
      <alignment horizontal="center" vertical="center" wrapText="1"/>
    </xf>
    <xf numFmtId="167" fontId="9" fillId="0" borderId="11" xfId="4" applyNumberFormat="1" applyFont="1" applyFill="1" applyBorder="1"/>
    <xf numFmtId="185" fontId="2" fillId="2" borderId="0" xfId="2" applyNumberFormat="1" applyFont="1" applyFill="1"/>
    <xf numFmtId="0" fontId="2" fillId="0" borderId="0" xfId="0" applyFont="1"/>
    <xf numFmtId="3" fontId="1" fillId="2" borderId="0" xfId="0" applyNumberFormat="1" applyFont="1" applyFill="1" applyBorder="1" applyAlignment="1">
      <alignment horizontal="right" vertical="center"/>
    </xf>
    <xf numFmtId="164" fontId="1" fillId="2" borderId="0" xfId="3" applyNumberFormat="1" applyFont="1" applyFill="1" applyAlignment="1">
      <alignment horizontal="center" vertical="center"/>
    </xf>
    <xf numFmtId="164" fontId="2" fillId="2" borderId="0" xfId="3" applyNumberFormat="1" applyFont="1" applyFill="1" applyAlignment="1">
      <alignment horizontal="center" vertical="center"/>
    </xf>
    <xf numFmtId="164" fontId="17" fillId="2" borderId="0" xfId="3" applyNumberFormat="1" applyFont="1" applyFill="1" applyAlignment="1">
      <alignment horizontal="center" vertical="center"/>
    </xf>
    <xf numFmtId="3" fontId="1" fillId="2" borderId="2" xfId="0" applyNumberFormat="1" applyFont="1" applyFill="1" applyBorder="1" applyAlignment="1">
      <alignment horizontal="right"/>
    </xf>
    <xf numFmtId="3" fontId="13" fillId="2" borderId="5" xfId="0" applyNumberFormat="1" applyFont="1" applyFill="1" applyBorder="1" applyAlignment="1">
      <alignment horizontal="right" wrapText="1"/>
    </xf>
    <xf numFmtId="3" fontId="2" fillId="2" borderId="5" xfId="0" applyNumberFormat="1" applyFont="1" applyFill="1" applyBorder="1" applyAlignment="1">
      <alignment horizontal="right"/>
    </xf>
    <xf numFmtId="3" fontId="17" fillId="2" borderId="5" xfId="0" applyNumberFormat="1" applyFont="1" applyFill="1" applyBorder="1" applyAlignment="1">
      <alignment horizontal="right"/>
    </xf>
    <xf numFmtId="3" fontId="13" fillId="2" borderId="7" xfId="0" applyNumberFormat="1" applyFont="1" applyFill="1" applyBorder="1" applyAlignment="1">
      <alignment horizontal="right" wrapText="1"/>
    </xf>
    <xf numFmtId="3" fontId="2" fillId="2" borderId="7" xfId="0" applyNumberFormat="1" applyFont="1" applyFill="1" applyBorder="1" applyAlignment="1">
      <alignment horizontal="right"/>
    </xf>
    <xf numFmtId="0" fontId="9" fillId="2" borderId="0" xfId="6" applyFont="1" applyFill="1"/>
    <xf numFmtId="3" fontId="2" fillId="2" borderId="10" xfId="0" applyNumberFormat="1" applyFont="1" applyFill="1" applyBorder="1" applyAlignment="1">
      <alignment horizontal="center" vertical="center" wrapText="1"/>
    </xf>
    <xf numFmtId="3" fontId="1" fillId="2" borderId="8" xfId="0" applyNumberFormat="1" applyFont="1" applyFill="1" applyBorder="1" applyAlignment="1">
      <alignment horizontal="right" vertical="center"/>
    </xf>
    <xf numFmtId="3" fontId="4" fillId="2" borderId="11" xfId="0" applyNumberFormat="1" applyFont="1" applyFill="1" applyBorder="1" applyAlignment="1">
      <alignment horizontal="right" vertical="center" wrapText="1"/>
    </xf>
    <xf numFmtId="3" fontId="4" fillId="2" borderId="12" xfId="0" applyNumberFormat="1" applyFont="1" applyFill="1" applyBorder="1" applyAlignment="1">
      <alignment horizontal="right" vertical="center"/>
    </xf>
    <xf numFmtId="0" fontId="2" fillId="2" borderId="1" xfId="0" applyFont="1" applyFill="1" applyBorder="1" applyAlignment="1">
      <alignment horizontal="center" vertical="center" wrapText="1"/>
    </xf>
    <xf numFmtId="3" fontId="4" fillId="2" borderId="0" xfId="0" applyNumberFormat="1" applyFont="1" applyFill="1" applyBorder="1" applyAlignment="1">
      <alignment horizontal="right" vertical="center"/>
    </xf>
    <xf numFmtId="164" fontId="4" fillId="2" borderId="0" xfId="0" applyNumberFormat="1" applyFont="1" applyFill="1" applyBorder="1" applyAlignment="1">
      <alignment horizontal="center" vertical="center"/>
    </xf>
    <xf numFmtId="164" fontId="2" fillId="2" borderId="0" xfId="0" applyNumberFormat="1" applyFont="1" applyFill="1"/>
    <xf numFmtId="1" fontId="2" fillId="2" borderId="0" xfId="2" applyNumberFormat="1" applyFont="1" applyFill="1"/>
    <xf numFmtId="0" fontId="7" fillId="2" borderId="0" xfId="0" applyFont="1" applyFill="1" applyAlignment="1">
      <alignment horizontal="left" vertical="center"/>
    </xf>
    <xf numFmtId="0" fontId="9" fillId="2" borderId="0" xfId="0" applyFont="1" applyFill="1" applyAlignment="1">
      <alignment horizontal="left" vertical="center"/>
    </xf>
    <xf numFmtId="0" fontId="9"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2" fillId="2" borderId="0" xfId="0" applyFont="1" applyFill="1" applyAlignment="1">
      <alignment horizontal="left" vertical="center" wrapText="1"/>
    </xf>
    <xf numFmtId="0" fontId="13" fillId="2" borderId="0" xfId="0" applyFont="1" applyFill="1" applyAlignment="1">
      <alignment horizontal="left" vertical="center" wrapText="1"/>
    </xf>
    <xf numFmtId="0" fontId="7" fillId="0" borderId="16" xfId="6" applyFont="1" applyFill="1" applyBorder="1" applyAlignment="1">
      <alignment horizontal="center" vertical="center"/>
    </xf>
    <xf numFmtId="0" fontId="9" fillId="2" borderId="0" xfId="0" applyFont="1" applyFill="1" applyAlignment="1">
      <alignment vertical="center"/>
    </xf>
    <xf numFmtId="0" fontId="4" fillId="2" borderId="12" xfId="0" applyFont="1" applyFill="1" applyBorder="1" applyAlignment="1">
      <alignment horizontal="center" vertical="center" wrapText="1"/>
    </xf>
    <xf numFmtId="0" fontId="13" fillId="2" borderId="0" xfId="0" applyFont="1" applyFill="1" applyAlignment="1">
      <alignment wrapText="1"/>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9" fillId="3" borderId="0" xfId="0" applyFont="1" applyFill="1" applyAlignment="1">
      <alignment horizontal="left" vertical="center"/>
    </xf>
    <xf numFmtId="0" fontId="9" fillId="4" borderId="0" xfId="0" applyFont="1" applyFill="1" applyAlignment="1">
      <alignment horizontal="lef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xf>
    <xf numFmtId="0" fontId="25" fillId="2" borderId="1" xfId="0" applyFont="1" applyFill="1" applyBorder="1" applyAlignment="1">
      <alignment horizontal="center" vertical="center" wrapText="1"/>
    </xf>
    <xf numFmtId="0" fontId="7" fillId="0" borderId="0" xfId="6" applyFont="1"/>
    <xf numFmtId="3" fontId="2" fillId="0" borderId="0" xfId="0" applyNumberFormat="1" applyFont="1"/>
    <xf numFmtId="165" fontId="2" fillId="0" borderId="0" xfId="0" applyNumberFormat="1" applyFont="1"/>
    <xf numFmtId="0" fontId="38" fillId="0" borderId="0" xfId="0" applyFont="1" applyAlignment="1">
      <alignment vertical="center"/>
    </xf>
    <xf numFmtId="0" fontId="7" fillId="0" borderId="14" xfId="0" applyFont="1" applyFill="1" applyBorder="1" applyAlignment="1">
      <alignment horizontal="center"/>
    </xf>
    <xf numFmtId="165" fontId="7" fillId="0" borderId="14" xfId="0" applyNumberFormat="1" applyFont="1" applyFill="1" applyBorder="1" applyAlignment="1">
      <alignment horizontal="center" vertical="center"/>
    </xf>
    <xf numFmtId="172" fontId="9" fillId="2" borderId="5" xfId="0" applyNumberFormat="1" applyFont="1" applyFill="1" applyBorder="1" applyAlignment="1">
      <alignment horizontal="center"/>
    </xf>
    <xf numFmtId="3" fontId="9" fillId="2" borderId="11" xfId="7" applyNumberFormat="1" applyFont="1" applyFill="1" applyBorder="1" applyAlignment="1" applyProtection="1"/>
    <xf numFmtId="165" fontId="9" fillId="2" borderId="6" xfId="0" applyNumberFormat="1" applyFont="1" applyFill="1" applyBorder="1"/>
    <xf numFmtId="0" fontId="2" fillId="0" borderId="1" xfId="0" applyFont="1" applyBorder="1" applyAlignment="1">
      <alignment vertical="center"/>
    </xf>
    <xf numFmtId="165" fontId="9" fillId="2" borderId="11" xfId="7" applyNumberFormat="1" applyFont="1" applyFill="1" applyBorder="1" applyAlignment="1" applyProtection="1"/>
    <xf numFmtId="3" fontId="9" fillId="2" borderId="11" xfId="0" applyNumberFormat="1" applyFont="1" applyFill="1" applyBorder="1"/>
    <xf numFmtId="0" fontId="7" fillId="0" borderId="1" xfId="0" applyFont="1" applyFill="1" applyBorder="1" applyAlignment="1">
      <alignment horizontal="center"/>
    </xf>
    <xf numFmtId="0" fontId="7" fillId="0" borderId="15" xfId="0" applyFont="1" applyFill="1" applyBorder="1"/>
    <xf numFmtId="165" fontId="7" fillId="0" borderId="14" xfId="0" applyNumberFormat="1" applyFont="1" applyFill="1" applyBorder="1"/>
    <xf numFmtId="0" fontId="9" fillId="0" borderId="0" xfId="0" applyFont="1" applyFill="1" applyBorder="1" applyAlignment="1">
      <alignment horizontal="left"/>
    </xf>
    <xf numFmtId="0" fontId="7" fillId="0" borderId="0" xfId="0" applyFont="1" applyFill="1" applyBorder="1"/>
    <xf numFmtId="165" fontId="7" fillId="0" borderId="0" xfId="0" applyNumberFormat="1" applyFont="1" applyFill="1" applyBorder="1"/>
    <xf numFmtId="3" fontId="7" fillId="0" borderId="16" xfId="0" applyNumberFormat="1" applyFont="1" applyFill="1" applyBorder="1" applyAlignment="1">
      <alignment horizontal="center" wrapText="1"/>
    </xf>
    <xf numFmtId="0" fontId="9" fillId="0" borderId="16" xfId="6" applyFont="1" applyBorder="1"/>
    <xf numFmtId="3" fontId="9" fillId="0" borderId="16" xfId="6" applyNumberFormat="1" applyFont="1" applyBorder="1" applyAlignment="1">
      <alignment vertical="center"/>
    </xf>
    <xf numFmtId="165" fontId="9" fillId="0" borderId="16" xfId="6" applyNumberFormat="1" applyFont="1" applyBorder="1" applyAlignment="1">
      <alignment vertical="center"/>
    </xf>
    <xf numFmtId="3" fontId="7" fillId="0" borderId="16" xfId="6" applyNumberFormat="1" applyFont="1" applyFill="1" applyBorder="1" applyAlignment="1">
      <alignment vertical="center"/>
    </xf>
    <xf numFmtId="0" fontId="7" fillId="2" borderId="1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4" xfId="0" applyFont="1" applyFill="1" applyBorder="1" applyAlignment="1">
      <alignment horizontal="center" vertical="center" wrapText="1"/>
    </xf>
    <xf numFmtId="168" fontId="9" fillId="2" borderId="11" xfId="3" applyNumberFormat="1" applyFont="1" applyFill="1" applyBorder="1" applyAlignment="1">
      <alignment horizontal="center" vertical="center" wrapText="1"/>
    </xf>
    <xf numFmtId="0" fontId="9" fillId="2" borderId="7" xfId="0" applyFont="1" applyFill="1" applyBorder="1" applyAlignment="1">
      <alignment horizontal="left" vertical="center" wrapText="1"/>
    </xf>
    <xf numFmtId="168" fontId="9" fillId="2" borderId="12" xfId="0" applyNumberFormat="1" applyFont="1" applyFill="1" applyBorder="1" applyAlignment="1">
      <alignment horizontal="center" vertical="center" wrapText="1"/>
    </xf>
    <xf numFmtId="168" fontId="9" fillId="0" borderId="9" xfId="0" applyNumberFormat="1" applyFont="1" applyFill="1" applyBorder="1" applyAlignment="1">
      <alignment horizontal="center" vertical="center" wrapText="1"/>
    </xf>
    <xf numFmtId="0" fontId="7" fillId="2" borderId="22" xfId="0" applyFont="1" applyFill="1" applyBorder="1" applyAlignment="1">
      <alignment horizontal="left" vertical="center" wrapText="1"/>
    </xf>
    <xf numFmtId="0" fontId="9" fillId="2" borderId="22" xfId="0" applyFont="1" applyFill="1" applyBorder="1" applyAlignment="1">
      <alignment horizontal="left" vertical="center" wrapText="1"/>
    </xf>
    <xf numFmtId="3" fontId="9" fillId="2" borderId="11"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0" fontId="9" fillId="2" borderId="23" xfId="0" applyFont="1" applyFill="1" applyBorder="1" applyAlignment="1">
      <alignment horizontal="left" vertical="center" wrapText="1"/>
    </xf>
    <xf numFmtId="3" fontId="9" fillId="2" borderId="12" xfId="0" applyNumberFormat="1" applyFont="1" applyFill="1" applyBorder="1" applyAlignment="1">
      <alignment horizontal="center" vertical="center" wrapText="1"/>
    </xf>
    <xf numFmtId="41" fontId="2" fillId="0" borderId="0" xfId="2" applyFont="1"/>
    <xf numFmtId="0" fontId="6" fillId="0" borderId="0" xfId="0" applyFont="1"/>
    <xf numFmtId="0" fontId="2" fillId="0" borderId="10" xfId="0" applyFont="1" applyFill="1" applyBorder="1"/>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2" fillId="0" borderId="12" xfId="0" applyFont="1" applyFill="1" applyBorder="1" applyAlignment="1">
      <alignment vertical="center"/>
    </xf>
    <xf numFmtId="49" fontId="1" fillId="0" borderId="14" xfId="0" applyNumberFormat="1" applyFont="1" applyBorder="1" applyAlignment="1">
      <alignment horizontal="center" wrapText="1"/>
    </xf>
    <xf numFmtId="49" fontId="1" fillId="0" borderId="1" xfId="0" applyNumberFormat="1" applyFont="1" applyBorder="1" applyAlignment="1">
      <alignment horizontal="center" wrapText="1"/>
    </xf>
    <xf numFmtId="0" fontId="1" fillId="0" borderId="1" xfId="0" applyFont="1" applyBorder="1" applyAlignment="1">
      <alignment horizontal="center"/>
    </xf>
    <xf numFmtId="0" fontId="12" fillId="2" borderId="2" xfId="0" applyFont="1" applyFill="1" applyBorder="1" applyAlignment="1">
      <alignment vertical="center"/>
    </xf>
    <xf numFmtId="3" fontId="12" fillId="2" borderId="2" xfId="0" applyNumberFormat="1" applyFont="1" applyFill="1" applyBorder="1" applyAlignment="1">
      <alignment horizontal="right" wrapText="1"/>
    </xf>
    <xf numFmtId="3" fontId="1" fillId="2" borderId="10" xfId="0" applyNumberFormat="1" applyFont="1" applyFill="1" applyBorder="1" applyAlignment="1">
      <alignment horizontal="right"/>
    </xf>
    <xf numFmtId="164" fontId="12" fillId="2" borderId="4" xfId="3" applyNumberFormat="1" applyFont="1" applyFill="1" applyBorder="1" applyAlignment="1">
      <alignment horizontal="center" vertical="center"/>
    </xf>
    <xf numFmtId="164" fontId="12" fillId="2" borderId="10" xfId="0" applyNumberFormat="1" applyFont="1" applyFill="1" applyBorder="1" applyAlignment="1">
      <alignment horizontal="center" vertical="center"/>
    </xf>
    <xf numFmtId="169" fontId="2" fillId="0" borderId="0" xfId="2" applyNumberFormat="1" applyFont="1"/>
    <xf numFmtId="168" fontId="2" fillId="0" borderId="0" xfId="3" applyNumberFormat="1" applyFont="1"/>
    <xf numFmtId="0" fontId="13" fillId="2" borderId="5" xfId="0" applyFont="1" applyFill="1" applyBorder="1" applyAlignment="1">
      <alignment vertical="center"/>
    </xf>
    <xf numFmtId="0" fontId="37" fillId="2" borderId="5" xfId="0" applyFont="1" applyFill="1" applyBorder="1" applyAlignment="1">
      <alignment vertical="center"/>
    </xf>
    <xf numFmtId="0" fontId="13" fillId="2" borderId="7" xfId="0" applyFont="1" applyFill="1" applyBorder="1" applyAlignment="1">
      <alignment vertical="center"/>
    </xf>
    <xf numFmtId="0" fontId="25" fillId="2" borderId="0" xfId="9" applyFont="1" applyFill="1" applyAlignment="1">
      <alignment horizontal="left" vertical="center" wrapText="1"/>
    </xf>
    <xf numFmtId="0" fontId="25" fillId="2" borderId="0" xfId="9" applyFont="1" applyFill="1" applyAlignment="1">
      <alignment horizontal="center" vertical="center" wrapText="1"/>
    </xf>
    <xf numFmtId="0" fontId="26" fillId="2" borderId="0" xfId="9" applyFont="1" applyFill="1" applyAlignment="1">
      <alignment horizontal="center" vertical="center" wrapText="1"/>
    </xf>
    <xf numFmtId="0" fontId="26" fillId="2" borderId="0" xfId="9" applyFont="1" applyFill="1" applyAlignment="1">
      <alignment horizontal="left" vertical="center" wrapText="1"/>
    </xf>
    <xf numFmtId="0" fontId="4" fillId="5" borderId="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9" fillId="2" borderId="11" xfId="0" quotePrefix="1" applyFont="1" applyFill="1" applyBorder="1" applyAlignment="1">
      <alignment horizontal="center"/>
    </xf>
    <xf numFmtId="164" fontId="9" fillId="2" borderId="0" xfId="0" applyNumberFormat="1" applyFont="1" applyFill="1" applyAlignment="1">
      <alignment horizontal="center" vertical="center" wrapText="1"/>
    </xf>
    <xf numFmtId="164" fontId="9" fillId="0" borderId="0" xfId="0" applyNumberFormat="1" applyFont="1" applyAlignment="1">
      <alignment horizontal="center" vertical="center" wrapText="1"/>
    </xf>
    <xf numFmtId="0" fontId="7" fillId="2" borderId="11" xfId="0" quotePrefix="1" applyFont="1" applyFill="1" applyBorder="1" applyAlignment="1">
      <alignment horizontal="center"/>
    </xf>
    <xf numFmtId="3" fontId="7" fillId="2" borderId="11" xfId="0" applyNumberFormat="1" applyFont="1" applyFill="1" applyBorder="1" applyAlignment="1">
      <alignment horizontal="center" vertical="center" wrapText="1"/>
    </xf>
    <xf numFmtId="164" fontId="2" fillId="0" borderId="0" xfId="0" applyNumberFormat="1" applyFont="1"/>
    <xf numFmtId="0" fontId="7" fillId="2" borderId="12" xfId="0" quotePrefix="1" applyFont="1" applyFill="1" applyBorder="1" applyAlignment="1">
      <alignment horizontal="center"/>
    </xf>
    <xf numFmtId="0" fontId="7" fillId="2" borderId="7" xfId="0" applyFont="1" applyFill="1" applyBorder="1" applyAlignment="1">
      <alignment horizontal="left" vertical="center" wrapText="1"/>
    </xf>
    <xf numFmtId="3" fontId="7" fillId="2" borderId="12" xfId="0" applyNumberFormat="1" applyFont="1" applyFill="1" applyBorder="1" applyAlignment="1">
      <alignment horizontal="center" vertical="center" wrapText="1"/>
    </xf>
    <xf numFmtId="0" fontId="2" fillId="2" borderId="2" xfId="0" applyFont="1" applyFill="1" applyBorder="1"/>
    <xf numFmtId="0" fontId="1" fillId="2" borderId="2"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xf numFmtId="41" fontId="1" fillId="2" borderId="2" xfId="2" applyFont="1" applyFill="1" applyBorder="1"/>
    <xf numFmtId="3" fontId="7" fillId="2" borderId="10" xfId="0" applyNumberFormat="1" applyFont="1" applyFill="1" applyBorder="1"/>
    <xf numFmtId="41" fontId="2" fillId="2" borderId="2" xfId="2" applyFont="1" applyFill="1" applyBorder="1"/>
    <xf numFmtId="3" fontId="9" fillId="2" borderId="10" xfId="0" applyNumberFormat="1" applyFont="1" applyFill="1" applyBorder="1"/>
    <xf numFmtId="0" fontId="2" fillId="2" borderId="7" xfId="0" applyFont="1" applyFill="1" applyBorder="1"/>
    <xf numFmtId="41" fontId="2" fillId="2" borderId="7" xfId="2" applyFont="1" applyFill="1" applyBorder="1"/>
    <xf numFmtId="3" fontId="9" fillId="2" borderId="12" xfId="0" applyNumberFormat="1" applyFont="1" applyFill="1" applyBorder="1"/>
    <xf numFmtId="0" fontId="1" fillId="2" borderId="7" xfId="0" applyFont="1" applyFill="1" applyBorder="1" applyAlignment="1">
      <alignment horizontal="left"/>
    </xf>
    <xf numFmtId="169" fontId="1" fillId="2" borderId="7" xfId="2" applyNumberFormat="1" applyFont="1" applyFill="1" applyBorder="1"/>
    <xf numFmtId="41" fontId="2" fillId="0" borderId="0" xfId="0" applyNumberFormat="1" applyFont="1"/>
    <xf numFmtId="0" fontId="7" fillId="0" borderId="0" xfId="0" applyFont="1"/>
    <xf numFmtId="3" fontId="9" fillId="0" borderId="0" xfId="0" applyNumberFormat="1" applyFont="1"/>
    <xf numFmtId="3" fontId="4" fillId="0" borderId="1" xfId="0" applyNumberFormat="1" applyFont="1" applyFill="1" applyBorder="1" applyAlignment="1">
      <alignment horizontal="center" wrapText="1"/>
    </xf>
    <xf numFmtId="0" fontId="4" fillId="0" borderId="1" xfId="6" applyFont="1" applyFill="1" applyBorder="1" applyAlignment="1">
      <alignment horizontal="center" vertical="center"/>
    </xf>
    <xf numFmtId="0" fontId="9" fillId="0" borderId="1" xfId="6" applyFont="1" applyFill="1" applyBorder="1"/>
    <xf numFmtId="3" fontId="9" fillId="0" borderId="1" xfId="6" applyNumberFormat="1" applyFont="1" applyBorder="1" applyAlignment="1">
      <alignment vertical="center"/>
    </xf>
    <xf numFmtId="165" fontId="9" fillId="0" borderId="1" xfId="6" applyNumberFormat="1" applyFont="1" applyBorder="1" applyAlignment="1">
      <alignment vertical="center"/>
    </xf>
    <xf numFmtId="3" fontId="9" fillId="2" borderId="1" xfId="6" applyNumberFormat="1" applyFont="1" applyFill="1" applyBorder="1" applyAlignment="1">
      <alignment vertical="center"/>
    </xf>
    <xf numFmtId="165" fontId="9" fillId="2" borderId="1" xfId="6" applyNumberFormat="1" applyFont="1" applyFill="1" applyBorder="1" applyAlignment="1">
      <alignment vertical="center"/>
    </xf>
    <xf numFmtId="0" fontId="7" fillId="0" borderId="1" xfId="6" applyFont="1" applyFill="1" applyBorder="1"/>
    <xf numFmtId="3" fontId="7" fillId="0" borderId="1" xfId="6" applyNumberFormat="1" applyFont="1" applyBorder="1" applyAlignment="1">
      <alignment vertical="center"/>
    </xf>
    <xf numFmtId="165" fontId="7" fillId="0" borderId="1" xfId="6" applyNumberFormat="1" applyFont="1" applyBorder="1" applyAlignment="1">
      <alignment vertical="center"/>
    </xf>
    <xf numFmtId="3" fontId="7" fillId="2" borderId="1" xfId="6" applyNumberFormat="1" applyFont="1" applyFill="1" applyBorder="1" applyAlignment="1">
      <alignment vertical="center"/>
    </xf>
    <xf numFmtId="165" fontId="7" fillId="2" borderId="1" xfId="6" applyNumberFormat="1" applyFont="1" applyFill="1" applyBorder="1" applyAlignment="1">
      <alignment vertical="center"/>
    </xf>
    <xf numFmtId="0" fontId="9" fillId="2" borderId="13" xfId="0" applyFont="1" applyFill="1" applyBorder="1" applyAlignment="1">
      <alignment vertical="center"/>
    </xf>
    <xf numFmtId="0" fontId="7" fillId="2" borderId="15" xfId="0" applyFont="1" applyFill="1" applyBorder="1" applyAlignment="1">
      <alignment horizontal="center" vertical="center"/>
    </xf>
    <xf numFmtId="3" fontId="12" fillId="2" borderId="10" xfId="0" applyNumberFormat="1" applyFont="1" applyFill="1" applyBorder="1" applyAlignment="1">
      <alignment horizontal="right"/>
    </xf>
    <xf numFmtId="3" fontId="12" fillId="2" borderId="11" xfId="0" applyNumberFormat="1" applyFont="1" applyFill="1" applyBorder="1" applyAlignment="1">
      <alignment horizontal="right"/>
    </xf>
    <xf numFmtId="0" fontId="9" fillId="2" borderId="5" xfId="0" applyFont="1" applyFill="1" applyBorder="1" applyAlignment="1">
      <alignment horizontal="left" vertical="center" indent="1"/>
    </xf>
    <xf numFmtId="3" fontId="13" fillId="2" borderId="11" xfId="0" applyNumberFormat="1" applyFont="1" applyFill="1" applyBorder="1" applyAlignment="1">
      <alignment horizontal="right"/>
    </xf>
    <xf numFmtId="3" fontId="13" fillId="2" borderId="0" xfId="0" applyNumberFormat="1" applyFont="1" applyFill="1" applyAlignment="1">
      <alignment horizontal="right"/>
    </xf>
    <xf numFmtId="3" fontId="13" fillId="2" borderId="6" xfId="0" applyNumberFormat="1" applyFont="1" applyFill="1" applyBorder="1" applyAlignment="1">
      <alignment horizontal="right"/>
    </xf>
    <xf numFmtId="0" fontId="9" fillId="2" borderId="5" xfId="0" applyFont="1" applyFill="1" applyBorder="1" applyAlignment="1">
      <alignment horizontal="left" vertical="center" indent="2"/>
    </xf>
    <xf numFmtId="37" fontId="12" fillId="2" borderId="11" xfId="0" applyNumberFormat="1" applyFont="1" applyFill="1" applyBorder="1"/>
    <xf numFmtId="37" fontId="12" fillId="2" borderId="0" xfId="0" applyNumberFormat="1" applyFont="1" applyFill="1"/>
    <xf numFmtId="37" fontId="12" fillId="2" borderId="6" xfId="0" applyNumberFormat="1" applyFont="1" applyFill="1" applyBorder="1"/>
    <xf numFmtId="0" fontId="9" fillId="2" borderId="7" xfId="0" applyFont="1" applyFill="1" applyBorder="1" applyAlignment="1">
      <alignment horizontal="left" vertical="center" indent="1"/>
    </xf>
    <xf numFmtId="37" fontId="13" fillId="2" borderId="12" xfId="0" applyNumberFormat="1" applyFont="1" applyFill="1" applyBorder="1"/>
    <xf numFmtId="37" fontId="13" fillId="2" borderId="8" xfId="0" applyNumberFormat="1" applyFont="1" applyFill="1" applyBorder="1"/>
    <xf numFmtId="37" fontId="13" fillId="2" borderId="9" xfId="0" applyNumberFormat="1" applyFont="1" applyFill="1" applyBorder="1"/>
    <xf numFmtId="0" fontId="2" fillId="2" borderId="1" xfId="0" applyFont="1" applyFill="1" applyBorder="1"/>
    <xf numFmtId="0" fontId="1" fillId="2" borderId="1" xfId="0" applyFont="1" applyFill="1" applyBorder="1"/>
    <xf numFmtId="3" fontId="1" fillId="2" borderId="1" xfId="0" applyNumberFormat="1" applyFont="1" applyFill="1" applyBorder="1"/>
    <xf numFmtId="0" fontId="2" fillId="2" borderId="1" xfId="0" applyFont="1" applyFill="1" applyBorder="1" applyAlignment="1">
      <alignment horizontal="right"/>
    </xf>
    <xf numFmtId="168" fontId="2" fillId="2" borderId="1" xfId="3" applyNumberFormat="1" applyFont="1" applyFill="1" applyBorder="1" applyAlignment="1">
      <alignment horizontal="center"/>
    </xf>
    <xf numFmtId="0" fontId="2" fillId="2" borderId="1" xfId="0" quotePrefix="1" applyFont="1" applyFill="1" applyBorder="1" applyAlignment="1">
      <alignment horizontal="right" wrapText="1"/>
    </xf>
    <xf numFmtId="3" fontId="2" fillId="2" borderId="1" xfId="0" applyNumberFormat="1" applyFont="1" applyFill="1" applyBorder="1"/>
    <xf numFmtId="0" fontId="7" fillId="2" borderId="13" xfId="0" applyFont="1" applyFill="1" applyBorder="1" applyAlignment="1">
      <alignment horizontal="center" vertical="center"/>
    </xf>
    <xf numFmtId="0" fontId="7" fillId="2" borderId="2" xfId="0" applyFont="1" applyFill="1" applyBorder="1" applyAlignment="1">
      <alignment vertical="center"/>
    </xf>
    <xf numFmtId="168" fontId="9" fillId="2" borderId="5" xfId="3" applyNumberFormat="1" applyFont="1" applyFill="1" applyBorder="1" applyAlignment="1">
      <alignment horizontal="center" vertical="center" wrapText="1"/>
    </xf>
    <xf numFmtId="168" fontId="9" fillId="2" borderId="0" xfId="3" applyNumberFormat="1" applyFont="1" applyFill="1" applyBorder="1" applyAlignment="1">
      <alignment horizontal="center" vertical="center" wrapText="1"/>
    </xf>
    <xf numFmtId="168" fontId="9" fillId="2" borderId="4" xfId="3" applyNumberFormat="1" applyFont="1" applyFill="1" applyBorder="1" applyAlignment="1">
      <alignment horizontal="center" vertical="center" wrapText="1"/>
    </xf>
    <xf numFmtId="168" fontId="9" fillId="2" borderId="6" xfId="3"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Alignment="1">
      <alignment horizontal="justify" vertical="center"/>
    </xf>
    <xf numFmtId="168" fontId="2" fillId="0" borderId="0" xfId="0" applyNumberFormat="1" applyFont="1"/>
    <xf numFmtId="0" fontId="12" fillId="2" borderId="22" xfId="0" applyFont="1" applyFill="1" applyBorder="1" applyAlignment="1">
      <alignment wrapText="1"/>
    </xf>
    <xf numFmtId="0" fontId="26" fillId="2" borderId="0" xfId="0" applyFont="1" applyFill="1"/>
    <xf numFmtId="37" fontId="26" fillId="2" borderId="0" xfId="0" applyNumberFormat="1" applyFont="1" applyFill="1"/>
    <xf numFmtId="0" fontId="9" fillId="3" borderId="13" xfId="0" applyFont="1" applyFill="1" applyBorder="1"/>
    <xf numFmtId="0" fontId="7" fillId="3" borderId="1" xfId="0" applyFont="1" applyFill="1" applyBorder="1" applyAlignment="1">
      <alignment horizontal="center" vertical="center"/>
    </xf>
    <xf numFmtId="0" fontId="9" fillId="3" borderId="2" xfId="0" applyFont="1" applyFill="1" applyBorder="1"/>
    <xf numFmtId="3" fontId="9" fillId="3" borderId="10" xfId="0" applyNumberFormat="1" applyFont="1" applyFill="1" applyBorder="1"/>
    <xf numFmtId="3" fontId="9" fillId="3" borderId="3" xfId="0" applyNumberFormat="1" applyFont="1" applyFill="1" applyBorder="1"/>
    <xf numFmtId="0" fontId="7" fillId="3" borderId="5" xfId="0" applyFont="1" applyFill="1" applyBorder="1"/>
    <xf numFmtId="3" fontId="7" fillId="3" borderId="11" xfId="0" applyNumberFormat="1" applyFont="1" applyFill="1" applyBorder="1"/>
    <xf numFmtId="3" fontId="7" fillId="3" borderId="0" xfId="0" applyNumberFormat="1" applyFont="1" applyFill="1"/>
    <xf numFmtId="0" fontId="7" fillId="3" borderId="7" xfId="0" applyFont="1" applyFill="1" applyBorder="1"/>
    <xf numFmtId="168" fontId="7" fillId="3" borderId="12" xfId="0" applyNumberFormat="1" applyFont="1" applyFill="1" applyBorder="1" applyAlignment="1">
      <alignment horizontal="center"/>
    </xf>
    <xf numFmtId="168" fontId="7" fillId="3" borderId="8" xfId="0" applyNumberFormat="1" applyFont="1" applyFill="1" applyBorder="1" applyAlignment="1">
      <alignment horizontal="center"/>
    </xf>
    <xf numFmtId="0" fontId="9" fillId="3" borderId="5" xfId="0" applyFont="1" applyFill="1" applyBorder="1"/>
    <xf numFmtId="3" fontId="9" fillId="3" borderId="11" xfId="0" applyNumberFormat="1" applyFont="1" applyFill="1" applyBorder="1"/>
    <xf numFmtId="3" fontId="9" fillId="3" borderId="0" xfId="0" applyNumberFormat="1" applyFont="1" applyFill="1"/>
    <xf numFmtId="168" fontId="9" fillId="2" borderId="11" xfId="0" applyNumberFormat="1" applyFont="1" applyFill="1" applyBorder="1" applyAlignment="1">
      <alignment horizontal="center"/>
    </xf>
    <xf numFmtId="168" fontId="9" fillId="2" borderId="0" xfId="0" applyNumberFormat="1" applyFont="1" applyFill="1" applyAlignment="1">
      <alignment horizontal="center"/>
    </xf>
    <xf numFmtId="0" fontId="9" fillId="3" borderId="7" xfId="0" applyFont="1" applyFill="1" applyBorder="1"/>
    <xf numFmtId="168" fontId="9" fillId="4" borderId="12" xfId="0" applyNumberFormat="1" applyFont="1" applyFill="1" applyBorder="1" applyAlignment="1">
      <alignment horizontal="center"/>
    </xf>
    <xf numFmtId="168" fontId="9" fillId="4" borderId="8" xfId="0" applyNumberFormat="1" applyFont="1" applyFill="1" applyBorder="1" applyAlignment="1">
      <alignment horizontal="center"/>
    </xf>
    <xf numFmtId="0" fontId="9" fillId="2" borderId="13" xfId="0" applyFont="1" applyFill="1" applyBorder="1"/>
    <xf numFmtId="0" fontId="7" fillId="2" borderId="1" xfId="0" applyFont="1" applyFill="1" applyBorder="1" applyAlignment="1">
      <alignment horizontal="center"/>
    </xf>
    <xf numFmtId="0" fontId="7" fillId="2" borderId="15" xfId="0" applyFont="1" applyFill="1" applyBorder="1" applyAlignment="1">
      <alignment horizontal="center"/>
    </xf>
    <xf numFmtId="37" fontId="7" fillId="2" borderId="11" xfId="0" applyNumberFormat="1" applyFont="1" applyFill="1" applyBorder="1" applyAlignment="1">
      <alignment horizontal="right"/>
    </xf>
    <xf numFmtId="3" fontId="9" fillId="0" borderId="11" xfId="0" applyNumberFormat="1" applyFont="1" applyBorder="1" applyAlignment="1">
      <alignment horizontal="right"/>
    </xf>
    <xf numFmtId="0" fontId="9" fillId="2" borderId="7" xfId="0" applyFont="1" applyFill="1" applyBorder="1"/>
    <xf numFmtId="3" fontId="9" fillId="0" borderId="12" xfId="0" applyNumberFormat="1" applyFont="1" applyBorder="1" applyAlignment="1">
      <alignment horizontal="right"/>
    </xf>
    <xf numFmtId="0" fontId="9" fillId="2" borderId="15" xfId="0" applyFont="1" applyFill="1" applyBorder="1" applyAlignment="1">
      <alignment vertical="center"/>
    </xf>
    <xf numFmtId="3" fontId="9" fillId="2" borderId="10" xfId="0" applyNumberFormat="1" applyFont="1" applyFill="1" applyBorder="1" applyAlignment="1">
      <alignment horizontal="right" vertical="center" wrapText="1"/>
    </xf>
    <xf numFmtId="164" fontId="7" fillId="2" borderId="11" xfId="0" applyNumberFormat="1" applyFont="1" applyFill="1" applyBorder="1" applyAlignment="1">
      <alignment horizontal="center" vertical="center" wrapText="1"/>
    </xf>
    <xf numFmtId="164" fontId="7" fillId="2" borderId="11" xfId="0" applyNumberFormat="1" applyFont="1" applyFill="1" applyBorder="1" applyAlignment="1">
      <alignment horizontal="center"/>
    </xf>
    <xf numFmtId="1" fontId="2" fillId="0" borderId="0" xfId="0" applyNumberFormat="1" applyFont="1"/>
    <xf numFmtId="164" fontId="2" fillId="0" borderId="0" xfId="2" applyNumberFormat="1" applyFont="1"/>
    <xf numFmtId="0" fontId="7" fillId="2" borderId="8" xfId="0" applyFont="1" applyFill="1" applyBorder="1" applyAlignment="1">
      <alignment horizontal="left" vertical="center"/>
    </xf>
    <xf numFmtId="164" fontId="7" fillId="2" borderId="12" xfId="0" applyNumberFormat="1" applyFont="1" applyFill="1" applyBorder="1" applyAlignment="1">
      <alignment horizontal="center" vertical="center" wrapText="1"/>
    </xf>
    <xf numFmtId="164" fontId="7" fillId="2" borderId="12" xfId="0" applyNumberFormat="1" applyFont="1" applyFill="1" applyBorder="1" applyAlignment="1">
      <alignment horizontal="center" vertical="center"/>
    </xf>
    <xf numFmtId="0" fontId="3" fillId="2" borderId="13" xfId="0" applyFont="1" applyFill="1" applyBorder="1" applyAlignment="1">
      <alignment vertical="center"/>
    </xf>
    <xf numFmtId="0" fontId="4" fillId="2" borderId="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horizontal="center" vertical="center"/>
    </xf>
    <xf numFmtId="3" fontId="4" fillId="3" borderId="11" xfId="0" applyNumberFormat="1" applyFont="1" applyFill="1" applyBorder="1" applyAlignment="1">
      <alignment horizontal="right" vertical="center"/>
    </xf>
    <xf numFmtId="168" fontId="3" fillId="3" borderId="11" xfId="0" applyNumberFormat="1" applyFont="1" applyFill="1" applyBorder="1" applyAlignment="1">
      <alignment horizontal="center" vertical="center"/>
    </xf>
    <xf numFmtId="3" fontId="3" fillId="3" borderId="11" xfId="0" applyNumberFormat="1" applyFont="1" applyFill="1" applyBorder="1" applyAlignment="1">
      <alignment horizontal="right" vertical="center"/>
    </xf>
    <xf numFmtId="0" fontId="3" fillId="2" borderId="7" xfId="0" applyFont="1" applyFill="1" applyBorder="1" applyAlignment="1">
      <alignment vertical="center"/>
    </xf>
    <xf numFmtId="168" fontId="3" fillId="3" borderId="12" xfId="0" applyNumberFormat="1" applyFont="1" applyFill="1" applyBorder="1" applyAlignment="1">
      <alignment horizontal="center" vertical="center"/>
    </xf>
    <xf numFmtId="3" fontId="7" fillId="0" borderId="13" xfId="0" applyNumberFormat="1" applyFont="1" applyFill="1" applyBorder="1" applyAlignment="1">
      <alignment horizontal="center" wrapText="1"/>
    </xf>
    <xf numFmtId="0" fontId="7" fillId="0" borderId="15" xfId="0" applyFont="1" applyFill="1" applyBorder="1" applyAlignment="1">
      <alignment horizontal="center" wrapText="1"/>
    </xf>
    <xf numFmtId="0" fontId="7" fillId="0" borderId="14" xfId="0" applyFont="1" applyFill="1" applyBorder="1" applyAlignment="1">
      <alignment horizontal="center" wrapText="1"/>
    </xf>
    <xf numFmtId="0" fontId="7" fillId="0" borderId="13" xfId="0" applyFont="1" applyBorder="1"/>
    <xf numFmtId="3" fontId="7" fillId="0" borderId="15" xfId="0" applyNumberFormat="1" applyFont="1" applyBorder="1"/>
    <xf numFmtId="3" fontId="7" fillId="0" borderId="14" xfId="0" applyNumberFormat="1" applyFont="1" applyBorder="1"/>
    <xf numFmtId="0" fontId="9" fillId="0" borderId="5" xfId="0" applyFont="1" applyBorder="1"/>
    <xf numFmtId="3" fontId="9" fillId="0" borderId="6" xfId="0" applyNumberFormat="1" applyFont="1" applyBorder="1"/>
    <xf numFmtId="0" fontId="7" fillId="0" borderId="2" xfId="0" applyFont="1" applyBorder="1"/>
    <xf numFmtId="3" fontId="7" fillId="0" borderId="3" xfId="0" applyNumberFormat="1" applyFont="1" applyBorder="1"/>
    <xf numFmtId="41" fontId="7" fillId="0" borderId="3" xfId="2" applyFont="1" applyBorder="1"/>
    <xf numFmtId="3" fontId="7" fillId="0" borderId="4" xfId="0" applyNumberFormat="1" applyFont="1" applyBorder="1"/>
    <xf numFmtId="0" fontId="7" fillId="0" borderId="8" xfId="0" applyFont="1" applyBorder="1" applyAlignment="1">
      <alignment horizontal="left"/>
    </xf>
    <xf numFmtId="164" fontId="7" fillId="0" borderId="8" xfId="3" applyNumberFormat="1" applyFont="1" applyBorder="1"/>
    <xf numFmtId="164" fontId="7" fillId="0" borderId="8" xfId="2" applyNumberFormat="1" applyFont="1" applyBorder="1"/>
    <xf numFmtId="164" fontId="7" fillId="0" borderId="9" xfId="2" applyNumberFormat="1" applyFont="1" applyBorder="1"/>
    <xf numFmtId="0" fontId="7" fillId="2" borderId="0" xfId="6" applyFont="1" applyFill="1"/>
    <xf numFmtId="0" fontId="3" fillId="2" borderId="1" xfId="0" applyFont="1" applyFill="1" applyBorder="1" applyAlignment="1">
      <alignment vertical="center"/>
    </xf>
    <xf numFmtId="3" fontId="3" fillId="2" borderId="1" xfId="0" applyNumberFormat="1" applyFont="1" applyFill="1" applyBorder="1" applyAlignment="1">
      <alignment horizontal="right" vertical="center"/>
    </xf>
    <xf numFmtId="169" fontId="3" fillId="2" borderId="1" xfId="2" applyNumberFormat="1" applyFont="1" applyFill="1" applyBorder="1"/>
    <xf numFmtId="0" fontId="4" fillId="2" borderId="1" xfId="0" applyFont="1" applyFill="1" applyBorder="1" applyAlignment="1">
      <alignment vertical="center"/>
    </xf>
    <xf numFmtId="3" fontId="4" fillId="2" borderId="1" xfId="0" applyNumberFormat="1" applyFont="1" applyFill="1" applyBorder="1" applyAlignment="1">
      <alignment horizontal="right" vertical="center"/>
    </xf>
    <xf numFmtId="169" fontId="4" fillId="2" borderId="1" xfId="2" applyNumberFormat="1" applyFont="1" applyFill="1" applyBorder="1" applyAlignment="1">
      <alignment horizontal="right" vertical="center"/>
    </xf>
    <xf numFmtId="0" fontId="4" fillId="3" borderId="0" xfId="0" applyFont="1" applyFill="1"/>
    <xf numFmtId="0" fontId="2" fillId="3" borderId="0" xfId="0" applyFont="1" applyFill="1"/>
    <xf numFmtId="0" fontId="4" fillId="0" borderId="1" xfId="0" applyFont="1" applyBorder="1" applyAlignment="1">
      <alignment horizontal="center" vertical="center"/>
    </xf>
    <xf numFmtId="0" fontId="4" fillId="2" borderId="12"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42" fontId="3" fillId="2" borderId="12" xfId="8" applyFont="1" applyFill="1" applyBorder="1" applyAlignment="1">
      <alignment horizontal="center" vertical="center"/>
    </xf>
    <xf numFmtId="42" fontId="2" fillId="2" borderId="1" xfId="8"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42" fontId="2" fillId="0" borderId="1" xfId="8" applyFont="1" applyBorder="1" applyAlignment="1">
      <alignment horizontal="center" vertical="center"/>
    </xf>
    <xf numFmtId="0" fontId="4" fillId="4" borderId="0" xfId="0" applyFont="1" applyFill="1"/>
    <xf numFmtId="0" fontId="2" fillId="4" borderId="0" xfId="0" applyFont="1" applyFill="1"/>
    <xf numFmtId="0" fontId="3" fillId="2" borderId="1" xfId="0" applyFont="1" applyFill="1" applyBorder="1" applyAlignment="1">
      <alignment horizontal="center" vertical="center"/>
    </xf>
    <xf numFmtId="0" fontId="2" fillId="0" borderId="1" xfId="0" applyFont="1" applyBorder="1" applyAlignment="1">
      <alignment vertical="center" wrapText="1"/>
    </xf>
    <xf numFmtId="0" fontId="40" fillId="0" borderId="1" xfId="0" applyFont="1" applyBorder="1" applyAlignment="1">
      <alignment vertical="center" wrapText="1"/>
    </xf>
    <xf numFmtId="0" fontId="3"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42" fontId="3" fillId="2" borderId="1" xfId="8" applyFont="1" applyFill="1" applyBorder="1" applyAlignment="1">
      <alignment horizontal="center" vertical="center"/>
    </xf>
    <xf numFmtId="0" fontId="3" fillId="2" borderId="1" xfId="0" applyFont="1" applyFill="1" applyBorder="1" applyAlignment="1">
      <alignment horizontal="left" vertical="center" wrapText="1"/>
    </xf>
    <xf numFmtId="0" fontId="2" fillId="2" borderId="1" xfId="0" applyFont="1" applyFill="1" applyBorder="1" applyAlignment="1">
      <alignment horizontal="center"/>
    </xf>
    <xf numFmtId="0" fontId="2" fillId="2" borderId="1" xfId="0" applyFont="1" applyFill="1" applyBorder="1" applyAlignment="1">
      <alignment horizontal="left" wrapText="1"/>
    </xf>
    <xf numFmtId="0" fontId="1" fillId="0" borderId="0" xfId="0" applyFont="1" applyAlignment="1">
      <alignment horizontal="left" vertical="center"/>
    </xf>
    <xf numFmtId="0" fontId="1" fillId="0" borderId="0" xfId="0" applyFont="1" applyAlignment="1">
      <alignment horizontal="center" vertical="center"/>
    </xf>
    <xf numFmtId="0" fontId="41" fillId="0" borderId="0" xfId="10" applyFont="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4" fillId="5" borderId="47"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3" fontId="3" fillId="0" borderId="11" xfId="0" applyNumberFormat="1" applyFont="1" applyBorder="1" applyAlignment="1">
      <alignment horizontal="right" vertical="center"/>
    </xf>
    <xf numFmtId="41" fontId="3" fillId="0" borderId="6" xfId="2" applyFont="1" applyBorder="1" applyAlignment="1">
      <alignment horizontal="right" vertical="center"/>
    </xf>
    <xf numFmtId="0" fontId="3" fillId="0" borderId="11" xfId="0" applyFont="1" applyBorder="1" applyAlignment="1">
      <alignment horizontal="right" vertical="center"/>
    </xf>
    <xf numFmtId="0" fontId="3" fillId="0" borderId="6" xfId="0" applyFont="1" applyBorder="1" applyAlignment="1">
      <alignment horizontal="right" vertical="center"/>
    </xf>
    <xf numFmtId="0" fontId="3" fillId="0" borderId="11" xfId="0" applyFont="1" applyBorder="1" applyAlignment="1">
      <alignment horizontal="left" vertical="center" wrapText="1"/>
    </xf>
    <xf numFmtId="0" fontId="3" fillId="0" borderId="35" xfId="0" applyFont="1" applyBorder="1" applyAlignment="1">
      <alignment horizontal="center" vertical="center"/>
    </xf>
    <xf numFmtId="0" fontId="3" fillId="0" borderId="12" xfId="0" applyFont="1" applyBorder="1" applyAlignment="1">
      <alignment horizontal="left" vertical="center"/>
    </xf>
    <xf numFmtId="3" fontId="3" fillId="0" borderId="35" xfId="0" applyNumberFormat="1" applyFont="1" applyBorder="1" applyAlignment="1">
      <alignment horizontal="right" vertical="center"/>
    </xf>
    <xf numFmtId="41" fontId="3" fillId="0" borderId="50" xfId="2" applyFont="1" applyBorder="1" applyAlignment="1">
      <alignment horizontal="right" vertical="center"/>
    </xf>
    <xf numFmtId="0" fontId="4" fillId="5" borderId="8" xfId="0" applyFont="1" applyFill="1" applyBorder="1" applyAlignment="1">
      <alignment vertical="center" wrapText="1"/>
    </xf>
    <xf numFmtId="0" fontId="4" fillId="5" borderId="1" xfId="0" applyFont="1" applyFill="1" applyBorder="1" applyAlignment="1">
      <alignment vertical="center" wrapText="1"/>
    </xf>
    <xf numFmtId="3" fontId="4" fillId="5" borderId="12" xfId="0" applyNumberFormat="1" applyFont="1" applyFill="1" applyBorder="1" applyAlignment="1">
      <alignment vertical="center" wrapText="1"/>
    </xf>
    <xf numFmtId="41" fontId="4" fillId="5" borderId="9" xfId="2" applyFont="1" applyFill="1" applyBorder="1" applyAlignment="1">
      <alignment vertical="center" wrapText="1"/>
    </xf>
    <xf numFmtId="0" fontId="2" fillId="5" borderId="0" xfId="0" applyFont="1" applyFill="1"/>
    <xf numFmtId="0" fontId="4" fillId="5" borderId="0" xfId="0" applyFont="1" applyFill="1" applyBorder="1" applyAlignment="1">
      <alignment vertical="center" wrapText="1"/>
    </xf>
    <xf numFmtId="3" fontId="4" fillId="5" borderId="0" xfId="0" applyNumberFormat="1" applyFont="1" applyFill="1" applyBorder="1" applyAlignment="1">
      <alignment vertical="center" wrapText="1"/>
    </xf>
    <xf numFmtId="41" fontId="4" fillId="5" borderId="0" xfId="2" applyFont="1" applyFill="1" applyBorder="1" applyAlignment="1">
      <alignment vertical="center" wrapText="1"/>
    </xf>
    <xf numFmtId="0" fontId="2" fillId="5" borderId="0" xfId="0" applyFont="1" applyFill="1" applyBorder="1"/>
    <xf numFmtId="0" fontId="6" fillId="0" borderId="0" xfId="0" applyFont="1" applyBorder="1"/>
    <xf numFmtId="0" fontId="2" fillId="0" borderId="0" xfId="0" applyFont="1" applyBorder="1"/>
    <xf numFmtId="0" fontId="2" fillId="0" borderId="0" xfId="0" applyFont="1" applyBorder="1" applyAlignment="1">
      <alignment vertical="top"/>
    </xf>
    <xf numFmtId="0" fontId="4" fillId="2" borderId="40"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8" xfId="0" applyFont="1" applyFill="1" applyBorder="1" applyAlignment="1">
      <alignment vertical="center"/>
    </xf>
    <xf numFmtId="0" fontId="4" fillId="2" borderId="41" xfId="0" applyFont="1" applyFill="1" applyBorder="1" applyAlignment="1">
      <alignment vertical="center"/>
    </xf>
    <xf numFmtId="0" fontId="4" fillId="2" borderId="39" xfId="0" applyFont="1" applyFill="1" applyBorder="1" applyAlignment="1">
      <alignment horizontal="center" vertical="center"/>
    </xf>
    <xf numFmtId="0" fontId="3" fillId="2" borderId="22" xfId="0" applyFont="1" applyFill="1" applyBorder="1" applyAlignment="1">
      <alignment vertical="center" wrapText="1"/>
    </xf>
    <xf numFmtId="3" fontId="3" fillId="2" borderId="30" xfId="0" applyNumberFormat="1" applyFont="1" applyFill="1" applyBorder="1" applyAlignment="1">
      <alignment horizontal="right" vertical="center"/>
    </xf>
    <xf numFmtId="0" fontId="3" fillId="2" borderId="28" xfId="0" applyFont="1" applyFill="1" applyBorder="1" applyAlignment="1">
      <alignment horizontal="right" vertical="center"/>
    </xf>
    <xf numFmtId="3" fontId="3" fillId="2" borderId="28" xfId="0" applyNumberFormat="1" applyFont="1" applyFill="1" applyBorder="1" applyAlignment="1">
      <alignment horizontal="right" vertical="center"/>
    </xf>
    <xf numFmtId="0" fontId="3" fillId="2" borderId="22" xfId="0" applyFont="1" applyFill="1" applyBorder="1"/>
    <xf numFmtId="0" fontId="4" fillId="2" borderId="40" xfId="0" applyFont="1" applyFill="1" applyBorder="1" applyAlignment="1">
      <alignment vertical="center" wrapText="1"/>
    </xf>
    <xf numFmtId="3" fontId="4" fillId="2" borderId="29" xfId="0" applyNumberFormat="1" applyFont="1" applyFill="1" applyBorder="1" applyAlignment="1">
      <alignment vertical="center" wrapText="1"/>
    </xf>
    <xf numFmtId="3" fontId="4" fillId="2" borderId="27" xfId="0" applyNumberFormat="1" applyFont="1" applyFill="1" applyBorder="1" applyAlignment="1">
      <alignment vertical="center" wrapText="1"/>
    </xf>
    <xf numFmtId="0" fontId="4" fillId="2" borderId="38" xfId="0" applyFont="1" applyFill="1" applyBorder="1" applyAlignment="1">
      <alignment vertical="center" wrapText="1"/>
    </xf>
    <xf numFmtId="3" fontId="4" fillId="2" borderId="41" xfId="0" applyNumberFormat="1" applyFont="1" applyFill="1" applyBorder="1" applyAlignment="1">
      <alignment vertical="center" wrapText="1"/>
    </xf>
    <xf numFmtId="3" fontId="4" fillId="2" borderId="39" xfId="0" applyNumberFormat="1" applyFont="1" applyFill="1" applyBorder="1" applyAlignment="1">
      <alignment vertical="center" wrapText="1"/>
    </xf>
    <xf numFmtId="0" fontId="4" fillId="2" borderId="23" xfId="0" applyFont="1" applyFill="1" applyBorder="1" applyAlignment="1">
      <alignment vertical="center" wrapText="1"/>
    </xf>
    <xf numFmtId="3" fontId="4" fillId="2" borderId="31" xfId="0" applyNumberFormat="1" applyFont="1" applyFill="1" applyBorder="1" applyAlignment="1">
      <alignment vertical="center" wrapText="1"/>
    </xf>
    <xf numFmtId="3" fontId="4" fillId="2" borderId="26" xfId="0" applyNumberFormat="1" applyFont="1" applyFill="1" applyBorder="1" applyAlignment="1">
      <alignment vertical="center" wrapText="1"/>
    </xf>
    <xf numFmtId="0" fontId="4" fillId="0" borderId="4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3" fillId="0" borderId="22" xfId="0" applyFont="1" applyBorder="1"/>
    <xf numFmtId="3" fontId="3" fillId="0" borderId="22" xfId="0" applyNumberFormat="1" applyFont="1" applyBorder="1"/>
    <xf numFmtId="3" fontId="3" fillId="0" borderId="30" xfId="0" applyNumberFormat="1" applyFont="1" applyBorder="1"/>
    <xf numFmtId="3" fontId="3" fillId="0" borderId="28" xfId="0" applyNumberFormat="1" applyFont="1" applyBorder="1"/>
    <xf numFmtId="0" fontId="4" fillId="0" borderId="22" xfId="0" applyFont="1" applyBorder="1"/>
    <xf numFmtId="3" fontId="4" fillId="0" borderId="22" xfId="0" applyNumberFormat="1" applyFont="1" applyBorder="1"/>
    <xf numFmtId="3" fontId="4" fillId="0" borderId="30" xfId="0" applyNumberFormat="1" applyFont="1" applyBorder="1"/>
    <xf numFmtId="3" fontId="4" fillId="0" borderId="28" xfId="0" applyNumberFormat="1" applyFont="1" applyBorder="1"/>
    <xf numFmtId="0" fontId="4" fillId="0" borderId="23" xfId="0" applyFont="1" applyBorder="1"/>
    <xf numFmtId="169" fontId="4" fillId="0" borderId="23" xfId="2" applyNumberFormat="1" applyFont="1" applyBorder="1"/>
    <xf numFmtId="169" fontId="4" fillId="0" borderId="31" xfId="2" applyNumberFormat="1" applyFont="1" applyBorder="1"/>
    <xf numFmtId="169" fontId="4" fillId="0" borderId="26" xfId="2" applyNumberFormat="1" applyFont="1" applyBorder="1"/>
    <xf numFmtId="3" fontId="3" fillId="0" borderId="0" xfId="0" applyNumberFormat="1" applyFont="1" applyBorder="1" applyAlignment="1">
      <alignment horizontal="right" vertical="center"/>
    </xf>
    <xf numFmtId="3" fontId="3" fillId="0" borderId="6" xfId="0" applyNumberFormat="1" applyFont="1" applyBorder="1" applyAlignment="1">
      <alignment horizontal="right" vertical="center"/>
    </xf>
    <xf numFmtId="0" fontId="4" fillId="5" borderId="14"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 xfId="0" applyFont="1" applyFill="1" applyBorder="1" applyAlignment="1">
      <alignment horizontal="center"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43" fillId="0" borderId="0" xfId="0" applyFont="1" applyBorder="1" applyAlignment="1">
      <alignment vertical="center"/>
    </xf>
    <xf numFmtId="3" fontId="43" fillId="0" borderId="0" xfId="0" applyNumberFormat="1" applyFont="1" applyBorder="1" applyAlignment="1">
      <alignment horizontal="right" vertical="center"/>
    </xf>
    <xf numFmtId="3" fontId="3" fillId="0" borderId="10" xfId="0" applyNumberFormat="1" applyFont="1" applyBorder="1" applyAlignment="1">
      <alignment horizontal="right" vertical="center"/>
    </xf>
    <xf numFmtId="3" fontId="43" fillId="0" borderId="11" xfId="0" applyNumberFormat="1" applyFont="1" applyBorder="1" applyAlignment="1">
      <alignment horizontal="right" vertical="center"/>
    </xf>
    <xf numFmtId="3" fontId="3" fillId="0" borderId="12" xfId="0" applyNumberFormat="1" applyFont="1" applyBorder="1" applyAlignment="1">
      <alignment horizontal="right" vertical="center"/>
    </xf>
    <xf numFmtId="3" fontId="3" fillId="0" borderId="5" xfId="0" applyNumberFormat="1" applyFont="1" applyBorder="1" applyAlignment="1">
      <alignment horizontal="right" vertical="center"/>
    </xf>
    <xf numFmtId="0" fontId="2" fillId="0" borderId="5" xfId="0" applyFont="1" applyBorder="1" applyAlignment="1">
      <alignment vertical="center"/>
    </xf>
    <xf numFmtId="3" fontId="43" fillId="0" borderId="10" xfId="0" applyNumberFormat="1" applyFont="1" applyBorder="1" applyAlignment="1">
      <alignment horizontal="right" vertical="center"/>
    </xf>
    <xf numFmtId="3" fontId="43" fillId="0" borderId="12" xfId="0" applyNumberFormat="1" applyFont="1" applyBorder="1" applyAlignment="1">
      <alignment horizontal="right" vertical="center"/>
    </xf>
    <xf numFmtId="0" fontId="2" fillId="0" borderId="1" xfId="0" applyFont="1" applyBorder="1"/>
    <xf numFmtId="0" fontId="3" fillId="0" borderId="0" xfId="0" applyFont="1" applyFill="1" applyBorder="1" applyAlignment="1">
      <alignment vertical="center"/>
    </xf>
    <xf numFmtId="164" fontId="3" fillId="0" borderId="9" xfId="0" applyNumberFormat="1" applyFont="1" applyBorder="1" applyAlignment="1">
      <alignment horizontal="right" vertical="center"/>
    </xf>
    <xf numFmtId="0" fontId="4" fillId="5" borderId="14" xfId="0" applyFont="1" applyFill="1" applyBorder="1" applyAlignment="1">
      <alignment horizontal="center" vertical="center"/>
    </xf>
    <xf numFmtId="3" fontId="3" fillId="0" borderId="4" xfId="0" applyNumberFormat="1" applyFont="1" applyBorder="1" applyAlignment="1">
      <alignment horizontal="right" vertical="center"/>
    </xf>
    <xf numFmtId="0" fontId="3" fillId="0" borderId="3"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Border="1" applyAlignment="1">
      <alignment horizontal="right" vertical="center"/>
    </xf>
    <xf numFmtId="164" fontId="3" fillId="0" borderId="12" xfId="0" applyNumberFormat="1" applyFont="1" applyBorder="1" applyAlignment="1">
      <alignment horizontal="right" vertical="center"/>
    </xf>
    <xf numFmtId="0" fontId="3" fillId="5" borderId="0" xfId="0" applyFont="1" applyFill="1"/>
    <xf numFmtId="0" fontId="3" fillId="5" borderId="46" xfId="0" applyFont="1" applyFill="1" applyBorder="1" applyAlignment="1">
      <alignment horizontal="justify" vertical="center" wrapText="1"/>
    </xf>
    <xf numFmtId="168" fontId="3" fillId="5" borderId="42" xfId="0" applyNumberFormat="1" applyFont="1" applyFill="1" applyBorder="1" applyAlignment="1">
      <alignment horizontal="center" vertical="center" wrapText="1"/>
    </xf>
    <xf numFmtId="168" fontId="3" fillId="5" borderId="24" xfId="0" applyNumberFormat="1" applyFont="1" applyFill="1" applyBorder="1" applyAlignment="1">
      <alignment horizontal="center" vertical="center" wrapText="1"/>
    </xf>
    <xf numFmtId="168" fontId="3" fillId="5" borderId="43" xfId="0" applyNumberFormat="1" applyFont="1" applyFill="1" applyBorder="1" applyAlignment="1">
      <alignment horizontal="center" vertical="center" wrapText="1"/>
    </xf>
    <xf numFmtId="0" fontId="3" fillId="5" borderId="23" xfId="0" applyFont="1" applyFill="1" applyBorder="1" applyAlignment="1">
      <alignment horizontal="justify" vertical="center" wrapText="1"/>
    </xf>
    <xf numFmtId="168" fontId="3" fillId="5" borderId="44" xfId="0" applyNumberFormat="1" applyFont="1" applyFill="1" applyBorder="1" applyAlignment="1">
      <alignment horizontal="center" vertical="center" wrapText="1"/>
    </xf>
    <xf numFmtId="168" fontId="3" fillId="5" borderId="45" xfId="0" applyNumberFormat="1" applyFont="1" applyFill="1" applyBorder="1" applyAlignment="1">
      <alignment horizontal="center" vertical="center" wrapText="1"/>
    </xf>
    <xf numFmtId="168" fontId="3" fillId="5" borderId="26" xfId="0" applyNumberFormat="1" applyFont="1" applyFill="1" applyBorder="1" applyAlignment="1">
      <alignment horizontal="center" vertical="center" wrapText="1"/>
    </xf>
    <xf numFmtId="0" fontId="9" fillId="3" borderId="0" xfId="0" applyFont="1" applyFill="1" applyAlignment="1">
      <alignment horizontal="left" vertical="center" wrapText="1"/>
    </xf>
    <xf numFmtId="0" fontId="3" fillId="0" borderId="0" xfId="0" applyFont="1"/>
    <xf numFmtId="170" fontId="2" fillId="2" borderId="0" xfId="0" applyNumberFormat="1" applyFont="1" applyFill="1"/>
    <xf numFmtId="0" fontId="4" fillId="5" borderId="52"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3" fillId="0" borderId="1" xfId="0" applyFont="1" applyBorder="1" applyAlignment="1">
      <alignment horizontal="justify" vertical="center" wrapText="1"/>
    </xf>
    <xf numFmtId="0" fontId="4" fillId="5" borderId="1" xfId="0" applyFont="1" applyFill="1" applyBorder="1" applyAlignment="1">
      <alignment horizontal="justify" vertical="center" wrapText="1"/>
    </xf>
    <xf numFmtId="3" fontId="4" fillId="5" borderId="1" xfId="0" applyNumberFormat="1" applyFont="1" applyFill="1" applyBorder="1" applyAlignment="1">
      <alignment horizontal="center" vertical="center" wrapText="1"/>
    </xf>
    <xf numFmtId="0" fontId="4" fillId="5" borderId="0" xfId="0" applyFont="1" applyFill="1"/>
    <xf numFmtId="0" fontId="1" fillId="5" borderId="0" xfId="0" applyFont="1" applyFill="1"/>
    <xf numFmtId="0" fontId="4" fillId="0" borderId="0" xfId="0" applyFont="1" applyAlignment="1">
      <alignment horizontal="left" vertical="center"/>
    </xf>
    <xf numFmtId="0" fontId="4" fillId="0" borderId="1" xfId="0" applyFont="1" applyBorder="1" applyAlignment="1">
      <alignment horizontal="justify" vertical="center" wrapText="1"/>
    </xf>
    <xf numFmtId="168" fontId="3" fillId="0" borderId="1"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left" vertical="center" wrapText="1"/>
    </xf>
    <xf numFmtId="0" fontId="3" fillId="0" borderId="0" xfId="0" applyFont="1" applyAlignment="1">
      <alignment horizontal="justify" vertical="center"/>
    </xf>
    <xf numFmtId="0" fontId="3" fillId="0" borderId="0" xfId="0" applyFont="1" applyAlignment="1">
      <alignmen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0" fontId="3" fillId="0" borderId="0" xfId="0" applyNumberFormat="1" applyFont="1" applyBorder="1" applyAlignment="1">
      <alignment horizontal="right" vertical="center" wrapText="1"/>
    </xf>
    <xf numFmtId="10" fontId="3" fillId="0" borderId="3" xfId="0" applyNumberFormat="1" applyFont="1" applyBorder="1" applyAlignment="1">
      <alignment horizontal="right" vertical="center" wrapText="1"/>
    </xf>
    <xf numFmtId="10" fontId="3" fillId="0" borderId="4" xfId="0" applyNumberFormat="1" applyFont="1" applyBorder="1" applyAlignment="1">
      <alignment horizontal="right" vertical="center" wrapText="1"/>
    </xf>
    <xf numFmtId="0" fontId="4" fillId="0" borderId="5" xfId="0" applyFont="1" applyBorder="1" applyAlignment="1">
      <alignment horizontal="center" vertical="center" wrapText="1"/>
    </xf>
    <xf numFmtId="10" fontId="3" fillId="0" borderId="6" xfId="0" applyNumberFormat="1" applyFont="1" applyBorder="1" applyAlignment="1">
      <alignment horizontal="right" vertical="center" wrapText="1"/>
    </xf>
    <xf numFmtId="0" fontId="4" fillId="0" borderId="7" xfId="0" applyFont="1" applyBorder="1" applyAlignment="1">
      <alignment horizontal="center" vertical="center" wrapText="1"/>
    </xf>
    <xf numFmtId="10" fontId="3" fillId="0" borderId="8" xfId="0" applyNumberFormat="1" applyFont="1" applyBorder="1" applyAlignment="1">
      <alignment horizontal="right" vertical="center" wrapText="1"/>
    </xf>
    <xf numFmtId="10" fontId="3" fillId="0" borderId="9" xfId="0" applyNumberFormat="1" applyFont="1" applyBorder="1" applyAlignment="1">
      <alignment horizontal="righ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0" fontId="3" fillId="0" borderId="2" xfId="0" applyNumberFormat="1" applyFont="1" applyBorder="1" applyAlignment="1">
      <alignment horizontal="right" vertical="center" wrapText="1"/>
    </xf>
    <xf numFmtId="10" fontId="3" fillId="0" borderId="5" xfId="0" applyNumberFormat="1" applyFont="1" applyBorder="1" applyAlignment="1">
      <alignment horizontal="right" vertical="center" wrapText="1"/>
    </xf>
    <xf numFmtId="10" fontId="3" fillId="0" borderId="7" xfId="0" applyNumberFormat="1" applyFont="1" applyBorder="1" applyAlignment="1">
      <alignment horizontal="right" vertical="center" wrapText="1"/>
    </xf>
    <xf numFmtId="0" fontId="12" fillId="0" borderId="0" xfId="0" applyFont="1" applyBorder="1" applyAlignment="1">
      <alignment horizontal="left" vertical="center" wrapText="1"/>
    </xf>
    <xf numFmtId="0" fontId="25" fillId="5"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2" borderId="0" xfId="0" applyFont="1" applyFill="1" applyBorder="1" applyAlignment="1">
      <alignment horizontal="left" vertical="center" wrapText="1"/>
    </xf>
    <xf numFmtId="0" fontId="3" fillId="2" borderId="0" xfId="0" applyFont="1" applyFill="1"/>
    <xf numFmtId="10" fontId="2" fillId="0" borderId="0" xfId="0" applyNumberFormat="1" applyFont="1"/>
    <xf numFmtId="170" fontId="2" fillId="0" borderId="0" xfId="0" applyNumberFormat="1" applyFont="1"/>
    <xf numFmtId="186" fontId="0" fillId="0" borderId="1" xfId="79" applyNumberFormat="1" applyFont="1" applyBorder="1" applyAlignment="1">
      <alignment vertical="center"/>
    </xf>
    <xf numFmtId="186" fontId="0" fillId="2" borderId="1" xfId="79" applyNumberFormat="1" applyFont="1" applyFill="1" applyBorder="1" applyAlignment="1">
      <alignment vertical="center"/>
    </xf>
    <xf numFmtId="173" fontId="2" fillId="2" borderId="10" xfId="30" applyNumberFormat="1" applyFont="1" applyFill="1" applyBorder="1"/>
    <xf numFmtId="167" fontId="2" fillId="2" borderId="10" xfId="30" applyNumberFormat="1" applyFont="1" applyFill="1" applyBorder="1"/>
    <xf numFmtId="173" fontId="2" fillId="2" borderId="11" xfId="30" applyNumberFormat="1" applyFont="1" applyFill="1" applyBorder="1"/>
    <xf numFmtId="167" fontId="2" fillId="2" borderId="11" xfId="30" applyNumberFormat="1" applyFont="1" applyFill="1" applyBorder="1"/>
    <xf numFmtId="173" fontId="9" fillId="2" borderId="11" xfId="30" applyNumberFormat="1" applyFont="1" applyFill="1" applyBorder="1"/>
    <xf numFmtId="167" fontId="9" fillId="2" borderId="11" xfId="30" applyNumberFormat="1" applyFont="1" applyFill="1" applyBorder="1"/>
    <xf numFmtId="173" fontId="7" fillId="2" borderId="11" xfId="30" applyNumberFormat="1" applyFont="1" applyFill="1" applyBorder="1"/>
    <xf numFmtId="173" fontId="7" fillId="2" borderId="12" xfId="30" applyNumberFormat="1" applyFont="1" applyFill="1" applyBorder="1"/>
    <xf numFmtId="167" fontId="7" fillId="2" borderId="12" xfId="30" applyNumberFormat="1" applyFont="1" applyFill="1" applyBorder="1"/>
    <xf numFmtId="167" fontId="7" fillId="2" borderId="11" xfId="30" applyNumberFormat="1" applyFont="1" applyFill="1" applyBorder="1" applyAlignment="1">
      <alignment horizontal="right" vertical="top"/>
    </xf>
    <xf numFmtId="167" fontId="9" fillId="2" borderId="11" xfId="30" applyNumberFormat="1" applyFont="1" applyFill="1" applyBorder="1" applyAlignment="1">
      <alignment horizontal="right" vertical="top"/>
    </xf>
    <xf numFmtId="3" fontId="7" fillId="2" borderId="11" xfId="30" applyNumberFormat="1" applyFont="1" applyFill="1" applyBorder="1" applyAlignment="1">
      <alignment horizontal="right" vertical="top"/>
    </xf>
    <xf numFmtId="167" fontId="7" fillId="2" borderId="12" xfId="30" applyNumberFormat="1" applyFont="1" applyFill="1" applyBorder="1" applyAlignment="1">
      <alignment horizontal="right" vertical="top"/>
    </xf>
    <xf numFmtId="0" fontId="4" fillId="0" borderId="1" xfId="0" applyFont="1" applyBorder="1" applyAlignment="1">
      <alignment vertical="center"/>
    </xf>
    <xf numFmtId="3" fontId="4" fillId="0" borderId="15" xfId="0" applyNumberFormat="1" applyFont="1" applyBorder="1" applyAlignment="1">
      <alignment horizontal="right" vertical="center"/>
    </xf>
    <xf numFmtId="0" fontId="4" fillId="0" borderId="13" xfId="0" applyFont="1" applyBorder="1" applyAlignment="1">
      <alignment vertical="center"/>
    </xf>
    <xf numFmtId="3" fontId="4" fillId="0" borderId="1" xfId="0" applyNumberFormat="1" applyFont="1" applyBorder="1" applyAlignment="1">
      <alignment horizontal="right" vertical="center"/>
    </xf>
    <xf numFmtId="3" fontId="45" fillId="0" borderId="1" xfId="0" applyNumberFormat="1" applyFont="1" applyBorder="1" applyAlignment="1">
      <alignment horizontal="right" vertical="center"/>
    </xf>
    <xf numFmtId="3" fontId="1" fillId="2" borderId="15" xfId="0" applyNumberFormat="1" applyFont="1" applyFill="1" applyBorder="1"/>
    <xf numFmtId="0" fontId="1" fillId="0" borderId="1" xfId="0" applyFont="1" applyBorder="1" applyAlignment="1">
      <alignment vertical="center"/>
    </xf>
    <xf numFmtId="172" fontId="7" fillId="2" borderId="13" xfId="0" applyNumberFormat="1" applyFont="1" applyFill="1" applyBorder="1" applyAlignment="1">
      <alignment horizontal="center"/>
    </xf>
    <xf numFmtId="3" fontId="7" fillId="2" borderId="1" xfId="7" applyNumberFormat="1" applyFont="1" applyFill="1" applyBorder="1" applyAlignment="1" applyProtection="1"/>
    <xf numFmtId="165" fontId="7" fillId="2" borderId="14" xfId="0" applyNumberFormat="1" applyFont="1" applyFill="1" applyBorder="1"/>
    <xf numFmtId="0" fontId="3" fillId="5" borderId="13" xfId="0" applyFont="1" applyFill="1" applyBorder="1" applyAlignment="1">
      <alignment horizontal="justify" vertical="center"/>
    </xf>
    <xf numFmtId="3" fontId="3" fillId="5" borderId="1" xfId="0" applyNumberFormat="1" applyFont="1" applyFill="1" applyBorder="1" applyAlignment="1">
      <alignment horizontal="center" vertical="center"/>
    </xf>
    <xf numFmtId="3" fontId="3" fillId="5" borderId="14" xfId="0" applyNumberFormat="1" applyFont="1" applyFill="1" applyBorder="1" applyAlignment="1">
      <alignment horizontal="center" vertical="center"/>
    </xf>
    <xf numFmtId="168" fontId="3" fillId="5" borderId="8"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wrapText="1"/>
    </xf>
    <xf numFmtId="164" fontId="7" fillId="2" borderId="0" xfId="0" applyNumberFormat="1" applyFont="1" applyFill="1" applyAlignment="1">
      <alignment horizontal="center" vertical="center" wrapText="1"/>
    </xf>
    <xf numFmtId="165" fontId="3" fillId="2" borderId="1" xfId="0" applyNumberFormat="1" applyFont="1" applyFill="1" applyBorder="1" applyAlignment="1">
      <alignment vertical="center"/>
    </xf>
    <xf numFmtId="169" fontId="4" fillId="2" borderId="1" xfId="2" applyNumberFormat="1" applyFont="1" applyFill="1" applyBorder="1" applyAlignment="1">
      <alignment vertical="center"/>
    </xf>
    <xf numFmtId="0" fontId="2" fillId="2" borderId="11" xfId="5" applyFont="1" applyFill="1" applyBorder="1" applyAlignment="1">
      <alignment horizontal="center" vertical="center"/>
    </xf>
    <xf numFmtId="1" fontId="2" fillId="2" borderId="11" xfId="5" applyNumberFormat="1" applyFont="1" applyFill="1" applyBorder="1" applyAlignment="1">
      <alignment horizontal="center" vertical="center"/>
    </xf>
    <xf numFmtId="0" fontId="2" fillId="2" borderId="12" xfId="5" applyFont="1" applyFill="1" applyBorder="1" applyAlignment="1">
      <alignment horizontal="center" vertical="center"/>
    </xf>
    <xf numFmtId="1" fontId="2" fillId="2" borderId="12" xfId="5" applyNumberFormat="1" applyFont="1" applyFill="1" applyBorder="1" applyAlignment="1">
      <alignment horizontal="center" vertical="center"/>
    </xf>
    <xf numFmtId="164" fontId="2" fillId="2" borderId="10" xfId="5" applyNumberFormat="1" applyFont="1" applyFill="1" applyBorder="1" applyAlignment="1">
      <alignment horizontal="center" vertical="center"/>
    </xf>
    <xf numFmtId="164" fontId="2" fillId="2" borderId="11" xfId="5" applyNumberFormat="1" applyFont="1" applyFill="1" applyBorder="1" applyAlignment="1">
      <alignment horizontal="center" vertical="center"/>
    </xf>
    <xf numFmtId="0" fontId="7" fillId="2" borderId="0" xfId="0" applyFont="1" applyFill="1" applyAlignment="1">
      <alignment horizontal="left" vertical="center"/>
    </xf>
    <xf numFmtId="0" fontId="9" fillId="2" borderId="0" xfId="0" applyFont="1" applyFill="1" applyAlignment="1">
      <alignment horizontal="left" vertical="center"/>
    </xf>
    <xf numFmtId="0" fontId="7" fillId="2" borderId="2"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Alignment="1">
      <alignment horizontal="center" vertical="center" wrapText="1"/>
    </xf>
    <xf numFmtId="0" fontId="2" fillId="2" borderId="2" xfId="0" applyFont="1" applyFill="1" applyBorder="1" applyAlignment="1">
      <alignment horizontal="justify" vertical="center"/>
    </xf>
    <xf numFmtId="0" fontId="2" fillId="2" borderId="5" xfId="0" applyFont="1" applyFill="1" applyBorder="1" applyAlignment="1">
      <alignment horizontal="justify" vertical="center"/>
    </xf>
    <xf numFmtId="0" fontId="2" fillId="2" borderId="7" xfId="0" applyFont="1" applyFill="1" applyBorder="1" applyAlignment="1">
      <alignment horizontal="justify"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2" borderId="3" xfId="0" applyFont="1" applyFill="1" applyBorder="1" applyAlignment="1">
      <alignment horizontal="left" wrapText="1"/>
    </xf>
    <xf numFmtId="0" fontId="2" fillId="2" borderId="0" xfId="0" applyFont="1" applyFill="1" applyBorder="1" applyAlignment="1">
      <alignment horizontal="left" wrapText="1"/>
    </xf>
    <xf numFmtId="0" fontId="13" fillId="2" borderId="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0" xfId="0" applyFont="1" applyFill="1" applyAlignment="1">
      <alignment horizontal="left" vertical="center" wrapText="1"/>
    </xf>
    <xf numFmtId="0" fontId="13" fillId="2" borderId="1"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2" fillId="2" borderId="1" xfId="0" applyFont="1" applyFill="1" applyBorder="1" applyAlignment="1">
      <alignment horizontal="right" vertical="center" wrapText="1"/>
    </xf>
    <xf numFmtId="0" fontId="13" fillId="2" borderId="0" xfId="0" applyFont="1" applyFill="1" applyAlignment="1">
      <alignment horizontal="left"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17" xfId="6" applyFont="1" applyFill="1" applyBorder="1" applyAlignment="1">
      <alignment horizontal="center" vertical="center"/>
    </xf>
    <xf numFmtId="0" fontId="7" fillId="0" borderId="18" xfId="6" applyFont="1" applyFill="1" applyBorder="1" applyAlignment="1">
      <alignment horizontal="center" vertical="center"/>
    </xf>
    <xf numFmtId="0" fontId="7" fillId="0" borderId="16" xfId="6"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165" fontId="7" fillId="0" borderId="10" xfId="7" applyNumberFormat="1" applyFont="1" applyFill="1" applyBorder="1" applyAlignment="1" applyProtection="1">
      <alignment horizontal="center" vertical="center" wrapText="1"/>
    </xf>
    <xf numFmtId="165" fontId="7" fillId="0" borderId="12" xfId="7" applyNumberFormat="1" applyFont="1" applyFill="1" applyBorder="1" applyAlignment="1" applyProtection="1">
      <alignment horizontal="center" vertical="center" wrapText="1"/>
    </xf>
    <xf numFmtId="0" fontId="2" fillId="2" borderId="5" xfId="5" applyFont="1" applyFill="1" applyBorder="1" applyAlignment="1">
      <alignment horizont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7" xfId="0" applyFont="1" applyFill="1" applyBorder="1" applyAlignment="1">
      <alignment vertical="center" wrapText="1"/>
    </xf>
    <xf numFmtId="0" fontId="4" fillId="2" borderId="12" xfId="0" applyFont="1" applyFill="1" applyBorder="1" applyAlignment="1">
      <alignment horizontal="center" vertical="center" wrapText="1"/>
    </xf>
    <xf numFmtId="0" fontId="2" fillId="0" borderId="0" xfId="0" applyFont="1" applyAlignment="1">
      <alignment horizontal="left" wrapText="1"/>
    </xf>
    <xf numFmtId="0" fontId="1" fillId="0" borderId="1" xfId="0" applyFont="1" applyBorder="1" applyAlignment="1">
      <alignment horizontal="center" vertical="center" wrapText="1"/>
    </xf>
    <xf numFmtId="0" fontId="25" fillId="2" borderId="0" xfId="9" applyFont="1" applyFill="1" applyAlignment="1">
      <alignment horizontal="left" vertical="center" wrapText="1"/>
    </xf>
    <xf numFmtId="0" fontId="26" fillId="2" borderId="0" xfId="9" applyFont="1" applyFill="1" applyAlignment="1">
      <alignment horizontal="left" vertical="center" wrapText="1"/>
    </xf>
    <xf numFmtId="0" fontId="2" fillId="5" borderId="2" xfId="0" applyFont="1" applyFill="1" applyBorder="1" applyAlignment="1">
      <alignment horizontal="justify" vertical="center"/>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quotePrefix="1"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left" vertical="center" wrapText="1"/>
    </xf>
    <xf numFmtId="0" fontId="9" fillId="2" borderId="0" xfId="0" applyFont="1" applyFill="1" applyAlignment="1">
      <alignment horizontal="lef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4" fillId="0" borderId="1" xfId="6" applyFont="1" applyFill="1" applyBorder="1" applyAlignment="1">
      <alignment horizontal="center" vertical="center"/>
    </xf>
    <xf numFmtId="0" fontId="2" fillId="2" borderId="5" xfId="5" applyFont="1" applyFill="1" applyBorder="1" applyAlignment="1">
      <alignment horizontal="center" vertical="center"/>
    </xf>
    <xf numFmtId="0" fontId="2" fillId="2" borderId="7" xfId="5" applyFont="1" applyFill="1" applyBorder="1" applyAlignment="1">
      <alignment horizontal="center" vertical="center"/>
    </xf>
    <xf numFmtId="1" fontId="2" fillId="2" borderId="6" xfId="5" applyNumberFormat="1" applyFont="1" applyFill="1" applyBorder="1" applyAlignment="1">
      <alignment horizontal="center" vertical="center"/>
    </xf>
    <xf numFmtId="1" fontId="2" fillId="2" borderId="9" xfId="5" applyNumberFormat="1" applyFont="1" applyFill="1" applyBorder="1" applyAlignment="1">
      <alignment horizontal="center" vertical="center"/>
    </xf>
    <xf numFmtId="164" fontId="2" fillId="2" borderId="5" xfId="5" applyNumberFormat="1" applyFont="1" applyFill="1" applyBorder="1" applyAlignment="1">
      <alignment horizontal="center" vertical="center"/>
    </xf>
    <xf numFmtId="164" fontId="2" fillId="2" borderId="6" xfId="5" applyNumberFormat="1" applyFont="1" applyFill="1" applyBorder="1" applyAlignment="1">
      <alignment horizontal="center" vertical="center"/>
    </xf>
    <xf numFmtId="0" fontId="1" fillId="2" borderId="2" xfId="5" applyFont="1" applyFill="1" applyBorder="1" applyAlignment="1">
      <alignment horizontal="center"/>
    </xf>
    <xf numFmtId="0" fontId="1" fillId="2" borderId="4" xfId="5" applyFont="1" applyFill="1" applyBorder="1" applyAlignment="1">
      <alignment horizontal="center"/>
    </xf>
    <xf numFmtId="0" fontId="1" fillId="2" borderId="3" xfId="5" applyFont="1" applyFill="1" applyBorder="1" applyAlignment="1">
      <alignment horizontal="center"/>
    </xf>
    <xf numFmtId="164" fontId="2" fillId="2" borderId="2" xfId="5" applyNumberFormat="1" applyFont="1" applyFill="1" applyBorder="1" applyAlignment="1">
      <alignment horizontal="center" vertical="center"/>
    </xf>
    <xf numFmtId="164" fontId="2" fillId="2" borderId="4" xfId="5" applyNumberFormat="1" applyFont="1" applyFill="1" applyBorder="1" applyAlignment="1">
      <alignment horizontal="center" vertical="center"/>
    </xf>
    <xf numFmtId="0" fontId="13" fillId="2" borderId="25" xfId="0" applyFont="1" applyFill="1" applyBorder="1" applyAlignment="1">
      <alignment wrapText="1"/>
    </xf>
    <xf numFmtId="0" fontId="13" fillId="2" borderId="0" xfId="0" applyFont="1" applyFill="1" applyAlignment="1">
      <alignment wrapText="1"/>
    </xf>
    <xf numFmtId="0" fontId="4"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vertical="center" wrapText="1"/>
    </xf>
    <xf numFmtId="0" fontId="9" fillId="2" borderId="3" xfId="0" applyFont="1" applyFill="1" applyBorder="1" applyAlignment="1">
      <alignment horizontal="left" wrapText="1"/>
    </xf>
    <xf numFmtId="0" fontId="3" fillId="2" borderId="3" xfId="0" applyFont="1" applyFill="1" applyBorder="1" applyAlignment="1">
      <alignment horizontal="left" vertical="center" wrapText="1"/>
    </xf>
    <xf numFmtId="0" fontId="7" fillId="2" borderId="0" xfId="0" applyFont="1" applyFill="1" applyAlignment="1">
      <alignment horizontal="left"/>
    </xf>
    <xf numFmtId="0" fontId="1" fillId="2" borderId="0" xfId="0" applyFont="1" applyFill="1" applyAlignment="1">
      <alignment horizontal="left"/>
    </xf>
    <xf numFmtId="0" fontId="9" fillId="2" borderId="0" xfId="0" applyFont="1" applyFill="1" applyAlignment="1">
      <alignment horizontal="left"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7" fillId="2" borderId="0" xfId="0" applyFont="1" applyFill="1" applyAlignment="1">
      <alignment horizont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0" fillId="2" borderId="3" xfId="0" applyFill="1" applyBorder="1" applyAlignment="1">
      <alignment horizontal="left" wrapText="1"/>
    </xf>
    <xf numFmtId="0" fontId="3" fillId="0" borderId="0" xfId="0" applyFont="1" applyAlignment="1">
      <alignment vertical="center"/>
    </xf>
    <xf numFmtId="0" fontId="4" fillId="0" borderId="1" xfId="0" applyFont="1" applyBorder="1" applyAlignment="1">
      <alignment horizontal="left" vertical="center" wrapText="1" indent="2"/>
    </xf>
    <xf numFmtId="0" fontId="3" fillId="0" borderId="1"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vertical="center" wrapText="1"/>
    </xf>
    <xf numFmtId="0" fontId="3" fillId="0" borderId="1" xfId="0" applyFont="1" applyBorder="1" applyAlignment="1">
      <alignment horizontal="left" vertical="center" wrapText="1"/>
    </xf>
    <xf numFmtId="0" fontId="7" fillId="3" borderId="0" xfId="0" applyFont="1" applyFill="1" applyAlignment="1">
      <alignment horizontal="left" vertical="center"/>
    </xf>
    <xf numFmtId="0" fontId="9" fillId="3" borderId="0" xfId="0" applyFont="1" applyFill="1" applyAlignment="1">
      <alignment horizontal="left" vertical="center"/>
    </xf>
    <xf numFmtId="0" fontId="9" fillId="3" borderId="0" xfId="0" applyFont="1" applyFill="1" applyBorder="1" applyAlignment="1"/>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5" borderId="0" xfId="0" applyFont="1" applyFill="1" applyBorder="1" applyAlignment="1">
      <alignment horizontal="left" vertical="center" wrapText="1"/>
    </xf>
    <xf numFmtId="0" fontId="3" fillId="0" borderId="0" xfId="0" applyFont="1" applyAlignment="1">
      <alignment horizontal="left" wrapText="1"/>
    </xf>
    <xf numFmtId="0" fontId="7" fillId="4" borderId="0" xfId="0" applyFont="1" applyFill="1" applyAlignment="1">
      <alignment horizontal="left" vertical="center"/>
    </xf>
    <xf numFmtId="0" fontId="9" fillId="4" borderId="0" xfId="0" applyFont="1" applyFill="1" applyAlignment="1">
      <alignment horizontal="left" vertical="center"/>
    </xf>
    <xf numFmtId="0" fontId="3" fillId="0" borderId="0" xfId="0" applyFont="1" applyBorder="1" applyAlignment="1">
      <alignment horizontal="left"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3" fontId="45" fillId="0" borderId="15" xfId="0" applyNumberFormat="1" applyFont="1" applyBorder="1" applyAlignment="1">
      <alignment horizontal="center" vertical="center"/>
    </xf>
    <xf numFmtId="3" fontId="45" fillId="0" borderId="14" xfId="0" applyNumberFormat="1" applyFont="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3" fontId="4" fillId="0" borderId="13"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4" fillId="5" borderId="13" xfId="0" applyFont="1" applyFill="1" applyBorder="1" applyAlignment="1">
      <alignment horizontal="center" vertical="center"/>
    </xf>
    <xf numFmtId="0" fontId="4" fillId="5" borderId="15" xfId="0" applyFont="1"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4" fillId="5" borderId="40" xfId="0" applyFont="1" applyFill="1" applyBorder="1" applyAlignment="1">
      <alignment horizontal="justify" vertical="center" wrapText="1"/>
    </xf>
    <xf numFmtId="0" fontId="4" fillId="5" borderId="23" xfId="0" applyFont="1" applyFill="1" applyBorder="1" applyAlignment="1">
      <alignment horizontal="justify" vertical="center" wrapText="1"/>
    </xf>
    <xf numFmtId="0" fontId="4" fillId="5" borderId="40"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27"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5" fillId="5" borderId="1" xfId="0" applyFont="1" applyFill="1" applyBorder="1" applyAlignment="1">
      <alignment horizontal="left" vertical="center" wrapText="1"/>
    </xf>
    <xf numFmtId="0" fontId="12" fillId="0" borderId="0" xfId="0" applyFont="1" applyBorder="1" applyAlignment="1">
      <alignment horizontal="left" vertical="center" wrapText="1"/>
    </xf>
    <xf numFmtId="0" fontId="12" fillId="2" borderId="0" xfId="0" applyFont="1" applyFill="1" applyBorder="1" applyAlignment="1">
      <alignment horizontal="left" vertical="center" wrapText="1"/>
    </xf>
    <xf numFmtId="0" fontId="25" fillId="2" borderId="1" xfId="0" applyFont="1" applyFill="1" applyBorder="1" applyAlignment="1">
      <alignment horizontal="center" vertical="center" wrapText="1"/>
    </xf>
  </cellXfs>
  <cellStyles count="80">
    <cellStyle name="Comma" xfId="11" xr:uid="{433766D7-CFFB-492F-A954-6293C78CC8CC}"/>
    <cellStyle name="Comma 2" xfId="12" xr:uid="{3FE513D3-243C-4F3B-BDE7-530A773B5CAC}"/>
    <cellStyle name="Comma 3" xfId="13" xr:uid="{1681FAB2-2A52-43BF-82A8-2F878367D295}"/>
    <cellStyle name="Comma0" xfId="14" xr:uid="{7E27DE99-B26A-4E5B-98ED-C01D9CAF02AE}"/>
    <cellStyle name="Comma0 2" xfId="15" xr:uid="{DFF14485-E513-4E67-BECE-2C40184AD1B5}"/>
    <cellStyle name="Comma0_Serie DE 1989-2002 Adm" xfId="16" xr:uid="{CC7C4E0F-761C-4F28-96D1-8AA25850C97D}"/>
    <cellStyle name="Currency" xfId="17" xr:uid="{8E047963-983C-4B30-BE38-7AB1BD02E922}"/>
    <cellStyle name="Currency0" xfId="18" xr:uid="{1A7B5E8A-74F1-43B1-BCD3-5E0B300FA876}"/>
    <cellStyle name="Date" xfId="19" xr:uid="{D4BD0A99-3F73-44DE-BBEC-03D67BF24829}"/>
    <cellStyle name="Fecha" xfId="20" xr:uid="{C2FC0C52-3F4E-4169-9037-016C7D30E74E}"/>
    <cellStyle name="Fecha 2" xfId="21" xr:uid="{40154F92-EE2F-43A8-B24F-73DB82EE30F5}"/>
    <cellStyle name="Fixed" xfId="22" xr:uid="{6E3B7949-01D6-4317-85F5-F453FBB30228}"/>
    <cellStyle name="Heading 1" xfId="23" xr:uid="{D079A31D-AF1E-494B-BB48-D7E5433E4D36}"/>
    <cellStyle name="Heading 2" xfId="24" xr:uid="{E6D8A5E9-D076-4871-884A-0B612AE319F1}"/>
    <cellStyle name="Hipervínculo" xfId="10" builtinId="8"/>
    <cellStyle name="Hipervínculo 2" xfId="25" xr:uid="{CEED299C-4016-4236-A39E-CF10ECAC98BF}"/>
    <cellStyle name="Millares" xfId="7" builtinId="3"/>
    <cellStyle name="Millares [0]" xfId="2" builtinId="6"/>
    <cellStyle name="Millares [0] 2" xfId="26" xr:uid="{B76E7B51-523A-4626-BF4C-23B0074C8C78}"/>
    <cellStyle name="Millares [0] 3" xfId="27" xr:uid="{D350CF60-322F-4EF5-8B59-88D6DC674185}"/>
    <cellStyle name="Millares [0] 4" xfId="28" xr:uid="{F9596FF8-11DC-43FE-8E0C-C96EBB259502}"/>
    <cellStyle name="Millares 10" xfId="29" xr:uid="{6F109828-CD6F-4A34-9C59-F872B4998AC0}"/>
    <cellStyle name="Millares 10 5" xfId="30" xr:uid="{6C20C5DF-3C87-4955-86EF-391656A6CD42}"/>
    <cellStyle name="Millares 11" xfId="31" xr:uid="{6B506B86-7B3F-4A3B-BBCD-B9E6AE1877E4}"/>
    <cellStyle name="Millares 12" xfId="75" xr:uid="{EA0958F6-253D-4126-91F4-A2B4F2235FD6}"/>
    <cellStyle name="Millares 13" xfId="76" xr:uid="{B02DC86C-76B1-44A8-ACD7-3E860A99268E}"/>
    <cellStyle name="Millares 16" xfId="32" xr:uid="{2D812556-4F77-4264-A360-F09E21479DD8}"/>
    <cellStyle name="Millares 18" xfId="78" xr:uid="{9A4CF541-F1DF-41FB-B19F-D67BB09B2800}"/>
    <cellStyle name="Millares 2" xfId="33" xr:uid="{364A9BB1-E99A-49E0-BDF4-C59408089DFB}"/>
    <cellStyle name="Millares 2 2" xfId="4" xr:uid="{81FE0DD2-1EFC-435C-8530-71F7AF3D2D9A}"/>
    <cellStyle name="Millares 2 3" xfId="34" xr:uid="{0542D6E3-D74C-495C-A827-097993F87EEA}"/>
    <cellStyle name="Millares 3" xfId="35" xr:uid="{DBE6503E-4E51-4362-B285-9E1B6C3CDB62}"/>
    <cellStyle name="Millares 3 2" xfId="36" xr:uid="{DC6F72E7-E9AA-4C2C-B45A-FE79386D2DCC}"/>
    <cellStyle name="Millares 3 3" xfId="37" xr:uid="{7C0EF804-FA26-4E25-8948-6951F0774D3F}"/>
    <cellStyle name="Millares 4" xfId="38" xr:uid="{EB4A145F-BC4E-4866-A7C4-A952CD951BE2}"/>
    <cellStyle name="Millares 5" xfId="39" xr:uid="{F2507C22-4E2F-4884-B74B-D2020BC7E2F4}"/>
    <cellStyle name="Millares 6" xfId="40" xr:uid="{A00EF58E-04C5-4E70-8ED7-F5A3B1197D14}"/>
    <cellStyle name="Millares 6 2" xfId="41" xr:uid="{743E0331-C203-4CCC-B133-6F13FD6C7883}"/>
    <cellStyle name="Millares 7" xfId="42" xr:uid="{285E5098-4EEE-4AC7-AD21-7381B6E22C70}"/>
    <cellStyle name="Millares 7 2" xfId="43" xr:uid="{8101B583-9254-4F7E-BD9C-8FCB3CE50C0B}"/>
    <cellStyle name="Millares 7 3" xfId="44" xr:uid="{92A9F940-B5B1-4BD1-8FA0-20A18A6D93E6}"/>
    <cellStyle name="Millares 8" xfId="45" xr:uid="{E86B4799-3CB3-4322-9ACD-252EFBE21674}"/>
    <cellStyle name="Millares 9" xfId="46" xr:uid="{A726E47E-F978-49EF-9EA3-3B392CF7B934}"/>
    <cellStyle name="Moneda [0]" xfId="8" builtinId="7"/>
    <cellStyle name="Moneda [0] 2" xfId="79" xr:uid="{5A5D1A6A-A9CD-4F7B-8F41-C4B554B413F9}"/>
    <cellStyle name="Moneda 2" xfId="47" xr:uid="{2CFBB7C1-7E5F-4489-89DC-C37F65F4ACF9}"/>
    <cellStyle name="Normal" xfId="0" builtinId="0"/>
    <cellStyle name="Normal 10" xfId="6" xr:uid="{537A181C-5ACF-448E-BA25-7D5B17A06AB8}"/>
    <cellStyle name="Normal 2" xfId="9" xr:uid="{A47B9143-B582-4E15-80C7-59427027E71C}"/>
    <cellStyle name="Normal 2 2" xfId="1" xr:uid="{7D569E6A-C3DB-4B31-9E18-A76953BF960F}"/>
    <cellStyle name="Normal 2 3" xfId="48" xr:uid="{814C03A7-4F9F-46B8-8EB3-32A671CF29ED}"/>
    <cellStyle name="Normal 2 4" xfId="49" xr:uid="{475601AC-9060-41CD-AB2D-9D8DA1C6A744}"/>
    <cellStyle name="Normal 2 5" xfId="50" xr:uid="{992D393B-B481-4E4E-A3F0-649404031C84}"/>
    <cellStyle name="Normal 2 6" xfId="51" xr:uid="{61E62FB8-29C5-4D57-A6F4-61A0B5CA529F}"/>
    <cellStyle name="Normal 3" xfId="5" xr:uid="{54310C20-9D4F-4319-979E-08A53830B1A8}"/>
    <cellStyle name="Normal 3 2" xfId="52" xr:uid="{6FC526A5-4A8F-4D76-BE3E-4201F17C8276}"/>
    <cellStyle name="Normal 3 3" xfId="53" xr:uid="{F56A60B8-8601-4BF8-B46B-CFF2CC3D1F4C}"/>
    <cellStyle name="Normal 3 4" xfId="54" xr:uid="{F8ECEC5F-0C07-4FC0-A8CB-B9E0876CE1E7}"/>
    <cellStyle name="Normal 4" xfId="55" xr:uid="{CE4C1005-88B5-484F-8938-DE847F19DF88}"/>
    <cellStyle name="Normal 4 2" xfId="56" xr:uid="{349A1520-D64D-46E4-B0C5-FE1CFC51A9F9}"/>
    <cellStyle name="Normal 43" xfId="57" xr:uid="{8B4098F3-4C6F-4704-9376-00F81C0995CD}"/>
    <cellStyle name="Normal 5" xfId="58" xr:uid="{04CDE272-D48D-4A1D-BE9C-0DFE2A2137E2}"/>
    <cellStyle name="Normal 5 5" xfId="77" xr:uid="{BC723EEE-590C-4F17-8824-16FF14E3B07B}"/>
    <cellStyle name="Normal 6" xfId="59" xr:uid="{56EF22CF-7D8A-4A11-A135-181A6292B0CB}"/>
    <cellStyle name="Normal 7" xfId="60" xr:uid="{56A53C70-8B9E-4C90-9E55-489C892713A7}"/>
    <cellStyle name="Normal 8" xfId="61" xr:uid="{97497C09-31B8-41DE-8C6E-D672F09ABED0}"/>
    <cellStyle name="Normal 9" xfId="62" xr:uid="{2D6BB221-C98A-4027-8E5B-FEF1E5138BC7}"/>
    <cellStyle name="Notas 2" xfId="63" xr:uid="{10C64820-CD87-401C-9CC0-F1623CBC3C85}"/>
    <cellStyle name="Percent" xfId="64" xr:uid="{81414D25-E5B0-47EB-8E75-F43DBB070570}"/>
    <cellStyle name="Porcentaje" xfId="3" builtinId="5"/>
    <cellStyle name="Porcentaje 2" xfId="65" xr:uid="{06896BC1-29AB-44E8-83AA-798BDA277565}"/>
    <cellStyle name="Porcentaje 2 2" xfId="66" xr:uid="{6BA33F3F-3105-4BB5-A40B-67DABA448C2B}"/>
    <cellStyle name="Porcentaje 3" xfId="67" xr:uid="{5B604351-F37E-42CC-B827-214CE13D9593}"/>
    <cellStyle name="Porcentual 2" xfId="68" xr:uid="{8E8B79C5-99FD-42D2-8AD3-B1EA83E257DC}"/>
    <cellStyle name="Porcentual 2 2" xfId="69" xr:uid="{3E52C5D3-5ECE-411A-B654-F50FC296EC8C}"/>
    <cellStyle name="Porcentual 2 3" xfId="70" xr:uid="{F3D7FE51-E9E6-4088-822B-5F54661F5AB5}"/>
    <cellStyle name="Porcentual 2 4" xfId="71" xr:uid="{CCE48A18-5633-4B6B-9A21-F2BDE372F282}"/>
    <cellStyle name="Porcentual 3" xfId="72" xr:uid="{5479A7A9-DEDA-4664-9359-D4AF29A44581}"/>
    <cellStyle name="Porcentual 4" xfId="73" xr:uid="{3F9F4A9B-6E89-427F-AE19-D23837F6A921}"/>
    <cellStyle name="Porcentual 5" xfId="74" xr:uid="{6DEAC34F-B6B5-473F-8335-4F75A0313EF5}"/>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2.xml"/><Relationship Id="rId89" Type="http://schemas.openxmlformats.org/officeDocument/2006/relationships/externalLink" Target="externalLinks/externalLink17.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2.xml"/><Relationship Id="rId79" Type="http://schemas.openxmlformats.org/officeDocument/2006/relationships/externalLink" Target="externalLinks/externalLink7.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externalLink" Target="externalLinks/externalLink18.xml"/><Relationship Id="rId95" Type="http://schemas.openxmlformats.org/officeDocument/2006/relationships/externalLink" Target="externalLinks/externalLink23.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externalLink" Target="externalLinks/externalLink8.xml"/><Relationship Id="rId85" Type="http://schemas.openxmlformats.org/officeDocument/2006/relationships/externalLink" Target="externalLinks/externalLink1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83" Type="http://schemas.openxmlformats.org/officeDocument/2006/relationships/externalLink" Target="externalLinks/externalLink11.xml"/><Relationship Id="rId88" Type="http://schemas.openxmlformats.org/officeDocument/2006/relationships/externalLink" Target="externalLinks/externalLink16.xml"/><Relationship Id="rId91" Type="http://schemas.openxmlformats.org/officeDocument/2006/relationships/externalLink" Target="externalLinks/externalLink19.xml"/><Relationship Id="rId96"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externalLink" Target="externalLinks/externalLink6.xml"/><Relationship Id="rId81" Type="http://schemas.openxmlformats.org/officeDocument/2006/relationships/externalLink" Target="externalLinks/externalLink9.xml"/><Relationship Id="rId86" Type="http://schemas.openxmlformats.org/officeDocument/2006/relationships/externalLink" Target="externalLinks/externalLink14.xml"/><Relationship Id="rId94" Type="http://schemas.openxmlformats.org/officeDocument/2006/relationships/externalLink" Target="externalLinks/externalLink22.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4.xml"/><Relationship Id="rId97" Type="http://schemas.openxmlformats.org/officeDocument/2006/relationships/externalLink" Target="externalLinks/externalLink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20.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15.xml"/><Relationship Id="rId61" Type="http://schemas.openxmlformats.org/officeDocument/2006/relationships/worksheet" Target="worksheets/sheet61.xml"/><Relationship Id="rId82" Type="http://schemas.openxmlformats.org/officeDocument/2006/relationships/externalLink" Target="externalLinks/externalLink10.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externalLink" Target="externalLinks/externalLink5.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21.xml"/><Relationship Id="rId98" Type="http://schemas.openxmlformats.org/officeDocument/2006/relationships/externalLink" Target="externalLinks/externalLink26.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03/Will%20M/Documents%20and%20Settings/wmullins/Escritorio/Datos%20WM/Mercados%2022.8.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aldos%20Deuda/2002/Marzo/SDExterna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Inf%20Darios%20Stock%20Inv/Inf%20Stock%20diario%2029-dic-06%20V-Final%20informe%20activos%20corregido%20b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Barra/NUEVOS-2/NUEVOS-2/SUBDIREC/Complejidad/FormulariosChile-F22/EstChile(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Inf%20Darios%20Stock%20Inv/Julio-06/InformesInversionesdiarias/2005/InvPesos/InvPesos13-06-06%20vC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Eag/EAG2002/NWCtables/NWCTables07May/D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72.20.11.35\2003\C\Projections\Function%20Table%20Aggregates_%20Bridgetables\2012%20January\P354_P364%20BASE%20TO%20BASE_final_adjtabl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dos%20Deuda/BaseDatos/SDBaseDat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03/Waldo/Modelos/futuros%20diario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cursos%20Humanos%20SP/Nuevo%20Trato/Ind.Real%20Rem.S.P&#250;b.Base90-1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003/Horacio%20Herrera/Escenario%20Externo/Informe%20Mensual%20-%20desde%20septiembre%20(Autoguardado).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03/Horacio%20Herrera/Base%20Datos/Base%20Internacional.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Waldo\Modelos\futuros%20diario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ervicio%20Deuda/Mar2004/DEMar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11.35\2003\C\Annual_Report\2015_01\Tables\Supp_Tables\BudgetData&amp;Projection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P/2014/Recursos%20Humanos%20SP/Nuevo%20Trato/Ind.Real%20Rem.S.P&#250;b.Base9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Jaime/CHILE1960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icol/OneDrive/Documentos/Dipres/Coordinaci&#243;n%20macro/IFP/4T/articles-210554_version_Excel_tercer_trimestr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wmullins/Escritorio/In%20documentum/AV%20AMCHAM%2028.8.07/_Datos%20financieros%20wm%20&amp;%20am%2027.8.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03/Will%20M/2003/Informe%20diario/mercadosRTim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row r="204">
          <cell r="A204">
            <v>93</v>
          </cell>
          <cell r="B204" t="str">
            <v>Enero</v>
          </cell>
          <cell r="C204">
            <v>2450.9491103190144</v>
          </cell>
          <cell r="D204">
            <v>1.6999999999999904E-2</v>
          </cell>
          <cell r="E204">
            <v>198.64</v>
          </cell>
          <cell r="F204">
            <v>1964.7484718403193</v>
          </cell>
          <cell r="H204">
            <v>124.74620265378225</v>
          </cell>
          <cell r="I204">
            <v>1.5310461135722875E-2</v>
          </cell>
          <cell r="J204">
            <v>112.97573052881189</v>
          </cell>
          <cell r="K204">
            <v>7.0746965138788198E-3</v>
          </cell>
        </row>
        <row r="205">
          <cell r="B205" t="str">
            <v>Febrero</v>
          </cell>
          <cell r="C205">
            <v>2450.9491103190144</v>
          </cell>
          <cell r="D205">
            <v>0</v>
          </cell>
          <cell r="E205">
            <v>199.44</v>
          </cell>
          <cell r="F205">
            <v>1972.6612727740301</v>
          </cell>
          <cell r="H205">
            <v>124.24581676267199</v>
          </cell>
          <cell r="I205">
            <v>-4.0112314480547084E-3</v>
          </cell>
          <cell r="J205">
            <v>113.84229565173717</v>
          </cell>
          <cell r="K205">
            <v>7.6703652976537473E-3</v>
          </cell>
        </row>
        <row r="206">
          <cell r="B206" t="str">
            <v>Marzo</v>
          </cell>
          <cell r="C206">
            <v>2450.9491103190144</v>
          </cell>
          <cell r="D206">
            <v>0</v>
          </cell>
          <cell r="E206">
            <v>200.57</v>
          </cell>
          <cell r="F206">
            <v>1983.8381040928962</v>
          </cell>
          <cell r="H206">
            <v>123.545822880527</v>
          </cell>
          <cell r="I206">
            <v>-5.6339432617041885E-3</v>
          </cell>
          <cell r="J206">
            <v>114.60679413561353</v>
          </cell>
          <cell r="K206">
            <v>6.7154169678296238E-3</v>
          </cell>
        </row>
        <row r="207">
          <cell r="B207" t="str">
            <v>Abril</v>
          </cell>
          <cell r="C207">
            <v>2450.9491103190144</v>
          </cell>
          <cell r="D207">
            <v>0</v>
          </cell>
          <cell r="E207">
            <v>203.38</v>
          </cell>
          <cell r="F207">
            <v>2011.6318173725542</v>
          </cell>
          <cell r="H207">
            <v>121.83885187898171</v>
          </cell>
          <cell r="I207">
            <v>-1.3816501130887948E-2</v>
          </cell>
          <cell r="J207">
            <v>115.37975054067704</v>
          </cell>
          <cell r="K207">
            <v>6.7444204411553077E-3</v>
          </cell>
        </row>
        <row r="208">
          <cell r="B208" t="str">
            <v>Mayo</v>
          </cell>
          <cell r="C208">
            <v>2450.9491103190144</v>
          </cell>
          <cell r="D208">
            <v>0</v>
          </cell>
          <cell r="E208">
            <v>206.35</v>
          </cell>
          <cell r="F208">
            <v>2041.0080908389546</v>
          </cell>
          <cell r="H208">
            <v>120.08522265639594</v>
          </cell>
          <cell r="I208">
            <v>-1.4393021565301645E-2</v>
          </cell>
          <cell r="J208">
            <v>116.13399829599165</v>
          </cell>
          <cell r="K208">
            <v>6.5370894960350423E-3</v>
          </cell>
        </row>
        <row r="209">
          <cell r="B209" t="str">
            <v>Junio</v>
          </cell>
          <cell r="C209">
            <v>2480.3604996428426</v>
          </cell>
          <cell r="D209">
            <v>1.2000000000000011E-2</v>
          </cell>
          <cell r="E209">
            <v>207.37</v>
          </cell>
          <cell r="F209">
            <v>2051.0969120294353</v>
          </cell>
          <cell r="H209">
            <v>120.92848880498177</v>
          </cell>
          <cell r="I209">
            <v>7.0222307951970375E-3</v>
          </cell>
          <cell r="J209">
            <v>116.81371841816046</v>
          </cell>
          <cell r="K209">
            <v>5.8528952084850872E-3</v>
          </cell>
        </row>
        <row r="210">
          <cell r="B210" t="str">
            <v>Julio</v>
          </cell>
          <cell r="C210">
            <v>2480.3604996428426</v>
          </cell>
          <cell r="D210">
            <v>0</v>
          </cell>
          <cell r="E210">
            <v>209.41</v>
          </cell>
          <cell r="F210">
            <v>2071.2745544103973</v>
          </cell>
          <cell r="H210">
            <v>119.75044517209813</v>
          </cell>
          <cell r="I210">
            <v>-9.7416551263073137E-3</v>
          </cell>
          <cell r="J210">
            <v>117.43269035213797</v>
          </cell>
          <cell r="K210">
            <v>5.2987948877867286E-3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C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row r="77">
          <cell r="B77" t="str">
            <v>CAN$</v>
          </cell>
          <cell r="C77">
            <v>1.4997</v>
          </cell>
          <cell r="D77">
            <v>1.5217000000000001</v>
          </cell>
          <cell r="E77">
            <v>1.5952999999999999</v>
          </cell>
        </row>
        <row r="78">
          <cell r="B78" t="str">
            <v>CRS</v>
          </cell>
          <cell r="C78">
            <v>9.4413999999999998</v>
          </cell>
          <cell r="D78">
            <v>10.8857</v>
          </cell>
          <cell r="E78">
            <v>10.7118</v>
          </cell>
        </row>
        <row r="79">
          <cell r="B79" t="str">
            <v>CHP</v>
          </cell>
          <cell r="C79">
            <v>1</v>
          </cell>
          <cell r="D79">
            <v>1</v>
          </cell>
          <cell r="E79">
            <v>656.2</v>
          </cell>
        </row>
        <row r="80">
          <cell r="B80" t="str">
            <v>CM</v>
          </cell>
          <cell r="C80">
            <v>1</v>
          </cell>
          <cell r="D80">
            <v>1</v>
          </cell>
          <cell r="E80">
            <v>1</v>
          </cell>
        </row>
        <row r="81">
          <cell r="B81" t="str">
            <v>DEG</v>
          </cell>
          <cell r="C81">
            <v>0.76751400000000003</v>
          </cell>
          <cell r="D81">
            <v>0.80160320641282556</v>
          </cell>
          <cell r="E81">
            <v>0.797149</v>
          </cell>
        </row>
        <row r="82">
          <cell r="B82" t="str">
            <v>DM</v>
          </cell>
          <cell r="C82">
            <v>2.0821999999999998</v>
          </cell>
          <cell r="D82">
            <v>2.3144999999999998</v>
          </cell>
          <cell r="E82">
            <v>2.2141999999999999</v>
          </cell>
        </row>
        <row r="83">
          <cell r="B83" t="str">
            <v>EUR</v>
          </cell>
          <cell r="C83">
            <v>1.0646</v>
          </cell>
          <cell r="D83">
            <v>1.1834</v>
          </cell>
          <cell r="E83">
            <v>1.1321000000000001</v>
          </cell>
        </row>
        <row r="84">
          <cell r="B84" t="str">
            <v>FHL</v>
          </cell>
          <cell r="C84">
            <v>2.3460999999999999</v>
          </cell>
          <cell r="D84">
            <v>2.6078999999999999</v>
          </cell>
          <cell r="E84">
            <v>2.4948000000000001</v>
          </cell>
        </row>
        <row r="85">
          <cell r="B85" t="str">
            <v>FRF</v>
          </cell>
          <cell r="C85">
            <v>6.9832999999999998</v>
          </cell>
          <cell r="D85">
            <v>7.7625999999999999</v>
          </cell>
          <cell r="E85">
            <v>7.4260999999999999</v>
          </cell>
        </row>
        <row r="86">
          <cell r="B86" t="str">
            <v>FRS</v>
          </cell>
          <cell r="C86">
            <v>1.6165</v>
          </cell>
          <cell r="D86">
            <v>1.7996000000000001</v>
          </cell>
          <cell r="E86">
            <v>1.6785000000000001</v>
          </cell>
        </row>
        <row r="87">
          <cell r="B87" t="str">
            <v>LIB</v>
          </cell>
          <cell r="C87">
            <v>0.66969999999999996</v>
          </cell>
          <cell r="D87">
            <v>0.71009999999999995</v>
          </cell>
          <cell r="E87">
            <v>0.68789999999999996</v>
          </cell>
        </row>
        <row r="88">
          <cell r="B88" t="str">
            <v>LIT</v>
          </cell>
          <cell r="C88">
            <v>2061.3530000000001</v>
          </cell>
          <cell r="D88">
            <v>2291.3818999999999</v>
          </cell>
          <cell r="E88">
            <v>2192.0513000000001</v>
          </cell>
        </row>
        <row r="89">
          <cell r="B89" t="str">
            <v>UC</v>
          </cell>
          <cell r="C89">
            <v>0.67415493762476442</v>
          </cell>
          <cell r="D89">
            <v>0.70254273759293295</v>
          </cell>
          <cell r="E89">
            <v>0.70410930612741107</v>
          </cell>
        </row>
        <row r="90">
          <cell r="B90" t="str">
            <v>UF</v>
          </cell>
          <cell r="C90">
            <v>1</v>
          </cell>
          <cell r="D90">
            <v>1</v>
          </cell>
          <cell r="E90">
            <v>4.0350102627737409E-2</v>
          </cell>
        </row>
        <row r="91">
          <cell r="B91" t="str">
            <v>UP</v>
          </cell>
          <cell r="C91">
            <v>7.4787945947443844E-5</v>
          </cell>
          <cell r="D91">
            <v>7.4787948001289978E-5</v>
          </cell>
          <cell r="E91">
            <v>7.4787948001278797E-5</v>
          </cell>
        </row>
        <row r="92">
          <cell r="B92" t="str">
            <v>US$</v>
          </cell>
          <cell r="C92">
            <v>1</v>
          </cell>
          <cell r="D92">
            <v>1</v>
          </cell>
          <cell r="E92">
            <v>1</v>
          </cell>
        </row>
        <row r="93">
          <cell r="B93" t="str">
            <v>UTM</v>
          </cell>
          <cell r="C93">
            <v>1</v>
          </cell>
          <cell r="D93">
            <v>1</v>
          </cell>
          <cell r="E93">
            <v>1</v>
          </cell>
        </row>
        <row r="94">
          <cell r="B94" t="str">
            <v>YEN</v>
          </cell>
          <cell r="C94">
            <v>114.5924</v>
          </cell>
          <cell r="D94">
            <v>124.7</v>
          </cell>
          <cell r="E94">
            <v>131.58000000000001</v>
          </cell>
        </row>
        <row r="108">
          <cell r="B108">
            <v>1</v>
          </cell>
          <cell r="C108" t="str">
            <v>Presidencia de la República</v>
          </cell>
        </row>
        <row r="109">
          <cell r="B109">
            <v>2</v>
          </cell>
          <cell r="C109" t="str">
            <v>Congreso Nacional</v>
          </cell>
        </row>
        <row r="110">
          <cell r="B110">
            <v>3</v>
          </cell>
          <cell r="C110" t="str">
            <v>Poder Judicial</v>
          </cell>
        </row>
        <row r="111">
          <cell r="B111">
            <v>4</v>
          </cell>
          <cell r="C111" t="str">
            <v>Contraloría General de la República</v>
          </cell>
        </row>
        <row r="112">
          <cell r="B112">
            <v>5</v>
          </cell>
          <cell r="C112" t="str">
            <v>Ministerio del Interior</v>
          </cell>
        </row>
        <row r="113">
          <cell r="B113">
            <v>6</v>
          </cell>
          <cell r="C113" t="str">
            <v>Ministerio de Relaciones Exteriores</v>
          </cell>
        </row>
        <row r="114">
          <cell r="B114">
            <v>7</v>
          </cell>
          <cell r="C114" t="str">
            <v>Ministerio de Economía, Fomento y Reconstrucción</v>
          </cell>
        </row>
        <row r="115">
          <cell r="B115">
            <v>8</v>
          </cell>
          <cell r="C115" t="str">
            <v>Ministerio de Hacienda</v>
          </cell>
        </row>
        <row r="116">
          <cell r="B116">
            <v>9</v>
          </cell>
          <cell r="C116" t="str">
            <v>Ministerio de Educación</v>
          </cell>
        </row>
        <row r="117">
          <cell r="B117">
            <v>10</v>
          </cell>
          <cell r="C117" t="str">
            <v>Ministerio de Justicia</v>
          </cell>
        </row>
        <row r="118">
          <cell r="B118">
            <v>11</v>
          </cell>
          <cell r="C118" t="str">
            <v>Ministerio de Defensa Nacional</v>
          </cell>
        </row>
        <row r="119">
          <cell r="B119">
            <v>12</v>
          </cell>
          <cell r="C119" t="str">
            <v>Ministerio de Obras Públicas</v>
          </cell>
        </row>
        <row r="120">
          <cell r="B120">
            <v>13</v>
          </cell>
          <cell r="C120" t="str">
            <v>Ministerio de Agricultura</v>
          </cell>
        </row>
        <row r="121">
          <cell r="B121">
            <v>14</v>
          </cell>
          <cell r="C121" t="str">
            <v>Ministerio de Bienes Nacionales</v>
          </cell>
        </row>
        <row r="122">
          <cell r="B122">
            <v>15</v>
          </cell>
          <cell r="C122" t="str">
            <v>Ministerio del Trabajo y Previsión Social</v>
          </cell>
        </row>
        <row r="123">
          <cell r="B123">
            <v>16</v>
          </cell>
          <cell r="C123" t="str">
            <v>Ministerio de Salud</v>
          </cell>
        </row>
        <row r="124">
          <cell r="B124">
            <v>17</v>
          </cell>
          <cell r="C124" t="str">
            <v>Ministerio de Minería</v>
          </cell>
        </row>
        <row r="125">
          <cell r="B125">
            <v>18</v>
          </cell>
          <cell r="C125" t="str">
            <v>Ministerio de la Vivienda y Urbanismo</v>
          </cell>
        </row>
        <row r="126">
          <cell r="B126">
            <v>19</v>
          </cell>
          <cell r="C126" t="str">
            <v>Ministerio de Transportes y Telecomunicaciones</v>
          </cell>
        </row>
        <row r="127">
          <cell r="B127">
            <v>20</v>
          </cell>
          <cell r="C127" t="str">
            <v>Ministerio Secretaría General de Gobierno</v>
          </cell>
        </row>
        <row r="128">
          <cell r="B128">
            <v>21</v>
          </cell>
          <cell r="C128" t="str">
            <v>Ministerio de Planificación y Cooperación</v>
          </cell>
        </row>
        <row r="129">
          <cell r="B129">
            <v>22</v>
          </cell>
          <cell r="C129" t="str">
            <v>Ministerio Secretaría General de la Presidencia de la República</v>
          </cell>
        </row>
        <row r="130">
          <cell r="B130">
            <v>50</v>
          </cell>
          <cell r="C130" t="str">
            <v>Tesoro Público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44193</v>
          </cell>
          <cell r="E2" t="str">
            <v>Commodities:</v>
          </cell>
        </row>
        <row r="3">
          <cell r="A3" t="str">
            <v>End Date</v>
          </cell>
          <cell r="E3" t="str">
            <v>Gasolina (RBOB)</v>
          </cell>
        </row>
        <row r="6">
          <cell r="A6">
            <v>44223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PIB (Bloomberg)"/>
      <sheetName val="Proy PIB B"/>
      <sheetName val="Proyecciones PIB (otros)"/>
      <sheetName val="TPM"/>
      <sheetName val="Sorpresas Económicas"/>
      <sheetName val="Probabilidad de Recesión"/>
      <sheetName val="PMI"/>
      <sheetName val="EMBI"/>
      <sheetName val="Tasas 10 años"/>
      <sheetName val="VIX"/>
      <sheetName val="Commodities"/>
      <sheetName val="Probabilidad alza tasa Fed"/>
      <sheetName val="Spread tasas"/>
      <sheetName val="Recesión CFO"/>
      <sheetName val="TPM (desarrollados)"/>
      <sheetName val="TPM (emergentes)"/>
      <sheetName val="Ingreso y Gasto Fiscal USA"/>
      <sheetName val="Detalle Gasto USA"/>
      <sheetName val="Situación Fiscal EE.UU."/>
      <sheetName val="Prod Inds TM"/>
      <sheetName val="Incertidumbre"/>
      <sheetName val="Monedas"/>
      <sheetName val="Gráficos Monedas"/>
      <sheetName val="Bolsas"/>
      <sheetName val="Gráficos Bolsas"/>
      <sheetName val="Baltic Dry Index"/>
      <sheetName val="FBCF (CF)"/>
      <sheetName val="Bloomberg TPM"/>
      <sheetName val="Cambios TPM"/>
      <sheetName val="TPM Changes"/>
      <sheetName val="World Trade Monitor"/>
      <sheetName val="Gráficos CDS"/>
      <sheetName val="CF"/>
      <sheetName val="Deficit EEUU"/>
      <sheetName val="Importaciones EE.UU."/>
      <sheetName val="Recesión técnica"/>
      <sheetName val="Alemania"/>
      <sheetName val="Reino Unido"/>
      <sheetName val="Info Imp. China"/>
      <sheetName val="Importaciones China"/>
      <sheetName val="GDP tt"/>
      <sheetName val="GDP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categoría"/>
      <sheetName val="Gráficos Bolsas"/>
      <sheetName val="Bolsas"/>
      <sheetName val="EMPLEO ADIMARK"/>
      <sheetName val="TPM Changes"/>
      <sheetName val="MATERIAS PRIMAS"/>
      <sheetName val="RECESIÓN EEUU"/>
      <sheetName val="Baltic Dry Index"/>
      <sheetName val="COMERCIO"/>
      <sheetName val="DOLAR"/>
      <sheetName val="EMBI"/>
      <sheetName val="RIESGO"/>
      <sheetName val="PROYECCIONES 2020"/>
      <sheetName val="TPM"/>
      <sheetName val="Crecimiento Países"/>
      <sheetName val="Hoja balance"/>
      <sheetName val="Hoja2"/>
      <sheetName val="Hoja1"/>
      <sheetName val="Hoja3"/>
      <sheetName val="Hoja4"/>
      <sheetName val="Hoja5"/>
      <sheetName val="Hoja6"/>
      <sheetName val="Hoja7"/>
      <sheetName val="Hoja8"/>
      <sheetName val="Proyecciones CF"/>
      <sheetName val="CEP (12 meses)"/>
      <sheetName val="CADEM"/>
      <sheetName val="IEC (CLAPES)"/>
      <sheetName val="EFECTOS CHINA-EEU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44173</v>
          </cell>
          <cell r="E2" t="str">
            <v>Commodities:</v>
          </cell>
        </row>
        <row r="3">
          <cell r="A3" t="str">
            <v>End Date</v>
          </cell>
          <cell r="E3" t="str">
            <v>Gasolina (RBOB)</v>
          </cell>
        </row>
        <row r="6">
          <cell r="A6">
            <v>44203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1"/>
      <sheetName val="C 2"/>
      <sheetName val="C I.1.1"/>
      <sheetName val="C I.2.1"/>
      <sheetName val="C I.2.2"/>
      <sheetName val="C I.2.3"/>
      <sheetName val="C I.3.1"/>
      <sheetName val="C I.3.2"/>
      <sheetName val="C I.4.1"/>
      <sheetName val="C I.5.1"/>
      <sheetName val="C I.6.1"/>
      <sheetName val="C II.1.1"/>
      <sheetName val="C II.1.2"/>
      <sheetName val="C II.2.1"/>
      <sheetName val="C II.2.2"/>
      <sheetName val="C II.2.3"/>
      <sheetName val="C II.3.1"/>
      <sheetName val="C II.3.2"/>
      <sheetName val="C II.4.1"/>
      <sheetName val="C II.5.1"/>
      <sheetName val="C II.6.1"/>
      <sheetName val="C II.7.1"/>
      <sheetName val="C II.7.2"/>
      <sheetName val="C II.8.1"/>
      <sheetName val="C II.8.2"/>
      <sheetName val="C II.8.3"/>
      <sheetName val="C II.8.4"/>
      <sheetName val="C III.4.1"/>
      <sheetName val="C III.5.1"/>
      <sheetName val="C III.5.2"/>
      <sheetName val="C III.6.1"/>
      <sheetName val="C III.6.2"/>
      <sheetName val="C.III.7.1"/>
      <sheetName val="C III.7.2"/>
      <sheetName val="C III.7.3"/>
      <sheetName val="C III.8.1"/>
      <sheetName val="C III.9.1"/>
      <sheetName val="C III.10.1"/>
      <sheetName val="C IV.1.1"/>
      <sheetName val="C IV.1.2"/>
      <sheetName val="C IV.1.3"/>
      <sheetName val="C IV.1.4"/>
      <sheetName val="C IV.1.5"/>
      <sheetName val="C IV.1.6"/>
      <sheetName val="C IV.1.7"/>
      <sheetName val="C IV.1.8"/>
      <sheetName val="C IV.1.9"/>
      <sheetName val="C IV.1.10"/>
      <sheetName val="C IV.2.1"/>
      <sheetName val="C IV.2.2"/>
      <sheetName val="C IV.2.3"/>
      <sheetName val="C V.1.1"/>
      <sheetName val="C V.1.2"/>
      <sheetName val="C V.1.3"/>
      <sheetName val="C V.1.4"/>
      <sheetName val="C V.1.5"/>
      <sheetName val="C V.1.6"/>
      <sheetName val="C A.I.1"/>
      <sheetName val="C A.I.2"/>
      <sheetName val="C A.I.3"/>
      <sheetName val="C A.I.4"/>
      <sheetName val="C A.I.5"/>
      <sheetName val="C A.I.6"/>
      <sheetName val="C A.I.7"/>
      <sheetName val="C A.I.8"/>
      <sheetName val="C A.II.1"/>
      <sheetName val="C A.II.2"/>
      <sheetName val="C A.II.3"/>
      <sheetName val="C A.II.4"/>
      <sheetName val="C A.II.5"/>
      <sheetName val="C A.II.6"/>
      <sheetName val="C A.II.7"/>
      <sheetName val="C A.II.8"/>
      <sheetName val="C A.II.9"/>
      <sheetName val="C A.II.10"/>
      <sheetName val="C A.II.11"/>
      <sheetName val="C A.II.12"/>
      <sheetName val="C A.II.13"/>
      <sheetName val="C A.III.1"/>
      <sheetName val="C A.III.2"/>
      <sheetName val="C A.III.3"/>
      <sheetName val="C A.IV.1"/>
      <sheetName val="C R.1.1"/>
      <sheetName val="C R.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2F03-4928-4F4D-8216-80BE2C5E6854}">
  <sheetPr codeName="Hoja1"/>
  <dimension ref="A1:C17"/>
  <sheetViews>
    <sheetView zoomScaleNormal="100" workbookViewId="0">
      <selection activeCell="B7" sqref="B7:B8"/>
    </sheetView>
  </sheetViews>
  <sheetFormatPr baseColWidth="10" defaultColWidth="11.44140625" defaultRowHeight="13.8" x14ac:dyDescent="0.3"/>
  <cols>
    <col min="1" max="1" width="34.109375" style="107" bestFit="1" customWidth="1"/>
    <col min="2" max="16384" width="11.44140625" style="107"/>
  </cols>
  <sheetData>
    <row r="1" spans="1:3" ht="13.05" x14ac:dyDescent="0.3">
      <c r="A1" s="108" t="s">
        <v>0</v>
      </c>
    </row>
    <row r="2" spans="1:3" x14ac:dyDescent="0.3">
      <c r="A2" s="108" t="s">
        <v>1</v>
      </c>
    </row>
    <row r="4" spans="1:3" ht="13.05" x14ac:dyDescent="0.3">
      <c r="A4" s="112"/>
      <c r="B4" s="113" t="s">
        <v>2</v>
      </c>
      <c r="C4" s="114" t="s">
        <v>3</v>
      </c>
    </row>
    <row r="5" spans="1:3" ht="12.9" customHeight="1" x14ac:dyDescent="0.3">
      <c r="A5" s="109" t="s">
        <v>4</v>
      </c>
      <c r="B5" s="840">
        <v>-5.5</v>
      </c>
      <c r="C5" s="840">
        <v>-6</v>
      </c>
    </row>
    <row r="6" spans="1:3" ht="12.9" customHeight="1" x14ac:dyDescent="0.3">
      <c r="A6" s="110" t="s">
        <v>5</v>
      </c>
      <c r="B6" s="841"/>
      <c r="C6" s="841"/>
    </row>
    <row r="7" spans="1:3" ht="12.9" customHeight="1" x14ac:dyDescent="0.3">
      <c r="A7" s="109" t="s">
        <v>6</v>
      </c>
      <c r="B7" s="841">
        <v>-7.7</v>
      </c>
      <c r="C7" s="841">
        <v>-9.3000000000000007</v>
      </c>
    </row>
    <row r="8" spans="1:3" ht="12.9" customHeight="1" x14ac:dyDescent="0.3">
      <c r="A8" s="110" t="s">
        <v>5</v>
      </c>
      <c r="B8" s="841"/>
      <c r="C8" s="841"/>
    </row>
    <row r="9" spans="1:3" ht="12.9" customHeight="1" x14ac:dyDescent="0.3">
      <c r="A9" s="109" t="s">
        <v>7</v>
      </c>
      <c r="B9" s="841">
        <v>2.8</v>
      </c>
      <c r="C9" s="841">
        <v>3</v>
      </c>
    </row>
    <row r="10" spans="1:3" ht="12.9" customHeight="1" x14ac:dyDescent="0.3">
      <c r="A10" s="110" t="s">
        <v>8</v>
      </c>
      <c r="B10" s="841"/>
      <c r="C10" s="841"/>
    </row>
    <row r="11" spans="1:3" ht="12.9" customHeight="1" x14ac:dyDescent="0.3">
      <c r="A11" s="109" t="s">
        <v>9</v>
      </c>
      <c r="B11" s="836">
        <v>796</v>
      </c>
      <c r="C11" s="837">
        <v>792</v>
      </c>
    </row>
    <row r="12" spans="1:3" ht="12.9" customHeight="1" x14ac:dyDescent="0.3">
      <c r="A12" s="110" t="s">
        <v>10</v>
      </c>
      <c r="B12" s="836"/>
      <c r="C12" s="837"/>
    </row>
    <row r="13" spans="1:3" ht="12.9" customHeight="1" x14ac:dyDescent="0.3">
      <c r="A13" s="109" t="s">
        <v>11</v>
      </c>
      <c r="B13" s="836">
        <v>270</v>
      </c>
      <c r="C13" s="837">
        <v>280</v>
      </c>
    </row>
    <row r="14" spans="1:3" ht="12.9" customHeight="1" x14ac:dyDescent="0.3">
      <c r="A14" s="111" t="s">
        <v>12</v>
      </c>
      <c r="B14" s="838"/>
      <c r="C14" s="839"/>
    </row>
    <row r="15" spans="1:3" ht="13.05" x14ac:dyDescent="0.3">
      <c r="A15" s="115" t="s">
        <v>13</v>
      </c>
      <c r="B15" s="116"/>
      <c r="C15" s="117"/>
    </row>
    <row r="16" spans="1:3" ht="13.05" x14ac:dyDescent="0.3">
      <c r="A16" s="107" t="s">
        <v>14</v>
      </c>
    </row>
    <row r="17" spans="3:3" ht="13.05" x14ac:dyDescent="0.3">
      <c r="C17" s="218"/>
    </row>
  </sheetData>
  <mergeCells count="10">
    <mergeCell ref="B11:B12"/>
    <mergeCell ref="C11:C12"/>
    <mergeCell ref="B13:B14"/>
    <mergeCell ref="C13:C14"/>
    <mergeCell ref="B5:B6"/>
    <mergeCell ref="C5:C6"/>
    <mergeCell ref="B7:B8"/>
    <mergeCell ref="C7:C8"/>
    <mergeCell ref="B9:B10"/>
    <mergeCell ref="C9:C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7337-3760-4248-A0D4-DE45122C7182}">
  <dimension ref="A1:I21"/>
  <sheetViews>
    <sheetView showGridLines="0" workbookViewId="0">
      <selection activeCell="I15" sqref="I15"/>
    </sheetView>
  </sheetViews>
  <sheetFormatPr baseColWidth="10" defaultColWidth="11.44140625" defaultRowHeight="13.8" x14ac:dyDescent="0.3"/>
  <cols>
    <col min="1" max="16384" width="11.44140625" style="382"/>
  </cols>
  <sheetData>
    <row r="1" spans="1:9" x14ac:dyDescent="0.3">
      <c r="A1" s="250" t="s">
        <v>154</v>
      </c>
    </row>
    <row r="2" spans="1:9" x14ac:dyDescent="0.3">
      <c r="A2" s="250" t="s">
        <v>1002</v>
      </c>
    </row>
    <row r="3" spans="1:9" x14ac:dyDescent="0.3">
      <c r="A3" s="429" t="s">
        <v>155</v>
      </c>
    </row>
    <row r="5" spans="1:9" x14ac:dyDescent="0.3">
      <c r="A5" s="241"/>
      <c r="B5" s="242" t="s">
        <v>156</v>
      </c>
      <c r="C5" s="243" t="s">
        <v>157</v>
      </c>
      <c r="D5" s="244" t="s">
        <v>158</v>
      </c>
      <c r="E5" s="243" t="s">
        <v>157</v>
      </c>
      <c r="F5" s="242" t="s">
        <v>159</v>
      </c>
      <c r="G5" s="243" t="s">
        <v>157</v>
      </c>
      <c r="H5" s="244" t="s">
        <v>160</v>
      </c>
      <c r="I5" s="243" t="s">
        <v>157</v>
      </c>
    </row>
    <row r="6" spans="1:9" x14ac:dyDescent="0.3">
      <c r="A6" s="245" t="s">
        <v>161</v>
      </c>
      <c r="B6" s="246">
        <v>70021.973630214008</v>
      </c>
      <c r="C6" s="247">
        <v>99.999999999999986</v>
      </c>
      <c r="D6" s="248">
        <v>78071.546373830875</v>
      </c>
      <c r="E6" s="247">
        <v>100</v>
      </c>
      <c r="F6" s="246">
        <v>82570.977491035243</v>
      </c>
      <c r="G6" s="247">
        <v>99.999999999999972</v>
      </c>
      <c r="H6" s="248">
        <v>91625.111642662174</v>
      </c>
      <c r="I6" s="247">
        <v>100.00000000000001</v>
      </c>
    </row>
    <row r="7" spans="1:9" x14ac:dyDescent="0.3">
      <c r="A7" s="227" t="s">
        <v>162</v>
      </c>
      <c r="B7" s="228">
        <v>68813.256365336012</v>
      </c>
      <c r="C7" s="229">
        <v>98.273802918979072</v>
      </c>
      <c r="D7" s="230">
        <v>76889.34572658049</v>
      </c>
      <c r="E7" s="229">
        <v>98.485747109978277</v>
      </c>
      <c r="F7" s="228">
        <v>81400.186248416503</v>
      </c>
      <c r="G7" s="229">
        <v>98.58207898441573</v>
      </c>
      <c r="H7" s="230">
        <v>90036.101078072563</v>
      </c>
      <c r="I7" s="229">
        <v>98.265747745239594</v>
      </c>
    </row>
    <row r="8" spans="1:9" x14ac:dyDescent="0.3">
      <c r="A8" s="227" t="s">
        <v>163</v>
      </c>
      <c r="B8" s="228">
        <v>863.09493332761906</v>
      </c>
      <c r="C8" s="229">
        <v>1.2326058358275116</v>
      </c>
      <c r="D8" s="230">
        <v>862.26730322523815</v>
      </c>
      <c r="E8" s="229">
        <v>1.104457825257404</v>
      </c>
      <c r="F8" s="228">
        <v>850.21258310523831</v>
      </c>
      <c r="G8" s="229">
        <v>1.0296748433159171</v>
      </c>
      <c r="H8" s="230">
        <v>1279.9816859928571</v>
      </c>
      <c r="I8" s="229">
        <v>1.3969769455613699</v>
      </c>
    </row>
    <row r="9" spans="1:9" x14ac:dyDescent="0.3">
      <c r="A9" s="227" t="s">
        <v>164</v>
      </c>
      <c r="B9" s="228">
        <v>141.64044944</v>
      </c>
      <c r="C9" s="229">
        <v>0.20228000168633223</v>
      </c>
      <c r="D9" s="230">
        <v>133.04433907000001</v>
      </c>
      <c r="E9" s="229">
        <v>0.17041335191817808</v>
      </c>
      <c r="F9" s="228">
        <v>132.13365948999999</v>
      </c>
      <c r="G9" s="229">
        <v>0.1600243372489393</v>
      </c>
      <c r="H9" s="230">
        <v>140.18114032</v>
      </c>
      <c r="I9" s="229">
        <v>0.15299423684928895</v>
      </c>
    </row>
    <row r="10" spans="1:9" x14ac:dyDescent="0.3">
      <c r="A10" s="227" t="s">
        <v>165</v>
      </c>
      <c r="B10" s="228">
        <v>20.87261952100906</v>
      </c>
      <c r="C10" s="229">
        <v>2.9808670677061104E-2</v>
      </c>
      <c r="D10" s="230">
        <v>21.713000350000002</v>
      </c>
      <c r="E10" s="229">
        <v>2.7811669370594243E-2</v>
      </c>
      <c r="F10" s="228">
        <v>22.60495782128331</v>
      </c>
      <c r="G10" s="229">
        <v>2.7376396051188249E-2</v>
      </c>
      <c r="H10" s="230">
        <v>19.360854872492805</v>
      </c>
      <c r="I10" s="229">
        <v>2.1130511630916331E-2</v>
      </c>
    </row>
    <row r="11" spans="1:9" x14ac:dyDescent="0.3">
      <c r="A11" s="227" t="s">
        <v>65</v>
      </c>
      <c r="B11" s="228">
        <v>183.10926258936024</v>
      </c>
      <c r="C11" s="229">
        <v>0.26150257283000922</v>
      </c>
      <c r="D11" s="230">
        <v>165.17600460515555</v>
      </c>
      <c r="E11" s="229">
        <v>0.21157004347555947</v>
      </c>
      <c r="F11" s="228">
        <v>165.84004220220984</v>
      </c>
      <c r="G11" s="229">
        <v>0.20084543896820786</v>
      </c>
      <c r="H11" s="230">
        <v>149.48688340427725</v>
      </c>
      <c r="I11" s="229">
        <v>0.16315056071885176</v>
      </c>
    </row>
    <row r="12" spans="1:9" x14ac:dyDescent="0.3">
      <c r="A12" s="231" t="s">
        <v>166</v>
      </c>
      <c r="B12" s="232">
        <v>51082.509671093889</v>
      </c>
      <c r="C12" s="233">
        <v>99.999999999999972</v>
      </c>
      <c r="D12" s="234">
        <v>56974.075704021197</v>
      </c>
      <c r="E12" s="233">
        <v>99.999963638106223</v>
      </c>
      <c r="F12" s="232">
        <v>62176.473822541659</v>
      </c>
      <c r="G12" s="233">
        <v>99.999965312137263</v>
      </c>
      <c r="H12" s="234">
        <v>70417.054943934811</v>
      </c>
      <c r="I12" s="233">
        <v>99.999965801728351</v>
      </c>
    </row>
    <row r="13" spans="1:9" x14ac:dyDescent="0.3">
      <c r="A13" s="227" t="s">
        <v>162</v>
      </c>
      <c r="B13" s="235">
        <v>51061.299534030462</v>
      </c>
      <c r="C13" s="229">
        <v>99.958478670683974</v>
      </c>
      <c r="D13" s="236">
        <v>56952.301824905669</v>
      </c>
      <c r="E13" s="229">
        <v>99.961782830442672</v>
      </c>
      <c r="F13" s="235">
        <v>62153.805501937626</v>
      </c>
      <c r="G13" s="229">
        <v>99.963541964974198</v>
      </c>
      <c r="H13" s="236">
        <v>70397.623909875721</v>
      </c>
      <c r="I13" s="229">
        <v>99.972405784259848</v>
      </c>
    </row>
    <row r="14" spans="1:9" x14ac:dyDescent="0.3">
      <c r="A14" s="227" t="s">
        <v>165</v>
      </c>
      <c r="B14" s="235">
        <v>20.87261952100906</v>
      </c>
      <c r="C14" s="229">
        <v>4.0860599166724708E-2</v>
      </c>
      <c r="D14" s="236">
        <v>21.713000350000002</v>
      </c>
      <c r="E14" s="229">
        <v>3.8110316107273876E-2</v>
      </c>
      <c r="F14" s="235">
        <v>22.60495782128331</v>
      </c>
      <c r="G14" s="229">
        <v>3.6356127055066342E-2</v>
      </c>
      <c r="H14" s="236">
        <v>19.360854872492805</v>
      </c>
      <c r="I14" s="229">
        <v>2.7494553539490794E-2</v>
      </c>
    </row>
    <row r="15" spans="1:9" x14ac:dyDescent="0.3">
      <c r="A15" s="227" t="s">
        <v>65</v>
      </c>
      <c r="B15" s="235">
        <v>0.33751754240505738</v>
      </c>
      <c r="C15" s="229">
        <v>6.6073014927856759E-4</v>
      </c>
      <c r="D15" s="236">
        <v>4.0161912636581906E-2</v>
      </c>
      <c r="E15" s="229">
        <v>7.0491556274158748E-5</v>
      </c>
      <c r="F15" s="235">
        <v>4.1795092853682783E-2</v>
      </c>
      <c r="G15" s="229">
        <v>6.7220107999322169E-5</v>
      </c>
      <c r="H15" s="236">
        <v>4.6097770850908271E-2</v>
      </c>
      <c r="I15" s="229">
        <v>6.5463928997897943E-5</v>
      </c>
    </row>
    <row r="16" spans="1:9" x14ac:dyDescent="0.3">
      <c r="A16" s="231" t="s">
        <v>167</v>
      </c>
      <c r="B16" s="232">
        <v>18939.463959120123</v>
      </c>
      <c r="C16" s="233">
        <v>100.00000000000001</v>
      </c>
      <c r="D16" s="234">
        <v>21097.491386662579</v>
      </c>
      <c r="E16" s="233">
        <v>99.999999999999986</v>
      </c>
      <c r="F16" s="232">
        <v>20394.525236183468</v>
      </c>
      <c r="G16" s="233">
        <v>100</v>
      </c>
      <c r="H16" s="234">
        <v>21208.080780143126</v>
      </c>
      <c r="I16" s="233">
        <v>99.999999999999986</v>
      </c>
    </row>
    <row r="17" spans="1:9" x14ac:dyDescent="0.3">
      <c r="A17" s="227" t="s">
        <v>162</v>
      </c>
      <c r="B17" s="235">
        <v>17751.95683130555</v>
      </c>
      <c r="C17" s="229">
        <v>93.729985545642961</v>
      </c>
      <c r="D17" s="236">
        <v>19937.043901674821</v>
      </c>
      <c r="E17" s="229">
        <v>94.499594934204495</v>
      </c>
      <c r="F17" s="235">
        <v>19246.380746478873</v>
      </c>
      <c r="G17" s="229">
        <v>94.37032989781207</v>
      </c>
      <c r="H17" s="236">
        <v>19638.477168196841</v>
      </c>
      <c r="I17" s="229">
        <v>92.599030396866993</v>
      </c>
    </row>
    <row r="18" spans="1:9" x14ac:dyDescent="0.3">
      <c r="A18" s="227" t="s">
        <v>163</v>
      </c>
      <c r="B18" s="235">
        <v>863.09493332761906</v>
      </c>
      <c r="C18" s="229">
        <v>4.5571244000916069</v>
      </c>
      <c r="D18" s="236">
        <v>862.26730322523815</v>
      </c>
      <c r="E18" s="229">
        <v>4.0870608141134097</v>
      </c>
      <c r="F18" s="235">
        <v>850.21258310523831</v>
      </c>
      <c r="G18" s="229">
        <v>4.1688275321889421</v>
      </c>
      <c r="H18" s="236">
        <v>1279.9816859928571</v>
      </c>
      <c r="I18" s="229">
        <v>6.0353489750533615</v>
      </c>
    </row>
    <row r="19" spans="1:9" x14ac:dyDescent="0.3">
      <c r="A19" s="227" t="s">
        <v>164</v>
      </c>
      <c r="B19" s="235">
        <v>141.64044944</v>
      </c>
      <c r="C19" s="229">
        <v>0.74785880817811823</v>
      </c>
      <c r="D19" s="236">
        <v>133.04433907000001</v>
      </c>
      <c r="E19" s="229">
        <v>0.63061686639250403</v>
      </c>
      <c r="F19" s="235">
        <v>132.13365948999999</v>
      </c>
      <c r="G19" s="229">
        <v>0.6478878912835474</v>
      </c>
      <c r="H19" s="236">
        <v>140.18114032</v>
      </c>
      <c r="I19" s="229">
        <v>0.660979849017031</v>
      </c>
    </row>
    <row r="20" spans="1:9" x14ac:dyDescent="0.3">
      <c r="A20" s="237" t="s">
        <v>65</v>
      </c>
      <c r="B20" s="238">
        <v>182.77174504695517</v>
      </c>
      <c r="C20" s="239">
        <v>0.96503124608731672</v>
      </c>
      <c r="D20" s="240">
        <v>165.13584269251896</v>
      </c>
      <c r="E20" s="239">
        <v>0.78272738528958274</v>
      </c>
      <c r="F20" s="238">
        <v>165.79824710935617</v>
      </c>
      <c r="G20" s="239">
        <v>0.81295467871544747</v>
      </c>
      <c r="H20" s="240">
        <v>149.44078563342634</v>
      </c>
      <c r="I20" s="239">
        <v>0.70464077906260136</v>
      </c>
    </row>
    <row r="21" spans="1:9" x14ac:dyDescent="0.3">
      <c r="A21" s="382" t="s">
        <v>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31D4-61F6-4ADE-8D21-2FD405890FEA}">
  <dimension ref="A1:D27"/>
  <sheetViews>
    <sheetView showGridLines="0" topLeftCell="A10" workbookViewId="0">
      <selection activeCell="D22" sqref="D22"/>
    </sheetView>
  </sheetViews>
  <sheetFormatPr baseColWidth="10" defaultColWidth="11.44140625" defaultRowHeight="13.8" x14ac:dyDescent="0.3"/>
  <cols>
    <col min="1" max="1" width="14" style="382" customWidth="1"/>
    <col min="2" max="2" width="17.33203125" style="382" bestFit="1" customWidth="1"/>
    <col min="3" max="3" width="14.6640625" style="382" bestFit="1" customWidth="1"/>
    <col min="4" max="4" width="19" style="382" bestFit="1" customWidth="1"/>
    <col min="5" max="16384" width="11.44140625" style="382"/>
  </cols>
  <sheetData>
    <row r="1" spans="1:4" x14ac:dyDescent="0.3">
      <c r="A1" s="249" t="s">
        <v>168</v>
      </c>
    </row>
    <row r="2" spans="1:4" x14ac:dyDescent="0.3">
      <c r="A2" s="250" t="s">
        <v>169</v>
      </c>
    </row>
    <row r="3" spans="1:4" x14ac:dyDescent="0.3">
      <c r="A3" s="429"/>
    </row>
    <row r="4" spans="1:4" x14ac:dyDescent="0.3">
      <c r="A4" s="892" t="s">
        <v>170</v>
      </c>
      <c r="B4" s="894" t="s">
        <v>171</v>
      </c>
      <c r="C4" s="896" t="s">
        <v>1003</v>
      </c>
      <c r="D4" s="430" t="s">
        <v>172</v>
      </c>
    </row>
    <row r="5" spans="1:4" x14ac:dyDescent="0.3">
      <c r="A5" s="893"/>
      <c r="B5" s="895"/>
      <c r="C5" s="897"/>
      <c r="D5" s="431" t="s">
        <v>173</v>
      </c>
    </row>
    <row r="6" spans="1:4" x14ac:dyDescent="0.3">
      <c r="A6" s="891" t="s">
        <v>174</v>
      </c>
      <c r="B6" s="432" t="s">
        <v>175</v>
      </c>
      <c r="C6" s="433">
        <v>655015</v>
      </c>
      <c r="D6" s="434">
        <v>923.5699525841145</v>
      </c>
    </row>
    <row r="7" spans="1:4" x14ac:dyDescent="0.3">
      <c r="A7" s="891"/>
      <c r="B7" s="432" t="s">
        <v>176</v>
      </c>
      <c r="C7" s="433">
        <v>320655</v>
      </c>
      <c r="D7" s="434">
        <v>420.51298386286368</v>
      </c>
    </row>
    <row r="8" spans="1:4" x14ac:dyDescent="0.3">
      <c r="A8" s="891"/>
      <c r="B8" s="432" t="s">
        <v>177</v>
      </c>
      <c r="C8" s="433">
        <v>1046905</v>
      </c>
      <c r="D8" s="434">
        <v>1371.7278601587027</v>
      </c>
    </row>
    <row r="9" spans="1:4" x14ac:dyDescent="0.3">
      <c r="A9" s="891"/>
      <c r="B9" s="432" t="s">
        <v>178</v>
      </c>
      <c r="C9" s="433">
        <v>158535</v>
      </c>
      <c r="D9" s="434">
        <v>221.30556888046468</v>
      </c>
    </row>
    <row r="10" spans="1:4" x14ac:dyDescent="0.3">
      <c r="A10" s="891"/>
      <c r="B10" s="432" t="s">
        <v>179</v>
      </c>
      <c r="C10" s="433">
        <v>20800</v>
      </c>
      <c r="D10" s="434">
        <v>31.41337651376093</v>
      </c>
    </row>
    <row r="11" spans="1:4" x14ac:dyDescent="0.3">
      <c r="A11" s="824"/>
      <c r="B11" s="825" t="s">
        <v>180</v>
      </c>
      <c r="C11" s="826">
        <f>+SUM(C6:C10)</f>
        <v>2201910</v>
      </c>
      <c r="D11" s="827">
        <f>+SUM(D6:D10)</f>
        <v>2968.5297419999065</v>
      </c>
    </row>
    <row r="12" spans="1:4" x14ac:dyDescent="0.3">
      <c r="A12" s="890" t="s">
        <v>181</v>
      </c>
      <c r="B12" s="432" t="s">
        <v>182</v>
      </c>
      <c r="C12" s="436">
        <v>79884.5</v>
      </c>
      <c r="D12" s="434">
        <v>2924.9794426775434</v>
      </c>
    </row>
    <row r="13" spans="1:4" x14ac:dyDescent="0.3">
      <c r="A13" s="891"/>
      <c r="B13" s="432" t="s">
        <v>183</v>
      </c>
      <c r="C13" s="436">
        <v>233.5</v>
      </c>
      <c r="D13" s="434">
        <v>8.903915777441556</v>
      </c>
    </row>
    <row r="14" spans="1:4" x14ac:dyDescent="0.3">
      <c r="A14" s="891"/>
      <c r="B14" s="432" t="s">
        <v>184</v>
      </c>
      <c r="C14" s="436">
        <v>13827.5</v>
      </c>
      <c r="D14" s="434">
        <v>546.02681633239013</v>
      </c>
    </row>
    <row r="15" spans="1:4" x14ac:dyDescent="0.3">
      <c r="A15" s="891"/>
      <c r="B15" s="432" t="s">
        <v>185</v>
      </c>
      <c r="C15" s="436">
        <v>429</v>
      </c>
      <c r="D15" s="434">
        <v>18.717447601160309</v>
      </c>
    </row>
    <row r="16" spans="1:4" x14ac:dyDescent="0.3">
      <c r="A16" s="891"/>
      <c r="B16" s="432" t="s">
        <v>186</v>
      </c>
      <c r="C16" s="436">
        <v>380</v>
      </c>
      <c r="D16" s="434">
        <v>15.720250066948191</v>
      </c>
    </row>
    <row r="17" spans="1:4" x14ac:dyDescent="0.3">
      <c r="A17" s="891"/>
      <c r="B17" s="432" t="s">
        <v>187</v>
      </c>
      <c r="C17" s="436">
        <v>1378</v>
      </c>
      <c r="D17" s="434">
        <v>61.173696342990503</v>
      </c>
    </row>
    <row r="18" spans="1:4" x14ac:dyDescent="0.3">
      <c r="A18" s="891"/>
      <c r="B18" s="432" t="s">
        <v>188</v>
      </c>
      <c r="C18" s="436">
        <v>132</v>
      </c>
      <c r="D18" s="434">
        <v>5.6246935923478896</v>
      </c>
    </row>
    <row r="19" spans="1:4" x14ac:dyDescent="0.3">
      <c r="A19" s="824"/>
      <c r="B19" s="825" t="s">
        <v>189</v>
      </c>
      <c r="C19" s="826">
        <f>+SUM(C12:C18)</f>
        <v>96264.5</v>
      </c>
      <c r="D19" s="827">
        <f>+SUM(D12:D18)</f>
        <v>3581.1462623908214</v>
      </c>
    </row>
    <row r="20" spans="1:4" x14ac:dyDescent="0.3">
      <c r="A20" s="890" t="s">
        <v>190</v>
      </c>
      <c r="B20" s="432" t="s">
        <v>191</v>
      </c>
      <c r="C20" s="437">
        <v>98450</v>
      </c>
      <c r="D20" s="434">
        <v>117.21587141408672</v>
      </c>
    </row>
    <row r="21" spans="1:4" x14ac:dyDescent="0.3">
      <c r="A21" s="891"/>
      <c r="B21" s="432" t="s">
        <v>192</v>
      </c>
      <c r="C21" s="437">
        <v>90230</v>
      </c>
      <c r="D21" s="434">
        <v>108.84052147847719</v>
      </c>
    </row>
    <row r="22" spans="1:4" x14ac:dyDescent="0.3">
      <c r="A22" s="891"/>
      <c r="B22" s="432" t="s">
        <v>193</v>
      </c>
      <c r="C22" s="437">
        <v>120897</v>
      </c>
      <c r="D22" s="434">
        <v>147.11308703071671</v>
      </c>
    </row>
    <row r="23" spans="1:4" x14ac:dyDescent="0.3">
      <c r="A23" s="891"/>
      <c r="B23" s="432" t="s">
        <v>194</v>
      </c>
      <c r="C23" s="437">
        <v>159235</v>
      </c>
      <c r="D23" s="434">
        <v>201.65740739843665</v>
      </c>
    </row>
    <row r="24" spans="1:4" x14ac:dyDescent="0.3">
      <c r="A24" s="435"/>
      <c r="B24" s="825" t="s">
        <v>195</v>
      </c>
      <c r="C24" s="826">
        <f>+C20+C21+C22+C23</f>
        <v>468812</v>
      </c>
      <c r="D24" s="827">
        <f>+SUM(D20:D23)</f>
        <v>574.82688732171732</v>
      </c>
    </row>
    <row r="25" spans="1:4" x14ac:dyDescent="0.3">
      <c r="A25" s="438" t="s">
        <v>196</v>
      </c>
      <c r="B25" s="439"/>
      <c r="C25" s="439"/>
      <c r="D25" s="440">
        <f>+D19+D11+D24</f>
        <v>7124.5028917124455</v>
      </c>
    </row>
    <row r="26" spans="1:4" x14ac:dyDescent="0.3">
      <c r="A26" s="441" t="s">
        <v>987</v>
      </c>
      <c r="B26" s="442"/>
      <c r="C26" s="442"/>
      <c r="D26" s="443"/>
    </row>
    <row r="27" spans="1:4" x14ac:dyDescent="0.3">
      <c r="A27" s="382" t="s">
        <v>86</v>
      </c>
    </row>
  </sheetData>
  <mergeCells count="6">
    <mergeCell ref="A20:A23"/>
    <mergeCell ref="A4:A5"/>
    <mergeCell ref="B4:B5"/>
    <mergeCell ref="C4:C5"/>
    <mergeCell ref="A6:A10"/>
    <mergeCell ref="A12:A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22DA5-6BDF-459A-9960-85F06F872326}">
  <dimension ref="A1:I18"/>
  <sheetViews>
    <sheetView showGridLines="0" topLeftCell="B1" workbookViewId="0">
      <selection activeCell="I8" sqref="I8"/>
    </sheetView>
  </sheetViews>
  <sheetFormatPr baseColWidth="10" defaultColWidth="11.44140625" defaultRowHeight="13.8" x14ac:dyDescent="0.3"/>
  <cols>
    <col min="1" max="1" width="25.6640625" style="382" customWidth="1"/>
    <col min="2" max="9" width="8.5546875" style="382" customWidth="1"/>
    <col min="10" max="16384" width="11.44140625" style="382"/>
  </cols>
  <sheetData>
    <row r="1" spans="1:9" x14ac:dyDescent="0.3">
      <c r="A1" s="426" t="s">
        <v>197</v>
      </c>
      <c r="B1" s="219"/>
      <c r="C1" s="219"/>
      <c r="D1" s="219"/>
      <c r="E1" s="219"/>
    </row>
    <row r="2" spans="1:9" x14ac:dyDescent="0.3">
      <c r="A2" s="426" t="s">
        <v>198</v>
      </c>
      <c r="B2" s="219"/>
      <c r="C2" s="219"/>
      <c r="D2" s="219"/>
      <c r="E2" s="219"/>
    </row>
    <row r="3" spans="1:9" x14ac:dyDescent="0.3">
      <c r="A3" s="219" t="s">
        <v>199</v>
      </c>
      <c r="B3" s="219"/>
      <c r="C3" s="219"/>
      <c r="D3" s="219"/>
      <c r="E3" s="219"/>
    </row>
    <row r="4" spans="1:9" x14ac:dyDescent="0.3">
      <c r="A4" s="219"/>
      <c r="B4" s="219"/>
      <c r="C4" s="219"/>
      <c r="D4" s="219"/>
      <c r="E4" s="219"/>
    </row>
    <row r="5" spans="1:9" x14ac:dyDescent="0.3">
      <c r="A5" s="444"/>
      <c r="B5" s="889">
        <v>2017</v>
      </c>
      <c r="C5" s="889"/>
      <c r="D5" s="889">
        <v>2018</v>
      </c>
      <c r="E5" s="889"/>
      <c r="F5" s="889">
        <v>2019</v>
      </c>
      <c r="G5" s="889"/>
      <c r="H5" s="889">
        <v>2020</v>
      </c>
      <c r="I5" s="889"/>
    </row>
    <row r="6" spans="1:9" x14ac:dyDescent="0.3">
      <c r="A6" s="444"/>
      <c r="B6" s="414" t="s">
        <v>145</v>
      </c>
      <c r="C6" s="414" t="s">
        <v>146</v>
      </c>
      <c r="D6" s="414" t="s">
        <v>145</v>
      </c>
      <c r="E6" s="414" t="s">
        <v>146</v>
      </c>
      <c r="F6" s="414" t="s">
        <v>145</v>
      </c>
      <c r="G6" s="414" t="s">
        <v>146</v>
      </c>
      <c r="H6" s="414" t="s">
        <v>145</v>
      </c>
      <c r="I6" s="414" t="s">
        <v>146</v>
      </c>
    </row>
    <row r="7" spans="1:9" x14ac:dyDescent="0.3">
      <c r="A7" s="445" t="s">
        <v>200</v>
      </c>
      <c r="B7" s="446">
        <v>30165.170106758073</v>
      </c>
      <c r="C7" s="447">
        <v>10.298031816813699</v>
      </c>
      <c r="D7" s="446">
        <v>27470.460405805938</v>
      </c>
      <c r="E7" s="447">
        <v>9.9927076699614901</v>
      </c>
      <c r="F7" s="446">
        <v>25385.561896901934</v>
      </c>
      <c r="G7" s="447">
        <v>9.5138959623344199</v>
      </c>
      <c r="H7" s="446">
        <v>23503.609466653314</v>
      </c>
      <c r="I7" s="447">
        <v>8.4727161733283207</v>
      </c>
    </row>
    <row r="8" spans="1:9" x14ac:dyDescent="0.3">
      <c r="A8" s="445" t="s">
        <v>201</v>
      </c>
      <c r="B8" s="446">
        <v>68936.177220437778</v>
      </c>
      <c r="C8" s="447">
        <v>23.5935853432382</v>
      </c>
      <c r="D8" s="446">
        <v>70247.46592434372</v>
      </c>
      <c r="E8" s="447">
        <v>25.5510502728978</v>
      </c>
      <c r="F8" s="446">
        <v>74391.191727545694</v>
      </c>
      <c r="G8" s="447">
        <v>27.914216830776901</v>
      </c>
      <c r="H8" s="446">
        <v>91625.135724077918</v>
      </c>
      <c r="I8" s="447">
        <v>33.029555329968503</v>
      </c>
    </row>
    <row r="9" spans="1:9" x14ac:dyDescent="0.3">
      <c r="A9" s="224" t="s">
        <v>202</v>
      </c>
      <c r="B9" s="448">
        <f>B7-B8</f>
        <v>-38771.007113679705</v>
      </c>
      <c r="C9" s="225">
        <f t="shared" ref="C9:I9" si="0">C7-C8</f>
        <v>-13.2955535264245</v>
      </c>
      <c r="D9" s="448">
        <f t="shared" si="0"/>
        <v>-42777.005518537786</v>
      </c>
      <c r="E9" s="225">
        <f t="shared" si="0"/>
        <v>-15.55834260293631</v>
      </c>
      <c r="F9" s="448">
        <f t="shared" si="0"/>
        <v>-49005.62983064376</v>
      </c>
      <c r="G9" s="225">
        <f t="shared" si="0"/>
        <v>-18.400320868442481</v>
      </c>
      <c r="H9" s="448">
        <f t="shared" si="0"/>
        <v>-68121.526257424601</v>
      </c>
      <c r="I9" s="225">
        <f t="shared" si="0"/>
        <v>-24.55683915664018</v>
      </c>
    </row>
    <row r="10" spans="1:9" x14ac:dyDescent="0.3">
      <c r="A10" s="382" t="s">
        <v>86</v>
      </c>
    </row>
    <row r="16" spans="1:9" x14ac:dyDescent="0.3">
      <c r="B16" s="427"/>
      <c r="C16" s="427"/>
      <c r="D16" s="427"/>
      <c r="E16" s="427"/>
      <c r="F16" s="427"/>
      <c r="G16" s="427"/>
      <c r="H16" s="427"/>
      <c r="I16" s="427"/>
    </row>
    <row r="17" spans="2:9" x14ac:dyDescent="0.3">
      <c r="B17" s="427"/>
      <c r="C17" s="427"/>
      <c r="D17" s="427"/>
      <c r="E17" s="427"/>
      <c r="F17" s="427"/>
      <c r="G17" s="427"/>
      <c r="H17" s="427"/>
      <c r="I17" s="427"/>
    </row>
    <row r="18" spans="2:9" x14ac:dyDescent="0.3">
      <c r="B18" s="427"/>
      <c r="C18" s="427"/>
      <c r="D18" s="427"/>
      <c r="E18" s="427"/>
      <c r="F18" s="427"/>
      <c r="G18" s="427"/>
      <c r="H18" s="427"/>
      <c r="I18" s="427"/>
    </row>
  </sheetData>
  <mergeCells count="4">
    <mergeCell ref="B5:C5"/>
    <mergeCell ref="D5:E5"/>
    <mergeCell ref="F5:G5"/>
    <mergeCell ref="H5:I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F3CD0-1C08-43B7-8BED-827D43B6EF83}">
  <sheetPr codeName="Hoja9"/>
  <dimension ref="A1:C14"/>
  <sheetViews>
    <sheetView workbookViewId="0">
      <selection activeCell="C11" sqref="C11"/>
    </sheetView>
  </sheetViews>
  <sheetFormatPr baseColWidth="10" defaultColWidth="10.88671875" defaultRowHeight="13.8" x14ac:dyDescent="0.3"/>
  <cols>
    <col min="1" max="1" width="25" style="25" customWidth="1"/>
    <col min="2" max="16384" width="10.88671875" style="25"/>
  </cols>
  <sheetData>
    <row r="1" spans="1:3" x14ac:dyDescent="0.3">
      <c r="A1" s="118" t="s">
        <v>203</v>
      </c>
    </row>
    <row r="2" spans="1:3" x14ac:dyDescent="0.3">
      <c r="A2" s="118" t="s">
        <v>204</v>
      </c>
    </row>
    <row r="3" spans="1:3" x14ac:dyDescent="0.3">
      <c r="A3" s="25" t="s">
        <v>205</v>
      </c>
    </row>
    <row r="5" spans="1:3" x14ac:dyDescent="0.3">
      <c r="A5" s="125"/>
      <c r="B5" s="29">
        <v>2020</v>
      </c>
      <c r="C5" s="126">
        <v>2021</v>
      </c>
    </row>
    <row r="6" spans="1:3" x14ac:dyDescent="0.3">
      <c r="A6" s="119" t="s">
        <v>206</v>
      </c>
      <c r="B6" s="127">
        <v>-3.5</v>
      </c>
      <c r="C6" s="120">
        <v>5.5</v>
      </c>
    </row>
    <row r="7" spans="1:3" x14ac:dyDescent="0.3">
      <c r="A7" s="119" t="s">
        <v>207</v>
      </c>
      <c r="B7" s="128">
        <v>-4.9000000000000004</v>
      </c>
      <c r="C7" s="120">
        <v>4.3</v>
      </c>
    </row>
    <row r="8" spans="1:3" x14ac:dyDescent="0.3">
      <c r="A8" s="121" t="s">
        <v>208</v>
      </c>
      <c r="B8" s="129">
        <v>-3.5</v>
      </c>
      <c r="C8" s="122">
        <v>5.0999999999999996</v>
      </c>
    </row>
    <row r="9" spans="1:3" x14ac:dyDescent="0.3">
      <c r="A9" s="121" t="s">
        <v>209</v>
      </c>
      <c r="B9" s="129">
        <v>-7.2</v>
      </c>
      <c r="C9" s="122">
        <v>4.2</v>
      </c>
    </row>
    <row r="10" spans="1:3" x14ac:dyDescent="0.3">
      <c r="A10" s="121" t="s">
        <v>210</v>
      </c>
      <c r="B10" s="129">
        <v>-5.0999999999999996</v>
      </c>
      <c r="C10" s="122">
        <v>3.1</v>
      </c>
    </row>
    <row r="11" spans="1:3" x14ac:dyDescent="0.3">
      <c r="A11" s="119" t="s">
        <v>211</v>
      </c>
      <c r="B11" s="128">
        <v>-2.4</v>
      </c>
      <c r="C11" s="120">
        <v>6.3</v>
      </c>
    </row>
    <row r="12" spans="1:3" x14ac:dyDescent="0.3">
      <c r="A12" s="121" t="s">
        <v>212</v>
      </c>
      <c r="B12" s="129">
        <v>2.2999999999999998</v>
      </c>
      <c r="C12" s="122">
        <v>8.1</v>
      </c>
    </row>
    <row r="13" spans="1:3" x14ac:dyDescent="0.3">
      <c r="A13" s="123" t="s">
        <v>213</v>
      </c>
      <c r="B13" s="81">
        <v>-7.4</v>
      </c>
      <c r="C13" s="124">
        <v>4.0999999999999996</v>
      </c>
    </row>
    <row r="14" spans="1:3" x14ac:dyDescent="0.3">
      <c r="A14" s="415" t="s">
        <v>214</v>
      </c>
      <c r="B14" s="415"/>
      <c r="C14" s="4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044D8-650D-49BC-BFE3-4FCBA419D51F}">
  <sheetPr codeName="Hoja10"/>
  <dimension ref="A1:D15"/>
  <sheetViews>
    <sheetView zoomScaleNormal="100" workbookViewId="0">
      <selection activeCell="C9" sqref="C9:C10"/>
    </sheetView>
  </sheetViews>
  <sheetFormatPr baseColWidth="10" defaultColWidth="11.44140625" defaultRowHeight="13.8" x14ac:dyDescent="0.3"/>
  <cols>
    <col min="1" max="1" width="34.109375" style="107" bestFit="1" customWidth="1"/>
    <col min="2" max="16384" width="11.44140625" style="107"/>
  </cols>
  <sheetData>
    <row r="1" spans="1:4" ht="13.05" x14ac:dyDescent="0.3">
      <c r="A1" s="108" t="s">
        <v>215</v>
      </c>
    </row>
    <row r="2" spans="1:4" x14ac:dyDescent="0.3">
      <c r="A2" s="108" t="s">
        <v>216</v>
      </c>
    </row>
    <row r="4" spans="1:4" ht="13.05" x14ac:dyDescent="0.3">
      <c r="A4" s="112"/>
      <c r="B4" s="113" t="s">
        <v>2</v>
      </c>
      <c r="C4" s="114" t="s">
        <v>3</v>
      </c>
    </row>
    <row r="5" spans="1:4" ht="13.95" customHeight="1" x14ac:dyDescent="0.3">
      <c r="A5" s="109" t="s">
        <v>4</v>
      </c>
      <c r="B5" s="840">
        <v>5</v>
      </c>
      <c r="C5" s="840">
        <v>4.9770974166589923</v>
      </c>
      <c r="D5" s="898"/>
    </row>
    <row r="6" spans="1:4" ht="13.95" customHeight="1" x14ac:dyDescent="0.3">
      <c r="A6" s="110" t="s">
        <v>5</v>
      </c>
      <c r="B6" s="841"/>
      <c r="C6" s="841"/>
      <c r="D6" s="898"/>
    </row>
    <row r="7" spans="1:4" ht="13.95" customHeight="1" x14ac:dyDescent="0.3">
      <c r="A7" s="109" t="s">
        <v>6</v>
      </c>
      <c r="B7" s="841">
        <v>6.5</v>
      </c>
      <c r="C7" s="841">
        <v>8.7628337687814195</v>
      </c>
    </row>
    <row r="8" spans="1:4" ht="13.95" customHeight="1" x14ac:dyDescent="0.3">
      <c r="A8" s="110" t="s">
        <v>5</v>
      </c>
      <c r="B8" s="841"/>
      <c r="C8" s="841"/>
    </row>
    <row r="9" spans="1:4" ht="13.95" customHeight="1" x14ac:dyDescent="0.3">
      <c r="A9" s="109" t="s">
        <v>7</v>
      </c>
      <c r="B9" s="841">
        <v>2.2999999999999998</v>
      </c>
      <c r="C9" s="841">
        <v>2.9969292385777067</v>
      </c>
    </row>
    <row r="10" spans="1:4" ht="13.95" customHeight="1" x14ac:dyDescent="0.3">
      <c r="A10" s="110" t="s">
        <v>8</v>
      </c>
      <c r="B10" s="841"/>
      <c r="C10" s="841"/>
    </row>
    <row r="11" spans="1:4" ht="13.95" customHeight="1" x14ac:dyDescent="0.3">
      <c r="A11" s="109" t="s">
        <v>9</v>
      </c>
      <c r="B11" s="836">
        <v>766</v>
      </c>
      <c r="C11" s="837">
        <v>723</v>
      </c>
    </row>
    <row r="12" spans="1:4" ht="13.95" customHeight="1" x14ac:dyDescent="0.3">
      <c r="A12" s="110" t="s">
        <v>10</v>
      </c>
      <c r="B12" s="836"/>
      <c r="C12" s="837"/>
    </row>
    <row r="13" spans="1:4" ht="13.95" customHeight="1" x14ac:dyDescent="0.3">
      <c r="A13" s="109" t="s">
        <v>11</v>
      </c>
      <c r="B13" s="836">
        <v>288</v>
      </c>
      <c r="C13" s="837">
        <v>335</v>
      </c>
    </row>
    <row r="14" spans="1:4" ht="13.95" customHeight="1" x14ac:dyDescent="0.3">
      <c r="A14" s="111" t="s">
        <v>12</v>
      </c>
      <c r="B14" s="838"/>
      <c r="C14" s="839"/>
    </row>
    <row r="15" spans="1:4" ht="13.05" x14ac:dyDescent="0.3">
      <c r="A15" s="107" t="s">
        <v>14</v>
      </c>
    </row>
  </sheetData>
  <mergeCells count="11">
    <mergeCell ref="D5:D6"/>
    <mergeCell ref="B11:B12"/>
    <mergeCell ref="C11:C12"/>
    <mergeCell ref="B13:B14"/>
    <mergeCell ref="C13:C14"/>
    <mergeCell ref="B5:B6"/>
    <mergeCell ref="C5:C6"/>
    <mergeCell ref="B7:B8"/>
    <mergeCell ref="C7:C8"/>
    <mergeCell ref="B9:B10"/>
    <mergeCell ref="C9:C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4A1B-447B-408D-A7CA-22F4F775381E}">
  <sheetPr codeName="Hoja11"/>
  <dimension ref="A1:R30"/>
  <sheetViews>
    <sheetView topLeftCell="B10" zoomScaleNormal="100" workbookViewId="0">
      <selection activeCell="B16" sqref="B16"/>
    </sheetView>
  </sheetViews>
  <sheetFormatPr baseColWidth="10" defaultColWidth="10.88671875" defaultRowHeight="13.8" x14ac:dyDescent="0.3"/>
  <cols>
    <col min="1" max="1" width="44.109375" style="4" bestFit="1" customWidth="1"/>
    <col min="2" max="3" width="10.88671875" style="4"/>
    <col min="4" max="4" width="11.6640625" style="4" customWidth="1"/>
    <col min="5" max="6" width="7.88671875" style="4" customWidth="1"/>
    <col min="7" max="7" width="10.88671875" style="4"/>
    <col min="8" max="8" width="13" style="4" customWidth="1"/>
    <col min="9" max="9" width="11.77734375" style="4" bestFit="1" customWidth="1"/>
    <col min="10" max="10" width="11.6640625" style="4" bestFit="1" customWidth="1"/>
    <col min="11" max="16384" width="10.88671875" style="4"/>
  </cols>
  <sheetData>
    <row r="1" spans="1:18" ht="13.05" x14ac:dyDescent="0.3">
      <c r="A1" s="1" t="s">
        <v>217</v>
      </c>
      <c r="H1" s="88"/>
    </row>
    <row r="2" spans="1:18" x14ac:dyDescent="0.3">
      <c r="A2" s="1" t="s">
        <v>218</v>
      </c>
    </row>
    <row r="3" spans="1:18" x14ac:dyDescent="0.3">
      <c r="A3" s="2" t="s">
        <v>219</v>
      </c>
      <c r="I3" s="88"/>
    </row>
    <row r="4" spans="1:18" ht="13.05" x14ac:dyDescent="0.3">
      <c r="A4" s="2"/>
    </row>
    <row r="5" spans="1:18" ht="69" x14ac:dyDescent="0.3">
      <c r="A5" s="899"/>
      <c r="B5" s="406" t="s">
        <v>130</v>
      </c>
      <c r="C5" s="408" t="s">
        <v>131</v>
      </c>
      <c r="D5" s="406" t="s">
        <v>220</v>
      </c>
      <c r="E5" s="863" t="s">
        <v>221</v>
      </c>
      <c r="F5" s="864"/>
    </row>
    <row r="6" spans="1:18" x14ac:dyDescent="0.3">
      <c r="A6" s="900"/>
      <c r="B6" s="5" t="s">
        <v>22</v>
      </c>
      <c r="C6" s="6" t="s">
        <v>23</v>
      </c>
      <c r="D6" s="407" t="s">
        <v>95</v>
      </c>
      <c r="E6" s="901"/>
      <c r="F6" s="902"/>
    </row>
    <row r="7" spans="1:18" ht="39" x14ac:dyDescent="0.3">
      <c r="A7" s="7"/>
      <c r="B7" s="416" t="s">
        <v>44</v>
      </c>
      <c r="C7" s="409" t="s">
        <v>44</v>
      </c>
      <c r="D7" s="416" t="s">
        <v>44</v>
      </c>
      <c r="E7" s="409" t="s">
        <v>96</v>
      </c>
      <c r="F7" s="410" t="s">
        <v>46</v>
      </c>
    </row>
    <row r="8" spans="1:18" ht="13.05" x14ac:dyDescent="0.3">
      <c r="A8" s="8" t="s">
        <v>222</v>
      </c>
      <c r="B8" s="350">
        <v>46973264.775383182</v>
      </c>
      <c r="C8" s="259">
        <v>48969423.959139749</v>
      </c>
      <c r="D8" s="263">
        <v>1996159.1837565675</v>
      </c>
      <c r="E8" s="265">
        <v>19.292610901032447</v>
      </c>
      <c r="F8" s="268">
        <v>22.770336746962304</v>
      </c>
      <c r="H8" s="88"/>
      <c r="I8" s="88"/>
      <c r="J8" s="88"/>
      <c r="K8" s="88"/>
      <c r="L8" s="88"/>
      <c r="N8" s="88"/>
      <c r="O8" s="88"/>
      <c r="P8" s="88"/>
      <c r="Q8" s="88"/>
      <c r="R8" s="88"/>
    </row>
    <row r="9" spans="1:18" ht="13.05" x14ac:dyDescent="0.3">
      <c r="A9" s="9" t="s">
        <v>223</v>
      </c>
      <c r="B9" s="351">
        <v>38394547.395999998</v>
      </c>
      <c r="C9" s="260">
        <v>40305982.910000011</v>
      </c>
      <c r="D9" s="261">
        <v>1911435.5140000135</v>
      </c>
      <c r="E9" s="266">
        <v>21.142454425590596</v>
      </c>
      <c r="F9" s="269">
        <v>18.741915456138656</v>
      </c>
      <c r="H9" s="88"/>
      <c r="I9" s="88"/>
      <c r="J9" s="88"/>
      <c r="K9" s="88"/>
      <c r="L9" s="88"/>
      <c r="N9" s="88"/>
      <c r="O9" s="88"/>
      <c r="P9" s="88"/>
      <c r="Q9" s="88"/>
      <c r="R9" s="88"/>
    </row>
    <row r="10" spans="1:18" x14ac:dyDescent="0.3">
      <c r="A10" s="9" t="s">
        <v>224</v>
      </c>
      <c r="B10" s="351">
        <v>1273357.5049999999</v>
      </c>
      <c r="C10" s="260">
        <v>1673142.8130000001</v>
      </c>
      <c r="D10" s="261">
        <v>399785.30800000019</v>
      </c>
      <c r="E10" s="266">
        <v>21.369096716385251</v>
      </c>
      <c r="F10" s="269">
        <v>0.77799619022594391</v>
      </c>
      <c r="H10" s="88"/>
      <c r="I10" s="88"/>
      <c r="J10" s="88"/>
      <c r="K10" s="88"/>
      <c r="L10" s="88"/>
      <c r="N10" s="88"/>
      <c r="O10" s="88"/>
      <c r="P10" s="88"/>
      <c r="Q10" s="88"/>
      <c r="R10" s="88"/>
    </row>
    <row r="11" spans="1:18" x14ac:dyDescent="0.3">
      <c r="A11" s="9" t="s">
        <v>225</v>
      </c>
      <c r="B11" s="351">
        <v>37121189.890999995</v>
      </c>
      <c r="C11" s="260">
        <v>38632840.09700001</v>
      </c>
      <c r="D11" s="261">
        <v>1511650.2060000151</v>
      </c>
      <c r="E11" s="266">
        <v>21.132657936618315</v>
      </c>
      <c r="F11" s="269">
        <v>17.963919265912711</v>
      </c>
      <c r="H11" s="88"/>
      <c r="I11" s="88"/>
      <c r="J11" s="88"/>
      <c r="K11" s="88"/>
      <c r="L11" s="88"/>
      <c r="N11" s="88"/>
      <c r="O11" s="88"/>
      <c r="P11" s="88"/>
      <c r="Q11" s="88"/>
      <c r="R11" s="88"/>
    </row>
    <row r="12" spans="1:18" ht="13.05" x14ac:dyDescent="0.3">
      <c r="A12" s="9" t="s">
        <v>101</v>
      </c>
      <c r="B12" s="352">
        <v>1272862.2</v>
      </c>
      <c r="C12" s="260">
        <v>1530952.5</v>
      </c>
      <c r="D12" s="261">
        <v>258090.30000000005</v>
      </c>
      <c r="E12" s="266">
        <v>45.826364494827352</v>
      </c>
      <c r="F12" s="269">
        <v>0.71187898795157079</v>
      </c>
      <c r="H12" s="88"/>
      <c r="I12" s="88"/>
      <c r="J12" s="88"/>
      <c r="K12" s="88"/>
      <c r="L12" s="88"/>
      <c r="N12" s="88"/>
      <c r="O12" s="88"/>
      <c r="P12" s="88"/>
      <c r="Q12" s="88"/>
      <c r="R12" s="88"/>
    </row>
    <row r="13" spans="1:18" ht="13.05" x14ac:dyDescent="0.3">
      <c r="A13" s="9" t="s">
        <v>226</v>
      </c>
      <c r="B13" s="351">
        <v>3336821.5746745924</v>
      </c>
      <c r="C13" s="260">
        <v>3322277.8782559112</v>
      </c>
      <c r="D13" s="261">
        <v>-14543.696418681182</v>
      </c>
      <c r="E13" s="266">
        <v>3.8857082269469156</v>
      </c>
      <c r="F13" s="269">
        <v>1.5448289961097488</v>
      </c>
      <c r="H13" s="88"/>
      <c r="I13" s="88"/>
      <c r="J13" s="88"/>
      <c r="K13" s="88"/>
      <c r="L13" s="88"/>
      <c r="N13" s="88"/>
      <c r="O13" s="88"/>
      <c r="P13" s="88"/>
      <c r="Q13" s="88"/>
      <c r="R13" s="88"/>
    </row>
    <row r="14" spans="1:18" ht="13.05" x14ac:dyDescent="0.3">
      <c r="A14" s="9" t="s">
        <v>227</v>
      </c>
      <c r="B14" s="351">
        <v>166954.21797765861</v>
      </c>
      <c r="C14" s="260">
        <v>127274.28906886645</v>
      </c>
      <c r="D14" s="261">
        <v>-39679.928908792164</v>
      </c>
      <c r="E14" s="266">
        <v>8.5879985006379389</v>
      </c>
      <c r="F14" s="269">
        <v>5.918138681285038E-2</v>
      </c>
      <c r="H14" s="88"/>
      <c r="I14" s="88"/>
      <c r="J14" s="88"/>
      <c r="K14" s="88"/>
      <c r="L14" s="88"/>
      <c r="N14" s="88"/>
      <c r="O14" s="88"/>
      <c r="P14" s="88"/>
      <c r="Q14" s="88"/>
      <c r="R14" s="88"/>
    </row>
    <row r="15" spans="1:18" ht="13.05" x14ac:dyDescent="0.3">
      <c r="A15" s="9" t="s">
        <v>228</v>
      </c>
      <c r="B15" s="352">
        <v>1196794.3888634683</v>
      </c>
      <c r="C15" s="260">
        <v>1299549.2373057487</v>
      </c>
      <c r="D15" s="261">
        <v>102754.84844228043</v>
      </c>
      <c r="E15" s="266">
        <v>46.391932801449713</v>
      </c>
      <c r="F15" s="269">
        <v>0.6042785754923502</v>
      </c>
      <c r="H15" s="88"/>
      <c r="I15" s="88"/>
      <c r="J15" s="88"/>
      <c r="K15" s="88"/>
      <c r="L15" s="88"/>
      <c r="N15" s="88"/>
      <c r="O15" s="88"/>
      <c r="P15" s="88"/>
      <c r="Q15" s="88"/>
      <c r="R15" s="88"/>
    </row>
    <row r="16" spans="1:18" x14ac:dyDescent="0.3">
      <c r="A16" s="9" t="s">
        <v>229</v>
      </c>
      <c r="B16" s="351">
        <v>940417.98667366011</v>
      </c>
      <c r="C16" s="260">
        <v>823480.94476049975</v>
      </c>
      <c r="D16" s="261">
        <v>-116937.04191316036</v>
      </c>
      <c r="E16" s="266">
        <v>2.6364909694559069</v>
      </c>
      <c r="F16" s="269">
        <v>0.38291114946643212</v>
      </c>
      <c r="H16" s="88"/>
      <c r="I16" s="88"/>
      <c r="J16" s="88"/>
      <c r="K16" s="88"/>
      <c r="L16" s="88"/>
      <c r="N16" s="88"/>
      <c r="O16" s="88"/>
      <c r="P16" s="88"/>
      <c r="Q16" s="88"/>
      <c r="R16" s="88"/>
    </row>
    <row r="17" spans="1:18" ht="13.05" x14ac:dyDescent="0.3">
      <c r="A17" s="9" t="s">
        <v>230</v>
      </c>
      <c r="B17" s="351">
        <v>1664867.011193793</v>
      </c>
      <c r="C17" s="260">
        <v>1559906.1997487138</v>
      </c>
      <c r="D17" s="261">
        <v>-104960.81144507928</v>
      </c>
      <c r="E17" s="266">
        <v>-9.4743962578409668</v>
      </c>
      <c r="F17" s="269">
        <v>0.72534219499069708</v>
      </c>
      <c r="H17" s="88"/>
      <c r="I17" s="88"/>
      <c r="J17" s="88"/>
      <c r="K17" s="88"/>
      <c r="L17" s="88"/>
      <c r="N17" s="88"/>
      <c r="O17" s="88"/>
      <c r="P17" s="88"/>
      <c r="Q17" s="88"/>
      <c r="R17" s="88"/>
    </row>
    <row r="18" spans="1:18" ht="13.05" x14ac:dyDescent="0.3">
      <c r="A18" s="8" t="s">
        <v>38</v>
      </c>
      <c r="B18" s="351">
        <v>18903.021000000001</v>
      </c>
      <c r="C18" s="260">
        <v>18896.141</v>
      </c>
      <c r="D18" s="261">
        <v>-6.8800000000010186</v>
      </c>
      <c r="E18" s="266">
        <v>24.907210397193147</v>
      </c>
      <c r="F18" s="269">
        <v>8.7865336979887892E-3</v>
      </c>
      <c r="H18" s="88"/>
      <c r="I18" s="88"/>
      <c r="J18" s="88"/>
      <c r="K18" s="88"/>
      <c r="L18" s="88"/>
      <c r="N18" s="88"/>
      <c r="O18" s="88"/>
      <c r="P18" s="88"/>
      <c r="Q18" s="88"/>
      <c r="R18" s="88"/>
    </row>
    <row r="19" spans="1:18" x14ac:dyDescent="0.3">
      <c r="A19" s="9" t="s">
        <v>231</v>
      </c>
      <c r="B19" s="351">
        <v>18903.021000000001</v>
      </c>
      <c r="C19" s="260">
        <v>18896.141</v>
      </c>
      <c r="D19" s="261">
        <v>-6.8800000000010186</v>
      </c>
      <c r="E19" s="266">
        <v>24.907210397193147</v>
      </c>
      <c r="F19" s="269">
        <v>8.7865336979887892E-3</v>
      </c>
      <c r="H19" s="88"/>
      <c r="I19" s="88"/>
      <c r="J19" s="88"/>
      <c r="K19" s="88"/>
      <c r="L19" s="88"/>
      <c r="N19" s="88"/>
      <c r="O19" s="88"/>
      <c r="P19" s="88"/>
      <c r="Q19" s="88"/>
      <c r="R19" s="88"/>
    </row>
    <row r="20" spans="1:18" ht="13.05" x14ac:dyDescent="0.3">
      <c r="A20" s="11" t="s">
        <v>40</v>
      </c>
      <c r="B20" s="353">
        <v>46992167.79638318</v>
      </c>
      <c r="C20" s="262">
        <v>48988320.100139752</v>
      </c>
      <c r="D20" s="264">
        <v>1996152.3037565723</v>
      </c>
      <c r="E20" s="267">
        <v>19.294679293374074</v>
      </c>
      <c r="F20" s="270">
        <v>22.779123280660297</v>
      </c>
      <c r="H20" s="88"/>
      <c r="I20" s="88"/>
      <c r="J20" s="88"/>
      <c r="K20" s="88"/>
      <c r="L20" s="88"/>
      <c r="N20" s="88"/>
      <c r="O20" s="88"/>
      <c r="P20" s="88"/>
      <c r="Q20" s="88"/>
      <c r="R20" s="88"/>
    </row>
    <row r="21" spans="1:18" x14ac:dyDescent="0.3">
      <c r="A21" s="3" t="s">
        <v>41</v>
      </c>
      <c r="C21" s="167"/>
    </row>
    <row r="22" spans="1:18" ht="13.05" x14ac:dyDescent="0.3">
      <c r="C22" s="90"/>
    </row>
    <row r="23" spans="1:18" ht="13.05" x14ac:dyDescent="0.3">
      <c r="B23" s="167"/>
      <c r="C23" s="167"/>
      <c r="D23" s="88"/>
    </row>
    <row r="24" spans="1:18" ht="13.05" x14ac:dyDescent="0.3">
      <c r="C24" s="90"/>
      <c r="E24" s="167"/>
      <c r="F24" s="286"/>
      <c r="I24" s="90"/>
    </row>
    <row r="30" spans="1:18" ht="13.05" x14ac:dyDescent="0.3">
      <c r="D30" s="23"/>
    </row>
  </sheetData>
  <mergeCells count="2">
    <mergeCell ref="A5:A6"/>
    <mergeCell ref="E5:F6"/>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C7E2-6D51-43E7-A94D-42B34B032108}">
  <sheetPr codeName="Hoja12"/>
  <dimension ref="A1:I22"/>
  <sheetViews>
    <sheetView workbookViewId="0">
      <selection activeCell="B12" sqref="B12"/>
    </sheetView>
  </sheetViews>
  <sheetFormatPr baseColWidth="10" defaultColWidth="10.88671875" defaultRowHeight="13.8" x14ac:dyDescent="0.3"/>
  <cols>
    <col min="1" max="1" width="65.44140625" style="4" customWidth="1"/>
    <col min="2" max="4" width="10.88671875" style="4"/>
    <col min="5" max="5" width="12.21875" style="4" customWidth="1"/>
    <col min="6" max="16384" width="10.88671875" style="4"/>
  </cols>
  <sheetData>
    <row r="1" spans="1:9" ht="13.05" x14ac:dyDescent="0.3">
      <c r="A1" s="1" t="s">
        <v>232</v>
      </c>
    </row>
    <row r="2" spans="1:9" ht="15" customHeight="1" x14ac:dyDescent="0.3">
      <c r="A2" s="1" t="s">
        <v>233</v>
      </c>
    </row>
    <row r="3" spans="1:9" ht="13.05" x14ac:dyDescent="0.3">
      <c r="A3" s="2" t="s">
        <v>234</v>
      </c>
    </row>
    <row r="4" spans="1:9" ht="13.05" x14ac:dyDescent="0.3">
      <c r="A4" s="2"/>
    </row>
    <row r="5" spans="1:9" x14ac:dyDescent="0.3">
      <c r="A5" s="14" t="s">
        <v>69</v>
      </c>
      <c r="B5" s="15" t="s">
        <v>235</v>
      </c>
      <c r="C5" s="16" t="s">
        <v>236</v>
      </c>
    </row>
    <row r="6" spans="1:9" x14ac:dyDescent="0.3">
      <c r="A6" s="12" t="s">
        <v>237</v>
      </c>
      <c r="B6" s="184">
        <v>1631460.26</v>
      </c>
      <c r="C6" s="215">
        <v>0.76155235200561355</v>
      </c>
      <c r="E6" s="88"/>
      <c r="F6" s="88"/>
      <c r="H6" s="763"/>
      <c r="I6" s="763"/>
    </row>
    <row r="7" spans="1:9" x14ac:dyDescent="0.3">
      <c r="A7" s="12" t="s">
        <v>238</v>
      </c>
      <c r="B7" s="184">
        <v>372261.69548387005</v>
      </c>
      <c r="C7" s="215">
        <v>0.17376872529971321</v>
      </c>
      <c r="E7" s="88"/>
      <c r="F7" s="88"/>
      <c r="H7" s="763"/>
      <c r="I7" s="763"/>
    </row>
    <row r="8" spans="1:9" x14ac:dyDescent="0.3">
      <c r="A8" s="12" t="s">
        <v>239</v>
      </c>
      <c r="B8" s="184">
        <v>103364.414</v>
      </c>
      <c r="C8" s="215">
        <v>4.8249665974322883E-2</v>
      </c>
      <c r="E8" s="88"/>
      <c r="F8" s="88"/>
      <c r="H8" s="763"/>
      <c r="I8" s="763"/>
    </row>
    <row r="9" spans="1:9" x14ac:dyDescent="0.3">
      <c r="A9" s="12" t="s">
        <v>240</v>
      </c>
      <c r="B9" s="184">
        <v>-294230.72700000001</v>
      </c>
      <c r="C9" s="215">
        <v>-0.1373445052098122</v>
      </c>
      <c r="E9" s="88"/>
      <c r="F9" s="88"/>
      <c r="H9" s="763"/>
      <c r="I9" s="763"/>
    </row>
    <row r="10" spans="1:9" ht="12" customHeight="1" x14ac:dyDescent="0.3">
      <c r="A10" s="12" t="s">
        <v>241</v>
      </c>
      <c r="B10" s="184">
        <v>4317.2449999999999</v>
      </c>
      <c r="C10" s="215">
        <v>2.0152547779095E-3</v>
      </c>
      <c r="E10" s="88"/>
      <c r="F10" s="88"/>
      <c r="H10" s="763"/>
      <c r="I10" s="763"/>
    </row>
    <row r="11" spans="1:9" x14ac:dyDescent="0.3">
      <c r="A11" s="12" t="s">
        <v>242</v>
      </c>
      <c r="B11" s="184">
        <v>-672463.97855052236</v>
      </c>
      <c r="C11" s="215">
        <v>-0.31390070420973831</v>
      </c>
      <c r="E11" s="88"/>
      <c r="F11" s="88"/>
      <c r="H11" s="763"/>
      <c r="I11" s="763"/>
    </row>
    <row r="12" spans="1:9" x14ac:dyDescent="0.3">
      <c r="A12" s="12" t="s">
        <v>243</v>
      </c>
      <c r="B12" s="184">
        <v>-50406.14</v>
      </c>
      <c r="C12" s="215">
        <v>-2.3529175312259357E-2</v>
      </c>
      <c r="E12" s="88"/>
      <c r="F12" s="88"/>
      <c r="H12" s="763"/>
      <c r="I12" s="763"/>
    </row>
    <row r="13" spans="1:9" x14ac:dyDescent="0.3">
      <c r="A13" s="12" t="s">
        <v>244</v>
      </c>
      <c r="B13" s="184">
        <v>-175848.46666666667</v>
      </c>
      <c r="C13" s="215">
        <v>-8.2084630971385561E-2</v>
      </c>
      <c r="E13" s="88"/>
      <c r="F13" s="88"/>
      <c r="H13" s="763"/>
      <c r="I13" s="763"/>
    </row>
    <row r="14" spans="1:9" x14ac:dyDescent="0.3">
      <c r="A14" s="12" t="s">
        <v>1011</v>
      </c>
      <c r="B14" s="184">
        <v>-65057.764237420757</v>
      </c>
      <c r="C14" s="215">
        <v>-3.0368434086916994E-2</v>
      </c>
      <c r="E14" s="88"/>
      <c r="F14" s="88"/>
      <c r="H14" s="763"/>
      <c r="I14" s="763"/>
    </row>
    <row r="15" spans="1:9" ht="13.05" x14ac:dyDescent="0.3">
      <c r="A15" s="13" t="s">
        <v>245</v>
      </c>
      <c r="B15" s="216">
        <v>853396.53802926047</v>
      </c>
      <c r="C15" s="217">
        <v>0.39835854826744677</v>
      </c>
      <c r="E15" s="88"/>
      <c r="F15" s="88"/>
      <c r="H15" s="763"/>
      <c r="I15" s="763"/>
    </row>
    <row r="16" spans="1:9" x14ac:dyDescent="0.3">
      <c r="A16" s="331" t="s">
        <v>246</v>
      </c>
    </row>
    <row r="17" spans="1:3" x14ac:dyDescent="0.3">
      <c r="A17" s="2" t="s">
        <v>247</v>
      </c>
    </row>
    <row r="18" spans="1:3" x14ac:dyDescent="0.3">
      <c r="A18" s="4" t="s">
        <v>41</v>
      </c>
    </row>
    <row r="19" spans="1:3" ht="13.05" x14ac:dyDescent="0.3">
      <c r="C19" s="23"/>
    </row>
    <row r="21" spans="1:3" ht="13.05" x14ac:dyDescent="0.3">
      <c r="B21" s="23"/>
    </row>
    <row r="22" spans="1:3" ht="13.05" x14ac:dyDescent="0.3">
      <c r="B22" s="2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79A09-F2B1-4AB4-BB9A-8EA88EC54708}">
  <sheetPr codeName="Hoja13"/>
  <dimension ref="A1:R24"/>
  <sheetViews>
    <sheetView zoomScaleNormal="100" workbookViewId="0">
      <selection activeCell="B12" sqref="B12"/>
    </sheetView>
  </sheetViews>
  <sheetFormatPr baseColWidth="10" defaultColWidth="10.88671875" defaultRowHeight="13.8" x14ac:dyDescent="0.3"/>
  <cols>
    <col min="1" max="1" width="36.109375" style="4" bestFit="1" customWidth="1"/>
    <col min="2" max="2" width="10.88671875" style="4"/>
    <col min="3" max="3" width="10.5546875" style="4" bestFit="1" customWidth="1"/>
    <col min="4" max="4" width="18.88671875" style="4" bestFit="1" customWidth="1"/>
    <col min="5" max="5" width="10.88671875" style="4"/>
    <col min="6" max="6" width="10.88671875" style="88"/>
    <col min="7" max="9" width="10.88671875" style="4"/>
    <col min="10" max="10" width="10.88671875" style="88"/>
    <col min="11" max="16384" width="10.88671875" style="4"/>
  </cols>
  <sheetData>
    <row r="1" spans="1:18" ht="13.05" x14ac:dyDescent="0.3">
      <c r="A1" s="1" t="s">
        <v>248</v>
      </c>
    </row>
    <row r="2" spans="1:18" x14ac:dyDescent="0.3">
      <c r="A2" s="1" t="s">
        <v>249</v>
      </c>
    </row>
    <row r="3" spans="1:18" x14ac:dyDescent="0.3">
      <c r="A3" s="2" t="s">
        <v>250</v>
      </c>
    </row>
    <row r="4" spans="1:18" ht="13.05" x14ac:dyDescent="0.3">
      <c r="A4" s="2"/>
    </row>
    <row r="5" spans="1:18" ht="39" customHeight="1" x14ac:dyDescent="0.3">
      <c r="A5" s="903" t="s">
        <v>69</v>
      </c>
      <c r="B5" s="861" t="s">
        <v>251</v>
      </c>
      <c r="C5" s="861" t="s">
        <v>252</v>
      </c>
      <c r="D5" s="861" t="s">
        <v>988</v>
      </c>
    </row>
    <row r="6" spans="1:18" x14ac:dyDescent="0.3">
      <c r="A6" s="904"/>
      <c r="B6" s="905"/>
      <c r="C6" s="905"/>
      <c r="D6" s="905"/>
    </row>
    <row r="7" spans="1:18" ht="13.05" x14ac:dyDescent="0.3">
      <c r="A7" s="8" t="s">
        <v>47</v>
      </c>
      <c r="B7" s="17">
        <v>15899530.142999999</v>
      </c>
      <c r="C7" s="20">
        <v>23.290436914317137</v>
      </c>
      <c r="D7" s="20">
        <v>-3.1858476983073092</v>
      </c>
      <c r="G7" s="286"/>
      <c r="H7" s="286"/>
      <c r="L7" s="23"/>
      <c r="P7" s="23"/>
      <c r="Q7" s="23"/>
      <c r="R7" s="23"/>
    </row>
    <row r="8" spans="1:18" x14ac:dyDescent="0.3">
      <c r="A8" s="9" t="s">
        <v>72</v>
      </c>
      <c r="B8" s="18">
        <v>1673142.8130000001</v>
      </c>
      <c r="C8" s="21">
        <v>21.369096739090686</v>
      </c>
      <c r="D8" s="21">
        <v>21.369096739090686</v>
      </c>
      <c r="G8" s="286"/>
      <c r="H8" s="286"/>
      <c r="L8" s="23"/>
      <c r="P8" s="23"/>
      <c r="Q8" s="23"/>
      <c r="R8" s="23"/>
    </row>
    <row r="9" spans="1:18" ht="13.05" x14ac:dyDescent="0.3">
      <c r="A9" s="9" t="s">
        <v>73</v>
      </c>
      <c r="B9" s="18">
        <v>14226387.329999998</v>
      </c>
      <c r="C9" s="21">
        <v>23.520408005135486</v>
      </c>
      <c r="D9" s="21">
        <v>-5.7401587446275322</v>
      </c>
      <c r="G9" s="286"/>
      <c r="H9" s="286"/>
      <c r="L9" s="23"/>
      <c r="P9" s="23"/>
      <c r="Q9" s="23"/>
      <c r="R9" s="23"/>
    </row>
    <row r="10" spans="1:18" ht="13.05" x14ac:dyDescent="0.3">
      <c r="A10" s="8" t="s">
        <v>53</v>
      </c>
      <c r="B10" s="17">
        <v>19926349.359999999</v>
      </c>
      <c r="C10" s="20">
        <v>21.192329614226857</v>
      </c>
      <c r="D10" s="20">
        <v>16.210474858722357</v>
      </c>
      <c r="E10" s="401"/>
      <c r="G10" s="286"/>
      <c r="H10" s="286"/>
      <c r="L10" s="23"/>
      <c r="P10" s="23"/>
      <c r="Q10" s="23"/>
      <c r="R10" s="23"/>
    </row>
    <row r="11" spans="1:18" x14ac:dyDescent="0.3">
      <c r="A11" s="8" t="s">
        <v>57</v>
      </c>
      <c r="B11" s="17">
        <v>2988096.4309999999</v>
      </c>
      <c r="C11" s="20">
        <v>1.6182258315325493</v>
      </c>
      <c r="D11" s="20">
        <v>1.6182258315325493</v>
      </c>
      <c r="G11" s="286"/>
      <c r="H11" s="286"/>
      <c r="L11" s="23"/>
      <c r="P11" s="23"/>
      <c r="Q11" s="23"/>
      <c r="R11" s="23"/>
    </row>
    <row r="12" spans="1:18" ht="13.05" x14ac:dyDescent="0.3">
      <c r="A12" s="9" t="s">
        <v>58</v>
      </c>
      <c r="B12" s="18">
        <v>1150269.226</v>
      </c>
      <c r="C12" s="21">
        <v>9.2815492362987584</v>
      </c>
      <c r="D12" s="21">
        <v>9.2815492362987584</v>
      </c>
      <c r="G12" s="286"/>
      <c r="H12" s="286"/>
      <c r="L12" s="23"/>
      <c r="P12" s="23"/>
      <c r="Q12" s="23"/>
      <c r="R12" s="23"/>
    </row>
    <row r="13" spans="1:18" ht="13.05" x14ac:dyDescent="0.3">
      <c r="A13" s="9" t="s">
        <v>59</v>
      </c>
      <c r="B13" s="18">
        <v>1802033.2050000001</v>
      </c>
      <c r="C13" s="21">
        <v>-2.79463434429712</v>
      </c>
      <c r="D13" s="21">
        <v>-2.79463434429712</v>
      </c>
      <c r="G13" s="286"/>
      <c r="H13" s="286"/>
      <c r="L13" s="23"/>
      <c r="P13" s="23"/>
      <c r="Q13" s="23"/>
      <c r="R13" s="23"/>
    </row>
    <row r="14" spans="1:18" x14ac:dyDescent="0.3">
      <c r="A14" s="9" t="s">
        <v>60</v>
      </c>
      <c r="B14" s="18">
        <v>35794</v>
      </c>
      <c r="C14" s="21">
        <v>4.977090006816165</v>
      </c>
      <c r="D14" s="21">
        <v>4.977090006816165</v>
      </c>
      <c r="G14" s="286"/>
      <c r="H14" s="286"/>
      <c r="L14" s="23"/>
      <c r="P14" s="23"/>
      <c r="Q14" s="23"/>
      <c r="R14" s="23"/>
    </row>
    <row r="15" spans="1:18" x14ac:dyDescent="0.3">
      <c r="A15" s="8" t="s">
        <v>61</v>
      </c>
      <c r="B15" s="17">
        <v>636841.01800000004</v>
      </c>
      <c r="C15" s="20">
        <v>74.574382148286404</v>
      </c>
      <c r="D15" s="20">
        <v>74.574382148286404</v>
      </c>
      <c r="G15" s="286"/>
      <c r="H15" s="286"/>
      <c r="L15" s="23"/>
      <c r="P15" s="23"/>
      <c r="Q15" s="23"/>
      <c r="R15" s="23"/>
    </row>
    <row r="16" spans="1:18" ht="13.05" x14ac:dyDescent="0.3">
      <c r="A16" s="8" t="s">
        <v>62</v>
      </c>
      <c r="B16" s="17">
        <v>459042.45400000003</v>
      </c>
      <c r="C16" s="20">
        <v>51.484329930020699</v>
      </c>
      <c r="D16" s="20">
        <v>51.484329930020699</v>
      </c>
      <c r="G16" s="286"/>
      <c r="H16" s="286"/>
      <c r="L16" s="23"/>
      <c r="P16" s="23"/>
      <c r="Q16" s="23"/>
      <c r="R16" s="23"/>
    </row>
    <row r="17" spans="1:18" ht="13.05" x14ac:dyDescent="0.3">
      <c r="A17" s="8" t="s">
        <v>63</v>
      </c>
      <c r="B17" s="17">
        <v>396123.50400000007</v>
      </c>
      <c r="C17" s="20">
        <v>21.771263306694188</v>
      </c>
      <c r="D17" s="20">
        <v>21.771263306694188</v>
      </c>
      <c r="G17" s="286"/>
      <c r="H17" s="286"/>
      <c r="L17" s="23"/>
      <c r="P17" s="23"/>
      <c r="Q17" s="23"/>
      <c r="R17" s="23"/>
    </row>
    <row r="18" spans="1:18" ht="13.05" x14ac:dyDescent="0.3">
      <c r="A18" s="11" t="s">
        <v>74</v>
      </c>
      <c r="B18" s="19">
        <v>40305982.910000004</v>
      </c>
      <c r="C18" s="22">
        <v>21.142454365586506</v>
      </c>
      <c r="D18" s="22">
        <v>7.9329379754317531</v>
      </c>
      <c r="G18" s="286"/>
      <c r="H18" s="286"/>
      <c r="L18" s="23"/>
      <c r="P18" s="23"/>
      <c r="Q18" s="23"/>
      <c r="R18" s="23"/>
    </row>
    <row r="19" spans="1:18" ht="14.4" customHeight="1" x14ac:dyDescent="0.3">
      <c r="A19" s="867" t="s">
        <v>253</v>
      </c>
      <c r="B19" s="867"/>
      <c r="C19" s="867"/>
      <c r="D19" s="867"/>
    </row>
    <row r="20" spans="1:18" x14ac:dyDescent="0.3">
      <c r="A20" s="868"/>
      <c r="B20" s="868"/>
      <c r="C20" s="868"/>
      <c r="D20" s="868"/>
    </row>
    <row r="21" spans="1:18" x14ac:dyDescent="0.3">
      <c r="A21" s="868"/>
      <c r="B21" s="868"/>
      <c r="C21" s="868"/>
      <c r="D21" s="868"/>
    </row>
    <row r="22" spans="1:18" ht="12.45" customHeight="1" x14ac:dyDescent="0.3">
      <c r="A22" s="868"/>
      <c r="B22" s="868"/>
      <c r="C22" s="868"/>
      <c r="D22" s="868"/>
    </row>
    <row r="23" spans="1:18" x14ac:dyDescent="0.3">
      <c r="A23" s="3" t="s">
        <v>41</v>
      </c>
    </row>
    <row r="24" spans="1:18" ht="13.05" x14ac:dyDescent="0.3">
      <c r="A24" s="3"/>
      <c r="B24" s="24"/>
      <c r="C24" s="24"/>
    </row>
  </sheetData>
  <mergeCells count="5">
    <mergeCell ref="A5:A6"/>
    <mergeCell ref="B5:B6"/>
    <mergeCell ref="C5:C6"/>
    <mergeCell ref="D5:D6"/>
    <mergeCell ref="A19:D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F2A3F-9C7E-4B65-8ED0-F661B680685F}">
  <dimension ref="A1:C13"/>
  <sheetViews>
    <sheetView showGridLines="0" workbookViewId="0">
      <selection activeCell="C11" sqref="C11"/>
    </sheetView>
  </sheetViews>
  <sheetFormatPr baseColWidth="10" defaultColWidth="11.44140625" defaultRowHeight="13.8" x14ac:dyDescent="0.3"/>
  <cols>
    <col min="1" max="1" width="37.33203125" style="382" bestFit="1" customWidth="1"/>
    <col min="2" max="2" width="11.5546875" style="382" customWidth="1"/>
    <col min="3" max="3" width="11" style="382" customWidth="1"/>
    <col min="4" max="16384" width="11.44140625" style="382"/>
  </cols>
  <sheetData>
    <row r="1" spans="1:3" ht="13.05" x14ac:dyDescent="0.3">
      <c r="A1" s="251" t="s">
        <v>264</v>
      </c>
    </row>
    <row r="2" spans="1:3" x14ac:dyDescent="0.3">
      <c r="A2" s="251" t="s">
        <v>265</v>
      </c>
    </row>
    <row r="4" spans="1:3" ht="27.6" x14ac:dyDescent="0.3">
      <c r="A4" s="449" t="s">
        <v>18</v>
      </c>
      <c r="B4" s="30" t="s">
        <v>130</v>
      </c>
      <c r="C4" s="30" t="s">
        <v>131</v>
      </c>
    </row>
    <row r="5" spans="1:3" x14ac:dyDescent="0.3">
      <c r="A5" s="450" t="s">
        <v>1005</v>
      </c>
      <c r="B5" s="451"/>
      <c r="C5" s="452"/>
    </row>
    <row r="6" spans="1:3" x14ac:dyDescent="0.3">
      <c r="A6" s="44" t="s">
        <v>266</v>
      </c>
      <c r="B6" s="453">
        <v>1.4999999999999999E-2</v>
      </c>
      <c r="C6" s="453">
        <v>1.4999999999999999E-2</v>
      </c>
    </row>
    <row r="7" spans="1:3" x14ac:dyDescent="0.3">
      <c r="A7" s="454" t="s">
        <v>267</v>
      </c>
      <c r="B7" s="455">
        <v>3.6999999999999998E-2</v>
      </c>
      <c r="C7" s="456">
        <v>4.2000000000000003E-2</v>
      </c>
    </row>
    <row r="8" spans="1:3" x14ac:dyDescent="0.3">
      <c r="A8" s="457" t="s">
        <v>1006</v>
      </c>
      <c r="B8" s="405"/>
      <c r="C8" s="122"/>
    </row>
    <row r="9" spans="1:3" ht="13.05" x14ac:dyDescent="0.3">
      <c r="A9" s="458" t="s">
        <v>269</v>
      </c>
      <c r="B9" s="405">
        <v>288</v>
      </c>
      <c r="C9" s="122">
        <v>288</v>
      </c>
    </row>
    <row r="10" spans="1:3" x14ac:dyDescent="0.3">
      <c r="A10" s="458" t="s">
        <v>270</v>
      </c>
      <c r="B10" s="459">
        <v>1634</v>
      </c>
      <c r="C10" s="460">
        <v>1637</v>
      </c>
    </row>
    <row r="11" spans="1:3" x14ac:dyDescent="0.3">
      <c r="A11" s="461" t="s">
        <v>271</v>
      </c>
      <c r="B11" s="462">
        <v>3096</v>
      </c>
      <c r="C11" s="462">
        <v>3203</v>
      </c>
    </row>
    <row r="12" spans="1:3" ht="37.200000000000003" customHeight="1" x14ac:dyDescent="0.3">
      <c r="A12" s="906" t="s">
        <v>272</v>
      </c>
      <c r="B12" s="906"/>
      <c r="C12" s="906"/>
    </row>
    <row r="13" spans="1:3" x14ac:dyDescent="0.3">
      <c r="A13" s="382" t="s">
        <v>273</v>
      </c>
    </row>
  </sheetData>
  <mergeCells count="1">
    <mergeCell ref="A12:C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B037D-A276-4349-B97E-50BA3C9810CE}">
  <dimension ref="A1:L23"/>
  <sheetViews>
    <sheetView showGridLines="0" topLeftCell="B1" workbookViewId="0">
      <selection activeCell="C11" sqref="C11"/>
    </sheetView>
  </sheetViews>
  <sheetFormatPr baseColWidth="10" defaultColWidth="11.44140625" defaultRowHeight="13.8" x14ac:dyDescent="0.3"/>
  <cols>
    <col min="1" max="1" width="40.44140625" style="382" customWidth="1"/>
    <col min="2" max="2" width="12.6640625" style="382" bestFit="1" customWidth="1"/>
    <col min="3" max="3" width="13.109375" style="382" bestFit="1" customWidth="1"/>
    <col min="4" max="4" width="15.33203125" style="382" bestFit="1" customWidth="1"/>
    <col min="5" max="5" width="16.44140625" style="382" bestFit="1" customWidth="1"/>
    <col min="6" max="7" width="11.44140625" style="382"/>
    <col min="8" max="8" width="12.5546875" style="382" bestFit="1" customWidth="1"/>
    <col min="9" max="9" width="12.44140625" style="463" bestFit="1" customWidth="1"/>
    <col min="10" max="16384" width="11.44140625" style="382"/>
  </cols>
  <sheetData>
    <row r="1" spans="1:12" ht="13.05" x14ac:dyDescent="0.3">
      <c r="A1" s="251" t="s">
        <v>274</v>
      </c>
    </row>
    <row r="2" spans="1:12" x14ac:dyDescent="0.3">
      <c r="A2" s="251" t="s">
        <v>275</v>
      </c>
      <c r="K2" s="4"/>
    </row>
    <row r="3" spans="1:12" x14ac:dyDescent="0.3">
      <c r="A3" s="382" t="s">
        <v>276</v>
      </c>
      <c r="G3" s="464"/>
    </row>
    <row r="5" spans="1:12" ht="41.4" x14ac:dyDescent="0.3">
      <c r="A5" s="465"/>
      <c r="B5" s="466" t="s">
        <v>130</v>
      </c>
      <c r="C5" s="467" t="s">
        <v>277</v>
      </c>
      <c r="D5" s="467" t="s">
        <v>92</v>
      </c>
      <c r="E5" s="907" t="s">
        <v>131</v>
      </c>
      <c r="F5" s="907"/>
    </row>
    <row r="6" spans="1:12" ht="25.95" x14ac:dyDescent="0.3">
      <c r="A6" s="468"/>
      <c r="B6" s="469" t="s">
        <v>22</v>
      </c>
      <c r="C6" s="470" t="s">
        <v>23</v>
      </c>
      <c r="D6" s="471" t="s">
        <v>24</v>
      </c>
      <c r="E6" s="467" t="s">
        <v>96</v>
      </c>
      <c r="F6" s="467" t="s">
        <v>46</v>
      </c>
    </row>
    <row r="7" spans="1:12" ht="13.05" x14ac:dyDescent="0.3">
      <c r="A7" s="472" t="s">
        <v>278</v>
      </c>
      <c r="B7" s="473">
        <v>46157704</v>
      </c>
      <c r="C7" s="387">
        <v>47078899.972312719</v>
      </c>
      <c r="D7" s="474">
        <v>921195.97231271863</v>
      </c>
      <c r="E7" s="475">
        <v>-7.0122797916400632</v>
      </c>
      <c r="F7" s="476">
        <v>21.891260288064597</v>
      </c>
      <c r="G7" s="477"/>
      <c r="H7" s="478"/>
      <c r="J7" s="477"/>
      <c r="K7" s="477"/>
    </row>
    <row r="8" spans="1:12" ht="13.05" x14ac:dyDescent="0.3">
      <c r="A8" s="479" t="s">
        <v>98</v>
      </c>
      <c r="B8" s="388">
        <v>37258711</v>
      </c>
      <c r="C8" s="389">
        <v>39313025.009639077</v>
      </c>
      <c r="D8" s="362">
        <v>2054314.0096390769</v>
      </c>
      <c r="E8" s="358">
        <v>-7.3315907561083975</v>
      </c>
      <c r="F8" s="359">
        <v>18.280199063770208</v>
      </c>
      <c r="G8" s="477"/>
      <c r="H8" s="463"/>
      <c r="J8" s="477"/>
      <c r="K8" s="477"/>
    </row>
    <row r="9" spans="1:12" x14ac:dyDescent="0.3">
      <c r="A9" s="480" t="s">
        <v>279</v>
      </c>
      <c r="B9" s="388">
        <v>1457601</v>
      </c>
      <c r="C9" s="390">
        <v>1395084.9896716187</v>
      </c>
      <c r="D9" s="362">
        <v>-62516.010328381322</v>
      </c>
      <c r="E9" s="360">
        <v>-17.080239288908693</v>
      </c>
      <c r="F9" s="361">
        <v>0.64870183141139881</v>
      </c>
      <c r="G9" s="477"/>
      <c r="H9" s="463"/>
      <c r="J9" s="477"/>
      <c r="K9" s="477"/>
    </row>
    <row r="10" spans="1:12" x14ac:dyDescent="0.3">
      <c r="A10" s="480" t="s">
        <v>280</v>
      </c>
      <c r="B10" s="388">
        <v>35801110</v>
      </c>
      <c r="C10" s="390">
        <v>37917940.019967459</v>
      </c>
      <c r="D10" s="362">
        <v>2116830.0199674591</v>
      </c>
      <c r="E10" s="360">
        <v>-6.9290066241487143</v>
      </c>
      <c r="F10" s="361">
        <v>17.631497232358807</v>
      </c>
      <c r="G10" s="477"/>
      <c r="H10" s="463"/>
      <c r="J10" s="477"/>
      <c r="K10" s="477"/>
    </row>
    <row r="11" spans="1:12" ht="13.05" x14ac:dyDescent="0.3">
      <c r="A11" s="479" t="s">
        <v>101</v>
      </c>
      <c r="B11" s="388">
        <v>1457716</v>
      </c>
      <c r="C11" s="389">
        <v>484731.26999210275</v>
      </c>
      <c r="D11" s="362">
        <v>-972984.73000789725</v>
      </c>
      <c r="E11" s="358">
        <v>-45.305144938087658</v>
      </c>
      <c r="F11" s="359">
        <v>0.22539563174589528</v>
      </c>
      <c r="G11" s="477"/>
      <c r="H11" s="463"/>
      <c r="J11" s="477"/>
      <c r="K11" s="477"/>
    </row>
    <row r="12" spans="1:12" ht="13.05" x14ac:dyDescent="0.3">
      <c r="A12" s="479" t="s">
        <v>281</v>
      </c>
      <c r="B12" s="388">
        <v>2792503</v>
      </c>
      <c r="C12" s="389">
        <v>2742344.0025417972</v>
      </c>
      <c r="D12" s="362">
        <v>-50158.997458202764</v>
      </c>
      <c r="E12" s="358">
        <v>-10.584090493384535</v>
      </c>
      <c r="F12" s="359">
        <v>1.2751650186041139</v>
      </c>
      <c r="G12" s="477"/>
      <c r="H12" s="463"/>
      <c r="J12" s="477"/>
      <c r="K12" s="477"/>
    </row>
    <row r="13" spans="1:12" ht="14.55" x14ac:dyDescent="0.3">
      <c r="A13" s="481" t="s">
        <v>1007</v>
      </c>
      <c r="B13" s="391">
        <v>4648774</v>
      </c>
      <c r="C13" s="392">
        <v>4538799.6901397398</v>
      </c>
      <c r="D13" s="363">
        <v>-109974.30986026023</v>
      </c>
      <c r="E13" s="364">
        <v>6.7292752841053183</v>
      </c>
      <c r="F13" s="365">
        <v>2.1105005739443787</v>
      </c>
      <c r="G13" s="477"/>
      <c r="H13" s="463"/>
      <c r="J13" s="477"/>
      <c r="K13" s="477"/>
    </row>
    <row r="14" spans="1:12" x14ac:dyDescent="0.3">
      <c r="A14" s="906" t="s">
        <v>104</v>
      </c>
      <c r="B14" s="906"/>
      <c r="C14" s="906"/>
      <c r="D14" s="906"/>
      <c r="E14" s="906"/>
      <c r="F14" s="906"/>
    </row>
    <row r="15" spans="1:12" x14ac:dyDescent="0.3">
      <c r="A15" s="906"/>
      <c r="B15" s="906"/>
      <c r="C15" s="906"/>
      <c r="D15" s="906"/>
      <c r="E15" s="906"/>
      <c r="F15" s="906"/>
    </row>
    <row r="16" spans="1:12" ht="19.2" customHeight="1" x14ac:dyDescent="0.3">
      <c r="A16" s="906"/>
      <c r="B16" s="906"/>
      <c r="C16" s="906"/>
      <c r="D16" s="906"/>
      <c r="E16" s="906"/>
      <c r="F16" s="906"/>
      <c r="H16" s="427"/>
      <c r="I16" s="427"/>
      <c r="J16" s="427"/>
      <c r="K16" s="427"/>
      <c r="L16" s="427"/>
    </row>
    <row r="17" spans="1:12" ht="13.05" x14ac:dyDescent="0.3">
      <c r="A17" s="382" t="s">
        <v>86</v>
      </c>
      <c r="H17" s="427"/>
      <c r="I17" s="427"/>
      <c r="J17" s="427"/>
      <c r="K17" s="427"/>
      <c r="L17" s="427"/>
    </row>
    <row r="18" spans="1:12" ht="13.05" x14ac:dyDescent="0.3">
      <c r="H18" s="427"/>
      <c r="I18" s="427"/>
      <c r="J18" s="427"/>
      <c r="K18" s="427"/>
      <c r="L18" s="427"/>
    </row>
    <row r="19" spans="1:12" ht="13.05" x14ac:dyDescent="0.3">
      <c r="H19" s="427"/>
      <c r="I19" s="427"/>
      <c r="J19" s="427"/>
      <c r="K19" s="427"/>
      <c r="L19" s="427"/>
    </row>
    <row r="20" spans="1:12" ht="13.05" x14ac:dyDescent="0.3">
      <c r="H20" s="427"/>
      <c r="I20" s="427"/>
      <c r="J20" s="427"/>
      <c r="K20" s="427"/>
      <c r="L20" s="427"/>
    </row>
    <row r="21" spans="1:12" ht="13.05" x14ac:dyDescent="0.3">
      <c r="H21" s="427"/>
      <c r="I21" s="427"/>
      <c r="J21" s="427"/>
      <c r="K21" s="427"/>
      <c r="L21" s="427"/>
    </row>
    <row r="22" spans="1:12" ht="13.05" x14ac:dyDescent="0.3">
      <c r="H22" s="427"/>
      <c r="I22" s="427"/>
      <c r="J22" s="427"/>
      <c r="K22" s="427"/>
      <c r="L22" s="427"/>
    </row>
    <row r="23" spans="1:12" ht="13.05" x14ac:dyDescent="0.3">
      <c r="H23" s="427"/>
      <c r="J23" s="427"/>
      <c r="K23" s="427"/>
      <c r="L23" s="427"/>
    </row>
  </sheetData>
  <mergeCells count="2">
    <mergeCell ref="A14:F16"/>
    <mergeCell ref="E5: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105F2-6A7F-4ACB-BE52-EFB7AF5F2CFC}">
  <sheetPr codeName="Hoja2"/>
  <dimension ref="A1:N27"/>
  <sheetViews>
    <sheetView topLeftCell="B7" zoomScaleNormal="100" workbookViewId="0">
      <selection activeCell="D18" sqref="D18"/>
    </sheetView>
  </sheetViews>
  <sheetFormatPr baseColWidth="10" defaultColWidth="11.44140625" defaultRowHeight="13.8" x14ac:dyDescent="0.3"/>
  <cols>
    <col min="1" max="1" width="33" style="25" customWidth="1"/>
    <col min="2" max="2" width="14.44140625" style="25" customWidth="1"/>
    <col min="3" max="3" width="14.5546875" style="25" customWidth="1"/>
    <col min="4" max="4" width="16.44140625" style="25" customWidth="1"/>
    <col min="5" max="5" width="12.5546875" style="25" customWidth="1"/>
    <col min="6" max="6" width="12.88671875" style="25" customWidth="1"/>
    <col min="7" max="8" width="10.5546875" style="25" customWidth="1"/>
    <col min="9" max="9" width="13.88671875" style="25" bestFit="1" customWidth="1"/>
    <col min="10" max="16384" width="11.44140625" style="25"/>
  </cols>
  <sheetData>
    <row r="1" spans="1:14" x14ac:dyDescent="0.3">
      <c r="A1" s="842" t="s">
        <v>15</v>
      </c>
      <c r="B1" s="842"/>
      <c r="C1" s="842"/>
      <c r="D1" s="842"/>
      <c r="E1" s="842"/>
    </row>
    <row r="2" spans="1:14" x14ac:dyDescent="0.3">
      <c r="A2" s="842" t="s">
        <v>16</v>
      </c>
      <c r="B2" s="842"/>
      <c r="C2" s="842"/>
      <c r="D2" s="842"/>
      <c r="E2" s="842"/>
    </row>
    <row r="3" spans="1:14" x14ac:dyDescent="0.3">
      <c r="A3" s="843" t="s">
        <v>17</v>
      </c>
      <c r="B3" s="843"/>
      <c r="C3" s="843"/>
      <c r="D3" s="843"/>
      <c r="E3" s="843"/>
    </row>
    <row r="4" spans="1:14" ht="13.05" x14ac:dyDescent="0.3">
      <c r="A4" s="333"/>
      <c r="B4" s="333"/>
      <c r="C4" s="333"/>
      <c r="D4" s="333"/>
      <c r="E4" s="333"/>
    </row>
    <row r="5" spans="1:14" ht="13.65" customHeight="1" x14ac:dyDescent="0.3">
      <c r="A5" s="844" t="s">
        <v>18</v>
      </c>
      <c r="B5" s="846" t="s">
        <v>19</v>
      </c>
      <c r="C5" s="846" t="s">
        <v>20</v>
      </c>
      <c r="D5" s="846" t="s">
        <v>21</v>
      </c>
      <c r="E5" s="848" t="s">
        <v>20</v>
      </c>
      <c r="F5" s="849"/>
      <c r="G5" s="26"/>
      <c r="H5" s="26"/>
    </row>
    <row r="6" spans="1:14" x14ac:dyDescent="0.3">
      <c r="A6" s="845"/>
      <c r="B6" s="847"/>
      <c r="C6" s="847"/>
      <c r="D6" s="847"/>
      <c r="E6" s="850"/>
      <c r="F6" s="851"/>
      <c r="G6" s="26"/>
      <c r="H6" s="26"/>
    </row>
    <row r="7" spans="1:14" x14ac:dyDescent="0.3">
      <c r="A7" s="845"/>
      <c r="B7" s="847"/>
      <c r="C7" s="847"/>
      <c r="D7" s="847"/>
      <c r="E7" s="850"/>
      <c r="F7" s="851"/>
      <c r="G7" s="26"/>
      <c r="H7" s="26"/>
    </row>
    <row r="8" spans="1:14" x14ac:dyDescent="0.3">
      <c r="A8" s="332"/>
      <c r="B8" s="27" t="s">
        <v>22</v>
      </c>
      <c r="C8" s="27" t="s">
        <v>23</v>
      </c>
      <c r="D8" s="27" t="s">
        <v>24</v>
      </c>
      <c r="E8" s="850"/>
      <c r="F8" s="852"/>
      <c r="G8" s="26"/>
      <c r="H8" s="26"/>
    </row>
    <row r="9" spans="1:14" ht="25.95" x14ac:dyDescent="0.3">
      <c r="A9" s="28"/>
      <c r="B9" s="29" t="s">
        <v>25</v>
      </c>
      <c r="C9" s="29" t="s">
        <v>25</v>
      </c>
      <c r="D9" s="29" t="s">
        <v>25</v>
      </c>
      <c r="E9" s="30" t="s">
        <v>26</v>
      </c>
      <c r="F9" s="31" t="s">
        <v>27</v>
      </c>
      <c r="G9" s="32"/>
      <c r="H9" s="32"/>
    </row>
    <row r="10" spans="1:14" ht="27.6" x14ac:dyDescent="0.3">
      <c r="A10" s="33" t="s">
        <v>28</v>
      </c>
      <c r="B10" s="34">
        <v>38796655.863044262</v>
      </c>
      <c r="C10" s="34">
        <v>39854212.007196292</v>
      </c>
      <c r="D10" s="35">
        <v>1057556.1441520303</v>
      </c>
      <c r="E10" s="36">
        <v>-8.3981692102559897</v>
      </c>
      <c r="F10" s="37">
        <v>20.199757205053189</v>
      </c>
      <c r="G10" s="38"/>
      <c r="H10" s="38"/>
      <c r="I10" s="39"/>
      <c r="J10" s="40"/>
      <c r="K10" s="41"/>
      <c r="M10" s="42"/>
      <c r="N10" s="43"/>
    </row>
    <row r="11" spans="1:14" x14ac:dyDescent="0.3">
      <c r="A11" s="44" t="s">
        <v>29</v>
      </c>
      <c r="B11" s="45">
        <v>30714667.265000001</v>
      </c>
      <c r="C11" s="45">
        <v>32302484.234999999</v>
      </c>
      <c r="D11" s="46">
        <v>1587816.9699999988</v>
      </c>
      <c r="E11" s="47">
        <v>-9.304972699626834</v>
      </c>
      <c r="F11" s="48">
        <v>16.372230331620628</v>
      </c>
      <c r="G11" s="49"/>
      <c r="H11" s="49"/>
      <c r="I11" s="39"/>
      <c r="J11" s="40"/>
      <c r="K11" s="41"/>
      <c r="M11" s="42"/>
      <c r="N11" s="43"/>
    </row>
    <row r="12" spans="1:14" x14ac:dyDescent="0.3">
      <c r="A12" s="50" t="s">
        <v>30</v>
      </c>
      <c r="B12" s="45">
        <v>1253915</v>
      </c>
      <c r="C12" s="45">
        <v>1338405.3618312473</v>
      </c>
      <c r="D12" s="46">
        <v>84490.361831247341</v>
      </c>
      <c r="E12" s="47">
        <v>-31.600997572646694</v>
      </c>
      <c r="F12" s="48">
        <v>0.67835899869381155</v>
      </c>
      <c r="G12" s="49"/>
      <c r="H12" s="49"/>
      <c r="I12" s="39"/>
      <c r="J12" s="40"/>
      <c r="K12" s="51"/>
      <c r="M12" s="42"/>
      <c r="N12" s="43"/>
    </row>
    <row r="13" spans="1:14" x14ac:dyDescent="0.3">
      <c r="A13" s="50" t="s">
        <v>31</v>
      </c>
      <c r="B13" s="45">
        <v>29460752.265000001</v>
      </c>
      <c r="C13" s="45">
        <v>30964078.873168752</v>
      </c>
      <c r="D13" s="46">
        <v>1503326.608168751</v>
      </c>
      <c r="E13" s="47">
        <v>-8.008828487540864</v>
      </c>
      <c r="F13" s="48">
        <v>15.693871332926818</v>
      </c>
      <c r="G13" s="49"/>
      <c r="H13" s="49"/>
      <c r="I13" s="39"/>
      <c r="J13" s="40"/>
      <c r="K13" s="51"/>
      <c r="M13" s="42"/>
      <c r="N13" s="43"/>
    </row>
    <row r="14" spans="1:14" x14ac:dyDescent="0.3">
      <c r="A14" s="44" t="s">
        <v>32</v>
      </c>
      <c r="B14" s="45">
        <v>1033308.36</v>
      </c>
      <c r="C14" s="380">
        <v>1019268.1245497002</v>
      </c>
      <c r="D14" s="46">
        <v>-14040.235450299806</v>
      </c>
      <c r="E14" s="47">
        <v>39.206034636825926</v>
      </c>
      <c r="F14" s="48">
        <v>0.51660709385086323</v>
      </c>
      <c r="G14" s="49"/>
      <c r="H14" s="49"/>
      <c r="I14" s="39"/>
      <c r="J14" s="40"/>
      <c r="K14" s="41"/>
      <c r="M14" s="42"/>
      <c r="N14" s="43"/>
    </row>
    <row r="15" spans="1:14" x14ac:dyDescent="0.3">
      <c r="A15" s="44" t="s">
        <v>33</v>
      </c>
      <c r="B15" s="45">
        <v>3138191.9021557658</v>
      </c>
      <c r="C15" s="45">
        <v>3104866.452</v>
      </c>
      <c r="D15" s="46">
        <v>-33325.45015576575</v>
      </c>
      <c r="E15" s="47">
        <v>0.6117153334056713</v>
      </c>
      <c r="F15" s="48">
        <v>1.5736742824871388</v>
      </c>
      <c r="G15" s="49"/>
      <c r="H15" s="49"/>
      <c r="I15" s="39"/>
      <c r="J15" s="40"/>
      <c r="K15" s="41"/>
      <c r="M15" s="42"/>
      <c r="N15" s="43"/>
    </row>
    <row r="16" spans="1:14" x14ac:dyDescent="0.3">
      <c r="A16" s="44" t="s">
        <v>34</v>
      </c>
      <c r="B16" s="45">
        <v>164799.4137526369</v>
      </c>
      <c r="C16" s="45">
        <v>113794.59299999999</v>
      </c>
      <c r="D16" s="46">
        <v>-51004.820752636908</v>
      </c>
      <c r="E16" s="47">
        <v>-27.450412737605056</v>
      </c>
      <c r="F16" s="48">
        <v>5.7675789686490182E-2</v>
      </c>
      <c r="G16" s="49"/>
      <c r="H16" s="49"/>
      <c r="I16" s="39"/>
      <c r="J16" s="40"/>
      <c r="K16" s="41"/>
      <c r="M16" s="42"/>
      <c r="N16" s="43"/>
    </row>
    <row r="17" spans="1:14" x14ac:dyDescent="0.3">
      <c r="A17" s="44" t="s">
        <v>35</v>
      </c>
      <c r="B17" s="45">
        <v>1258605.1446759438</v>
      </c>
      <c r="C17" s="45">
        <v>861863.26288729999</v>
      </c>
      <c r="D17" s="46">
        <v>-396741.88178864378</v>
      </c>
      <c r="E17" s="47">
        <v>-23.290735247957407</v>
      </c>
      <c r="F17" s="48">
        <v>0.43682782264356018</v>
      </c>
      <c r="G17" s="49"/>
      <c r="H17" s="49"/>
      <c r="I17" s="39"/>
      <c r="J17" s="40"/>
      <c r="K17" s="41"/>
      <c r="M17" s="42"/>
      <c r="N17" s="43"/>
    </row>
    <row r="18" spans="1:14" x14ac:dyDescent="0.3">
      <c r="A18" s="44" t="s">
        <v>36</v>
      </c>
      <c r="B18" s="45">
        <v>851695.07497897896</v>
      </c>
      <c r="C18" s="45">
        <v>778958.88228700007</v>
      </c>
      <c r="D18" s="46">
        <v>-72736.192691978882</v>
      </c>
      <c r="E18" s="47">
        <v>-28.564521074505635</v>
      </c>
      <c r="F18" s="48">
        <v>0.3948084657168946</v>
      </c>
      <c r="G18" s="49"/>
      <c r="H18" s="49"/>
      <c r="I18" s="39"/>
      <c r="J18" s="40"/>
      <c r="K18" s="41"/>
      <c r="M18" s="42"/>
      <c r="N18" s="43"/>
    </row>
    <row r="19" spans="1:14" x14ac:dyDescent="0.3">
      <c r="A19" s="44" t="s">
        <v>37</v>
      </c>
      <c r="B19" s="45">
        <v>1635388.7024809406</v>
      </c>
      <c r="C19" s="45">
        <v>1672976.4574723002</v>
      </c>
      <c r="D19" s="46">
        <v>37587.754991359543</v>
      </c>
      <c r="E19" s="47">
        <v>-1.829042349126353</v>
      </c>
      <c r="F19" s="48">
        <v>0.84793341904761488</v>
      </c>
      <c r="G19" s="49"/>
      <c r="H19" s="49"/>
      <c r="I19" s="39"/>
      <c r="J19" s="40"/>
      <c r="K19" s="41"/>
      <c r="M19" s="42"/>
      <c r="N19" s="43"/>
    </row>
    <row r="20" spans="1:14" ht="25.95" x14ac:dyDescent="0.3">
      <c r="A20" s="33" t="s">
        <v>38</v>
      </c>
      <c r="B20" s="34">
        <v>23582.915000000001</v>
      </c>
      <c r="C20" s="34">
        <v>14687.517159999999</v>
      </c>
      <c r="D20" s="35">
        <v>-8895.3978400000015</v>
      </c>
      <c r="E20" s="36">
        <v>24.308033920373372</v>
      </c>
      <c r="F20" s="37">
        <v>7.4442390310836253E-3</v>
      </c>
      <c r="G20" s="49"/>
      <c r="H20" s="38"/>
      <c r="I20" s="39"/>
      <c r="J20" s="40"/>
      <c r="K20" s="41"/>
      <c r="M20" s="42"/>
      <c r="N20" s="43"/>
    </row>
    <row r="21" spans="1:14" x14ac:dyDescent="0.3">
      <c r="A21" s="44" t="s">
        <v>39</v>
      </c>
      <c r="B21" s="45">
        <v>23582.915000000001</v>
      </c>
      <c r="C21" s="45">
        <v>14687.517159999999</v>
      </c>
      <c r="D21" s="46">
        <v>-8895.3978400000015</v>
      </c>
      <c r="E21" s="47">
        <v>24.308033920373372</v>
      </c>
      <c r="F21" s="48">
        <v>7.4442390310836253E-3</v>
      </c>
      <c r="G21" s="49"/>
      <c r="H21" s="49"/>
      <c r="I21" s="39"/>
      <c r="J21" s="40"/>
      <c r="K21" s="41"/>
      <c r="M21" s="42"/>
      <c r="N21" s="43"/>
    </row>
    <row r="22" spans="1:14" ht="13.05" x14ac:dyDescent="0.3">
      <c r="A22" s="52" t="s">
        <v>40</v>
      </c>
      <c r="B22" s="53">
        <v>38820238.778044261</v>
      </c>
      <c r="C22" s="53">
        <v>39868899.524356291</v>
      </c>
      <c r="D22" s="54">
        <v>1048660.7463120297</v>
      </c>
      <c r="E22" s="55">
        <v>-8.389279691804008</v>
      </c>
      <c r="F22" s="56">
        <v>20.207201444084273</v>
      </c>
      <c r="G22" s="38"/>
      <c r="H22" s="38"/>
      <c r="I22" s="39"/>
      <c r="J22" s="40"/>
      <c r="K22" s="41"/>
      <c r="M22" s="42"/>
      <c r="N22" s="43"/>
    </row>
    <row r="23" spans="1:14" x14ac:dyDescent="0.3">
      <c r="A23" s="57" t="s">
        <v>41</v>
      </c>
      <c r="D23" s="51"/>
      <c r="K23" s="41"/>
    </row>
    <row r="24" spans="1:14" ht="13.05" x14ac:dyDescent="0.3">
      <c r="B24" s="58"/>
      <c r="C24" s="58"/>
      <c r="D24" s="58"/>
      <c r="J24" s="40"/>
    </row>
    <row r="25" spans="1:14" ht="13.05" x14ac:dyDescent="0.3">
      <c r="F25" s="59"/>
    </row>
    <row r="26" spans="1:14" ht="13.05" x14ac:dyDescent="0.3">
      <c r="C26" s="60"/>
    </row>
    <row r="27" spans="1:14" ht="13.05" x14ac:dyDescent="0.3">
      <c r="B27" s="59"/>
    </row>
  </sheetData>
  <mergeCells count="8">
    <mergeCell ref="A1:E1"/>
    <mergeCell ref="A2:E2"/>
    <mergeCell ref="A3:E3"/>
    <mergeCell ref="A5:A7"/>
    <mergeCell ref="B5:B7"/>
    <mergeCell ref="C5:C7"/>
    <mergeCell ref="D5:D7"/>
    <mergeCell ref="E5:F8"/>
  </mergeCells>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34095-DD9D-4D6C-BCD3-F18B7C890CAC}">
  <dimension ref="A1:I11"/>
  <sheetViews>
    <sheetView showGridLines="0" topLeftCell="B1" workbookViewId="0">
      <selection activeCell="F9" sqref="F9"/>
    </sheetView>
  </sheetViews>
  <sheetFormatPr baseColWidth="10" defaultColWidth="11.44140625" defaultRowHeight="13.8" x14ac:dyDescent="0.3"/>
  <cols>
    <col min="1" max="1" width="41.5546875" style="382" customWidth="1"/>
    <col min="2" max="3" width="12.33203125" style="382" customWidth="1"/>
    <col min="4" max="4" width="16.33203125" style="382" customWidth="1"/>
    <col min="5" max="5" width="13.44140625" style="382" customWidth="1"/>
    <col min="6" max="16384" width="11.44140625" style="382"/>
  </cols>
  <sheetData>
    <row r="1" spans="1:9" x14ac:dyDescent="0.3">
      <c r="A1" s="908" t="s">
        <v>1008</v>
      </c>
      <c r="B1" s="908"/>
      <c r="C1" s="482"/>
      <c r="D1" s="483"/>
    </row>
    <row r="2" spans="1:9" ht="13.05" x14ac:dyDescent="0.3">
      <c r="A2" s="908" t="s">
        <v>282</v>
      </c>
      <c r="B2" s="908"/>
      <c r="C2" s="908"/>
      <c r="D2" s="484"/>
    </row>
    <row r="3" spans="1:9" x14ac:dyDescent="0.3">
      <c r="A3" s="909" t="s">
        <v>283</v>
      </c>
      <c r="B3" s="909"/>
      <c r="C3" s="909"/>
      <c r="D3" s="909"/>
      <c r="I3" s="4"/>
    </row>
    <row r="4" spans="1:9" ht="13.05" x14ac:dyDescent="0.3">
      <c r="A4" s="485"/>
      <c r="B4" s="485"/>
      <c r="C4" s="485"/>
      <c r="D4" s="485"/>
    </row>
    <row r="5" spans="1:9" ht="27.6" x14ac:dyDescent="0.3">
      <c r="A5" s="910"/>
      <c r="B5" s="487" t="s">
        <v>90</v>
      </c>
      <c r="C5" s="487" t="s">
        <v>91</v>
      </c>
      <c r="D5" s="911" t="s">
        <v>92</v>
      </c>
      <c r="E5" s="912" t="s">
        <v>131</v>
      </c>
      <c r="F5" s="913"/>
    </row>
    <row r="6" spans="1:9" x14ac:dyDescent="0.3">
      <c r="A6" s="910"/>
      <c r="B6" s="488" t="s">
        <v>93</v>
      </c>
      <c r="C6" s="488" t="s">
        <v>94</v>
      </c>
      <c r="D6" s="911"/>
      <c r="E6" s="914"/>
      <c r="F6" s="915"/>
    </row>
    <row r="7" spans="1:9" ht="19.5" customHeight="1" x14ac:dyDescent="0.3">
      <c r="A7" s="910"/>
      <c r="B7" s="916" t="s">
        <v>22</v>
      </c>
      <c r="C7" s="916" t="s">
        <v>23</v>
      </c>
      <c r="D7" s="917" t="s">
        <v>95</v>
      </c>
      <c r="E7" s="918" t="s">
        <v>284</v>
      </c>
      <c r="F7" s="918" t="s">
        <v>46</v>
      </c>
      <c r="I7" s="477"/>
    </row>
    <row r="8" spans="1:9" ht="24" customHeight="1" x14ac:dyDescent="0.3">
      <c r="A8" s="910"/>
      <c r="B8" s="916"/>
      <c r="C8" s="916"/>
      <c r="D8" s="917"/>
      <c r="E8" s="919"/>
      <c r="F8" s="919"/>
    </row>
    <row r="9" spans="1:9" ht="38.25" customHeight="1" x14ac:dyDescent="0.3">
      <c r="A9" s="828" t="s">
        <v>285</v>
      </c>
      <c r="B9" s="829">
        <v>56075589</v>
      </c>
      <c r="C9" s="829">
        <v>56054895</v>
      </c>
      <c r="D9" s="830">
        <v>-20694</v>
      </c>
      <c r="E9" s="831">
        <v>-2.1120751221559431E-3</v>
      </c>
      <c r="F9" s="832">
        <v>26.065016336125101</v>
      </c>
    </row>
    <row r="10" spans="1:9" ht="13.05" x14ac:dyDescent="0.3">
      <c r="A10" s="382" t="s">
        <v>86</v>
      </c>
    </row>
    <row r="11" spans="1:9" ht="13.05" x14ac:dyDescent="0.3">
      <c r="C11" s="427"/>
    </row>
  </sheetData>
  <mergeCells count="11">
    <mergeCell ref="E5:F6"/>
    <mergeCell ref="B7:B8"/>
    <mergeCell ref="C7:C8"/>
    <mergeCell ref="D7:D8"/>
    <mergeCell ref="E7:E8"/>
    <mergeCell ref="F7:F8"/>
    <mergeCell ref="A1:B1"/>
    <mergeCell ref="A2:C2"/>
    <mergeCell ref="A3:D3"/>
    <mergeCell ref="A5:A8"/>
    <mergeCell ref="D5:D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CFB4F-C2CC-4EE3-B11F-DEF12E83E21C}">
  <dimension ref="A1:I26"/>
  <sheetViews>
    <sheetView showGridLines="0" topLeftCell="C1" zoomScaleNormal="100" workbookViewId="0">
      <selection activeCell="F11" sqref="F11"/>
    </sheetView>
  </sheetViews>
  <sheetFormatPr baseColWidth="10" defaultColWidth="11.44140625" defaultRowHeight="13.8" x14ac:dyDescent="0.3"/>
  <cols>
    <col min="1" max="1" width="11.44140625" style="382"/>
    <col min="2" max="2" width="49.6640625" style="382" customWidth="1"/>
    <col min="3" max="4" width="14.44140625" style="382" customWidth="1"/>
    <col min="5" max="5" width="14.109375" style="382" customWidth="1"/>
    <col min="6" max="6" width="14.44140625" style="382" customWidth="1"/>
    <col min="7" max="7" width="11.44140625" style="382"/>
    <col min="8" max="8" width="12.109375" style="382" bestFit="1" customWidth="1"/>
    <col min="9" max="16384" width="11.44140625" style="382"/>
  </cols>
  <sheetData>
    <row r="1" spans="1:9" x14ac:dyDescent="0.3">
      <c r="A1" s="922" t="s">
        <v>1012</v>
      </c>
      <c r="B1" s="922"/>
    </row>
    <row r="2" spans="1:9" x14ac:dyDescent="0.3">
      <c r="A2" s="922" t="s">
        <v>286</v>
      </c>
      <c r="B2" s="922"/>
    </row>
    <row r="3" spans="1:9" x14ac:dyDescent="0.3">
      <c r="A3" s="923" t="s">
        <v>287</v>
      </c>
      <c r="B3" s="923"/>
      <c r="H3" s="4"/>
    </row>
    <row r="4" spans="1:9" x14ac:dyDescent="0.3">
      <c r="A4" s="57"/>
      <c r="B4" s="57"/>
    </row>
    <row r="5" spans="1:9" x14ac:dyDescent="0.3">
      <c r="A5" s="920" t="s">
        <v>18</v>
      </c>
      <c r="B5" s="856"/>
      <c r="C5" s="920" t="s">
        <v>130</v>
      </c>
      <c r="D5" s="921"/>
      <c r="E5" s="920" t="s">
        <v>131</v>
      </c>
      <c r="F5" s="921"/>
    </row>
    <row r="6" spans="1:9" x14ac:dyDescent="0.3">
      <c r="A6" s="924"/>
      <c r="B6" s="925"/>
      <c r="C6" s="490" t="s">
        <v>44</v>
      </c>
      <c r="D6" s="124" t="s">
        <v>46</v>
      </c>
      <c r="E6" s="490" t="s">
        <v>44</v>
      </c>
      <c r="F6" s="124" t="s">
        <v>46</v>
      </c>
    </row>
    <row r="7" spans="1:9" x14ac:dyDescent="0.3">
      <c r="A7" s="491" t="s">
        <v>22</v>
      </c>
      <c r="B7" s="44" t="s">
        <v>133</v>
      </c>
      <c r="C7" s="154">
        <v>46992167.796383172</v>
      </c>
      <c r="D7" s="492">
        <v>22.300145735361074</v>
      </c>
      <c r="E7" s="459">
        <v>48988320.100139752</v>
      </c>
      <c r="F7" s="155">
        <v>22.779123280660297</v>
      </c>
      <c r="H7" s="463"/>
      <c r="I7" s="477"/>
    </row>
    <row r="8" spans="1:9" x14ac:dyDescent="0.3">
      <c r="A8" s="491" t="s">
        <v>23</v>
      </c>
      <c r="B8" s="44" t="s">
        <v>134</v>
      </c>
      <c r="C8" s="154">
        <v>46157704.004447371</v>
      </c>
      <c r="D8" s="492">
        <v>21.904150720794359</v>
      </c>
      <c r="E8" s="459">
        <v>47078899.800030999</v>
      </c>
      <c r="F8" s="155">
        <v>21.891260207955163</v>
      </c>
      <c r="G8" s="478"/>
      <c r="H8" s="463"/>
      <c r="I8" s="477"/>
    </row>
    <row r="9" spans="1:9" x14ac:dyDescent="0.3">
      <c r="A9" s="491" t="s">
        <v>135</v>
      </c>
      <c r="B9" s="44" t="s">
        <v>136</v>
      </c>
      <c r="C9" s="154">
        <v>56075589.484589994</v>
      </c>
      <c r="D9" s="493">
        <v>26.610685915172532</v>
      </c>
      <c r="E9" s="459">
        <v>56054895.198202506</v>
      </c>
      <c r="F9" s="155">
        <v>26.065016428287468</v>
      </c>
      <c r="H9" s="463"/>
      <c r="I9" s="477"/>
    </row>
    <row r="10" spans="1:9" x14ac:dyDescent="0.3">
      <c r="A10" s="494" t="s">
        <v>288</v>
      </c>
      <c r="B10" s="33" t="s">
        <v>138</v>
      </c>
      <c r="C10" s="156">
        <v>-9083421.6882068217</v>
      </c>
      <c r="D10" s="833">
        <v>-4.310540179811456</v>
      </c>
      <c r="E10" s="495">
        <v>-7066575.0980627537</v>
      </c>
      <c r="F10" s="157">
        <v>-3.2858931476271702</v>
      </c>
      <c r="G10" s="496"/>
      <c r="H10" s="463"/>
      <c r="I10" s="477"/>
    </row>
    <row r="11" spans="1:9" x14ac:dyDescent="0.3">
      <c r="A11" s="497" t="s">
        <v>289</v>
      </c>
      <c r="B11" s="498" t="s">
        <v>140</v>
      </c>
      <c r="C11" s="158">
        <v>-9917885.4801426232</v>
      </c>
      <c r="D11" s="600">
        <v>-4.7065351943781737</v>
      </c>
      <c r="E11" s="499">
        <v>-8975995.3981715068</v>
      </c>
      <c r="F11" s="159">
        <v>-4.1737562203323026</v>
      </c>
      <c r="H11" s="463"/>
      <c r="I11" s="477"/>
    </row>
    <row r="12" spans="1:9" x14ac:dyDescent="0.3">
      <c r="A12" s="25" t="s">
        <v>86</v>
      </c>
    </row>
    <row r="14" spans="1:9" x14ac:dyDescent="0.3">
      <c r="C14" s="427"/>
      <c r="E14" s="427"/>
    </row>
    <row r="15" spans="1:9" x14ac:dyDescent="0.3">
      <c r="C15" s="427"/>
      <c r="E15" s="427"/>
    </row>
    <row r="16" spans="1:9" x14ac:dyDescent="0.3">
      <c r="C16" s="427"/>
      <c r="E16" s="427"/>
    </row>
    <row r="17" spans="3:6" x14ac:dyDescent="0.3">
      <c r="C17" s="427"/>
      <c r="E17" s="427"/>
    </row>
    <row r="18" spans="3:6" x14ac:dyDescent="0.3">
      <c r="C18" s="427"/>
      <c r="E18" s="427"/>
    </row>
    <row r="21" spans="3:6" x14ac:dyDescent="0.3">
      <c r="C21" s="427"/>
      <c r="D21" s="427"/>
      <c r="E21" s="427"/>
      <c r="F21" s="427"/>
    </row>
    <row r="22" spans="3:6" x14ac:dyDescent="0.3">
      <c r="C22" s="427"/>
      <c r="D22" s="427"/>
      <c r="E22" s="427"/>
      <c r="F22" s="427"/>
    </row>
    <row r="23" spans="3:6" x14ac:dyDescent="0.3">
      <c r="C23" s="427"/>
      <c r="D23" s="427"/>
      <c r="E23" s="427"/>
      <c r="F23" s="427"/>
    </row>
    <row r="24" spans="3:6" x14ac:dyDescent="0.3">
      <c r="C24" s="427"/>
      <c r="D24" s="427"/>
      <c r="E24" s="427"/>
      <c r="F24" s="427"/>
    </row>
    <row r="25" spans="3:6" x14ac:dyDescent="0.3">
      <c r="C25" s="427"/>
      <c r="D25" s="427"/>
      <c r="E25" s="427"/>
      <c r="F25" s="427"/>
    </row>
    <row r="26" spans="3:6" x14ac:dyDescent="0.3">
      <c r="C26" s="427"/>
      <c r="D26" s="427"/>
      <c r="E26" s="427"/>
      <c r="F26" s="427"/>
    </row>
  </sheetData>
  <mergeCells count="6">
    <mergeCell ref="E5:F5"/>
    <mergeCell ref="A1:B1"/>
    <mergeCell ref="A2:B2"/>
    <mergeCell ref="A3:B3"/>
    <mergeCell ref="A5:B6"/>
    <mergeCell ref="C5:D5"/>
  </mergeCells>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E4758-845C-479F-923E-56593ABE7CA1}">
  <dimension ref="A1:I25"/>
  <sheetViews>
    <sheetView showGridLines="0" topLeftCell="B1" workbookViewId="0">
      <selection activeCell="C9" sqref="C9"/>
    </sheetView>
  </sheetViews>
  <sheetFormatPr baseColWidth="10" defaultColWidth="11.44140625" defaultRowHeight="13.8" x14ac:dyDescent="0.3"/>
  <cols>
    <col min="1" max="1" width="35.33203125" style="382" customWidth="1"/>
    <col min="2" max="2" width="24.109375" style="382" bestFit="1" customWidth="1"/>
    <col min="3" max="3" width="26.88671875" style="382" bestFit="1" customWidth="1"/>
    <col min="4" max="16384" width="11.44140625" style="382"/>
  </cols>
  <sheetData>
    <row r="1" spans="1:9" x14ac:dyDescent="0.3">
      <c r="A1" s="24" t="s">
        <v>290</v>
      </c>
      <c r="B1" s="4"/>
      <c r="C1" s="4"/>
    </row>
    <row r="2" spans="1:9" x14ac:dyDescent="0.3">
      <c r="A2" s="24" t="s">
        <v>291</v>
      </c>
      <c r="B2" s="4"/>
      <c r="C2" s="4"/>
    </row>
    <row r="3" spans="1:9" x14ac:dyDescent="0.3">
      <c r="A3" s="4" t="s">
        <v>234</v>
      </c>
      <c r="B3" s="4"/>
      <c r="C3" s="4"/>
    </row>
    <row r="4" spans="1:9" x14ac:dyDescent="0.3">
      <c r="A4" s="4"/>
      <c r="B4" s="4"/>
      <c r="C4" s="4"/>
    </row>
    <row r="5" spans="1:9" x14ac:dyDescent="0.3">
      <c r="A5" s="500"/>
      <c r="B5" s="501" t="s">
        <v>130</v>
      </c>
      <c r="C5" s="502" t="s">
        <v>131</v>
      </c>
    </row>
    <row r="6" spans="1:9" x14ac:dyDescent="0.3">
      <c r="A6" s="503" t="s">
        <v>292</v>
      </c>
      <c r="B6" s="504">
        <v>67450674.594773099</v>
      </c>
      <c r="C6" s="505">
        <v>67120484.241096348</v>
      </c>
      <c r="E6" s="427"/>
      <c r="F6" s="427"/>
      <c r="H6" s="427"/>
      <c r="I6" s="427"/>
    </row>
    <row r="7" spans="1:9" x14ac:dyDescent="0.3">
      <c r="A7" s="500" t="s">
        <v>293</v>
      </c>
      <c r="B7" s="506">
        <v>9083421.6881268099</v>
      </c>
      <c r="C7" s="507">
        <v>7066575.0980627602</v>
      </c>
      <c r="E7" s="427"/>
      <c r="F7" s="427"/>
      <c r="H7" s="427"/>
      <c r="I7" s="427"/>
    </row>
    <row r="8" spans="1:9" x14ac:dyDescent="0.3">
      <c r="A8" s="508" t="s">
        <v>294</v>
      </c>
      <c r="B8" s="509">
        <v>119180.59617786109</v>
      </c>
      <c r="C8" s="510">
        <v>806410.23682508711</v>
      </c>
      <c r="E8" s="427"/>
      <c r="F8" s="427"/>
      <c r="H8" s="427"/>
      <c r="I8" s="427"/>
    </row>
    <row r="9" spans="1:9" x14ac:dyDescent="0.3">
      <c r="A9" s="503" t="s">
        <v>295</v>
      </c>
      <c r="B9" s="504">
        <v>76653276.879077777</v>
      </c>
      <c r="C9" s="505">
        <v>74993469.575984195</v>
      </c>
      <c r="E9" s="427"/>
      <c r="F9" s="427"/>
      <c r="H9" s="427"/>
      <c r="I9" s="427"/>
    </row>
    <row r="10" spans="1:9" x14ac:dyDescent="0.3">
      <c r="A10" s="511" t="s">
        <v>146</v>
      </c>
      <c r="B10" s="512">
        <v>36.375832945787401</v>
      </c>
      <c r="C10" s="252">
        <v>34.871281260998302</v>
      </c>
      <c r="H10" s="427"/>
      <c r="I10" s="427"/>
    </row>
    <row r="11" spans="1:9" x14ac:dyDescent="0.3">
      <c r="A11" s="4" t="s">
        <v>86</v>
      </c>
      <c r="B11" s="4"/>
      <c r="C11" s="4"/>
    </row>
    <row r="12" spans="1:9" x14ac:dyDescent="0.3">
      <c r="A12" s="4"/>
      <c r="B12" s="4"/>
      <c r="C12" s="4"/>
    </row>
    <row r="20" spans="2:3" x14ac:dyDescent="0.3">
      <c r="B20" s="513"/>
      <c r="C20" s="513"/>
    </row>
    <row r="21" spans="2:3" x14ac:dyDescent="0.3">
      <c r="B21" s="513"/>
      <c r="C21" s="513"/>
    </row>
    <row r="22" spans="2:3" x14ac:dyDescent="0.3">
      <c r="B22" s="513"/>
      <c r="C22" s="513"/>
    </row>
    <row r="23" spans="2:3" x14ac:dyDescent="0.3">
      <c r="B23" s="513"/>
      <c r="C23" s="513"/>
    </row>
    <row r="24" spans="2:3" x14ac:dyDescent="0.3">
      <c r="B24" s="513"/>
      <c r="C24" s="513"/>
    </row>
    <row r="25" spans="2:3" x14ac:dyDescent="0.3">
      <c r="B25" s="513"/>
      <c r="C25" s="513"/>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7D143-537F-47F5-BB02-F13F2D64E461}">
  <dimension ref="A1:J19"/>
  <sheetViews>
    <sheetView showGridLines="0" workbookViewId="0">
      <selection activeCell="C8" sqref="C8"/>
    </sheetView>
  </sheetViews>
  <sheetFormatPr baseColWidth="10" defaultColWidth="8.88671875" defaultRowHeight="13.8" x14ac:dyDescent="0.3"/>
  <cols>
    <col min="1" max="1" width="31.5546875" style="382" customWidth="1"/>
    <col min="2" max="5" width="12.44140625" style="382" customWidth="1"/>
    <col min="6" max="16384" width="8.88671875" style="382"/>
  </cols>
  <sheetData>
    <row r="1" spans="1:10" x14ac:dyDescent="0.3">
      <c r="A1" s="514" t="s">
        <v>296</v>
      </c>
      <c r="B1" s="515"/>
      <c r="C1" s="219"/>
    </row>
    <row r="2" spans="1:10" x14ac:dyDescent="0.3">
      <c r="A2" s="426" t="s">
        <v>297</v>
      </c>
      <c r="B2" s="515"/>
      <c r="C2" s="219"/>
    </row>
    <row r="3" spans="1:10" x14ac:dyDescent="0.3">
      <c r="A3" s="219" t="s">
        <v>298</v>
      </c>
      <c r="B3" s="515"/>
      <c r="C3" s="219"/>
    </row>
    <row r="4" spans="1:10" x14ac:dyDescent="0.3">
      <c r="C4" s="219"/>
    </row>
    <row r="5" spans="1:10" x14ac:dyDescent="0.3">
      <c r="A5" s="516"/>
      <c r="B5" s="926" t="s">
        <v>130</v>
      </c>
      <c r="C5" s="926"/>
      <c r="D5" s="926" t="s">
        <v>131</v>
      </c>
      <c r="E5" s="926"/>
    </row>
    <row r="6" spans="1:10" x14ac:dyDescent="0.3">
      <c r="A6" s="516"/>
      <c r="B6" s="517" t="s">
        <v>145</v>
      </c>
      <c r="C6" s="517" t="s">
        <v>146</v>
      </c>
      <c r="D6" s="517" t="s">
        <v>145</v>
      </c>
      <c r="E6" s="517" t="s">
        <v>146</v>
      </c>
    </row>
    <row r="7" spans="1:10" x14ac:dyDescent="0.3">
      <c r="A7" s="518" t="s">
        <v>200</v>
      </c>
      <c r="B7" s="519">
        <v>15339.047733085485</v>
      </c>
      <c r="C7" s="520">
        <v>5.5758282753528201</v>
      </c>
      <c r="D7" s="521">
        <v>17762.150996472836</v>
      </c>
      <c r="E7" s="522">
        <v>5.9862661200995797</v>
      </c>
      <c r="F7" s="4"/>
      <c r="G7" s="427"/>
      <c r="I7" s="427"/>
    </row>
    <row r="8" spans="1:10" x14ac:dyDescent="0.3">
      <c r="A8" s="518" t="s">
        <v>201</v>
      </c>
      <c r="B8" s="519">
        <v>100069.55206145924</v>
      </c>
      <c r="C8" s="520">
        <v>36.375832945787401</v>
      </c>
      <c r="D8" s="521">
        <v>103868.84396274477</v>
      </c>
      <c r="E8" s="522">
        <v>35.006263693601198</v>
      </c>
      <c r="F8" s="4"/>
      <c r="G8" s="427"/>
      <c r="I8" s="427"/>
    </row>
    <row r="9" spans="1:10" x14ac:dyDescent="0.3">
      <c r="A9" s="523" t="s">
        <v>202</v>
      </c>
      <c r="B9" s="524">
        <v>-84730.504328373761</v>
      </c>
      <c r="C9" s="525">
        <v>-30.800004670434582</v>
      </c>
      <c r="D9" s="526">
        <v>-86106.692966271934</v>
      </c>
      <c r="E9" s="527">
        <v>-29.01999757350162</v>
      </c>
      <c r="F9" s="4"/>
      <c r="G9" s="427"/>
      <c r="I9" s="427"/>
    </row>
    <row r="10" spans="1:10" x14ac:dyDescent="0.3">
      <c r="D10" s="4"/>
      <c r="E10" s="4"/>
      <c r="F10" s="4"/>
    </row>
    <row r="11" spans="1:10" x14ac:dyDescent="0.3">
      <c r="A11" s="4" t="s">
        <v>86</v>
      </c>
      <c r="D11" s="4"/>
      <c r="E11" s="4"/>
      <c r="F11" s="4"/>
      <c r="G11" s="427"/>
      <c r="H11" s="427"/>
      <c r="I11" s="427"/>
      <c r="J11" s="427"/>
    </row>
    <row r="12" spans="1:10" x14ac:dyDescent="0.3">
      <c r="G12" s="427"/>
      <c r="H12" s="427"/>
      <c r="I12" s="427"/>
      <c r="J12" s="427"/>
    </row>
    <row r="13" spans="1:10" x14ac:dyDescent="0.3">
      <c r="G13" s="427"/>
      <c r="H13" s="427"/>
      <c r="I13" s="427"/>
      <c r="J13" s="427"/>
    </row>
    <row r="17" spans="2:5" x14ac:dyDescent="0.3">
      <c r="B17" s="427"/>
      <c r="C17" s="427"/>
      <c r="D17" s="427"/>
      <c r="E17" s="427"/>
    </row>
    <row r="18" spans="2:5" x14ac:dyDescent="0.3">
      <c r="B18" s="427"/>
      <c r="C18" s="427"/>
      <c r="D18" s="427"/>
      <c r="E18" s="427"/>
    </row>
    <row r="19" spans="2:5" x14ac:dyDescent="0.3">
      <c r="B19" s="427"/>
      <c r="C19" s="427"/>
      <c r="D19" s="427"/>
      <c r="E19" s="427"/>
    </row>
  </sheetData>
  <mergeCells count="2">
    <mergeCell ref="B5:C5"/>
    <mergeCell ref="D5:E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B5039-E2D3-4267-ABB7-1E4736D8A0E3}">
  <sheetPr codeName="Hoja14"/>
  <dimension ref="A1:I16"/>
  <sheetViews>
    <sheetView topLeftCell="D2" zoomScaleNormal="100" workbookViewId="0">
      <selection activeCell="H10" sqref="H10:H11"/>
    </sheetView>
  </sheetViews>
  <sheetFormatPr baseColWidth="10" defaultColWidth="11.44140625" defaultRowHeight="13.8" x14ac:dyDescent="0.3"/>
  <cols>
    <col min="1" max="1" width="34.109375" style="107" bestFit="1" customWidth="1"/>
    <col min="2" max="9" width="12.44140625" style="107" customWidth="1"/>
    <col min="10" max="16384" width="11.44140625" style="107"/>
  </cols>
  <sheetData>
    <row r="1" spans="1:9" ht="13.05" x14ac:dyDescent="0.3">
      <c r="A1" s="108" t="s">
        <v>299</v>
      </c>
    </row>
    <row r="2" spans="1:9" x14ac:dyDescent="0.3">
      <c r="A2" s="108" t="s">
        <v>300</v>
      </c>
    </row>
    <row r="4" spans="1:9" ht="13.05" x14ac:dyDescent="0.3">
      <c r="A4" s="130"/>
      <c r="B4" s="933">
        <v>2022</v>
      </c>
      <c r="C4" s="934"/>
      <c r="D4" s="935">
        <v>2023</v>
      </c>
      <c r="E4" s="935"/>
      <c r="F4" s="933">
        <v>2024</v>
      </c>
      <c r="G4" s="934"/>
      <c r="H4" s="935">
        <v>2025</v>
      </c>
      <c r="I4" s="934"/>
    </row>
    <row r="5" spans="1:9" ht="13.05" x14ac:dyDescent="0.3">
      <c r="A5" s="131"/>
      <c r="B5" s="131" t="s">
        <v>2</v>
      </c>
      <c r="C5" s="133" t="s">
        <v>3</v>
      </c>
      <c r="D5" s="132" t="s">
        <v>2</v>
      </c>
      <c r="E5" s="132" t="s">
        <v>3</v>
      </c>
      <c r="F5" s="131" t="s">
        <v>2</v>
      </c>
      <c r="G5" s="133" t="s">
        <v>3</v>
      </c>
      <c r="H5" s="132" t="s">
        <v>2</v>
      </c>
      <c r="I5" s="133" t="s">
        <v>3</v>
      </c>
    </row>
    <row r="6" spans="1:9" ht="12.9" customHeight="1" x14ac:dyDescent="0.3">
      <c r="A6" s="109" t="s">
        <v>4</v>
      </c>
      <c r="B6" s="936">
        <v>3.3</v>
      </c>
      <c r="C6" s="937">
        <v>3.7254655004443435</v>
      </c>
      <c r="D6" s="936">
        <v>2.9</v>
      </c>
      <c r="E6" s="937">
        <v>3.2964185026986002</v>
      </c>
      <c r="F6" s="936">
        <v>2.8</v>
      </c>
      <c r="G6" s="937">
        <v>2.8055853753968591</v>
      </c>
      <c r="H6" s="936">
        <v>2.7</v>
      </c>
      <c r="I6" s="937">
        <v>2.4703355514586178</v>
      </c>
    </row>
    <row r="7" spans="1:9" ht="12.9" customHeight="1" x14ac:dyDescent="0.3">
      <c r="A7" s="110" t="s">
        <v>5</v>
      </c>
      <c r="B7" s="931"/>
      <c r="C7" s="932"/>
      <c r="D7" s="931"/>
      <c r="E7" s="932"/>
      <c r="F7" s="931"/>
      <c r="G7" s="932"/>
      <c r="H7" s="931"/>
      <c r="I7" s="932"/>
    </row>
    <row r="8" spans="1:9" ht="12.9" customHeight="1" x14ac:dyDescent="0.3">
      <c r="A8" s="109" t="s">
        <v>6</v>
      </c>
      <c r="B8" s="931">
        <v>3.7</v>
      </c>
      <c r="C8" s="932">
        <v>5.3848941770972374</v>
      </c>
      <c r="D8" s="931">
        <v>3.3</v>
      </c>
      <c r="E8" s="932">
        <v>3.6837809564354842</v>
      </c>
      <c r="F8" s="931">
        <v>3</v>
      </c>
      <c r="G8" s="932">
        <v>3.1299957812860129</v>
      </c>
      <c r="H8" s="931">
        <v>2.7</v>
      </c>
      <c r="I8" s="932">
        <v>2.6516013038940542</v>
      </c>
    </row>
    <row r="9" spans="1:9" ht="12.9" customHeight="1" x14ac:dyDescent="0.3">
      <c r="A9" s="110" t="s">
        <v>5</v>
      </c>
      <c r="B9" s="931"/>
      <c r="C9" s="932"/>
      <c r="D9" s="931"/>
      <c r="E9" s="932"/>
      <c r="F9" s="931"/>
      <c r="G9" s="932"/>
      <c r="H9" s="931"/>
      <c r="I9" s="932"/>
    </row>
    <row r="10" spans="1:9" ht="12.9" customHeight="1" x14ac:dyDescent="0.3">
      <c r="A10" s="109" t="s">
        <v>7</v>
      </c>
      <c r="B10" s="931">
        <v>2.8</v>
      </c>
      <c r="C10" s="932">
        <v>3.1240299534358797</v>
      </c>
      <c r="D10" s="931">
        <v>3</v>
      </c>
      <c r="E10" s="932">
        <v>2.9999999999999858</v>
      </c>
      <c r="F10" s="931">
        <v>3</v>
      </c>
      <c r="G10" s="932">
        <v>3</v>
      </c>
      <c r="H10" s="931">
        <v>3</v>
      </c>
      <c r="I10" s="932">
        <v>3</v>
      </c>
    </row>
    <row r="11" spans="1:9" ht="12.9" customHeight="1" x14ac:dyDescent="0.3">
      <c r="A11" s="110" t="s">
        <v>8</v>
      </c>
      <c r="B11" s="931"/>
      <c r="C11" s="932"/>
      <c r="D11" s="931"/>
      <c r="E11" s="932"/>
      <c r="F11" s="931"/>
      <c r="G11" s="932"/>
      <c r="H11" s="931"/>
      <c r="I11" s="932"/>
    </row>
    <row r="12" spans="1:9" ht="12.9" customHeight="1" x14ac:dyDescent="0.3">
      <c r="A12" s="109" t="s">
        <v>9</v>
      </c>
      <c r="B12" s="927">
        <v>748</v>
      </c>
      <c r="C12" s="929">
        <v>722.42476535007984</v>
      </c>
      <c r="D12" s="927">
        <v>750</v>
      </c>
      <c r="E12" s="929">
        <v>728.22659699694259</v>
      </c>
      <c r="F12" s="927">
        <v>752</v>
      </c>
      <c r="G12" s="929">
        <v>733.92040770632195</v>
      </c>
      <c r="H12" s="927">
        <v>754</v>
      </c>
      <c r="I12" s="929">
        <v>740.333543286073</v>
      </c>
    </row>
    <row r="13" spans="1:9" ht="12.9" customHeight="1" x14ac:dyDescent="0.3">
      <c r="A13" s="110" t="s">
        <v>10</v>
      </c>
      <c r="B13" s="927"/>
      <c r="C13" s="929"/>
      <c r="D13" s="927"/>
      <c r="E13" s="929"/>
      <c r="F13" s="927"/>
      <c r="G13" s="929"/>
      <c r="H13" s="927"/>
      <c r="I13" s="929"/>
    </row>
    <row r="14" spans="1:9" ht="12.9" customHeight="1" x14ac:dyDescent="0.3">
      <c r="A14" s="109" t="s">
        <v>11</v>
      </c>
      <c r="B14" s="927">
        <v>289</v>
      </c>
      <c r="C14" s="929">
        <v>320</v>
      </c>
      <c r="D14" s="927">
        <v>290</v>
      </c>
      <c r="E14" s="929">
        <v>314.58333333333337</v>
      </c>
      <c r="F14" s="927">
        <v>295</v>
      </c>
      <c r="G14" s="929">
        <v>310.00000000000011</v>
      </c>
      <c r="H14" s="927">
        <v>300</v>
      </c>
      <c r="I14" s="929">
        <v>310.00000000000011</v>
      </c>
    </row>
    <row r="15" spans="1:9" ht="12.9" customHeight="1" x14ac:dyDescent="0.3">
      <c r="A15" s="111" t="s">
        <v>12</v>
      </c>
      <c r="B15" s="928"/>
      <c r="C15" s="930"/>
      <c r="D15" s="928"/>
      <c r="E15" s="930"/>
      <c r="F15" s="928"/>
      <c r="G15" s="930"/>
      <c r="H15" s="928"/>
      <c r="I15" s="930"/>
    </row>
    <row r="16" spans="1:9" ht="13.05" x14ac:dyDescent="0.3">
      <c r="A16" s="107" t="s">
        <v>14</v>
      </c>
    </row>
  </sheetData>
  <mergeCells count="44">
    <mergeCell ref="I8:I9"/>
    <mergeCell ref="I10:I11"/>
    <mergeCell ref="I12:I13"/>
    <mergeCell ref="I14:I15"/>
    <mergeCell ref="B4:C4"/>
    <mergeCell ref="D4:E4"/>
    <mergeCell ref="F4:G4"/>
    <mergeCell ref="H4:I4"/>
    <mergeCell ref="B6:B7"/>
    <mergeCell ref="C6:C7"/>
    <mergeCell ref="D6:D7"/>
    <mergeCell ref="F6:F7"/>
    <mergeCell ref="H6:H7"/>
    <mergeCell ref="E6:E7"/>
    <mergeCell ref="G6:G7"/>
    <mergeCell ref="I6:I7"/>
    <mergeCell ref="H8:H9"/>
    <mergeCell ref="H10:H11"/>
    <mergeCell ref="B8:B9"/>
    <mergeCell ref="C8:C9"/>
    <mergeCell ref="D8:D9"/>
    <mergeCell ref="F8:F9"/>
    <mergeCell ref="E8:E9"/>
    <mergeCell ref="E10:E11"/>
    <mergeCell ref="G8:G9"/>
    <mergeCell ref="G10:G11"/>
    <mergeCell ref="H12:H13"/>
    <mergeCell ref="B10:B11"/>
    <mergeCell ref="C10:C11"/>
    <mergeCell ref="D10:D11"/>
    <mergeCell ref="F10:F11"/>
    <mergeCell ref="B12:B13"/>
    <mergeCell ref="C12:C13"/>
    <mergeCell ref="D12:D13"/>
    <mergeCell ref="F12:F13"/>
    <mergeCell ref="E12:E13"/>
    <mergeCell ref="G12:G13"/>
    <mergeCell ref="H14:H15"/>
    <mergeCell ref="B14:B15"/>
    <mergeCell ref="C14:C15"/>
    <mergeCell ref="D14:D15"/>
    <mergeCell ref="F14:F15"/>
    <mergeCell ref="E14:E15"/>
    <mergeCell ref="G14:G1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1FCD-1D64-48BC-AD67-A0233E0E8DCD}">
  <dimension ref="A1:J32"/>
  <sheetViews>
    <sheetView showGridLines="0" topLeftCell="B1" workbookViewId="0">
      <selection activeCell="D10" sqref="D10"/>
    </sheetView>
  </sheetViews>
  <sheetFormatPr baseColWidth="10" defaultColWidth="11.44140625" defaultRowHeight="13.8" x14ac:dyDescent="0.3"/>
  <cols>
    <col min="1" max="1" width="49.5546875" style="382" bestFit="1" customWidth="1"/>
    <col min="2" max="5" width="13.44140625" style="382" bestFit="1" customWidth="1"/>
    <col min="6" max="16384" width="11.44140625" style="382"/>
  </cols>
  <sheetData>
    <row r="1" spans="1:10" x14ac:dyDescent="0.3">
      <c r="A1" s="403" t="s">
        <v>301</v>
      </c>
      <c r="B1" s="25"/>
      <c r="C1" s="25"/>
      <c r="D1" s="25"/>
      <c r="E1" s="25"/>
    </row>
    <row r="2" spans="1:10" x14ac:dyDescent="0.3">
      <c r="A2" s="403" t="s">
        <v>302</v>
      </c>
      <c r="B2" s="25"/>
      <c r="C2" s="25"/>
      <c r="D2" s="25"/>
      <c r="E2" s="25"/>
    </row>
    <row r="3" spans="1:10" x14ac:dyDescent="0.3">
      <c r="A3" s="404" t="s">
        <v>304</v>
      </c>
      <c r="B3" s="25"/>
      <c r="C3" s="25"/>
      <c r="D3" s="25"/>
      <c r="E3" s="25"/>
    </row>
    <row r="4" spans="1:10" x14ac:dyDescent="0.3">
      <c r="A4" s="404"/>
      <c r="B4" s="25"/>
      <c r="C4" s="25"/>
      <c r="D4" s="25"/>
      <c r="E4" s="25"/>
    </row>
    <row r="5" spans="1:10" x14ac:dyDescent="0.3">
      <c r="A5" s="528"/>
      <c r="B5" s="29">
        <v>2022</v>
      </c>
      <c r="C5" s="529">
        <v>2023</v>
      </c>
      <c r="D5" s="29">
        <v>2024</v>
      </c>
      <c r="E5" s="29">
        <v>2025</v>
      </c>
    </row>
    <row r="6" spans="1:10" x14ac:dyDescent="0.3">
      <c r="A6" s="119" t="s">
        <v>305</v>
      </c>
      <c r="B6" s="530">
        <v>47518419.351904087</v>
      </c>
      <c r="C6" s="530">
        <v>50613766.554059312</v>
      </c>
      <c r="D6" s="530">
        <v>54157502.49800054</v>
      </c>
      <c r="E6" s="530">
        <v>56424223.468393929</v>
      </c>
      <c r="G6" s="463"/>
      <c r="H6" s="463"/>
      <c r="I6" s="463"/>
      <c r="J6" s="463"/>
    </row>
    <row r="7" spans="1:10" x14ac:dyDescent="0.3">
      <c r="A7" s="119" t="s">
        <v>222</v>
      </c>
      <c r="B7" s="531">
        <v>47504734.342504084</v>
      </c>
      <c r="C7" s="531">
        <v>50600073.523659311</v>
      </c>
      <c r="D7" s="531">
        <v>54143850.433400542</v>
      </c>
      <c r="E7" s="531">
        <v>56410532.507993929</v>
      </c>
      <c r="G7" s="463"/>
      <c r="H7" s="463"/>
      <c r="I7" s="463"/>
      <c r="J7" s="463"/>
    </row>
    <row r="8" spans="1:10" x14ac:dyDescent="0.3">
      <c r="A8" s="532" t="s">
        <v>223</v>
      </c>
      <c r="B8" s="533">
        <v>39013604.974702194</v>
      </c>
      <c r="C8" s="534">
        <v>41950742.921082184</v>
      </c>
      <c r="D8" s="533">
        <v>45320482.066343233</v>
      </c>
      <c r="E8" s="535">
        <v>47431431.971118085</v>
      </c>
      <c r="G8" s="463"/>
      <c r="H8" s="463"/>
      <c r="I8" s="463"/>
      <c r="J8" s="463"/>
    </row>
    <row r="9" spans="1:10" x14ac:dyDescent="0.3">
      <c r="A9" s="536" t="s">
        <v>306</v>
      </c>
      <c r="B9" s="533">
        <v>2063805.5290000001</v>
      </c>
      <c r="C9" s="534">
        <v>1746738.1260000002</v>
      </c>
      <c r="D9" s="533">
        <v>1603581.328</v>
      </c>
      <c r="E9" s="535">
        <v>1708345.7780000002</v>
      </c>
      <c r="G9" s="463"/>
      <c r="H9" s="463"/>
      <c r="I9" s="463"/>
      <c r="J9" s="463"/>
    </row>
    <row r="10" spans="1:10" x14ac:dyDescent="0.3">
      <c r="A10" s="536" t="s">
        <v>307</v>
      </c>
      <c r="B10" s="533">
        <v>36949799.445702195</v>
      </c>
      <c r="C10" s="534">
        <v>40204004.795082182</v>
      </c>
      <c r="D10" s="533">
        <v>43716900.738343231</v>
      </c>
      <c r="E10" s="535">
        <v>45723086.193118088</v>
      </c>
      <c r="G10" s="463"/>
      <c r="H10" s="463"/>
      <c r="I10" s="463"/>
      <c r="J10" s="463"/>
    </row>
    <row r="11" spans="1:10" x14ac:dyDescent="0.3">
      <c r="A11" s="532" t="s">
        <v>101</v>
      </c>
      <c r="B11" s="533">
        <v>1334122.4789999998</v>
      </c>
      <c r="C11" s="534">
        <v>1284770.514</v>
      </c>
      <c r="D11" s="533">
        <v>1252600.5959999999</v>
      </c>
      <c r="E11" s="535">
        <v>1203922.0360000001</v>
      </c>
      <c r="G11" s="463"/>
      <c r="H11" s="463"/>
      <c r="I11" s="463"/>
      <c r="J11" s="463"/>
    </row>
    <row r="12" spans="1:10" x14ac:dyDescent="0.3">
      <c r="A12" s="532" t="s">
        <v>226</v>
      </c>
      <c r="B12" s="533">
        <v>3491481.4439887879</v>
      </c>
      <c r="C12" s="534">
        <v>3602510.3841948276</v>
      </c>
      <c r="D12" s="533">
        <v>3701345.3888348457</v>
      </c>
      <c r="E12" s="535">
        <v>3792728.4407941806</v>
      </c>
      <c r="G12" s="463"/>
      <c r="H12" s="463"/>
      <c r="I12" s="463"/>
      <c r="J12" s="463"/>
    </row>
    <row r="13" spans="1:10" x14ac:dyDescent="0.3">
      <c r="A13" s="532" t="s">
        <v>227</v>
      </c>
      <c r="B13" s="533">
        <v>124705.43337726279</v>
      </c>
      <c r="C13" s="534">
        <v>128671.0600970184</v>
      </c>
      <c r="D13" s="533">
        <v>132201.1553543472</v>
      </c>
      <c r="E13" s="535">
        <v>135465.08881088809</v>
      </c>
      <c r="G13" s="463"/>
      <c r="H13" s="463"/>
      <c r="I13" s="463"/>
      <c r="J13" s="463"/>
    </row>
    <row r="14" spans="1:10" x14ac:dyDescent="0.3">
      <c r="A14" s="532" t="s">
        <v>228</v>
      </c>
      <c r="B14" s="533">
        <v>1298694.8531450187</v>
      </c>
      <c r="C14" s="534">
        <v>1295150.2653488214</v>
      </c>
      <c r="D14" s="533">
        <v>1340212.0694551435</v>
      </c>
      <c r="E14" s="535">
        <v>1387772.6928704367</v>
      </c>
      <c r="G14" s="463"/>
      <c r="H14" s="463"/>
      <c r="I14" s="463"/>
      <c r="J14" s="463"/>
    </row>
    <row r="15" spans="1:10" x14ac:dyDescent="0.3">
      <c r="A15" s="532" t="s">
        <v>229</v>
      </c>
      <c r="B15" s="533">
        <v>868105.87176853046</v>
      </c>
      <c r="C15" s="534">
        <v>898668.17101141391</v>
      </c>
      <c r="D15" s="533">
        <v>928207.93200832698</v>
      </c>
      <c r="E15" s="535">
        <v>957281.33512737299</v>
      </c>
      <c r="G15" s="463"/>
      <c r="H15" s="463"/>
      <c r="I15" s="463"/>
      <c r="J15" s="463"/>
    </row>
    <row r="16" spans="1:10" x14ac:dyDescent="0.3">
      <c r="A16" s="532" t="s">
        <v>230</v>
      </c>
      <c r="B16" s="533">
        <v>1374019.2865222814</v>
      </c>
      <c r="C16" s="534">
        <v>1439560.207925054</v>
      </c>
      <c r="D16" s="533">
        <v>1468801.2254046318</v>
      </c>
      <c r="E16" s="535">
        <v>1501930.9432729627</v>
      </c>
      <c r="G16" s="463"/>
      <c r="H16" s="463"/>
      <c r="I16" s="463"/>
      <c r="J16" s="463"/>
    </row>
    <row r="17" spans="1:10" x14ac:dyDescent="0.3">
      <c r="A17" s="119" t="s">
        <v>38</v>
      </c>
      <c r="B17" s="537">
        <v>13685.009400000001</v>
      </c>
      <c r="C17" s="538">
        <v>13693.0304</v>
      </c>
      <c r="D17" s="537">
        <v>13652.0646</v>
      </c>
      <c r="E17" s="539">
        <v>13690.9604</v>
      </c>
      <c r="G17" s="463"/>
      <c r="H17" s="463"/>
      <c r="I17" s="463"/>
      <c r="J17" s="463"/>
    </row>
    <row r="18" spans="1:10" x14ac:dyDescent="0.3">
      <c r="A18" s="540" t="s">
        <v>231</v>
      </c>
      <c r="B18" s="541">
        <v>13685.009400000001</v>
      </c>
      <c r="C18" s="542">
        <v>13693.0304</v>
      </c>
      <c r="D18" s="541">
        <v>13652.0646</v>
      </c>
      <c r="E18" s="543">
        <v>13690.9604</v>
      </c>
      <c r="G18" s="463"/>
      <c r="H18" s="463"/>
      <c r="I18" s="463"/>
      <c r="J18" s="463"/>
    </row>
    <row r="19" spans="1:10" x14ac:dyDescent="0.3">
      <c r="A19" s="25" t="s">
        <v>86</v>
      </c>
      <c r="B19" s="25"/>
      <c r="C19" s="25"/>
      <c r="D19" s="25"/>
      <c r="E19" s="25"/>
    </row>
    <row r="20" spans="1:10" x14ac:dyDescent="0.3">
      <c r="G20" s="513"/>
      <c r="H20" s="513"/>
      <c r="I20" s="513"/>
      <c r="J20" s="513"/>
    </row>
    <row r="21" spans="1:10" x14ac:dyDescent="0.3">
      <c r="G21" s="513"/>
      <c r="H21" s="513"/>
      <c r="I21" s="513"/>
      <c r="J21" s="513"/>
    </row>
    <row r="22" spans="1:10" x14ac:dyDescent="0.3">
      <c r="G22" s="513"/>
      <c r="H22" s="513"/>
      <c r="I22" s="513"/>
      <c r="J22" s="513"/>
    </row>
    <row r="23" spans="1:10" x14ac:dyDescent="0.3">
      <c r="G23" s="513"/>
      <c r="H23" s="513"/>
      <c r="I23" s="513"/>
      <c r="J23" s="513"/>
    </row>
    <row r="24" spans="1:10" x14ac:dyDescent="0.3">
      <c r="G24" s="513"/>
      <c r="H24" s="513"/>
      <c r="I24" s="513"/>
      <c r="J24" s="513"/>
    </row>
    <row r="25" spans="1:10" x14ac:dyDescent="0.3">
      <c r="G25" s="513"/>
      <c r="H25" s="513"/>
      <c r="I25" s="513"/>
      <c r="J25" s="513"/>
    </row>
    <row r="26" spans="1:10" x14ac:dyDescent="0.3">
      <c r="G26" s="513"/>
      <c r="H26" s="513"/>
      <c r="I26" s="513"/>
      <c r="J26" s="513"/>
    </row>
    <row r="27" spans="1:10" x14ac:dyDescent="0.3">
      <c r="G27" s="513"/>
      <c r="H27" s="513"/>
      <c r="I27" s="513"/>
      <c r="J27" s="513"/>
    </row>
    <row r="28" spans="1:10" x14ac:dyDescent="0.3">
      <c r="G28" s="513"/>
      <c r="H28" s="513"/>
      <c r="I28" s="513"/>
      <c r="J28" s="513"/>
    </row>
    <row r="29" spans="1:10" x14ac:dyDescent="0.3">
      <c r="G29" s="513"/>
      <c r="H29" s="513"/>
      <c r="I29" s="513"/>
      <c r="J29" s="513"/>
    </row>
    <row r="30" spans="1:10" x14ac:dyDescent="0.3">
      <c r="G30" s="513"/>
      <c r="H30" s="513"/>
      <c r="I30" s="513"/>
      <c r="J30" s="513"/>
    </row>
    <row r="31" spans="1:10" x14ac:dyDescent="0.3">
      <c r="G31" s="513"/>
      <c r="H31" s="513"/>
      <c r="I31" s="513"/>
      <c r="J31" s="513"/>
    </row>
    <row r="32" spans="1:10" x14ac:dyDescent="0.3">
      <c r="G32" s="513"/>
      <c r="H32" s="513"/>
      <c r="I32" s="513"/>
      <c r="J32" s="513"/>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22A0F-79C4-468A-BDB8-3B99537EB1CC}">
  <dimension ref="A1:E26"/>
  <sheetViews>
    <sheetView showGridLines="0" topLeftCell="B1" workbookViewId="0">
      <selection activeCell="E8" sqref="E8"/>
    </sheetView>
  </sheetViews>
  <sheetFormatPr baseColWidth="10" defaultColWidth="11.44140625" defaultRowHeight="13.8" x14ac:dyDescent="0.3"/>
  <cols>
    <col min="1" max="1" width="64.33203125" style="382" customWidth="1"/>
    <col min="2" max="16384" width="11.44140625" style="382"/>
  </cols>
  <sheetData>
    <row r="1" spans="1:5" x14ac:dyDescent="0.3">
      <c r="A1" s="1" t="s">
        <v>308</v>
      </c>
      <c r="B1" s="4"/>
      <c r="C1" s="4"/>
      <c r="D1" s="4"/>
      <c r="E1" s="4"/>
    </row>
    <row r="2" spans="1:5" x14ac:dyDescent="0.3">
      <c r="A2" s="1" t="s">
        <v>309</v>
      </c>
      <c r="B2" s="4"/>
      <c r="C2" s="4"/>
      <c r="D2" s="4"/>
      <c r="E2" s="4"/>
    </row>
    <row r="3" spans="1:5" x14ac:dyDescent="0.3">
      <c r="A3" s="1" t="s">
        <v>303</v>
      </c>
      <c r="B3" s="4"/>
      <c r="C3" s="4"/>
      <c r="D3" s="4"/>
      <c r="E3" s="4"/>
    </row>
    <row r="4" spans="1:5" x14ac:dyDescent="0.3">
      <c r="A4" s="2" t="s">
        <v>310</v>
      </c>
      <c r="B4" s="4"/>
      <c r="C4" s="4"/>
      <c r="D4" s="4"/>
      <c r="E4" s="4"/>
    </row>
    <row r="5" spans="1:5" x14ac:dyDescent="0.3">
      <c r="A5" s="4"/>
      <c r="B5" s="4"/>
      <c r="C5" s="4"/>
      <c r="D5" s="4"/>
      <c r="E5" s="4"/>
    </row>
    <row r="6" spans="1:5" x14ac:dyDescent="0.3">
      <c r="A6" s="544"/>
      <c r="B6" s="29">
        <v>2022</v>
      </c>
      <c r="C6" s="529">
        <v>2023</v>
      </c>
      <c r="D6" s="29">
        <v>2024</v>
      </c>
      <c r="E6" s="29">
        <v>2025</v>
      </c>
    </row>
    <row r="7" spans="1:5" x14ac:dyDescent="0.3">
      <c r="A7" s="545" t="s">
        <v>311</v>
      </c>
      <c r="B7" s="546">
        <v>45608643.929887943</v>
      </c>
      <c r="C7" s="546">
        <v>48792348.614906505</v>
      </c>
      <c r="D7" s="546">
        <v>53151654.102930285</v>
      </c>
      <c r="E7" s="546">
        <v>56221496.270380795</v>
      </c>
    </row>
    <row r="8" spans="1:5" x14ac:dyDescent="0.3">
      <c r="A8" s="547" t="s">
        <v>312</v>
      </c>
      <c r="B8" s="548">
        <v>-2.9441584233569244E-2</v>
      </c>
      <c r="C8" s="548">
        <v>6.9804852999197253E-2</v>
      </c>
      <c r="D8" s="548">
        <v>8.934403880472308E-2</v>
      </c>
      <c r="E8" s="548">
        <v>5.7756286596568396E-2</v>
      </c>
    </row>
    <row r="9" spans="1:5" x14ac:dyDescent="0.3">
      <c r="A9" s="549" t="s">
        <v>313</v>
      </c>
      <c r="B9" s="550">
        <v>1909775.4220161438</v>
      </c>
      <c r="C9" s="550">
        <v>1821417.939152807</v>
      </c>
      <c r="D9" s="550">
        <v>1005848.3950702548</v>
      </c>
      <c r="E9" s="550">
        <v>202727.1980131343</v>
      </c>
    </row>
    <row r="10" spans="1:5" x14ac:dyDescent="0.3">
      <c r="A10" s="545" t="s">
        <v>314</v>
      </c>
      <c r="B10" s="546">
        <v>47518419.351904087</v>
      </c>
      <c r="C10" s="546">
        <v>50613766.554059312</v>
      </c>
      <c r="D10" s="546">
        <v>54157502.49800054</v>
      </c>
      <c r="E10" s="546">
        <v>56424223.468393929</v>
      </c>
    </row>
    <row r="11" spans="1:5" x14ac:dyDescent="0.3">
      <c r="A11" s="547" t="s">
        <v>312</v>
      </c>
      <c r="B11" s="548">
        <v>-3.0005126634899182E-2</v>
      </c>
      <c r="C11" s="548">
        <v>6.5139944559860607E-2</v>
      </c>
      <c r="D11" s="548">
        <v>7.0015258401214586E-2</v>
      </c>
      <c r="E11" s="548">
        <v>4.1854237471107059E-2</v>
      </c>
    </row>
    <row r="12" spans="1:5" x14ac:dyDescent="0.3">
      <c r="A12" s="4" t="s">
        <v>86</v>
      </c>
      <c r="B12" s="4"/>
      <c r="C12" s="4"/>
      <c r="D12" s="4"/>
      <c r="E12" s="4"/>
    </row>
    <row r="13" spans="1:5" x14ac:dyDescent="0.3">
      <c r="A13" s="4"/>
      <c r="B13" s="4"/>
      <c r="C13" s="4"/>
      <c r="D13" s="4"/>
      <c r="E13" s="4"/>
    </row>
    <row r="14" spans="1:5" x14ac:dyDescent="0.3">
      <c r="B14" s="427"/>
      <c r="C14" s="427"/>
      <c r="D14" s="427"/>
      <c r="E14" s="427"/>
    </row>
    <row r="15" spans="1:5" x14ac:dyDescent="0.3">
      <c r="B15" s="801"/>
      <c r="C15" s="801"/>
      <c r="D15" s="801"/>
      <c r="E15" s="801"/>
    </row>
    <row r="16" spans="1:5" x14ac:dyDescent="0.3">
      <c r="B16" s="427"/>
      <c r="C16" s="427"/>
      <c r="D16" s="427"/>
      <c r="E16" s="427"/>
    </row>
    <row r="17" spans="2:5" x14ac:dyDescent="0.3">
      <c r="B17" s="427"/>
      <c r="C17" s="427"/>
      <c r="D17" s="427"/>
      <c r="E17" s="427"/>
    </row>
    <row r="18" spans="2:5" x14ac:dyDescent="0.3">
      <c r="B18" s="801"/>
      <c r="C18" s="801"/>
      <c r="D18" s="801"/>
      <c r="E18" s="801"/>
    </row>
    <row r="21" spans="2:5" x14ac:dyDescent="0.3">
      <c r="B21" s="427"/>
      <c r="C21" s="427"/>
      <c r="D21" s="427"/>
      <c r="E21" s="427"/>
    </row>
    <row r="22" spans="2:5" x14ac:dyDescent="0.3">
      <c r="B22" s="427"/>
      <c r="C22" s="427"/>
      <c r="D22" s="427"/>
      <c r="E22" s="427"/>
    </row>
    <row r="23" spans="2:5" x14ac:dyDescent="0.3">
      <c r="B23" s="427"/>
      <c r="C23" s="427"/>
      <c r="D23" s="427"/>
      <c r="E23" s="427"/>
    </row>
    <row r="24" spans="2:5" x14ac:dyDescent="0.3">
      <c r="B24" s="427"/>
      <c r="C24" s="427"/>
      <c r="D24" s="427"/>
      <c r="E24" s="427"/>
    </row>
    <row r="25" spans="2:5" x14ac:dyDescent="0.3">
      <c r="B25" s="427"/>
      <c r="C25" s="427"/>
      <c r="D25" s="427"/>
      <c r="E25" s="427"/>
    </row>
    <row r="26" spans="2:5" x14ac:dyDescent="0.3">
      <c r="B26" s="427"/>
      <c r="C26" s="427"/>
      <c r="D26" s="427"/>
      <c r="E26" s="42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454E6-7497-4FB9-8E07-014B5F53F43C}">
  <dimension ref="A1:E13"/>
  <sheetViews>
    <sheetView showGridLines="0" workbookViewId="0">
      <selection activeCell="B23" sqref="B23"/>
    </sheetView>
  </sheetViews>
  <sheetFormatPr baseColWidth="10" defaultColWidth="11.44140625" defaultRowHeight="13.8" x14ac:dyDescent="0.3"/>
  <cols>
    <col min="1" max="1" width="36.33203125" style="382" bestFit="1" customWidth="1"/>
    <col min="2" max="16384" width="11.44140625" style="382"/>
  </cols>
  <sheetData>
    <row r="1" spans="1:5" x14ac:dyDescent="0.3">
      <c r="A1" s="403" t="s">
        <v>315</v>
      </c>
      <c r="B1" s="25"/>
      <c r="C1" s="25"/>
      <c r="D1" s="25"/>
      <c r="E1" s="25"/>
    </row>
    <row r="2" spans="1:5" x14ac:dyDescent="0.3">
      <c r="A2" s="403" t="s">
        <v>316</v>
      </c>
      <c r="B2" s="25"/>
      <c r="C2" s="25"/>
      <c r="D2" s="25"/>
      <c r="E2" s="25"/>
    </row>
    <row r="3" spans="1:5" x14ac:dyDescent="0.3">
      <c r="A3" s="403" t="s">
        <v>317</v>
      </c>
      <c r="B3" s="25"/>
      <c r="C3" s="25"/>
      <c r="D3" s="25"/>
      <c r="E3" s="25"/>
    </row>
    <row r="4" spans="1:5" x14ac:dyDescent="0.3">
      <c r="A4" s="32"/>
      <c r="B4" s="25"/>
      <c r="C4" s="25"/>
      <c r="D4" s="25"/>
      <c r="E4" s="25"/>
    </row>
    <row r="5" spans="1:5" x14ac:dyDescent="0.3">
      <c r="A5" s="528"/>
      <c r="B5" s="551">
        <v>2022</v>
      </c>
      <c r="C5" s="529">
        <v>2023</v>
      </c>
      <c r="D5" s="529">
        <v>2024</v>
      </c>
      <c r="E5" s="126">
        <v>2025</v>
      </c>
    </row>
    <row r="6" spans="1:5" x14ac:dyDescent="0.3">
      <c r="A6" s="552" t="s">
        <v>318</v>
      </c>
      <c r="B6" s="553"/>
      <c r="C6" s="554"/>
      <c r="D6" s="554"/>
      <c r="E6" s="555"/>
    </row>
    <row r="7" spans="1:5" x14ac:dyDescent="0.3">
      <c r="A7" s="532" t="s">
        <v>319</v>
      </c>
      <c r="B7" s="553">
        <v>1.6036387500986793E-2</v>
      </c>
      <c r="C7" s="554">
        <v>1.731512785126621E-2</v>
      </c>
      <c r="D7" s="554">
        <v>1.8496589822790011E-2</v>
      </c>
      <c r="E7" s="556">
        <v>1.9428239450864915E-2</v>
      </c>
    </row>
    <row r="8" spans="1:5" x14ac:dyDescent="0.3">
      <c r="A8" s="540" t="s">
        <v>320</v>
      </c>
      <c r="B8" s="553">
        <v>2.0999999999999908E-2</v>
      </c>
      <c r="C8" s="554">
        <v>5.5000000000000604E-3</v>
      </c>
      <c r="D8" s="554">
        <v>-3.8000000000000256E-3</v>
      </c>
      <c r="E8" s="556">
        <v>-9.000000000000008E-3</v>
      </c>
    </row>
    <row r="9" spans="1:5" x14ac:dyDescent="0.3">
      <c r="A9" s="119" t="s">
        <v>321</v>
      </c>
      <c r="B9" s="557"/>
      <c r="C9" s="558"/>
      <c r="D9" s="558"/>
      <c r="E9" s="452"/>
    </row>
    <row r="10" spans="1:5" x14ac:dyDescent="0.3">
      <c r="A10" s="540" t="s">
        <v>322</v>
      </c>
      <c r="B10" s="559">
        <v>288</v>
      </c>
      <c r="C10" s="560">
        <v>288</v>
      </c>
      <c r="D10" s="560">
        <v>288</v>
      </c>
      <c r="E10" s="561">
        <v>288</v>
      </c>
    </row>
    <row r="11" spans="1:5" x14ac:dyDescent="0.3">
      <c r="A11" s="562" t="s">
        <v>86</v>
      </c>
      <c r="B11" s="25"/>
      <c r="C11" s="25"/>
      <c r="D11" s="25"/>
      <c r="E11" s="25"/>
    </row>
    <row r="13" spans="1:5" x14ac:dyDescent="0.3">
      <c r="B13" s="563"/>
      <c r="C13" s="563"/>
      <c r="D13" s="563"/>
      <c r="E13" s="56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2A76C-3A8C-43B9-BC7A-11BBF3ECE4C0}">
  <dimension ref="A1:J19"/>
  <sheetViews>
    <sheetView showGridLines="0" workbookViewId="0">
      <selection activeCell="E9" sqref="E9"/>
    </sheetView>
  </sheetViews>
  <sheetFormatPr baseColWidth="10" defaultColWidth="11.44140625" defaultRowHeight="13.8" x14ac:dyDescent="0.3"/>
  <cols>
    <col min="1" max="1" width="49.109375" style="382" customWidth="1"/>
    <col min="2" max="16384" width="11.44140625" style="382"/>
  </cols>
  <sheetData>
    <row r="1" spans="1:10" ht="13.05" x14ac:dyDescent="0.3">
      <c r="A1" s="403" t="s">
        <v>323</v>
      </c>
      <c r="B1" s="25"/>
      <c r="C1" s="25"/>
      <c r="D1" s="25"/>
      <c r="E1" s="25"/>
    </row>
    <row r="2" spans="1:10" x14ac:dyDescent="0.3">
      <c r="A2" s="403" t="s">
        <v>989</v>
      </c>
      <c r="B2" s="25"/>
      <c r="C2" s="25"/>
      <c r="D2" s="25"/>
      <c r="E2" s="25"/>
    </row>
    <row r="3" spans="1:10" ht="13.05" x14ac:dyDescent="0.3">
      <c r="A3" s="938" t="s">
        <v>324</v>
      </c>
      <c r="B3" s="939"/>
      <c r="C3" s="938"/>
      <c r="D3" s="939"/>
      <c r="E3" s="938"/>
    </row>
    <row r="4" spans="1:10" x14ac:dyDescent="0.3">
      <c r="A4" s="564" t="s">
        <v>325</v>
      </c>
      <c r="B4" s="271" t="s">
        <v>326</v>
      </c>
      <c r="C4" s="272" t="s">
        <v>327</v>
      </c>
      <c r="D4" s="271" t="s">
        <v>328</v>
      </c>
      <c r="E4" s="273" t="s">
        <v>329</v>
      </c>
    </row>
    <row r="5" spans="1:10" x14ac:dyDescent="0.3">
      <c r="A5" s="274" t="s">
        <v>330</v>
      </c>
      <c r="B5" s="275">
        <v>46848756.354794323</v>
      </c>
      <c r="C5" s="276">
        <v>49718614.477860965</v>
      </c>
      <c r="D5" s="275">
        <v>53048026.117502272</v>
      </c>
      <c r="E5" s="277">
        <v>55068246.99527473</v>
      </c>
      <c r="G5" s="463"/>
      <c r="H5" s="463"/>
      <c r="I5" s="463"/>
      <c r="J5" s="463"/>
    </row>
    <row r="6" spans="1:10" x14ac:dyDescent="0.3">
      <c r="A6" s="278" t="s">
        <v>29</v>
      </c>
      <c r="B6" s="279">
        <v>38920843.91842702</v>
      </c>
      <c r="C6" s="280">
        <v>41515513.2258159</v>
      </c>
      <c r="D6" s="279">
        <v>44576897.314309612</v>
      </c>
      <c r="E6" s="281">
        <v>46451126.416896164</v>
      </c>
      <c r="G6" s="463"/>
      <c r="H6" s="463"/>
      <c r="I6" s="463"/>
      <c r="J6" s="463"/>
    </row>
    <row r="7" spans="1:10" x14ac:dyDescent="0.3">
      <c r="A7" s="278" t="s">
        <v>331</v>
      </c>
      <c r="B7" s="279">
        <v>1347633.6735741012</v>
      </c>
      <c r="C7" s="280">
        <v>1214287.1449628538</v>
      </c>
      <c r="D7" s="279">
        <v>1157660.8050469577</v>
      </c>
      <c r="E7" s="281">
        <v>1304825.8290913121</v>
      </c>
      <c r="G7" s="463"/>
      <c r="H7" s="463"/>
      <c r="I7" s="463"/>
      <c r="J7" s="463"/>
    </row>
    <row r="8" spans="1:10" x14ac:dyDescent="0.3">
      <c r="A8" s="278" t="s">
        <v>332</v>
      </c>
      <c r="B8" s="279">
        <v>37573210.244852915</v>
      </c>
      <c r="C8" s="280">
        <v>40301226.080853045</v>
      </c>
      <c r="D8" s="279">
        <v>43419236.509262651</v>
      </c>
      <c r="E8" s="281">
        <v>45146300.587804854</v>
      </c>
      <c r="G8" s="463"/>
      <c r="H8" s="463"/>
      <c r="I8" s="463"/>
      <c r="J8" s="463"/>
    </row>
    <row r="9" spans="1:10" x14ac:dyDescent="0.3">
      <c r="A9" s="278" t="s">
        <v>32</v>
      </c>
      <c r="B9" s="279">
        <v>689640.34112063865</v>
      </c>
      <c r="C9" s="280">
        <v>806609.5580232963</v>
      </c>
      <c r="D9" s="279">
        <v>899645.65761881217</v>
      </c>
      <c r="E9" s="281">
        <v>859633.17752930033</v>
      </c>
      <c r="G9" s="463"/>
      <c r="H9" s="463"/>
      <c r="I9" s="463"/>
      <c r="J9" s="463"/>
    </row>
    <row r="10" spans="1:10" x14ac:dyDescent="0.3">
      <c r="A10" s="278" t="s">
        <v>333</v>
      </c>
      <c r="B10" s="279">
        <v>2813224.1970447856</v>
      </c>
      <c r="C10" s="280">
        <v>2851193.5750446287</v>
      </c>
      <c r="D10" s="279">
        <v>2897741.309916554</v>
      </c>
      <c r="E10" s="281">
        <v>2951157.9395734277</v>
      </c>
      <c r="G10" s="463"/>
      <c r="H10" s="463"/>
      <c r="I10" s="463"/>
      <c r="J10" s="463"/>
    </row>
    <row r="11" spans="1:10" ht="15" x14ac:dyDescent="0.3">
      <c r="A11" s="282" t="s">
        <v>334</v>
      </c>
      <c r="B11" s="283">
        <v>4425047.898201881</v>
      </c>
      <c r="C11" s="284">
        <v>4545298.118977135</v>
      </c>
      <c r="D11" s="283">
        <v>4673741.8356572948</v>
      </c>
      <c r="E11" s="285">
        <v>4806329.4612758411</v>
      </c>
      <c r="G11" s="463"/>
      <c r="H11" s="463"/>
      <c r="I11" s="463"/>
      <c r="J11" s="463"/>
    </row>
    <row r="12" spans="1:10" ht="39" customHeight="1" x14ac:dyDescent="0.3">
      <c r="A12" s="939" t="s">
        <v>335</v>
      </c>
      <c r="B12" s="939"/>
      <c r="C12" s="939"/>
      <c r="D12" s="939"/>
      <c r="E12" s="939"/>
    </row>
    <row r="13" spans="1:10" ht="13.05" x14ac:dyDescent="0.3">
      <c r="A13" s="417" t="s">
        <v>86</v>
      </c>
      <c r="B13" s="565"/>
      <c r="C13" s="565"/>
      <c r="D13" s="565"/>
      <c r="E13" s="565"/>
      <c r="G13" s="513"/>
      <c r="H13" s="513"/>
      <c r="I13" s="513"/>
      <c r="J13" s="513"/>
    </row>
    <row r="14" spans="1:10" ht="13.05" x14ac:dyDescent="0.3">
      <c r="A14" s="417"/>
      <c r="B14" s="566"/>
      <c r="C14" s="566"/>
      <c r="D14" s="566"/>
      <c r="E14" s="566"/>
      <c r="G14" s="513"/>
      <c r="H14" s="513"/>
      <c r="I14" s="513"/>
      <c r="J14" s="513"/>
    </row>
    <row r="15" spans="1:10" ht="13.05" x14ac:dyDescent="0.3">
      <c r="G15" s="513"/>
      <c r="H15" s="513"/>
      <c r="I15" s="513"/>
      <c r="J15" s="513"/>
    </row>
    <row r="16" spans="1:10" ht="13.05" x14ac:dyDescent="0.3">
      <c r="G16" s="513"/>
      <c r="H16" s="513"/>
      <c r="I16" s="513"/>
      <c r="J16" s="513"/>
    </row>
    <row r="17" spans="7:10" ht="13.05" x14ac:dyDescent="0.3">
      <c r="G17" s="513"/>
      <c r="H17" s="513"/>
      <c r="I17" s="513"/>
      <c r="J17" s="513"/>
    </row>
    <row r="18" spans="7:10" ht="13.05" x14ac:dyDescent="0.3">
      <c r="G18" s="513"/>
      <c r="H18" s="513"/>
      <c r="I18" s="513"/>
      <c r="J18" s="513"/>
    </row>
    <row r="19" spans="7:10" ht="13.05" x14ac:dyDescent="0.3">
      <c r="G19" s="513"/>
      <c r="H19" s="513"/>
      <c r="I19" s="513"/>
      <c r="J19" s="513"/>
    </row>
  </sheetData>
  <mergeCells count="2">
    <mergeCell ref="A3:E3"/>
    <mergeCell ref="A12:E12"/>
  </mergeCells>
  <pageMargins left="0.7" right="0.7" top="0.75" bottom="0.75" header="0.3" footer="0.3"/>
  <pageSetup paperSize="9"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1864-FC53-4E11-BCB1-1576FB04165B}">
  <dimension ref="A1:K29"/>
  <sheetViews>
    <sheetView showGridLines="0" topLeftCell="B1" workbookViewId="0">
      <selection activeCell="E6" sqref="E6"/>
    </sheetView>
  </sheetViews>
  <sheetFormatPr baseColWidth="10" defaultColWidth="11.44140625" defaultRowHeight="13.8" x14ac:dyDescent="0.3"/>
  <cols>
    <col min="1" max="1" width="54.6640625" style="382" customWidth="1"/>
    <col min="2" max="16384" width="11.44140625" style="382"/>
  </cols>
  <sheetData>
    <row r="1" spans="1:11" x14ac:dyDescent="0.3">
      <c r="A1" s="403" t="s">
        <v>336</v>
      </c>
      <c r="B1" s="25"/>
      <c r="C1" s="25"/>
      <c r="D1" s="25"/>
      <c r="E1" s="25"/>
    </row>
    <row r="2" spans="1:11" x14ac:dyDescent="0.3">
      <c r="A2" s="403" t="s">
        <v>337</v>
      </c>
      <c r="B2" s="25"/>
      <c r="C2" s="25"/>
      <c r="D2" s="25"/>
      <c r="E2" s="25"/>
    </row>
    <row r="3" spans="1:11" x14ac:dyDescent="0.3">
      <c r="A3" s="404" t="s">
        <v>338</v>
      </c>
      <c r="B3" s="25"/>
      <c r="C3" s="25"/>
      <c r="D3" s="25"/>
      <c r="E3" s="25"/>
    </row>
    <row r="4" spans="1:11" x14ac:dyDescent="0.3">
      <c r="A4" s="32"/>
      <c r="B4" s="25"/>
      <c r="C4" s="25"/>
      <c r="D4" s="25"/>
      <c r="E4" s="25"/>
    </row>
    <row r="5" spans="1:11" x14ac:dyDescent="0.3">
      <c r="A5" s="567"/>
      <c r="B5" s="568">
        <v>2022</v>
      </c>
      <c r="C5" s="568">
        <v>2023</v>
      </c>
      <c r="D5" s="568">
        <v>2024</v>
      </c>
      <c r="E5" s="568">
        <v>2025</v>
      </c>
    </row>
    <row r="6" spans="1:11" x14ac:dyDescent="0.3">
      <c r="A6" s="569" t="s">
        <v>339</v>
      </c>
      <c r="B6" s="570">
        <v>54754611</v>
      </c>
      <c r="C6" s="570">
        <v>54738575</v>
      </c>
      <c r="D6" s="571">
        <v>55027196</v>
      </c>
      <c r="E6" s="570">
        <v>55793585</v>
      </c>
      <c r="G6" s="463"/>
      <c r="H6" s="463"/>
      <c r="I6" s="463"/>
      <c r="J6" s="463"/>
      <c r="K6" s="463"/>
    </row>
    <row r="7" spans="1:11" x14ac:dyDescent="0.3">
      <c r="A7" s="572" t="s">
        <v>340</v>
      </c>
      <c r="B7" s="573">
        <v>54805295</v>
      </c>
      <c r="C7" s="573">
        <v>54585741</v>
      </c>
      <c r="D7" s="574">
        <v>54799600</v>
      </c>
      <c r="E7" s="573">
        <v>55504871</v>
      </c>
      <c r="H7" s="478"/>
      <c r="I7" s="478"/>
      <c r="J7" s="478"/>
      <c r="K7" s="478"/>
    </row>
    <row r="8" spans="1:11" x14ac:dyDescent="0.3">
      <c r="A8" s="575" t="s">
        <v>341</v>
      </c>
      <c r="B8" s="576">
        <v>-2.2292433158602853E-2</v>
      </c>
      <c r="C8" s="576">
        <v>-4.0060727708882693E-3</v>
      </c>
      <c r="D8" s="577">
        <v>3.9178546646458923E-3</v>
      </c>
      <c r="E8" s="576">
        <v>1.2870002700749561E-2</v>
      </c>
    </row>
    <row r="9" spans="1:11" x14ac:dyDescent="0.3">
      <c r="A9" s="578" t="s">
        <v>342</v>
      </c>
      <c r="B9" s="579">
        <v>50684</v>
      </c>
      <c r="C9" s="579">
        <v>-152834</v>
      </c>
      <c r="D9" s="580">
        <v>-227596</v>
      </c>
      <c r="E9" s="579">
        <v>-288714</v>
      </c>
    </row>
    <row r="10" spans="1:11" x14ac:dyDescent="0.3">
      <c r="A10" s="578" t="s">
        <v>343</v>
      </c>
      <c r="B10" s="581">
        <v>9.2565720172865795E-4</v>
      </c>
      <c r="C10" s="581">
        <v>-2.7920712221682908E-3</v>
      </c>
      <c r="D10" s="582">
        <v>-4.1360639201023508E-3</v>
      </c>
      <c r="E10" s="581">
        <v>-5.1746809243392589E-3</v>
      </c>
    </row>
    <row r="11" spans="1:11" x14ac:dyDescent="0.3">
      <c r="A11" s="583" t="s">
        <v>344</v>
      </c>
      <c r="B11" s="584">
        <v>2.2799087271801362E-4</v>
      </c>
      <c r="C11" s="584">
        <v>-6.6751963511360829E-4</v>
      </c>
      <c r="D11" s="585">
        <v>-9.6984051088789321E-4</v>
      </c>
      <c r="E11" s="584">
        <v>-1.2060576582482814E-3</v>
      </c>
    </row>
    <row r="12" spans="1:11" x14ac:dyDescent="0.3">
      <c r="A12" s="25" t="s">
        <v>86</v>
      </c>
      <c r="B12" s="25"/>
      <c r="C12" s="25"/>
      <c r="D12" s="25"/>
      <c r="E12" s="25"/>
    </row>
    <row r="13" spans="1:11" x14ac:dyDescent="0.3">
      <c r="A13" s="25"/>
      <c r="B13" s="25"/>
      <c r="C13" s="25"/>
      <c r="D13" s="25"/>
      <c r="E13" s="25"/>
    </row>
    <row r="14" spans="1:11" x14ac:dyDescent="0.3">
      <c r="B14" s="463"/>
      <c r="C14" s="463"/>
      <c r="D14" s="463"/>
      <c r="E14" s="463"/>
    </row>
    <row r="16" spans="1:11" x14ac:dyDescent="0.3">
      <c r="B16" s="477"/>
      <c r="C16" s="477"/>
      <c r="D16" s="477"/>
      <c r="E16" s="477"/>
    </row>
    <row r="17" spans="2:5" x14ac:dyDescent="0.3">
      <c r="B17" s="427"/>
      <c r="C17" s="427"/>
      <c r="D17" s="427"/>
      <c r="E17" s="427"/>
    </row>
    <row r="18" spans="2:5" x14ac:dyDescent="0.3">
      <c r="B18" s="801"/>
      <c r="C18" s="801"/>
      <c r="D18" s="801"/>
      <c r="E18" s="801"/>
    </row>
    <row r="19" spans="2:5" x14ac:dyDescent="0.3">
      <c r="B19" s="427"/>
      <c r="C19" s="427"/>
      <c r="D19" s="427"/>
      <c r="E19" s="427"/>
    </row>
    <row r="20" spans="2:5" x14ac:dyDescent="0.3">
      <c r="B20" s="801"/>
      <c r="C20" s="801"/>
      <c r="D20" s="801"/>
      <c r="E20" s="801"/>
    </row>
    <row r="21" spans="2:5" x14ac:dyDescent="0.3">
      <c r="B21" s="801"/>
      <c r="C21" s="801"/>
      <c r="D21" s="801"/>
      <c r="E21" s="801"/>
    </row>
    <row r="24" spans="2:5" x14ac:dyDescent="0.3">
      <c r="B24" s="802"/>
      <c r="C24" s="802"/>
      <c r="D24" s="802"/>
      <c r="E24" s="802"/>
    </row>
    <row r="25" spans="2:5" x14ac:dyDescent="0.3">
      <c r="B25" s="802"/>
      <c r="C25" s="802"/>
      <c r="D25" s="802"/>
      <c r="E25" s="802"/>
    </row>
    <row r="26" spans="2:5" x14ac:dyDescent="0.3">
      <c r="B26" s="802"/>
      <c r="C26" s="802"/>
      <c r="D26" s="802"/>
      <c r="E26" s="802"/>
    </row>
    <row r="27" spans="2:5" x14ac:dyDescent="0.3">
      <c r="B27" s="802"/>
      <c r="C27" s="802"/>
      <c r="D27" s="802"/>
      <c r="E27" s="802"/>
    </row>
    <row r="28" spans="2:5" x14ac:dyDescent="0.3">
      <c r="B28" s="802"/>
      <c r="C28" s="802"/>
      <c r="D28" s="802"/>
      <c r="E28" s="802"/>
    </row>
    <row r="29" spans="2:5" x14ac:dyDescent="0.3">
      <c r="B29" s="802"/>
      <c r="C29" s="802"/>
      <c r="D29" s="802"/>
      <c r="E29" s="80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F9A5D-D782-480A-8BA0-3AE8FEC3849A}">
  <sheetPr codeName="Hoja3"/>
  <dimension ref="A1:J54"/>
  <sheetViews>
    <sheetView workbookViewId="0">
      <selection activeCell="D13" sqref="D13"/>
    </sheetView>
  </sheetViews>
  <sheetFormatPr baseColWidth="10" defaultColWidth="11.44140625" defaultRowHeight="13.8" x14ac:dyDescent="0.3"/>
  <cols>
    <col min="1" max="1" width="42.5546875" style="25" customWidth="1"/>
    <col min="2" max="2" width="14.44140625" style="25" customWidth="1"/>
    <col min="3" max="3" width="11" style="25" customWidth="1"/>
    <col min="4" max="4" width="11.44140625" style="25" customWidth="1"/>
    <col min="5" max="16384" width="11.44140625" style="25"/>
  </cols>
  <sheetData>
    <row r="1" spans="1:10" ht="13.05" x14ac:dyDescent="0.3">
      <c r="A1" s="842" t="s">
        <v>42</v>
      </c>
      <c r="B1" s="842"/>
      <c r="C1" s="842"/>
    </row>
    <row r="2" spans="1:10" x14ac:dyDescent="0.3">
      <c r="A2" s="842" t="s">
        <v>43</v>
      </c>
      <c r="B2" s="842"/>
      <c r="C2" s="842"/>
    </row>
    <row r="3" spans="1:10" x14ac:dyDescent="0.3">
      <c r="A3" s="843" t="s">
        <v>17</v>
      </c>
      <c r="B3" s="843"/>
      <c r="C3" s="843"/>
    </row>
    <row r="4" spans="1:10" ht="13.05" x14ac:dyDescent="0.3">
      <c r="A4" s="61"/>
      <c r="B4" s="30" t="s">
        <v>44</v>
      </c>
      <c r="C4" s="30" t="s">
        <v>45</v>
      </c>
      <c r="D4" s="29" t="s">
        <v>46</v>
      </c>
    </row>
    <row r="5" spans="1:10" ht="13.05" x14ac:dyDescent="0.3">
      <c r="A5" s="62" t="s">
        <v>47</v>
      </c>
      <c r="B5" s="63">
        <v>12520384.726000004</v>
      </c>
      <c r="C5" s="64">
        <v>-14.628019835881522</v>
      </c>
      <c r="D5" s="64">
        <v>6.3458469968842914</v>
      </c>
      <c r="E5" s="65"/>
      <c r="G5" s="66"/>
      <c r="H5" s="42"/>
      <c r="J5" s="42"/>
    </row>
    <row r="6" spans="1:10" x14ac:dyDescent="0.3">
      <c r="A6" s="67" t="s">
        <v>48</v>
      </c>
      <c r="B6" s="68">
        <v>-1948843.487999998</v>
      </c>
      <c r="C6" s="69">
        <v>-137.23094334434361</v>
      </c>
      <c r="D6" s="69">
        <v>-0.98775419976038625</v>
      </c>
      <c r="E6" s="58"/>
      <c r="G6" s="66"/>
      <c r="H6" s="42"/>
    </row>
    <row r="7" spans="1:10" ht="13.05" x14ac:dyDescent="0.3">
      <c r="A7" s="70" t="s">
        <v>49</v>
      </c>
      <c r="B7" s="68">
        <v>10531818.366000002</v>
      </c>
      <c r="C7" s="69">
        <v>-2.5350736182301103</v>
      </c>
      <c r="D7" s="69">
        <v>5.337959608447572</v>
      </c>
      <c r="E7" s="58"/>
      <c r="G7" s="66"/>
      <c r="H7" s="42"/>
    </row>
    <row r="8" spans="1:10" ht="13.05" x14ac:dyDescent="0.3">
      <c r="A8" s="71" t="s">
        <v>50</v>
      </c>
      <c r="B8" s="68">
        <v>-12480661.854</v>
      </c>
      <c r="C8" s="69">
        <v>-7.3397708067319378</v>
      </c>
      <c r="D8" s="69">
        <v>-6.3257138082079587</v>
      </c>
      <c r="E8" s="58"/>
      <c r="G8" s="66"/>
      <c r="H8" s="42"/>
    </row>
    <row r="9" spans="1:10" x14ac:dyDescent="0.3">
      <c r="A9" s="67" t="s">
        <v>51</v>
      </c>
      <c r="B9" s="68">
        <v>6097162.8020000001</v>
      </c>
      <c r="C9" s="69">
        <v>15.779870047018907</v>
      </c>
      <c r="D9" s="69">
        <v>3.0902933977930145</v>
      </c>
      <c r="E9" s="58"/>
      <c r="G9" s="66"/>
      <c r="H9" s="42"/>
    </row>
    <row r="10" spans="1:10" ht="13.05" x14ac:dyDescent="0.3">
      <c r="A10" s="67" t="s">
        <v>52</v>
      </c>
      <c r="B10" s="68">
        <v>8372065.4120000005</v>
      </c>
      <c r="C10" s="69">
        <v>-18.089661908542929</v>
      </c>
      <c r="D10" s="69">
        <v>4.2433077988516619</v>
      </c>
      <c r="E10" s="58"/>
      <c r="G10" s="66"/>
      <c r="H10" s="42"/>
    </row>
    <row r="11" spans="1:10" ht="13.05" x14ac:dyDescent="0.3">
      <c r="A11" s="62" t="s">
        <v>53</v>
      </c>
      <c r="B11" s="63">
        <v>15963031.913000001</v>
      </c>
      <c r="C11" s="64">
        <v>-5.2423059216302974</v>
      </c>
      <c r="D11" s="64">
        <v>8.0907224772350919</v>
      </c>
      <c r="E11" s="65"/>
      <c r="G11" s="66"/>
      <c r="H11" s="42"/>
      <c r="J11" s="42"/>
    </row>
    <row r="12" spans="1:10" ht="13.05" x14ac:dyDescent="0.3">
      <c r="A12" s="67" t="s">
        <v>54</v>
      </c>
      <c r="B12" s="68">
        <v>24260707.587000001</v>
      </c>
      <c r="C12" s="69">
        <v>-2.2223676873438625</v>
      </c>
      <c r="D12" s="69">
        <v>12.296326490954177</v>
      </c>
      <c r="E12" s="58"/>
      <c r="G12" s="66"/>
      <c r="H12" s="42"/>
    </row>
    <row r="13" spans="1:10" x14ac:dyDescent="0.3">
      <c r="A13" s="67" t="s">
        <v>55</v>
      </c>
      <c r="B13" s="68">
        <v>-314552.06700000004</v>
      </c>
      <c r="C13" s="69">
        <v>26.585027007214869</v>
      </c>
      <c r="D13" s="69">
        <v>-0.15942795157009587</v>
      </c>
      <c r="E13" s="58"/>
      <c r="G13" s="66"/>
      <c r="H13" s="42"/>
    </row>
    <row r="14" spans="1:10" ht="13.05" x14ac:dyDescent="0.3">
      <c r="A14" s="67" t="s">
        <v>56</v>
      </c>
      <c r="B14" s="68">
        <v>-7983123.6069999989</v>
      </c>
      <c r="C14" s="69">
        <v>-5.9119828319538437</v>
      </c>
      <c r="D14" s="69">
        <v>-4.0461760621489891</v>
      </c>
      <c r="E14" s="58"/>
      <c r="G14" s="66"/>
      <c r="H14" s="42"/>
    </row>
    <row r="15" spans="1:10" x14ac:dyDescent="0.3">
      <c r="A15" s="62" t="s">
        <v>57</v>
      </c>
      <c r="B15" s="63">
        <v>2854866.3119999999</v>
      </c>
      <c r="C15" s="64">
        <v>-1.1250305646826275</v>
      </c>
      <c r="D15" s="64">
        <v>1.4469639079772258</v>
      </c>
      <c r="E15" s="65"/>
      <c r="G15" s="66"/>
      <c r="H15" s="42"/>
      <c r="J15" s="42"/>
    </row>
    <row r="16" spans="1:10" ht="13.05" x14ac:dyDescent="0.3">
      <c r="A16" s="72" t="s">
        <v>58</v>
      </c>
      <c r="B16" s="68">
        <v>1021916.5510000002</v>
      </c>
      <c r="C16" s="69">
        <v>1.8924235192439909</v>
      </c>
      <c r="D16" s="69">
        <v>0.5179494255286754</v>
      </c>
      <c r="E16" s="58"/>
      <c r="G16" s="66"/>
      <c r="H16" s="42"/>
    </row>
    <row r="17" spans="1:10" ht="13.05" x14ac:dyDescent="0.3">
      <c r="A17" s="72" t="s">
        <v>59</v>
      </c>
      <c r="B17" s="68">
        <v>1799845.9129999999</v>
      </c>
      <c r="C17" s="69">
        <v>-3.5562709801382431</v>
      </c>
      <c r="D17" s="69">
        <v>0.9122360879332545</v>
      </c>
      <c r="E17" s="58"/>
      <c r="G17" s="66"/>
      <c r="H17" s="42"/>
    </row>
    <row r="18" spans="1:10" x14ac:dyDescent="0.3">
      <c r="A18" s="73" t="s">
        <v>60</v>
      </c>
      <c r="B18" s="68">
        <v>33103.847999999998</v>
      </c>
      <c r="C18" s="69">
        <v>81.893097693575683</v>
      </c>
      <c r="D18" s="69">
        <v>1.6778394515295982E-2</v>
      </c>
      <c r="E18" s="58"/>
      <c r="G18" s="66"/>
      <c r="H18" s="42"/>
    </row>
    <row r="19" spans="1:10" x14ac:dyDescent="0.3">
      <c r="A19" s="62" t="s">
        <v>61</v>
      </c>
      <c r="B19" s="63">
        <v>354171.23800000001</v>
      </c>
      <c r="C19" s="64">
        <v>-48.893744069992138</v>
      </c>
      <c r="D19" s="64">
        <v>0.17950858030567288</v>
      </c>
      <c r="E19" s="65"/>
      <c r="G19" s="66"/>
      <c r="H19" s="42"/>
      <c r="J19" s="42"/>
    </row>
    <row r="20" spans="1:10" ht="13.05" x14ac:dyDescent="0.3">
      <c r="A20" s="62" t="s">
        <v>62</v>
      </c>
      <c r="B20" s="63">
        <v>294203.55599999998</v>
      </c>
      <c r="C20" s="64">
        <v>-13.960031064954602</v>
      </c>
      <c r="D20" s="64">
        <v>0.14911448754751938</v>
      </c>
      <c r="E20" s="65"/>
      <c r="G20" s="66"/>
      <c r="H20" s="42"/>
      <c r="J20" s="42"/>
    </row>
    <row r="21" spans="1:10" ht="13.05" x14ac:dyDescent="0.3">
      <c r="A21" s="62" t="s">
        <v>63</v>
      </c>
      <c r="B21" s="63">
        <v>315826.50599999999</v>
      </c>
      <c r="C21" s="64">
        <v>60.53933641320701</v>
      </c>
      <c r="D21" s="64">
        <v>0.16007388978029061</v>
      </c>
      <c r="E21" s="65"/>
      <c r="G21" s="66"/>
      <c r="H21" s="42"/>
      <c r="J21" s="42"/>
    </row>
    <row r="22" spans="1:10" x14ac:dyDescent="0.3">
      <c r="A22" s="67" t="s">
        <v>64</v>
      </c>
      <c r="B22" s="68">
        <v>-464886.54700000008</v>
      </c>
      <c r="C22" s="69">
        <v>15.361374197082057</v>
      </c>
      <c r="D22" s="69">
        <v>-0.23562366195071008</v>
      </c>
      <c r="E22" s="58"/>
      <c r="G22" s="66"/>
      <c r="H22" s="42"/>
    </row>
    <row r="23" spans="1:10" ht="13.05" x14ac:dyDescent="0.3">
      <c r="A23" s="74" t="s">
        <v>65</v>
      </c>
      <c r="B23" s="68">
        <v>780713.05300000007</v>
      </c>
      <c r="C23" s="69">
        <v>4.6547768488946817</v>
      </c>
      <c r="D23" s="69">
        <v>0.39569755173100069</v>
      </c>
      <c r="E23" s="58"/>
      <c r="G23" s="66"/>
      <c r="H23" s="42"/>
    </row>
    <row r="24" spans="1:10" ht="13.05" x14ac:dyDescent="0.3">
      <c r="A24" s="75" t="s">
        <v>66</v>
      </c>
      <c r="B24" s="76">
        <v>32302484.251000009</v>
      </c>
      <c r="C24" s="77">
        <v>-9.341295675246009</v>
      </c>
      <c r="D24" s="77">
        <v>16.372230339730095</v>
      </c>
      <c r="E24" s="58"/>
      <c r="F24" s="58"/>
      <c r="G24" s="66"/>
      <c r="H24" s="42"/>
    </row>
    <row r="25" spans="1:10" x14ac:dyDescent="0.3">
      <c r="A25" s="78" t="s">
        <v>41</v>
      </c>
    </row>
    <row r="27" spans="1:10" ht="13.05" x14ac:dyDescent="0.3">
      <c r="B27" s="58"/>
      <c r="C27" s="4"/>
      <c r="D27" s="23"/>
    </row>
    <row r="33" spans="1:6" ht="13.05" x14ac:dyDescent="0.3">
      <c r="A33" s="842" t="s">
        <v>42</v>
      </c>
      <c r="B33" s="842"/>
      <c r="C33" s="842"/>
      <c r="D33" s="842"/>
      <c r="E33" s="842"/>
    </row>
    <row r="34" spans="1:6" x14ac:dyDescent="0.3">
      <c r="A34" s="842" t="s">
        <v>67</v>
      </c>
      <c r="B34" s="842"/>
      <c r="C34" s="842"/>
      <c r="D34" s="842"/>
      <c r="E34" s="842"/>
    </row>
    <row r="35" spans="1:6" x14ac:dyDescent="0.3">
      <c r="A35" s="843" t="s">
        <v>68</v>
      </c>
      <c r="B35" s="843"/>
      <c r="C35" s="843"/>
      <c r="D35" s="843"/>
      <c r="E35" s="843"/>
    </row>
    <row r="36" spans="1:6" x14ac:dyDescent="0.3">
      <c r="A36" s="333"/>
      <c r="B36" s="333"/>
      <c r="C36" s="333"/>
      <c r="D36" s="333"/>
      <c r="E36" s="333"/>
    </row>
    <row r="37" spans="1:6" x14ac:dyDescent="0.3">
      <c r="A37" s="853" t="s">
        <v>69</v>
      </c>
      <c r="B37" s="856" t="s">
        <v>70</v>
      </c>
      <c r="C37" s="846" t="s">
        <v>19</v>
      </c>
      <c r="D37" s="846" t="s">
        <v>71</v>
      </c>
      <c r="E37" s="848" t="s">
        <v>19</v>
      </c>
      <c r="F37" s="849"/>
    </row>
    <row r="38" spans="1:6" x14ac:dyDescent="0.3">
      <c r="A38" s="854"/>
      <c r="B38" s="857"/>
      <c r="C38" s="847"/>
      <c r="D38" s="847"/>
      <c r="E38" s="850"/>
      <c r="F38" s="851"/>
    </row>
    <row r="39" spans="1:6" x14ac:dyDescent="0.3">
      <c r="A39" s="854"/>
      <c r="B39" s="857"/>
      <c r="C39" s="847"/>
      <c r="D39" s="847"/>
      <c r="E39" s="850"/>
      <c r="F39" s="851"/>
    </row>
    <row r="40" spans="1:6" x14ac:dyDescent="0.3">
      <c r="A40" s="854"/>
      <c r="B40" s="79" t="s">
        <v>22</v>
      </c>
      <c r="C40" s="27" t="s">
        <v>23</v>
      </c>
      <c r="D40" s="27" t="s">
        <v>24</v>
      </c>
      <c r="E40" s="850"/>
      <c r="F40" s="851"/>
    </row>
    <row r="41" spans="1:6" ht="27.6" x14ac:dyDescent="0.3">
      <c r="A41" s="855"/>
      <c r="B41" s="80" t="s">
        <v>25</v>
      </c>
      <c r="C41" s="81" t="s">
        <v>25</v>
      </c>
      <c r="D41" s="81" t="s">
        <v>25</v>
      </c>
      <c r="E41" s="30" t="s">
        <v>26</v>
      </c>
      <c r="F41" s="29" t="s">
        <v>27</v>
      </c>
    </row>
    <row r="42" spans="1:6" x14ac:dyDescent="0.3">
      <c r="A42" s="62" t="s">
        <v>47</v>
      </c>
      <c r="B42" s="63">
        <v>10686964.835000001</v>
      </c>
      <c r="C42" s="63">
        <v>11990232.017000001</v>
      </c>
      <c r="D42" s="63">
        <v>1303267.182</v>
      </c>
      <c r="E42" s="64">
        <v>-18.05130944887291</v>
      </c>
      <c r="F42" s="64">
        <v>6.1293209869608996</v>
      </c>
    </row>
    <row r="43" spans="1:6" x14ac:dyDescent="0.3">
      <c r="A43" s="82" t="s">
        <v>72</v>
      </c>
      <c r="B43" s="68">
        <v>1344638.6430000002</v>
      </c>
      <c r="C43" s="68">
        <v>1253915.463</v>
      </c>
      <c r="D43" s="68">
        <v>-90723.180000000168</v>
      </c>
      <c r="E43" s="69">
        <v>-35.794169538132351</v>
      </c>
      <c r="F43" s="69">
        <v>0.64099263069670531</v>
      </c>
    </row>
    <row r="44" spans="1:6" x14ac:dyDescent="0.3">
      <c r="A44" s="82" t="s">
        <v>73</v>
      </c>
      <c r="B44" s="68">
        <v>9342326.1920000017</v>
      </c>
      <c r="C44" s="68">
        <v>10736316.553999998</v>
      </c>
      <c r="D44" s="68">
        <v>1393990.361999996</v>
      </c>
      <c r="E44" s="69">
        <v>-15.318231425406026</v>
      </c>
      <c r="F44" s="69">
        <v>5.4883283562641925</v>
      </c>
    </row>
    <row r="45" spans="1:6" x14ac:dyDescent="0.3">
      <c r="A45" s="62" t="s">
        <v>53</v>
      </c>
      <c r="B45" s="63">
        <v>14671132.472000003</v>
      </c>
      <c r="C45" s="63">
        <v>14866371.903000003</v>
      </c>
      <c r="D45" s="63">
        <v>195239.43099999987</v>
      </c>
      <c r="E45" s="64">
        <v>-11.545043777477581</v>
      </c>
      <c r="F45" s="64">
        <v>7.5995831586770661</v>
      </c>
    </row>
    <row r="46" spans="1:6" x14ac:dyDescent="0.3">
      <c r="A46" s="62" t="s">
        <v>57</v>
      </c>
      <c r="B46" s="63">
        <v>2886524.3570000003</v>
      </c>
      <c r="C46" s="63">
        <v>2571730.3520000004</v>
      </c>
      <c r="D46" s="63">
        <v>-314794.00499999989</v>
      </c>
      <c r="E46" s="64">
        <v>-10.722073764923435</v>
      </c>
      <c r="F46" s="64">
        <v>1.3146501916700934</v>
      </c>
    </row>
    <row r="47" spans="1:6" x14ac:dyDescent="0.3">
      <c r="A47" s="72" t="s">
        <v>58</v>
      </c>
      <c r="B47" s="68">
        <v>903942.39500000002</v>
      </c>
      <c r="C47" s="68">
        <v>923577.34299999999</v>
      </c>
      <c r="D47" s="68">
        <v>19634.947999999975</v>
      </c>
      <c r="E47" s="69">
        <v>-7.6965771263222909</v>
      </c>
      <c r="F47" s="69">
        <v>0.47212614263888641</v>
      </c>
    </row>
    <row r="48" spans="1:6" x14ac:dyDescent="0.3">
      <c r="A48" s="72" t="s">
        <v>59</v>
      </c>
      <c r="B48" s="68">
        <v>1964201.4210000001</v>
      </c>
      <c r="C48" s="68">
        <v>1629772.4680000001</v>
      </c>
      <c r="D48" s="68">
        <v>-334428.95299999998</v>
      </c>
      <c r="E48" s="69">
        <v>-12.464599743459036</v>
      </c>
      <c r="F48" s="69">
        <v>0.83312804772420446</v>
      </c>
    </row>
    <row r="49" spans="1:6" x14ac:dyDescent="0.3">
      <c r="A49" s="73" t="s">
        <v>60</v>
      </c>
      <c r="B49" s="68">
        <v>18380.541000000001</v>
      </c>
      <c r="C49" s="68">
        <v>18380.541000000001</v>
      </c>
      <c r="D49" s="68">
        <v>0</v>
      </c>
      <c r="E49" s="69">
        <v>1.2311337266875055</v>
      </c>
      <c r="F49" s="69">
        <v>9.3960013070025043E-3</v>
      </c>
    </row>
    <row r="50" spans="1:6" x14ac:dyDescent="0.3">
      <c r="A50" s="62" t="s">
        <v>61</v>
      </c>
      <c r="B50" s="63">
        <v>382155.76199999999</v>
      </c>
      <c r="C50" s="63">
        <v>461523.86700000003</v>
      </c>
      <c r="D50" s="63">
        <v>79368.10500000004</v>
      </c>
      <c r="E50" s="64">
        <v>-33.246657358930776</v>
      </c>
      <c r="F50" s="64">
        <v>0.23592770514996539</v>
      </c>
    </row>
    <row r="51" spans="1:6" x14ac:dyDescent="0.3">
      <c r="A51" s="62" t="s">
        <v>62</v>
      </c>
      <c r="B51" s="63">
        <v>252121.07699999999</v>
      </c>
      <c r="C51" s="63">
        <v>270708.57299999997</v>
      </c>
      <c r="D51" s="63">
        <v>18587.495999999985</v>
      </c>
      <c r="E51" s="64">
        <v>-20.645343980766938</v>
      </c>
      <c r="F51" s="64">
        <v>0.13838428943548411</v>
      </c>
    </row>
    <row r="52" spans="1:6" x14ac:dyDescent="0.3">
      <c r="A52" s="62" t="s">
        <v>63</v>
      </c>
      <c r="B52" s="63">
        <v>498817.00599999999</v>
      </c>
      <c r="C52" s="63">
        <v>554100.55300000007</v>
      </c>
      <c r="D52" s="63">
        <v>55283.547000000079</v>
      </c>
      <c r="E52" s="64">
        <v>182.38292700155858</v>
      </c>
      <c r="F52" s="64">
        <v>0.28325224595939863</v>
      </c>
    </row>
    <row r="53" spans="1:6" x14ac:dyDescent="0.3">
      <c r="A53" s="75" t="s">
        <v>74</v>
      </c>
      <c r="B53" s="76">
        <v>29377715.509000003</v>
      </c>
      <c r="C53" s="76">
        <v>30714667.265000001</v>
      </c>
      <c r="D53" s="76">
        <v>1336951.7559999973</v>
      </c>
      <c r="E53" s="77">
        <v>-13.595278155100154</v>
      </c>
      <c r="F53" s="77">
        <v>15.701118577852908</v>
      </c>
    </row>
    <row r="54" spans="1:6" x14ac:dyDescent="0.3">
      <c r="A54" s="78" t="s">
        <v>41</v>
      </c>
      <c r="B54" s="78"/>
    </row>
  </sheetData>
  <mergeCells count="11">
    <mergeCell ref="A35:E35"/>
    <mergeCell ref="A1:C1"/>
    <mergeCell ref="A2:C2"/>
    <mergeCell ref="A3:C3"/>
    <mergeCell ref="A33:E33"/>
    <mergeCell ref="A34:E34"/>
    <mergeCell ref="A37:A41"/>
    <mergeCell ref="B37:B39"/>
    <mergeCell ref="C37:C39"/>
    <mergeCell ref="D37:D39"/>
    <mergeCell ref="E37:F40"/>
  </mergeCells>
  <conditionalFormatting sqref="A18">
    <cfRule type="cellIs" dxfId="4" priority="2" stopIfTrue="1" operator="equal">
      <formula>"n.d."</formula>
    </cfRule>
  </conditionalFormatting>
  <conditionalFormatting sqref="A49">
    <cfRule type="cellIs" dxfId="3" priority="1" stopIfTrue="1" operator="equal">
      <formula>"n.d."</formula>
    </cfRule>
  </conditionalFormatting>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C617-FCD5-4149-8D85-E7CEAB65B8DD}">
  <dimension ref="A1:E19"/>
  <sheetViews>
    <sheetView showGridLines="0" topLeftCell="B1" workbookViewId="0">
      <selection activeCell="E8" sqref="E8"/>
    </sheetView>
  </sheetViews>
  <sheetFormatPr baseColWidth="10" defaultColWidth="11.44140625" defaultRowHeight="13.8" x14ac:dyDescent="0.3"/>
  <cols>
    <col min="1" max="1" width="40.5546875" style="382" bestFit="1" customWidth="1"/>
    <col min="2" max="16384" width="11.44140625" style="382"/>
  </cols>
  <sheetData>
    <row r="1" spans="1:5" x14ac:dyDescent="0.3">
      <c r="A1" s="118" t="s">
        <v>1001</v>
      </c>
      <c r="B1" s="25"/>
      <c r="C1" s="25"/>
      <c r="D1" s="25"/>
      <c r="E1" s="25"/>
    </row>
    <row r="2" spans="1:5" x14ac:dyDescent="0.3">
      <c r="A2" s="118" t="s">
        <v>346</v>
      </c>
      <c r="B2" s="25"/>
      <c r="C2" s="25"/>
      <c r="D2" s="25"/>
      <c r="E2" s="25"/>
    </row>
    <row r="3" spans="1:5" x14ac:dyDescent="0.3">
      <c r="A3" s="404" t="s">
        <v>347</v>
      </c>
      <c r="B3" s="25"/>
      <c r="C3" s="25"/>
      <c r="D3" s="25"/>
      <c r="E3" s="25"/>
    </row>
    <row r="4" spans="1:5" x14ac:dyDescent="0.3">
      <c r="A4" s="404"/>
      <c r="B4" s="25"/>
      <c r="C4" s="25"/>
      <c r="D4" s="25"/>
      <c r="E4" s="25"/>
    </row>
    <row r="5" spans="1:5" x14ac:dyDescent="0.3">
      <c r="A5" s="586"/>
      <c r="B5" s="587">
        <v>2022</v>
      </c>
      <c r="C5" s="588">
        <v>2023</v>
      </c>
      <c r="D5" s="587">
        <v>2024</v>
      </c>
      <c r="E5" s="587">
        <v>2025</v>
      </c>
    </row>
    <row r="6" spans="1:5" x14ac:dyDescent="0.3">
      <c r="A6" s="294" t="s">
        <v>348</v>
      </c>
      <c r="B6" s="589">
        <v>54805295</v>
      </c>
      <c r="C6" s="589">
        <v>54585741</v>
      </c>
      <c r="D6" s="589">
        <v>54799600</v>
      </c>
      <c r="E6" s="589">
        <v>55504871</v>
      </c>
    </row>
    <row r="7" spans="1:5" x14ac:dyDescent="0.3">
      <c r="A7" s="299" t="s">
        <v>349</v>
      </c>
      <c r="B7" s="590">
        <v>53574454.329789072</v>
      </c>
      <c r="C7" s="590">
        <v>54576214.656255871</v>
      </c>
      <c r="D7" s="590">
        <v>54794048.830485687</v>
      </c>
      <c r="E7" s="590">
        <v>55501851.498957843</v>
      </c>
    </row>
    <row r="8" spans="1:5" x14ac:dyDescent="0.3">
      <c r="A8" s="591" t="s">
        <v>350</v>
      </c>
      <c r="B8" s="592">
        <v>1230840.6702109277</v>
      </c>
      <c r="C8" s="592">
        <v>9526.3437441289425</v>
      </c>
      <c r="D8" s="592">
        <v>5551.1695143133402</v>
      </c>
      <c r="E8" s="592">
        <v>3019.5010421574116</v>
      </c>
    </row>
    <row r="9" spans="1:5" x14ac:dyDescent="0.3">
      <c r="A9" s="25" t="s">
        <v>86</v>
      </c>
      <c r="B9" s="25"/>
      <c r="C9" s="25"/>
      <c r="D9" s="25"/>
      <c r="E9" s="25"/>
    </row>
    <row r="11" spans="1:5" x14ac:dyDescent="0.3">
      <c r="B11" s="463"/>
      <c r="C11" s="463"/>
      <c r="D11" s="463"/>
      <c r="E11" s="463"/>
    </row>
    <row r="12" spans="1:5" x14ac:dyDescent="0.3">
      <c r="B12" s="427"/>
      <c r="C12" s="427"/>
      <c r="D12" s="427"/>
      <c r="E12" s="427"/>
    </row>
    <row r="13" spans="1:5" x14ac:dyDescent="0.3">
      <c r="B13" s="427"/>
      <c r="C13" s="427"/>
      <c r="D13" s="427"/>
      <c r="E13" s="427"/>
    </row>
    <row r="16" spans="1:5" x14ac:dyDescent="0.3">
      <c r="B16" s="513"/>
      <c r="C16" s="513"/>
      <c r="D16" s="513"/>
      <c r="E16" s="513"/>
    </row>
    <row r="17" spans="2:5" x14ac:dyDescent="0.3">
      <c r="B17" s="513"/>
      <c r="C17" s="513"/>
      <c r="D17" s="513"/>
      <c r="E17" s="513"/>
    </row>
    <row r="18" spans="2:5" x14ac:dyDescent="0.3">
      <c r="B18" s="513"/>
      <c r="C18" s="513"/>
      <c r="D18" s="513"/>
      <c r="E18" s="513"/>
    </row>
    <row r="19" spans="2:5" x14ac:dyDescent="0.3">
      <c r="B19" s="513"/>
      <c r="C19" s="513"/>
      <c r="D19" s="513"/>
      <c r="E19" s="513"/>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9516-9E39-4482-B68F-0FB947CBC952}">
  <dimension ref="A1:M25"/>
  <sheetViews>
    <sheetView showGridLines="0" tabSelected="1" workbookViewId="0">
      <selection activeCell="E23" sqref="E23"/>
    </sheetView>
  </sheetViews>
  <sheetFormatPr baseColWidth="10" defaultColWidth="11.44140625" defaultRowHeight="13.8" x14ac:dyDescent="0.3"/>
  <cols>
    <col min="1" max="1" width="3.44140625" style="382" customWidth="1"/>
    <col min="2" max="2" width="50.44140625" style="382" customWidth="1"/>
    <col min="3" max="16384" width="11.44140625" style="382"/>
  </cols>
  <sheetData>
    <row r="1" spans="1:12" x14ac:dyDescent="0.3">
      <c r="A1" s="403" t="s">
        <v>351</v>
      </c>
      <c r="B1" s="25"/>
      <c r="C1" s="25"/>
      <c r="D1" s="25"/>
      <c r="E1" s="25"/>
      <c r="F1" s="25"/>
    </row>
    <row r="2" spans="1:12" x14ac:dyDescent="0.3">
      <c r="A2" s="403" t="s">
        <v>1077</v>
      </c>
      <c r="B2" s="25"/>
      <c r="C2" s="25"/>
      <c r="D2" s="25"/>
      <c r="E2" s="25"/>
      <c r="F2" s="25"/>
    </row>
    <row r="3" spans="1:12" x14ac:dyDescent="0.3">
      <c r="A3" s="404" t="s">
        <v>234</v>
      </c>
      <c r="B3" s="25"/>
      <c r="C3" s="25"/>
      <c r="D3" s="25"/>
      <c r="E3" s="25"/>
      <c r="F3" s="25"/>
    </row>
    <row r="4" spans="1:12" x14ac:dyDescent="0.3">
      <c r="A4" s="403"/>
      <c r="B4" s="25"/>
      <c r="C4" s="25"/>
      <c r="D4" s="25"/>
      <c r="E4" s="25"/>
      <c r="F4" s="25"/>
    </row>
    <row r="5" spans="1:12" x14ac:dyDescent="0.3">
      <c r="A5" s="528"/>
      <c r="B5" s="593"/>
      <c r="C5" s="30">
        <v>2022</v>
      </c>
      <c r="D5" s="30">
        <v>2023</v>
      </c>
      <c r="E5" s="30">
        <v>2024</v>
      </c>
      <c r="F5" s="30">
        <v>2025</v>
      </c>
    </row>
    <row r="6" spans="1:12" x14ac:dyDescent="0.3">
      <c r="A6" s="121" t="s">
        <v>22</v>
      </c>
      <c r="B6" s="404" t="s">
        <v>352</v>
      </c>
      <c r="C6" s="594">
        <v>47518419.351904079</v>
      </c>
      <c r="D6" s="594">
        <v>50613766.554059319</v>
      </c>
      <c r="E6" s="594">
        <v>54157502.498000532</v>
      </c>
      <c r="F6" s="594">
        <v>56424223.468393922</v>
      </c>
      <c r="H6" s="463"/>
      <c r="I6" s="463"/>
      <c r="J6" s="463"/>
      <c r="K6" s="463"/>
      <c r="L6" s="463"/>
    </row>
    <row r="7" spans="1:12" x14ac:dyDescent="0.3">
      <c r="A7" s="121" t="s">
        <v>23</v>
      </c>
      <c r="B7" s="404" t="s">
        <v>353</v>
      </c>
      <c r="C7" s="154">
        <v>54805294.600298069</v>
      </c>
      <c r="D7" s="154">
        <v>54585741.020858869</v>
      </c>
      <c r="E7" s="437">
        <v>54799600.393953681</v>
      </c>
      <c r="F7" s="437">
        <v>55504871.007755838</v>
      </c>
      <c r="H7" s="463"/>
      <c r="I7" s="463"/>
      <c r="J7" s="463"/>
      <c r="K7" s="463"/>
      <c r="L7" s="463"/>
    </row>
    <row r="8" spans="1:12" x14ac:dyDescent="0.3">
      <c r="A8" s="121" t="s">
        <v>135</v>
      </c>
      <c r="B8" s="404" t="s">
        <v>354</v>
      </c>
      <c r="C8" s="154">
        <v>46848756.354794323</v>
      </c>
      <c r="D8" s="154">
        <v>49718614.477860965</v>
      </c>
      <c r="E8" s="437">
        <v>53048026.117502272</v>
      </c>
      <c r="F8" s="437">
        <v>55068246.99527473</v>
      </c>
      <c r="H8" s="463"/>
      <c r="I8" s="463"/>
      <c r="J8" s="463"/>
      <c r="K8" s="463"/>
      <c r="L8" s="463"/>
    </row>
    <row r="9" spans="1:12" x14ac:dyDescent="0.3">
      <c r="A9" s="119" t="s">
        <v>355</v>
      </c>
      <c r="B9" s="403" t="s">
        <v>356</v>
      </c>
      <c r="C9" s="595">
        <v>-3.944</v>
      </c>
      <c r="D9" s="595">
        <v>-2.944</v>
      </c>
      <c r="E9" s="596">
        <v>-1.944</v>
      </c>
      <c r="F9" s="596">
        <v>-0.94399999999999995</v>
      </c>
      <c r="H9" s="477"/>
      <c r="I9" s="477"/>
      <c r="J9" s="477"/>
      <c r="K9" s="477"/>
      <c r="L9" s="477"/>
    </row>
    <row r="10" spans="1:12" x14ac:dyDescent="0.3">
      <c r="A10" s="121" t="s">
        <v>357</v>
      </c>
      <c r="B10" s="404" t="s">
        <v>358</v>
      </c>
      <c r="C10" s="154">
        <v>55654551.977823175</v>
      </c>
      <c r="D10" s="154">
        <v>56493700.21302551</v>
      </c>
      <c r="E10" s="154">
        <v>57632949.631857842</v>
      </c>
      <c r="F10" s="154">
        <v>57339591.759000927</v>
      </c>
      <c r="H10" s="463"/>
      <c r="I10" s="463"/>
      <c r="J10" s="463"/>
      <c r="K10" s="463"/>
      <c r="L10" s="463"/>
    </row>
    <row r="11" spans="1:12" x14ac:dyDescent="0.3">
      <c r="A11" s="121" t="s">
        <v>359</v>
      </c>
      <c r="B11" s="404" t="s">
        <v>360</v>
      </c>
      <c r="C11" s="154">
        <v>849257.37752510607</v>
      </c>
      <c r="D11" s="154">
        <v>1907959.1921666414</v>
      </c>
      <c r="E11" s="154">
        <v>2833349.2379041612</v>
      </c>
      <c r="F11" s="154">
        <v>1834720.7512450889</v>
      </c>
      <c r="H11" s="597"/>
      <c r="I11" s="463"/>
      <c r="J11" s="463"/>
      <c r="K11" s="463"/>
      <c r="L11" s="463"/>
    </row>
    <row r="12" spans="1:12" x14ac:dyDescent="0.3">
      <c r="A12" s="121" t="s">
        <v>361</v>
      </c>
      <c r="B12" s="404" t="s">
        <v>362</v>
      </c>
      <c r="C12" s="154">
        <v>1213.1728319144981</v>
      </c>
      <c r="D12" s="154">
        <v>2790.2298803255944</v>
      </c>
      <c r="E12" s="154">
        <v>4247.0721417177483</v>
      </c>
      <c r="F12" s="154">
        <v>2819.3941624972554</v>
      </c>
      <c r="H12" s="597"/>
      <c r="I12" s="513"/>
      <c r="J12" s="513"/>
      <c r="K12" s="513"/>
      <c r="L12" s="513"/>
    </row>
    <row r="13" spans="1:12" x14ac:dyDescent="0.3">
      <c r="A13" s="121" t="s">
        <v>363</v>
      </c>
      <c r="B13" s="404" t="s">
        <v>364</v>
      </c>
      <c r="C13" s="155">
        <v>0.38037120550687509</v>
      </c>
      <c r="D13" s="155">
        <v>0.82907170225799565</v>
      </c>
      <c r="E13" s="155">
        <v>1.2013353990401734</v>
      </c>
      <c r="F13" s="155">
        <v>0.76253346403435296</v>
      </c>
      <c r="H13" s="598"/>
      <c r="I13" s="477"/>
      <c r="J13" s="477"/>
      <c r="K13" s="477"/>
      <c r="L13" s="477"/>
    </row>
    <row r="14" spans="1:12" x14ac:dyDescent="0.3">
      <c r="A14" s="123" t="s">
        <v>365</v>
      </c>
      <c r="B14" s="599" t="s">
        <v>366</v>
      </c>
      <c r="C14" s="600">
        <v>-3.6440667540661726</v>
      </c>
      <c r="D14" s="600">
        <v>-2.5550266629483609</v>
      </c>
      <c r="E14" s="601">
        <v>-1.4735838468271183</v>
      </c>
      <c r="F14" s="601">
        <v>-0.38043879594760344</v>
      </c>
      <c r="H14" s="477"/>
      <c r="I14" s="477"/>
      <c r="J14" s="477"/>
      <c r="K14" s="477"/>
      <c r="L14" s="477"/>
    </row>
    <row r="15" spans="1:12" x14ac:dyDescent="0.3">
      <c r="A15" s="843" t="s">
        <v>86</v>
      </c>
      <c r="B15" s="843"/>
      <c r="C15" s="25"/>
      <c r="D15" s="25"/>
      <c r="E15" s="25"/>
      <c r="F15" s="25"/>
    </row>
    <row r="16" spans="1:12" x14ac:dyDescent="0.3">
      <c r="A16" s="25"/>
      <c r="B16" s="25"/>
      <c r="C16" s="25"/>
      <c r="D16" s="25"/>
      <c r="E16" s="25"/>
      <c r="F16" s="25"/>
    </row>
    <row r="17" spans="1:13" x14ac:dyDescent="0.3">
      <c r="A17" s="4"/>
      <c r="B17" s="4"/>
      <c r="C17" s="23"/>
      <c r="D17" s="23"/>
      <c r="E17" s="23"/>
      <c r="F17" s="23"/>
      <c r="H17" s="427"/>
      <c r="I17" s="427"/>
      <c r="J17" s="427"/>
      <c r="K17" s="427"/>
      <c r="L17" s="427"/>
      <c r="M17" s="427"/>
    </row>
    <row r="18" spans="1:13" x14ac:dyDescent="0.3">
      <c r="C18" s="427"/>
      <c r="D18" s="427"/>
      <c r="E18" s="427"/>
      <c r="F18" s="427"/>
      <c r="H18" s="427"/>
      <c r="I18" s="427"/>
      <c r="J18" s="427"/>
      <c r="K18" s="427"/>
      <c r="L18" s="427"/>
      <c r="M18" s="427"/>
    </row>
    <row r="19" spans="1:13" x14ac:dyDescent="0.3">
      <c r="C19" s="427"/>
      <c r="D19" s="427"/>
      <c r="E19" s="427"/>
      <c r="F19" s="427"/>
      <c r="H19" s="427"/>
      <c r="I19" s="427"/>
      <c r="J19" s="427"/>
      <c r="K19" s="427"/>
      <c r="L19" s="427"/>
      <c r="M19" s="427"/>
    </row>
    <row r="20" spans="1:13" x14ac:dyDescent="0.3">
      <c r="H20" s="427"/>
      <c r="I20" s="427"/>
      <c r="J20" s="427"/>
      <c r="K20" s="427"/>
      <c r="L20" s="427"/>
      <c r="M20" s="427"/>
    </row>
    <row r="21" spans="1:13" x14ac:dyDescent="0.3">
      <c r="C21" s="427"/>
      <c r="D21" s="427"/>
      <c r="E21" s="427"/>
      <c r="F21" s="427"/>
      <c r="H21" s="427"/>
      <c r="I21" s="427"/>
      <c r="J21" s="427"/>
      <c r="K21" s="427"/>
      <c r="L21" s="427"/>
      <c r="M21" s="427"/>
    </row>
    <row r="22" spans="1:13" x14ac:dyDescent="0.3">
      <c r="C22" s="427"/>
      <c r="D22" s="427"/>
      <c r="E22" s="427"/>
      <c r="F22" s="427"/>
      <c r="H22" s="427"/>
      <c r="I22" s="427"/>
      <c r="J22" s="427"/>
      <c r="K22" s="427"/>
      <c r="L22" s="427"/>
      <c r="M22" s="427"/>
    </row>
    <row r="23" spans="1:13" x14ac:dyDescent="0.3">
      <c r="C23" s="427"/>
      <c r="D23" s="427"/>
      <c r="E23" s="427"/>
      <c r="F23" s="427"/>
      <c r="H23" s="427"/>
      <c r="I23" s="427"/>
      <c r="J23" s="427"/>
      <c r="K23" s="427"/>
      <c r="L23" s="427"/>
      <c r="M23" s="427"/>
    </row>
    <row r="24" spans="1:13" x14ac:dyDescent="0.3">
      <c r="H24" s="427"/>
      <c r="I24" s="427"/>
      <c r="J24" s="427"/>
      <c r="K24" s="427"/>
      <c r="L24" s="427"/>
      <c r="M24" s="427"/>
    </row>
    <row r="25" spans="1:13" x14ac:dyDescent="0.3">
      <c r="H25" s="427"/>
      <c r="I25" s="427"/>
      <c r="J25" s="427"/>
      <c r="K25" s="427"/>
      <c r="L25" s="427"/>
      <c r="M25" s="427"/>
    </row>
  </sheetData>
  <mergeCells count="1">
    <mergeCell ref="A15:B1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07BE-80F5-44B0-A852-2C12E5EA6721}">
  <dimension ref="A1:L23"/>
  <sheetViews>
    <sheetView showGridLines="0" topLeftCell="B1" workbookViewId="0">
      <selection activeCell="E9" sqref="E9"/>
    </sheetView>
  </sheetViews>
  <sheetFormatPr baseColWidth="10" defaultColWidth="11.44140625" defaultRowHeight="13.8" x14ac:dyDescent="0.3"/>
  <cols>
    <col min="1" max="1" width="46.5546875" style="382" customWidth="1"/>
    <col min="2" max="4" width="11.44140625" style="382"/>
    <col min="5" max="5" width="12.5546875" style="382" bestFit="1" customWidth="1"/>
    <col min="6" max="16384" width="11.44140625" style="382"/>
  </cols>
  <sheetData>
    <row r="1" spans="1:12" x14ac:dyDescent="0.3">
      <c r="A1" s="1" t="s">
        <v>345</v>
      </c>
      <c r="B1" s="4"/>
      <c r="C1" s="4"/>
      <c r="D1" s="4"/>
      <c r="E1" s="4"/>
    </row>
    <row r="2" spans="1:12" x14ac:dyDescent="0.3">
      <c r="A2" s="1" t="s">
        <v>367</v>
      </c>
      <c r="B2" s="4"/>
      <c r="C2" s="4"/>
      <c r="D2" s="4"/>
      <c r="E2" s="4"/>
    </row>
    <row r="3" spans="1:12" x14ac:dyDescent="0.3">
      <c r="A3" s="2" t="s">
        <v>310</v>
      </c>
      <c r="B3" s="4"/>
      <c r="C3" s="4"/>
      <c r="D3" s="4"/>
      <c r="E3" s="4"/>
    </row>
    <row r="4" spans="1:12" x14ac:dyDescent="0.3">
      <c r="A4" s="2"/>
      <c r="B4" s="4"/>
      <c r="C4" s="4"/>
      <c r="D4" s="4"/>
      <c r="E4" s="4"/>
    </row>
    <row r="5" spans="1:12" x14ac:dyDescent="0.3">
      <c r="A5" s="602"/>
      <c r="B5" s="603">
        <v>2022</v>
      </c>
      <c r="C5" s="604">
        <v>2023</v>
      </c>
      <c r="D5" s="604">
        <v>2024</v>
      </c>
      <c r="E5" s="605">
        <v>2025</v>
      </c>
      <c r="G5" s="606"/>
      <c r="H5" s="606"/>
    </row>
    <row r="6" spans="1:12" x14ac:dyDescent="0.3">
      <c r="A6" s="8" t="s">
        <v>368</v>
      </c>
      <c r="B6" s="607">
        <v>54754611</v>
      </c>
      <c r="C6" s="607">
        <v>55606077</v>
      </c>
      <c r="D6" s="607">
        <v>57297408</v>
      </c>
      <c r="E6" s="607">
        <v>57470309</v>
      </c>
      <c r="G6" s="463"/>
      <c r="H6" s="463"/>
      <c r="I6" s="463"/>
      <c r="J6" s="463"/>
      <c r="K6" s="463"/>
      <c r="L6" s="463"/>
    </row>
    <row r="7" spans="1:12" x14ac:dyDescent="0.3">
      <c r="A7" s="9" t="s">
        <v>990</v>
      </c>
      <c r="B7" s="608">
        <v>-2.4E-2</v>
      </c>
      <c r="C7" s="608">
        <v>2.5999999999999999E-2</v>
      </c>
      <c r="D7" s="608">
        <v>4.1000000000000002E-2</v>
      </c>
      <c r="E7" s="608">
        <v>1.4E-2</v>
      </c>
      <c r="H7" s="478"/>
      <c r="I7" s="478"/>
      <c r="J7" s="478"/>
      <c r="K7" s="478"/>
      <c r="L7" s="478"/>
    </row>
    <row r="8" spans="1:12" x14ac:dyDescent="0.3">
      <c r="A8" s="9" t="s">
        <v>369</v>
      </c>
      <c r="B8" s="609">
        <v>899940.97782317549</v>
      </c>
      <c r="C8" s="609">
        <v>887623.21302551031</v>
      </c>
      <c r="D8" s="609">
        <v>335541.63185784221</v>
      </c>
      <c r="E8" s="609">
        <v>-130717.24099907279</v>
      </c>
    </row>
    <row r="9" spans="1:12" x14ac:dyDescent="0.3">
      <c r="A9" s="8" t="s">
        <v>1060</v>
      </c>
      <c r="B9" s="607">
        <v>55654551.977823175</v>
      </c>
      <c r="C9" s="607">
        <v>56493700.21302551</v>
      </c>
      <c r="D9" s="607">
        <v>57632949.631857842</v>
      </c>
      <c r="E9" s="607">
        <v>57339591.759000927</v>
      </c>
    </row>
    <row r="10" spans="1:12" x14ac:dyDescent="0.3">
      <c r="A10" s="610" t="s">
        <v>990</v>
      </c>
      <c r="B10" s="611">
        <v>-7.1419849945980607E-3</v>
      </c>
      <c r="C10" s="611">
        <v>1.5077800564034849E-2</v>
      </c>
      <c r="D10" s="611">
        <v>2.0165955045190254E-2</v>
      </c>
      <c r="E10" s="611">
        <v>-5.0901068699554797E-3</v>
      </c>
    </row>
    <row r="11" spans="1:12" x14ac:dyDescent="0.3">
      <c r="A11" s="173" t="s">
        <v>86</v>
      </c>
      <c r="B11" s="4"/>
      <c r="C11" s="4"/>
      <c r="D11" s="4"/>
      <c r="E11" s="4"/>
    </row>
    <row r="12" spans="1:12" x14ac:dyDescent="0.3">
      <c r="A12" s="173"/>
      <c r="B12" s="23"/>
      <c r="C12" s="23"/>
      <c r="D12" s="23"/>
      <c r="E12" s="167"/>
    </row>
    <row r="13" spans="1:12" x14ac:dyDescent="0.3">
      <c r="B13" s="801"/>
      <c r="C13" s="801"/>
      <c r="D13" s="801"/>
      <c r="E13" s="801"/>
    </row>
    <row r="14" spans="1:12" x14ac:dyDescent="0.3">
      <c r="B14" s="427"/>
      <c r="C14" s="427"/>
      <c r="D14" s="427"/>
      <c r="E14" s="427"/>
    </row>
    <row r="15" spans="1:12" x14ac:dyDescent="0.3">
      <c r="B15" s="427"/>
      <c r="C15" s="427"/>
      <c r="D15" s="427"/>
      <c r="E15" s="427"/>
    </row>
    <row r="16" spans="1:12" x14ac:dyDescent="0.3">
      <c r="B16" s="801"/>
      <c r="C16" s="801"/>
      <c r="D16" s="801"/>
      <c r="E16" s="801"/>
    </row>
    <row r="18" spans="2:5" x14ac:dyDescent="0.3">
      <c r="B18" s="427"/>
      <c r="C18" s="427"/>
      <c r="D18" s="427"/>
      <c r="E18" s="427"/>
    </row>
    <row r="19" spans="2:5" x14ac:dyDescent="0.3">
      <c r="B19" s="427"/>
      <c r="C19" s="427"/>
      <c r="D19" s="427"/>
      <c r="E19" s="427"/>
    </row>
    <row r="20" spans="2:5" x14ac:dyDescent="0.3">
      <c r="B20" s="427"/>
      <c r="C20" s="427"/>
      <c r="D20" s="427"/>
      <c r="E20" s="427"/>
    </row>
    <row r="21" spans="2:5" x14ac:dyDescent="0.3">
      <c r="B21" s="427"/>
      <c r="C21" s="427"/>
      <c r="D21" s="427"/>
      <c r="E21" s="427"/>
    </row>
    <row r="22" spans="2:5" x14ac:dyDescent="0.3">
      <c r="B22" s="427"/>
      <c r="C22" s="427"/>
      <c r="D22" s="427"/>
      <c r="E22" s="427"/>
    </row>
    <row r="23" spans="2:5" x14ac:dyDescent="0.3">
      <c r="B23" s="427"/>
      <c r="C23" s="427"/>
      <c r="D23" s="427"/>
      <c r="E23" s="427"/>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6611-17E9-48A5-8FE9-B6382F536957}">
  <dimension ref="A1:E24"/>
  <sheetViews>
    <sheetView showGridLines="0" workbookViewId="0">
      <selection activeCell="D8" sqref="D8"/>
    </sheetView>
  </sheetViews>
  <sheetFormatPr baseColWidth="10" defaultColWidth="11.44140625" defaultRowHeight="13.8" x14ac:dyDescent="0.3"/>
  <cols>
    <col min="1" max="1" width="32.6640625" style="382" customWidth="1"/>
    <col min="2" max="5" width="13.109375" style="382" customWidth="1"/>
    <col min="6" max="16384" width="11.44140625" style="382"/>
  </cols>
  <sheetData>
    <row r="1" spans="1:5" x14ac:dyDescent="0.3">
      <c r="A1" s="426" t="s">
        <v>370</v>
      </c>
    </row>
    <row r="2" spans="1:5" x14ac:dyDescent="0.3">
      <c r="A2" s="426" t="s">
        <v>371</v>
      </c>
    </row>
    <row r="3" spans="1:5" x14ac:dyDescent="0.3">
      <c r="A3" s="219" t="s">
        <v>234</v>
      </c>
    </row>
    <row r="5" spans="1:5" x14ac:dyDescent="0.3">
      <c r="A5" s="612"/>
      <c r="B5" s="613">
        <v>2022</v>
      </c>
      <c r="C5" s="613">
        <v>2023</v>
      </c>
      <c r="D5" s="613">
        <v>2024</v>
      </c>
      <c r="E5" s="614">
        <v>2025</v>
      </c>
    </row>
    <row r="6" spans="1:5" x14ac:dyDescent="0.3">
      <c r="A6" s="615" t="s">
        <v>292</v>
      </c>
      <c r="B6" s="616">
        <v>74993469.575984195</v>
      </c>
      <c r="C6" s="616">
        <v>86809380.323416501</v>
      </c>
      <c r="D6" s="616">
        <v>95952170.095820814</v>
      </c>
      <c r="E6" s="617">
        <v>101834261.70337765</v>
      </c>
    </row>
    <row r="7" spans="1:5" x14ac:dyDescent="0.3">
      <c r="A7" s="618" t="s">
        <v>372</v>
      </c>
      <c r="B7" s="515">
        <v>7286875.2483939901</v>
      </c>
      <c r="C7" s="515">
        <v>3971974.46679956</v>
      </c>
      <c r="D7" s="515">
        <v>642097.89595313801</v>
      </c>
      <c r="E7" s="619">
        <v>-919352.46063808701</v>
      </c>
    </row>
    <row r="8" spans="1:5" x14ac:dyDescent="0.3">
      <c r="A8" s="618" t="s">
        <v>294</v>
      </c>
      <c r="B8" s="515">
        <v>4529035.4990383238</v>
      </c>
      <c r="C8" s="515">
        <v>5170815.3056047559</v>
      </c>
      <c r="D8" s="515">
        <v>5239993.7116037011</v>
      </c>
      <c r="E8" s="619">
        <v>3220386.7566925585</v>
      </c>
    </row>
    <row r="9" spans="1:5" x14ac:dyDescent="0.3">
      <c r="A9" s="620" t="s">
        <v>295</v>
      </c>
      <c r="B9" s="621">
        <v>86809380.323416501</v>
      </c>
      <c r="C9" s="622">
        <v>95952170.095820814</v>
      </c>
      <c r="D9" s="621">
        <v>101834261.70337765</v>
      </c>
      <c r="E9" s="623">
        <v>104135295.99943212</v>
      </c>
    </row>
    <row r="10" spans="1:5" x14ac:dyDescent="0.3">
      <c r="A10" s="624" t="s">
        <v>146</v>
      </c>
      <c r="B10" s="625">
        <v>38.843469183585199</v>
      </c>
      <c r="C10" s="626">
        <v>41.575931018413598</v>
      </c>
      <c r="D10" s="626">
        <v>42.929583524557401</v>
      </c>
      <c r="E10" s="627">
        <v>42.8595782169972</v>
      </c>
    </row>
    <row r="11" spans="1:5" x14ac:dyDescent="0.3">
      <c r="A11" s="382" t="s">
        <v>86</v>
      </c>
    </row>
    <row r="13" spans="1:5" x14ac:dyDescent="0.3">
      <c r="B13" s="427"/>
      <c r="C13" s="427"/>
      <c r="D13" s="427"/>
      <c r="E13" s="427"/>
    </row>
    <row r="14" spans="1:5" x14ac:dyDescent="0.3">
      <c r="B14" s="427"/>
      <c r="C14" s="427"/>
      <c r="D14" s="427"/>
      <c r="E14" s="427"/>
    </row>
    <row r="15" spans="1:5" x14ac:dyDescent="0.3">
      <c r="B15" s="427"/>
      <c r="C15" s="427"/>
      <c r="D15" s="427"/>
      <c r="E15" s="427"/>
    </row>
    <row r="16" spans="1:5" x14ac:dyDescent="0.3">
      <c r="B16" s="427"/>
      <c r="C16" s="427"/>
      <c r="D16" s="427"/>
      <c r="E16" s="427"/>
    </row>
    <row r="20" spans="2:5" x14ac:dyDescent="0.3">
      <c r="B20" s="427"/>
      <c r="C20" s="427"/>
      <c r="D20" s="427"/>
      <c r="E20" s="427"/>
    </row>
    <row r="21" spans="2:5" x14ac:dyDescent="0.3">
      <c r="B21" s="427"/>
      <c r="C21" s="427"/>
      <c r="D21" s="427"/>
      <c r="E21" s="427"/>
    </row>
    <row r="22" spans="2:5" x14ac:dyDescent="0.3">
      <c r="B22" s="427"/>
      <c r="C22" s="427"/>
      <c r="D22" s="427"/>
      <c r="E22" s="427"/>
    </row>
    <row r="23" spans="2:5" x14ac:dyDescent="0.3">
      <c r="B23" s="427"/>
      <c r="C23" s="427"/>
      <c r="D23" s="427"/>
      <c r="E23" s="427"/>
    </row>
    <row r="24" spans="2:5" x14ac:dyDescent="0.3">
      <c r="B24" s="427"/>
      <c r="C24" s="427"/>
      <c r="D24" s="427"/>
      <c r="E24" s="427"/>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E4610-7FCB-4A17-9276-542DFCAABCA6}">
  <dimension ref="A1:I18"/>
  <sheetViews>
    <sheetView showGridLines="0" topLeftCell="C1" workbookViewId="0">
      <selection activeCell="F7" sqref="F7"/>
    </sheetView>
  </sheetViews>
  <sheetFormatPr baseColWidth="10" defaultColWidth="8.88671875" defaultRowHeight="13.8" x14ac:dyDescent="0.3"/>
  <cols>
    <col min="1" max="1" width="30.44140625" style="4" customWidth="1"/>
    <col min="2" max="7" width="11" style="4" customWidth="1"/>
    <col min="8" max="16384" width="8.88671875" style="4"/>
  </cols>
  <sheetData>
    <row r="1" spans="1:9" x14ac:dyDescent="0.3">
      <c r="A1" s="628" t="s">
        <v>999</v>
      </c>
    </row>
    <row r="2" spans="1:9" x14ac:dyDescent="0.3">
      <c r="A2" s="628" t="s">
        <v>373</v>
      </c>
    </row>
    <row r="3" spans="1:9" x14ac:dyDescent="0.3">
      <c r="A3" s="393" t="s">
        <v>374</v>
      </c>
    </row>
    <row r="5" spans="1:9" x14ac:dyDescent="0.3">
      <c r="A5" s="142"/>
      <c r="B5" s="940">
        <v>2022</v>
      </c>
      <c r="C5" s="940"/>
      <c r="D5" s="940">
        <v>2023</v>
      </c>
      <c r="E5" s="940"/>
      <c r="F5" s="940">
        <v>2024</v>
      </c>
      <c r="G5" s="940"/>
      <c r="H5" s="940">
        <v>2025</v>
      </c>
      <c r="I5" s="940"/>
    </row>
    <row r="6" spans="1:9" x14ac:dyDescent="0.3">
      <c r="A6" s="142"/>
      <c r="B6" s="603" t="s">
        <v>145</v>
      </c>
      <c r="C6" s="603" t="s">
        <v>146</v>
      </c>
      <c r="D6" s="603" t="s">
        <v>145</v>
      </c>
      <c r="E6" s="603" t="s">
        <v>146</v>
      </c>
      <c r="F6" s="603" t="s">
        <v>145</v>
      </c>
      <c r="G6" s="603" t="s">
        <v>146</v>
      </c>
      <c r="H6" s="603" t="s">
        <v>145</v>
      </c>
      <c r="I6" s="603" t="s">
        <v>146</v>
      </c>
    </row>
    <row r="7" spans="1:9" x14ac:dyDescent="0.3">
      <c r="A7" s="629" t="s">
        <v>200</v>
      </c>
      <c r="B7" s="630">
        <v>17413.852813298381</v>
      </c>
      <c r="C7" s="834">
        <v>5.4566178721226404</v>
      </c>
      <c r="D7" s="630">
        <v>18550.404181898943</v>
      </c>
      <c r="E7" s="631">
        <v>5.51024195856282</v>
      </c>
      <c r="F7" s="630">
        <v>18843.713538479602</v>
      </c>
      <c r="G7" s="631">
        <v>5.3307585166408096</v>
      </c>
      <c r="H7" s="630">
        <v>19129.397321242417</v>
      </c>
      <c r="I7" s="631">
        <v>5.1714106934771502</v>
      </c>
    </row>
    <row r="8" spans="1:9" x14ac:dyDescent="0.3">
      <c r="A8" s="629" t="s">
        <v>992</v>
      </c>
      <c r="B8" s="630">
        <v>123962.04475776679</v>
      </c>
      <c r="C8" s="834">
        <v>38.843414845768201</v>
      </c>
      <c r="D8" s="630">
        <v>139965.82270300903</v>
      </c>
      <c r="E8" s="631">
        <v>41.575673578878103</v>
      </c>
      <c r="F8" s="630">
        <v>151751.35115098153</v>
      </c>
      <c r="G8" s="631">
        <v>42.929426087269803</v>
      </c>
      <c r="H8" s="630">
        <v>158539.82096010004</v>
      </c>
      <c r="I8" s="631">
        <v>42.859401772400702</v>
      </c>
    </row>
    <row r="9" spans="1:9" x14ac:dyDescent="0.3">
      <c r="A9" s="632" t="s">
        <v>991</v>
      </c>
      <c r="B9" s="633">
        <v>-106548.19194446842</v>
      </c>
      <c r="C9" s="835">
        <v>-33.386796973645559</v>
      </c>
      <c r="D9" s="633">
        <v>-121415.41852111008</v>
      </c>
      <c r="E9" s="634">
        <v>-36.06543162031528</v>
      </c>
      <c r="F9" s="633">
        <v>-132907.63761250192</v>
      </c>
      <c r="G9" s="634">
        <v>-37.59866757062899</v>
      </c>
      <c r="H9" s="633">
        <v>-139410.42363885761</v>
      </c>
      <c r="I9" s="634">
        <v>-37.687991078923552</v>
      </c>
    </row>
    <row r="12" spans="1:9" x14ac:dyDescent="0.3">
      <c r="B12" s="23"/>
      <c r="D12" s="23"/>
      <c r="F12" s="23"/>
      <c r="H12" s="23"/>
    </row>
    <row r="13" spans="1:9" x14ac:dyDescent="0.3">
      <c r="B13" s="23"/>
      <c r="D13" s="23"/>
      <c r="F13" s="23"/>
      <c r="H13" s="23"/>
    </row>
    <row r="14" spans="1:9" x14ac:dyDescent="0.3">
      <c r="B14" s="23"/>
      <c r="D14" s="23"/>
      <c r="F14" s="23"/>
      <c r="H14" s="23"/>
    </row>
    <row r="16" spans="1:9" x14ac:dyDescent="0.3">
      <c r="B16" s="23"/>
      <c r="C16" s="23"/>
      <c r="D16" s="23"/>
      <c r="E16" s="23"/>
      <c r="F16" s="23"/>
      <c r="G16" s="23"/>
      <c r="H16" s="23"/>
      <c r="I16" s="23"/>
    </row>
    <row r="17" spans="2:9" x14ac:dyDescent="0.3">
      <c r="B17" s="23"/>
      <c r="C17" s="23"/>
      <c r="D17" s="23"/>
      <c r="E17" s="23"/>
      <c r="F17" s="23"/>
      <c r="G17" s="23"/>
      <c r="H17" s="23"/>
      <c r="I17" s="23"/>
    </row>
    <row r="18" spans="2:9" x14ac:dyDescent="0.3">
      <c r="B18" s="23"/>
      <c r="C18" s="23"/>
      <c r="D18" s="23"/>
      <c r="E18" s="23"/>
      <c r="F18" s="23"/>
      <c r="G18" s="23"/>
      <c r="H18" s="23"/>
      <c r="I18" s="23"/>
    </row>
  </sheetData>
  <mergeCells count="4">
    <mergeCell ref="B5:C5"/>
    <mergeCell ref="D5:E5"/>
    <mergeCell ref="F5:G5"/>
    <mergeCell ref="H5:I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4D458-3BAA-4AFC-BEFF-A4ACE7351137}">
  <sheetPr codeName="Hoja15"/>
  <dimension ref="A1:C11"/>
  <sheetViews>
    <sheetView workbookViewId="0">
      <selection activeCell="C9" sqref="C9:C10"/>
    </sheetView>
  </sheetViews>
  <sheetFormatPr baseColWidth="10" defaultColWidth="11.44140625" defaultRowHeight="13.8" x14ac:dyDescent="0.3"/>
  <cols>
    <col min="1" max="1" width="38.44140625" style="4" bestFit="1" customWidth="1"/>
    <col min="2" max="2" width="11.44140625" style="4"/>
    <col min="3" max="3" width="58.44140625" style="4" customWidth="1"/>
    <col min="4" max="16384" width="11.44140625" style="4"/>
  </cols>
  <sheetData>
    <row r="1" spans="1:3" ht="13.05" x14ac:dyDescent="0.3">
      <c r="A1" s="1" t="s">
        <v>378</v>
      </c>
    </row>
    <row r="2" spans="1:3" ht="13.05" x14ac:dyDescent="0.3">
      <c r="A2" s="1" t="s">
        <v>379</v>
      </c>
    </row>
    <row r="4" spans="1:3" ht="13.05" x14ac:dyDescent="0.3">
      <c r="A4" s="168" t="s">
        <v>380</v>
      </c>
      <c r="B4" s="168" t="s">
        <v>381</v>
      </c>
      <c r="C4" s="15" t="s">
        <v>382</v>
      </c>
    </row>
    <row r="5" spans="1:3" ht="27.6" x14ac:dyDescent="0.3">
      <c r="A5" s="169" t="s">
        <v>383</v>
      </c>
      <c r="B5" s="170">
        <v>0.12509999999999999</v>
      </c>
      <c r="C5" s="346" t="s">
        <v>384</v>
      </c>
    </row>
    <row r="6" spans="1:3" ht="27.6" x14ac:dyDescent="0.3">
      <c r="A6" s="171" t="s">
        <v>385</v>
      </c>
      <c r="B6" s="170">
        <v>2.92E-2</v>
      </c>
      <c r="C6" s="346" t="s">
        <v>384</v>
      </c>
    </row>
    <row r="7" spans="1:3" x14ac:dyDescent="0.3">
      <c r="A7" s="171" t="s">
        <v>386</v>
      </c>
      <c r="B7" s="941">
        <v>286</v>
      </c>
      <c r="C7" s="943" t="s">
        <v>387</v>
      </c>
    </row>
    <row r="8" spans="1:3" x14ac:dyDescent="0.3">
      <c r="A8" s="10" t="s">
        <v>388</v>
      </c>
      <c r="B8" s="942"/>
      <c r="C8" s="944"/>
    </row>
    <row r="9" spans="1:3" x14ac:dyDescent="0.3">
      <c r="A9" s="171" t="s">
        <v>389</v>
      </c>
      <c r="B9" s="945">
        <v>298</v>
      </c>
      <c r="C9" s="943" t="s">
        <v>390</v>
      </c>
    </row>
    <row r="10" spans="1:3" x14ac:dyDescent="0.3">
      <c r="A10" s="172" t="s">
        <v>388</v>
      </c>
      <c r="B10" s="946"/>
      <c r="C10" s="944"/>
    </row>
    <row r="11" spans="1:3" ht="13.05" x14ac:dyDescent="0.3">
      <c r="A11" s="173" t="s">
        <v>391</v>
      </c>
    </row>
  </sheetData>
  <mergeCells count="4">
    <mergeCell ref="B7:B8"/>
    <mergeCell ref="C7:C8"/>
    <mergeCell ref="B9:B10"/>
    <mergeCell ref="C9:C1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BB2BF-A2B1-467A-9D5E-432183938D93}">
  <sheetPr codeName="Hoja16"/>
  <dimension ref="A1:C21"/>
  <sheetViews>
    <sheetView topLeftCell="B2" zoomScaleNormal="100" workbookViewId="0">
      <selection activeCell="G12" sqref="G12"/>
    </sheetView>
  </sheetViews>
  <sheetFormatPr baseColWidth="10" defaultColWidth="11.44140625" defaultRowHeight="15" customHeight="1" x14ac:dyDescent="0.3"/>
  <cols>
    <col min="1" max="1" width="54.109375" style="4" customWidth="1"/>
    <col min="2" max="2" width="21.88671875" style="4" customWidth="1"/>
    <col min="3" max="16384" width="11.44140625" style="4"/>
  </cols>
  <sheetData>
    <row r="1" spans="1:3" ht="13.05" x14ac:dyDescent="0.3">
      <c r="A1" s="1" t="s">
        <v>392</v>
      </c>
    </row>
    <row r="2" spans="1:3" ht="13.8" x14ac:dyDescent="0.3">
      <c r="A2" s="1" t="s">
        <v>393</v>
      </c>
    </row>
    <row r="4" spans="1:3" ht="13.8" x14ac:dyDescent="0.3">
      <c r="A4" s="15" t="s">
        <v>380</v>
      </c>
      <c r="B4" s="15" t="s">
        <v>394</v>
      </c>
      <c r="C4" s="15" t="s">
        <v>381</v>
      </c>
    </row>
    <row r="5" spans="1:3" ht="13.8" x14ac:dyDescent="0.3">
      <c r="A5" s="346" t="s">
        <v>395</v>
      </c>
      <c r="B5" s="346" t="s">
        <v>396</v>
      </c>
      <c r="C5" s="174">
        <v>-5.9726658182483447E-2</v>
      </c>
    </row>
    <row r="6" spans="1:3" ht="13.8" x14ac:dyDescent="0.3">
      <c r="A6" s="346" t="s">
        <v>397</v>
      </c>
      <c r="B6" s="346" t="s">
        <v>396</v>
      </c>
      <c r="C6" s="174">
        <v>3.0454908480432863E-2</v>
      </c>
    </row>
    <row r="7" spans="1:3" ht="13.8" x14ac:dyDescent="0.3">
      <c r="A7" s="947" t="s">
        <v>398</v>
      </c>
      <c r="B7" s="344" t="s">
        <v>396</v>
      </c>
      <c r="C7" s="175">
        <v>792.22183266932257</v>
      </c>
    </row>
    <row r="8" spans="1:3" ht="13.8" x14ac:dyDescent="0.3">
      <c r="A8" s="947"/>
      <c r="B8" s="345" t="s">
        <v>399</v>
      </c>
      <c r="C8" s="176">
        <v>724.02961266123657</v>
      </c>
    </row>
    <row r="9" spans="1:3" ht="13.8" x14ac:dyDescent="0.3">
      <c r="A9" s="947" t="s">
        <v>400</v>
      </c>
      <c r="B9" s="344" t="s">
        <v>396</v>
      </c>
      <c r="C9" s="175">
        <v>280.34857177734375</v>
      </c>
    </row>
    <row r="10" spans="1:3" ht="13.8" x14ac:dyDescent="0.3">
      <c r="A10" s="947"/>
      <c r="B10" s="345" t="s">
        <v>401</v>
      </c>
      <c r="C10" s="176">
        <v>272.14339787781</v>
      </c>
    </row>
    <row r="11" spans="1:3" ht="27.6" x14ac:dyDescent="0.3">
      <c r="A11" s="346" t="s">
        <v>402</v>
      </c>
      <c r="B11" s="346" t="s">
        <v>396</v>
      </c>
      <c r="C11" s="213">
        <v>-0.63669172334306268</v>
      </c>
    </row>
    <row r="12" spans="1:3" ht="13.05" x14ac:dyDescent="0.3">
      <c r="A12" s="346" t="s">
        <v>403</v>
      </c>
      <c r="B12" s="346" t="s">
        <v>404</v>
      </c>
      <c r="C12" s="177">
        <v>1599.4839999999999</v>
      </c>
    </row>
    <row r="13" spans="1:3" ht="13.8" x14ac:dyDescent="0.3">
      <c r="A13" s="947" t="s">
        <v>405</v>
      </c>
      <c r="B13" s="344" t="s">
        <v>404</v>
      </c>
      <c r="C13" s="394">
        <v>2983.0760141014998</v>
      </c>
    </row>
    <row r="14" spans="1:3" ht="13.8" x14ac:dyDescent="0.3">
      <c r="A14" s="947"/>
      <c r="B14" s="345" t="s">
        <v>406</v>
      </c>
      <c r="C14" s="178">
        <v>3006.7999861240387</v>
      </c>
    </row>
    <row r="15" spans="1:3" ht="13.8" x14ac:dyDescent="0.3">
      <c r="A15" s="346" t="s">
        <v>407</v>
      </c>
      <c r="B15" s="346" t="s">
        <v>401</v>
      </c>
      <c r="C15" s="179">
        <v>0.05</v>
      </c>
    </row>
    <row r="16" spans="1:3" ht="13.8" x14ac:dyDescent="0.3">
      <c r="A16" s="346" t="s">
        <v>408</v>
      </c>
      <c r="B16" s="346" t="s">
        <v>401</v>
      </c>
      <c r="C16" s="179">
        <v>0.25650000000000001</v>
      </c>
    </row>
    <row r="17" spans="1:3" ht="13.05" x14ac:dyDescent="0.3">
      <c r="A17" s="346" t="s">
        <v>409</v>
      </c>
      <c r="B17" s="346" t="s">
        <v>396</v>
      </c>
      <c r="C17" s="179">
        <v>0.33250000000000002</v>
      </c>
    </row>
    <row r="18" spans="1:3" ht="27.6" x14ac:dyDescent="0.3">
      <c r="A18" s="346" t="s">
        <v>410</v>
      </c>
      <c r="B18" s="346" t="s">
        <v>396</v>
      </c>
      <c r="C18" s="174">
        <v>0.54700000000000004</v>
      </c>
    </row>
    <row r="19" spans="1:3" ht="13.8" x14ac:dyDescent="0.3">
      <c r="A19" s="947" t="s">
        <v>411</v>
      </c>
      <c r="B19" s="345" t="s">
        <v>404</v>
      </c>
      <c r="C19" s="178">
        <v>19693.783570607899</v>
      </c>
    </row>
    <row r="20" spans="1:3" ht="13.8" x14ac:dyDescent="0.3">
      <c r="A20" s="947"/>
      <c r="B20" s="346" t="s">
        <v>406</v>
      </c>
      <c r="C20" s="177">
        <v>16383.251935429</v>
      </c>
    </row>
    <row r="21" spans="1:3" ht="13.05" x14ac:dyDescent="0.3">
      <c r="A21" s="173" t="s">
        <v>391</v>
      </c>
    </row>
  </sheetData>
  <mergeCells count="4">
    <mergeCell ref="A7:A8"/>
    <mergeCell ref="A9:A10"/>
    <mergeCell ref="A13:A14"/>
    <mergeCell ref="A19:A20"/>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7CBEB-B027-48A5-B754-D62579972A38}">
  <sheetPr codeName="Hoja17"/>
  <dimension ref="A1:L28"/>
  <sheetViews>
    <sheetView topLeftCell="A4" zoomScaleNormal="100" workbookViewId="0">
      <selection activeCell="B20" sqref="B20"/>
    </sheetView>
  </sheetViews>
  <sheetFormatPr baseColWidth="10" defaultColWidth="11.44140625" defaultRowHeight="13.8" x14ac:dyDescent="0.3"/>
  <cols>
    <col min="1" max="1" width="62.44140625" style="25" bestFit="1" customWidth="1"/>
    <col min="2" max="4" width="12.6640625" style="25" customWidth="1"/>
    <col min="5" max="16384" width="11.44140625" style="25"/>
  </cols>
  <sheetData>
    <row r="1" spans="1:12" ht="13.05" x14ac:dyDescent="0.3">
      <c r="A1" s="1" t="s">
        <v>412</v>
      </c>
      <c r="B1" s="4"/>
      <c r="C1" s="4"/>
      <c r="D1" s="4"/>
    </row>
    <row r="2" spans="1:12" x14ac:dyDescent="0.3">
      <c r="A2" s="1" t="s">
        <v>413</v>
      </c>
      <c r="B2" s="4"/>
      <c r="C2" s="4"/>
      <c r="D2" s="4"/>
    </row>
    <row r="3" spans="1:12" ht="13.05" x14ac:dyDescent="0.3">
      <c r="A3" s="2" t="s">
        <v>414</v>
      </c>
      <c r="B3" s="4"/>
      <c r="C3" s="4"/>
      <c r="D3" s="4"/>
    </row>
    <row r="4" spans="1:12" ht="13.05" x14ac:dyDescent="0.3">
      <c r="A4" s="4"/>
      <c r="B4" s="4"/>
      <c r="C4" s="4"/>
      <c r="D4" s="4"/>
    </row>
    <row r="5" spans="1:12" ht="41.4" x14ac:dyDescent="0.3">
      <c r="A5" s="348" t="s">
        <v>415</v>
      </c>
      <c r="B5" s="348" t="s">
        <v>416</v>
      </c>
      <c r="C5" s="348" t="s">
        <v>417</v>
      </c>
      <c r="D5" s="348" t="s">
        <v>418</v>
      </c>
    </row>
    <row r="6" spans="1:12" ht="13.05" x14ac:dyDescent="0.3">
      <c r="A6" s="180" t="s">
        <v>419</v>
      </c>
      <c r="B6" s="181">
        <v>30964078.892000008</v>
      </c>
      <c r="C6" s="182">
        <v>-8592870.1344421841</v>
      </c>
      <c r="D6" s="181">
        <v>39556949.026442192</v>
      </c>
      <c r="F6" s="58"/>
      <c r="G6" s="58"/>
      <c r="H6" s="58"/>
      <c r="J6" s="58"/>
      <c r="K6" s="58"/>
      <c r="L6" s="58"/>
    </row>
    <row r="7" spans="1:12" x14ac:dyDescent="0.3">
      <c r="A7" s="183" t="s">
        <v>420</v>
      </c>
      <c r="B7" s="184">
        <v>9188640.0110000018</v>
      </c>
      <c r="C7" s="185">
        <v>-441350.84228302352</v>
      </c>
      <c r="D7" s="184">
        <v>9629990.8532830253</v>
      </c>
      <c r="F7" s="58"/>
      <c r="G7" s="58"/>
      <c r="H7" s="58"/>
      <c r="J7" s="58"/>
      <c r="K7" s="58"/>
      <c r="L7" s="58"/>
    </row>
    <row r="8" spans="1:12" x14ac:dyDescent="0.3">
      <c r="A8" s="183" t="s">
        <v>421</v>
      </c>
      <c r="B8" s="184">
        <v>-11047028.842999998</v>
      </c>
      <c r="C8" s="185">
        <v>679154.6668782644</v>
      </c>
      <c r="D8" s="184">
        <v>-11726183.509878263</v>
      </c>
      <c r="F8" s="58"/>
      <c r="G8" s="58"/>
      <c r="H8" s="58"/>
      <c r="J8" s="58"/>
      <c r="K8" s="58"/>
      <c r="L8" s="58"/>
    </row>
    <row r="9" spans="1:12" x14ac:dyDescent="0.3">
      <c r="A9" s="183" t="s">
        <v>422</v>
      </c>
      <c r="B9" s="184">
        <v>5877810.5769999996</v>
      </c>
      <c r="C9" s="185">
        <v>-1406415.7792771375</v>
      </c>
      <c r="D9" s="184">
        <v>7284226.3562771371</v>
      </c>
      <c r="F9" s="58"/>
      <c r="G9" s="58"/>
      <c r="H9" s="58"/>
      <c r="J9" s="58"/>
      <c r="K9" s="58"/>
      <c r="L9" s="58"/>
    </row>
    <row r="10" spans="1:12" ht="13.05" x14ac:dyDescent="0.3">
      <c r="A10" s="183" t="s">
        <v>423</v>
      </c>
      <c r="B10" s="184">
        <v>7162557.6219999995</v>
      </c>
      <c r="C10" s="185">
        <v>-4430048.2188103851</v>
      </c>
      <c r="D10" s="184">
        <v>11592605.840810385</v>
      </c>
      <c r="F10" s="58"/>
      <c r="G10" s="58"/>
      <c r="H10" s="58"/>
      <c r="J10" s="58"/>
      <c r="K10" s="58"/>
      <c r="L10" s="58"/>
    </row>
    <row r="11" spans="1:12" ht="13.05" x14ac:dyDescent="0.3">
      <c r="A11" s="183" t="s">
        <v>424</v>
      </c>
      <c r="B11" s="184">
        <v>19466273.019000005</v>
      </c>
      <c r="C11" s="185">
        <v>-2954700.0650493093</v>
      </c>
      <c r="D11" s="184">
        <v>22420973.084049314</v>
      </c>
      <c r="F11" s="58"/>
      <c r="G11" s="58"/>
      <c r="H11" s="58"/>
      <c r="J11" s="58"/>
      <c r="K11" s="58"/>
      <c r="L11" s="58"/>
    </row>
    <row r="12" spans="1:12" ht="13.05" x14ac:dyDescent="0.3">
      <c r="A12" s="183" t="s">
        <v>425</v>
      </c>
      <c r="B12" s="184">
        <v>315826.50599999999</v>
      </c>
      <c r="C12" s="185">
        <v>-39509.895900600008</v>
      </c>
      <c r="D12" s="184">
        <v>355336.4019006</v>
      </c>
      <c r="F12" s="58"/>
      <c r="G12" s="58"/>
      <c r="H12" s="58"/>
      <c r="J12" s="58"/>
      <c r="K12" s="58"/>
      <c r="L12" s="58"/>
    </row>
    <row r="13" spans="1:12" ht="13.05" x14ac:dyDescent="0.3">
      <c r="A13" s="186" t="s">
        <v>426</v>
      </c>
      <c r="B13" s="187">
        <v>2594572.9300000002</v>
      </c>
      <c r="C13" s="188">
        <v>-383665.74162701657</v>
      </c>
      <c r="D13" s="187">
        <v>2978238.6716270167</v>
      </c>
      <c r="F13" s="58"/>
      <c r="G13" s="58"/>
      <c r="H13" s="58"/>
      <c r="J13" s="58"/>
      <c r="K13" s="58"/>
      <c r="L13" s="58"/>
    </row>
    <row r="14" spans="1:12" ht="13.05" x14ac:dyDescent="0.3">
      <c r="A14" s="186" t="s">
        <v>427</v>
      </c>
      <c r="B14" s="187">
        <v>1019268.1245497002</v>
      </c>
      <c r="C14" s="188">
        <v>-16821.654861279763</v>
      </c>
      <c r="D14" s="187">
        <v>1036089.7794109799</v>
      </c>
      <c r="F14" s="58"/>
      <c r="G14" s="58"/>
      <c r="H14" s="58"/>
      <c r="J14" s="58"/>
      <c r="K14" s="58"/>
      <c r="L14" s="58"/>
    </row>
    <row r="15" spans="1:12" ht="13.05" x14ac:dyDescent="0.3">
      <c r="A15" s="186" t="s">
        <v>428</v>
      </c>
      <c r="B15" s="187">
        <v>1338405.3615808617</v>
      </c>
      <c r="C15" s="188">
        <v>-295027.1239999563</v>
      </c>
      <c r="D15" s="187">
        <v>1633432.485580818</v>
      </c>
      <c r="F15" s="58"/>
      <c r="G15" s="58"/>
      <c r="H15" s="58"/>
      <c r="J15" s="58"/>
      <c r="K15" s="58"/>
      <c r="L15" s="58"/>
    </row>
    <row r="16" spans="1:12" x14ac:dyDescent="0.3">
      <c r="A16" s="189" t="s">
        <v>429</v>
      </c>
      <c r="B16" s="184">
        <v>321375.41530299751</v>
      </c>
      <c r="C16" s="185">
        <v>-59852.899137193803</v>
      </c>
      <c r="D16" s="184">
        <v>381228.31444019132</v>
      </c>
      <c r="F16" s="58"/>
      <c r="G16" s="58"/>
      <c r="H16" s="58"/>
      <c r="J16" s="58"/>
      <c r="K16" s="58"/>
      <c r="L16" s="58"/>
    </row>
    <row r="17" spans="1:12" x14ac:dyDescent="0.3">
      <c r="A17" s="190" t="s">
        <v>430</v>
      </c>
      <c r="B17" s="184">
        <v>180796.72289779474</v>
      </c>
      <c r="C17" s="191">
        <v>-62049.183152213373</v>
      </c>
      <c r="D17" s="184">
        <v>242845.90605000811</v>
      </c>
      <c r="F17" s="58"/>
      <c r="G17" s="58"/>
      <c r="H17" s="58"/>
      <c r="J17" s="58"/>
      <c r="K17" s="58"/>
      <c r="L17" s="58"/>
    </row>
    <row r="18" spans="1:12" ht="13.05" x14ac:dyDescent="0.3">
      <c r="A18" s="190" t="s">
        <v>431</v>
      </c>
      <c r="B18" s="184">
        <v>207778.73640130978</v>
      </c>
      <c r="C18" s="185">
        <v>-4188.4558454753715</v>
      </c>
      <c r="D18" s="184">
        <v>211967.19224678515</v>
      </c>
      <c r="F18" s="58"/>
      <c r="G18" s="58"/>
      <c r="H18" s="58"/>
      <c r="J18" s="58"/>
      <c r="K18" s="58"/>
      <c r="L18" s="58"/>
    </row>
    <row r="19" spans="1:12" x14ac:dyDescent="0.3">
      <c r="A19" s="190" t="s">
        <v>432</v>
      </c>
      <c r="B19" s="184">
        <v>-67200.043996107008</v>
      </c>
      <c r="C19" s="185">
        <v>6384.7398604949849</v>
      </c>
      <c r="D19" s="184">
        <v>-73584.783856601993</v>
      </c>
      <c r="F19" s="58"/>
      <c r="G19" s="58"/>
      <c r="H19" s="58"/>
      <c r="J19" s="58"/>
      <c r="K19" s="58"/>
      <c r="L19" s="58"/>
    </row>
    <row r="20" spans="1:12" x14ac:dyDescent="0.3">
      <c r="A20" s="189" t="s">
        <v>433</v>
      </c>
      <c r="B20" s="184">
        <v>797677.72163229203</v>
      </c>
      <c r="C20" s="185">
        <v>-218789.5885145074</v>
      </c>
      <c r="D20" s="184">
        <v>1016467.3101467994</v>
      </c>
      <c r="F20" s="58"/>
      <c r="G20" s="58"/>
      <c r="H20" s="58"/>
      <c r="J20" s="58"/>
      <c r="K20" s="58"/>
      <c r="L20" s="58"/>
    </row>
    <row r="21" spans="1:12" x14ac:dyDescent="0.3">
      <c r="A21" s="190" t="s">
        <v>434</v>
      </c>
      <c r="B21" s="184">
        <v>1162381.6318124679</v>
      </c>
      <c r="C21" s="191">
        <v>-318312.3095708543</v>
      </c>
      <c r="D21" s="184">
        <v>1480693.9413833222</v>
      </c>
      <c r="F21" s="58"/>
      <c r="G21" s="58"/>
      <c r="H21" s="58"/>
      <c r="J21" s="58"/>
      <c r="K21" s="58"/>
      <c r="L21" s="58"/>
    </row>
    <row r="22" spans="1:12" ht="13.05" x14ac:dyDescent="0.3">
      <c r="A22" s="190" t="s">
        <v>435</v>
      </c>
      <c r="B22" s="184">
        <v>1001729.0557110705</v>
      </c>
      <c r="C22" s="185">
        <v>-30303.369898677454</v>
      </c>
      <c r="D22" s="184">
        <v>1032032.425609748</v>
      </c>
      <c r="F22" s="58"/>
      <c r="G22" s="58"/>
      <c r="H22" s="58"/>
      <c r="J22" s="58"/>
      <c r="K22" s="58"/>
      <c r="L22" s="58"/>
    </row>
    <row r="23" spans="1:12" x14ac:dyDescent="0.3">
      <c r="A23" s="190" t="s">
        <v>436</v>
      </c>
      <c r="B23" s="18">
        <v>-1366432.9658912467</v>
      </c>
      <c r="C23" s="191">
        <v>129826.09095502459</v>
      </c>
      <c r="D23" s="18">
        <v>-1496259.0568462713</v>
      </c>
      <c r="F23" s="58"/>
      <c r="G23" s="58"/>
      <c r="H23" s="58"/>
      <c r="J23" s="58"/>
      <c r="K23" s="58"/>
      <c r="L23" s="58"/>
    </row>
    <row r="24" spans="1:12" ht="13.05" x14ac:dyDescent="0.3">
      <c r="A24" s="189" t="s">
        <v>437</v>
      </c>
      <c r="B24" s="184">
        <v>219352.22464557228</v>
      </c>
      <c r="C24" s="185">
        <v>-16384.568572861812</v>
      </c>
      <c r="D24" s="184">
        <v>235736.79321843409</v>
      </c>
      <c r="F24" s="58"/>
      <c r="G24" s="58"/>
      <c r="H24" s="58"/>
      <c r="J24" s="58"/>
      <c r="K24" s="58"/>
      <c r="L24" s="58"/>
    </row>
    <row r="25" spans="1:12" x14ac:dyDescent="0.3">
      <c r="A25" s="186" t="s">
        <v>438</v>
      </c>
      <c r="B25" s="187">
        <v>3952574.2348066</v>
      </c>
      <c r="C25" s="192">
        <v>0</v>
      </c>
      <c r="D25" s="187">
        <v>3952574.2348066</v>
      </c>
      <c r="F25" s="58"/>
      <c r="H25" s="58"/>
      <c r="J25" s="58"/>
      <c r="K25" s="58"/>
      <c r="L25" s="58"/>
    </row>
    <row r="26" spans="1:12" ht="13.05" x14ac:dyDescent="0.3">
      <c r="A26" s="193" t="s">
        <v>439</v>
      </c>
      <c r="B26" s="19">
        <v>39868899.542937167</v>
      </c>
      <c r="C26" s="395">
        <v>-9288384.6549304388</v>
      </c>
      <c r="D26" s="19">
        <v>49157284.197867602</v>
      </c>
      <c r="F26" s="58"/>
      <c r="G26" s="58"/>
      <c r="H26" s="58"/>
      <c r="J26" s="58"/>
      <c r="K26" s="58"/>
      <c r="L26" s="58"/>
    </row>
    <row r="27" spans="1:12" ht="78.599999999999994" customHeight="1" x14ac:dyDescent="0.3">
      <c r="A27" s="948" t="s">
        <v>440</v>
      </c>
      <c r="B27" s="948"/>
      <c r="C27" s="948"/>
      <c r="D27" s="948"/>
    </row>
    <row r="28" spans="1:12" ht="13.05" x14ac:dyDescent="0.3">
      <c r="A28" s="25" t="s">
        <v>86</v>
      </c>
    </row>
  </sheetData>
  <mergeCells count="1">
    <mergeCell ref="A27:D27"/>
  </mergeCells>
  <pageMargins left="0.7" right="0.7" top="0.75" bottom="0.75" header="0.3" footer="0.3"/>
  <pageSetup paperSize="9" orientation="portrait" horizontalDpi="0"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8DAED-0627-4B3B-86EC-B95940D307CE}">
  <sheetPr codeName="Hoja18"/>
  <dimension ref="A1:I24"/>
  <sheetViews>
    <sheetView topLeftCell="A2" workbookViewId="0">
      <selection activeCell="C14" sqref="C14"/>
    </sheetView>
  </sheetViews>
  <sheetFormatPr baseColWidth="10" defaultColWidth="11.44140625" defaultRowHeight="13.8" x14ac:dyDescent="0.3"/>
  <cols>
    <col min="1" max="1" width="50.88671875" style="25" bestFit="1" customWidth="1"/>
    <col min="2" max="2" width="11" style="25" customWidth="1"/>
    <col min="3" max="3" width="13.33203125" style="25" bestFit="1" customWidth="1"/>
    <col min="4" max="16384" width="11.44140625" style="25"/>
  </cols>
  <sheetData>
    <row r="1" spans="1:9" ht="13.05" x14ac:dyDescent="0.3">
      <c r="A1" s="330" t="s">
        <v>441</v>
      </c>
    </row>
    <row r="2" spans="1:9" x14ac:dyDescent="0.3">
      <c r="A2" s="330" t="s">
        <v>442</v>
      </c>
    </row>
    <row r="3" spans="1:9" ht="13.05" x14ac:dyDescent="0.3">
      <c r="A3" s="194" t="s">
        <v>443</v>
      </c>
    </row>
    <row r="5" spans="1:9" ht="39" x14ac:dyDescent="0.3">
      <c r="A5" s="195"/>
      <c r="B5" s="375" t="s">
        <v>444</v>
      </c>
      <c r="C5" s="334" t="s">
        <v>445</v>
      </c>
    </row>
    <row r="6" spans="1:9" ht="13.05" x14ac:dyDescent="0.3">
      <c r="A6" s="196" t="s">
        <v>446</v>
      </c>
      <c r="B6" s="197">
        <v>-14643860.558560699</v>
      </c>
      <c r="C6" s="198">
        <v>-7.4221120662019109</v>
      </c>
      <c r="E6" s="58"/>
      <c r="H6" s="58"/>
      <c r="I6" s="58"/>
    </row>
    <row r="7" spans="1:9" x14ac:dyDescent="0.3">
      <c r="A7" s="199" t="s">
        <v>447</v>
      </c>
      <c r="B7" s="396">
        <v>-9288384.654930437</v>
      </c>
      <c r="C7" s="200">
        <v>-4.7077361565412037</v>
      </c>
      <c r="E7" s="58"/>
      <c r="H7" s="58"/>
      <c r="I7" s="58"/>
    </row>
    <row r="8" spans="1:9" ht="13.05" x14ac:dyDescent="0.3">
      <c r="A8" s="201" t="s">
        <v>448</v>
      </c>
      <c r="B8" s="202">
        <v>-8592870.1344421841</v>
      </c>
      <c r="C8" s="203">
        <v>-4.3552207324772452</v>
      </c>
      <c r="E8" s="58"/>
      <c r="H8" s="58"/>
      <c r="I8" s="58"/>
    </row>
    <row r="9" spans="1:9" ht="13.05" x14ac:dyDescent="0.3">
      <c r="A9" s="201" t="s">
        <v>449</v>
      </c>
      <c r="B9" s="202">
        <v>-383665.74162701657</v>
      </c>
      <c r="C9" s="203">
        <v>-0.19445761033646908</v>
      </c>
      <c r="E9" s="58"/>
      <c r="H9" s="58"/>
      <c r="I9" s="58"/>
    </row>
    <row r="10" spans="1:9" ht="13.05" x14ac:dyDescent="0.3">
      <c r="A10" s="201" t="s">
        <v>450</v>
      </c>
      <c r="B10" s="202">
        <v>-16821.654861279763</v>
      </c>
      <c r="C10" s="203">
        <v>-8.5259079748885806E-3</v>
      </c>
      <c r="E10" s="58"/>
      <c r="H10" s="58"/>
      <c r="I10" s="58"/>
    </row>
    <row r="11" spans="1:9" ht="13.05" x14ac:dyDescent="0.3">
      <c r="A11" s="201" t="s">
        <v>451</v>
      </c>
      <c r="B11" s="202">
        <v>-295027.1239999563</v>
      </c>
      <c r="C11" s="203">
        <v>-0.14954044914067549</v>
      </c>
      <c r="E11" s="58"/>
      <c r="H11" s="58"/>
      <c r="I11" s="58"/>
    </row>
    <row r="12" spans="1:9" x14ac:dyDescent="0.3">
      <c r="A12" s="199" t="s">
        <v>452</v>
      </c>
      <c r="B12" s="396">
        <v>-5355475.9036302622</v>
      </c>
      <c r="C12" s="200">
        <v>-2.7143759096607085</v>
      </c>
      <c r="E12" s="58"/>
      <c r="H12" s="58"/>
      <c r="I12" s="58"/>
    </row>
    <row r="13" spans="1:9" ht="13.05" x14ac:dyDescent="0.3">
      <c r="A13" s="9" t="s">
        <v>453</v>
      </c>
      <c r="B13" s="204">
        <v>433251.55900000001</v>
      </c>
      <c r="C13" s="205">
        <v>0.21958974622131644</v>
      </c>
      <c r="E13" s="58"/>
      <c r="H13" s="58"/>
      <c r="I13" s="58"/>
    </row>
    <row r="14" spans="1:9" ht="13.05" x14ac:dyDescent="0.3">
      <c r="A14" s="9" t="s">
        <v>454</v>
      </c>
      <c r="B14" s="204">
        <v>1937134.7669369997</v>
      </c>
      <c r="C14" s="205">
        <v>0.98181973735998673</v>
      </c>
      <c r="E14" s="58"/>
      <c r="H14" s="58"/>
      <c r="I14" s="58"/>
    </row>
    <row r="15" spans="1:9" ht="13.05" x14ac:dyDescent="0.3">
      <c r="A15" s="8" t="s">
        <v>455</v>
      </c>
      <c r="B15" s="206">
        <v>-13139977.350623699</v>
      </c>
      <c r="C15" s="207">
        <v>-6.6598820750632388</v>
      </c>
      <c r="E15" s="58"/>
      <c r="H15" s="58"/>
      <c r="I15" s="58"/>
    </row>
    <row r="16" spans="1:9" x14ac:dyDescent="0.3">
      <c r="A16" s="11" t="s">
        <v>456</v>
      </c>
      <c r="B16" s="397">
        <v>-3851592.6956932619</v>
      </c>
      <c r="C16" s="208">
        <v>-1.9521459185220369</v>
      </c>
      <c r="E16" s="58"/>
      <c r="H16" s="58"/>
      <c r="I16" s="58"/>
    </row>
    <row r="17" spans="1:3" ht="13.05" x14ac:dyDescent="0.3">
      <c r="A17" s="341" t="s">
        <v>86</v>
      </c>
    </row>
    <row r="18" spans="1:3" ht="13.05" x14ac:dyDescent="0.3">
      <c r="B18" s="58"/>
    </row>
    <row r="19" spans="1:3" ht="13.05" x14ac:dyDescent="0.3">
      <c r="B19" s="58"/>
    </row>
    <row r="24" spans="1:3" ht="13.05" x14ac:dyDescent="0.3">
      <c r="C24" s="58"/>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A9DC-E70C-46CB-BABE-F4D390D65642}">
  <sheetPr codeName="Hoja19"/>
  <dimension ref="A1:C11"/>
  <sheetViews>
    <sheetView workbookViewId="0">
      <selection activeCell="C16" sqref="C16"/>
    </sheetView>
  </sheetViews>
  <sheetFormatPr baseColWidth="10" defaultColWidth="11.44140625" defaultRowHeight="13.8" x14ac:dyDescent="0.3"/>
  <cols>
    <col min="1" max="1" width="38.44140625" style="4" bestFit="1" customWidth="1"/>
    <col min="2" max="2" width="11.44140625" style="4"/>
    <col min="3" max="3" width="58.44140625" style="4" customWidth="1"/>
    <col min="4" max="16384" width="11.44140625" style="4"/>
  </cols>
  <sheetData>
    <row r="1" spans="1:3" x14ac:dyDescent="0.3">
      <c r="A1" s="1" t="s">
        <v>457</v>
      </c>
    </row>
    <row r="2" spans="1:3" x14ac:dyDescent="0.3">
      <c r="A2" s="1" t="s">
        <v>458</v>
      </c>
    </row>
    <row r="4" spans="1:3" x14ac:dyDescent="0.3">
      <c r="A4" s="168" t="s">
        <v>380</v>
      </c>
      <c r="B4" s="168" t="s">
        <v>381</v>
      </c>
      <c r="C4" s="15" t="s">
        <v>382</v>
      </c>
    </row>
    <row r="5" spans="1:3" x14ac:dyDescent="0.3">
      <c r="A5" s="169" t="s">
        <v>459</v>
      </c>
      <c r="B5" s="170" t="s">
        <v>268</v>
      </c>
      <c r="C5" s="346" t="s">
        <v>460</v>
      </c>
    </row>
    <row r="6" spans="1:3" x14ac:dyDescent="0.3">
      <c r="A6" s="171" t="s">
        <v>383</v>
      </c>
      <c r="B6" s="170">
        <v>7.8E-2</v>
      </c>
      <c r="C6" s="346" t="s">
        <v>460</v>
      </c>
    </row>
    <row r="7" spans="1:3" x14ac:dyDescent="0.3">
      <c r="A7" s="171" t="s">
        <v>461</v>
      </c>
      <c r="B7" s="941">
        <v>288</v>
      </c>
      <c r="C7" s="943" t="s">
        <v>462</v>
      </c>
    </row>
    <row r="8" spans="1:3" x14ac:dyDescent="0.3">
      <c r="A8" s="10" t="s">
        <v>388</v>
      </c>
      <c r="B8" s="942"/>
      <c r="C8" s="944"/>
    </row>
    <row r="9" spans="1:3" x14ac:dyDescent="0.3">
      <c r="A9" s="171" t="s">
        <v>386</v>
      </c>
      <c r="B9" s="945">
        <v>286</v>
      </c>
      <c r="C9" s="943" t="s">
        <v>387</v>
      </c>
    </row>
    <row r="10" spans="1:3" x14ac:dyDescent="0.3">
      <c r="A10" s="172" t="s">
        <v>388</v>
      </c>
      <c r="B10" s="946"/>
      <c r="C10" s="944"/>
    </row>
    <row r="11" spans="1:3" x14ac:dyDescent="0.3">
      <c r="A11" s="173" t="s">
        <v>391</v>
      </c>
    </row>
  </sheetData>
  <mergeCells count="4">
    <mergeCell ref="B7:B8"/>
    <mergeCell ref="C7:C8"/>
    <mergeCell ref="B9:B10"/>
    <mergeCell ref="C9:C10"/>
  </mergeCells>
  <pageMargins left="0.7" right="0.7" top="0.75" bottom="0.75" header="0.3" footer="0.3"/>
  <ignoredErrors>
    <ignoredError sqref="B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9A0C5-3E40-4C49-8EE1-1DD3EFBF844A}">
  <sheetPr codeName="Hoja4"/>
  <dimension ref="A1:L13"/>
  <sheetViews>
    <sheetView workbookViewId="0">
      <selection activeCell="B15" sqref="B15"/>
    </sheetView>
  </sheetViews>
  <sheetFormatPr baseColWidth="10" defaultColWidth="10.88671875" defaultRowHeight="13.8" x14ac:dyDescent="0.3"/>
  <cols>
    <col min="1" max="1" width="62.88671875" style="4" customWidth="1"/>
    <col min="2" max="3" width="12.109375" style="4" customWidth="1"/>
    <col min="4" max="16384" width="10.88671875" style="4"/>
  </cols>
  <sheetData>
    <row r="1" spans="1:12" x14ac:dyDescent="0.3">
      <c r="A1" s="24" t="s">
        <v>75</v>
      </c>
      <c r="F1" s="25"/>
      <c r="G1" s="25"/>
    </row>
    <row r="2" spans="1:12" x14ac:dyDescent="0.3">
      <c r="A2" s="24" t="s">
        <v>76</v>
      </c>
    </row>
    <row r="3" spans="1:12" x14ac:dyDescent="0.3">
      <c r="A3" s="4" t="s">
        <v>77</v>
      </c>
    </row>
    <row r="5" spans="1:12" x14ac:dyDescent="0.3">
      <c r="A5" s="83"/>
      <c r="B5" s="84" t="s">
        <v>78</v>
      </c>
      <c r="C5" s="85" t="s">
        <v>79</v>
      </c>
    </row>
    <row r="6" spans="1:12" x14ac:dyDescent="0.3">
      <c r="A6" s="86" t="s">
        <v>80</v>
      </c>
      <c r="B6" s="23">
        <v>-289871.76900000003</v>
      </c>
      <c r="C6" s="87">
        <v>-0.1469189593647465</v>
      </c>
      <c r="E6" s="23"/>
      <c r="H6" s="88"/>
      <c r="I6" s="88"/>
      <c r="J6" s="88"/>
      <c r="L6" s="88"/>
    </row>
    <row r="7" spans="1:12" x14ac:dyDescent="0.3">
      <c r="A7" s="86" t="s">
        <v>81</v>
      </c>
      <c r="B7" s="23">
        <v>-1583942</v>
      </c>
      <c r="C7" s="87">
        <v>-0.80280708651595278</v>
      </c>
      <c r="D7" s="23"/>
      <c r="E7" s="23"/>
      <c r="H7" s="88"/>
      <c r="J7" s="88"/>
      <c r="L7" s="88"/>
    </row>
    <row r="8" spans="1:12" x14ac:dyDescent="0.3">
      <c r="A8" s="86" t="s">
        <v>82</v>
      </c>
      <c r="B8" s="23">
        <v>-361419.12182900001</v>
      </c>
      <c r="C8" s="134">
        <v>-0.18318210654600589</v>
      </c>
      <c r="E8" s="23"/>
      <c r="H8" s="88"/>
      <c r="J8" s="88"/>
      <c r="L8" s="88"/>
    </row>
    <row r="9" spans="1:12" x14ac:dyDescent="0.3">
      <c r="A9" s="86" t="s">
        <v>83</v>
      </c>
      <c r="B9" s="23">
        <v>-100353.8</v>
      </c>
      <c r="C9" s="87">
        <v>-5.0863441842444117E-2</v>
      </c>
      <c r="E9" s="23"/>
      <c r="H9" s="88"/>
      <c r="J9" s="88"/>
      <c r="L9" s="88"/>
    </row>
    <row r="10" spans="1:12" x14ac:dyDescent="0.3">
      <c r="A10" s="86" t="s">
        <v>84</v>
      </c>
      <c r="B10" s="23">
        <v>-6287.25</v>
      </c>
      <c r="C10" s="87">
        <v>-3.1866374240328392E-3</v>
      </c>
      <c r="E10" s="23"/>
      <c r="H10" s="88"/>
      <c r="I10" s="88"/>
      <c r="J10" s="88"/>
      <c r="L10" s="88"/>
    </row>
    <row r="11" spans="1:12" x14ac:dyDescent="0.3">
      <c r="A11" s="89" t="s">
        <v>85</v>
      </c>
      <c r="B11" s="823">
        <v>-2341873.940829</v>
      </c>
      <c r="C11" s="135">
        <v>-1.1869582316931822</v>
      </c>
      <c r="E11" s="23"/>
      <c r="H11" s="88"/>
      <c r="I11" s="90"/>
      <c r="J11" s="88"/>
      <c r="L11" s="88"/>
    </row>
    <row r="12" spans="1:12" x14ac:dyDescent="0.3">
      <c r="A12" s="4" t="s">
        <v>86</v>
      </c>
    </row>
    <row r="13" spans="1:12" x14ac:dyDescent="0.3">
      <c r="B13" s="23"/>
    </row>
  </sheetData>
  <conditionalFormatting sqref="J9">
    <cfRule type="cellIs" dxfId="2" priority="1" stopIfTrue="1" operator="equal">
      <formula>"n.d."</formula>
    </cfRule>
  </conditionalFormatting>
  <conditionalFormatting sqref="J7">
    <cfRule type="cellIs" dxfId="1" priority="3" stopIfTrue="1" operator="equal">
      <formula>"n.d."</formula>
    </cfRule>
  </conditionalFormatting>
  <conditionalFormatting sqref="J8">
    <cfRule type="cellIs" dxfId="0" priority="2" stopIfTrue="1" operator="equal">
      <formula>"n.d."</formula>
    </cfRule>
  </conditionalFormatting>
  <pageMargins left="0.7" right="0.7" top="0.75" bottom="0.75" header="0.3" footer="0.3"/>
  <pageSetup paperSize="9" orientation="portrait"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2C45-B12E-40A0-A8D5-2B392601E6C3}">
  <sheetPr codeName="Hoja20"/>
  <dimension ref="A1:C21"/>
  <sheetViews>
    <sheetView topLeftCell="B1" zoomScaleNormal="100" workbookViewId="0">
      <selection activeCell="C22" sqref="C22"/>
    </sheetView>
  </sheetViews>
  <sheetFormatPr baseColWidth="10" defaultColWidth="11.44140625" defaultRowHeight="13.8" x14ac:dyDescent="0.3"/>
  <cols>
    <col min="1" max="1" width="61.5546875" style="4" customWidth="1"/>
    <col min="2" max="2" width="21.88671875" style="4" customWidth="1"/>
    <col min="3" max="16384" width="11.44140625" style="4"/>
  </cols>
  <sheetData>
    <row r="1" spans="1:3" ht="13.05" x14ac:dyDescent="0.3">
      <c r="A1" s="1" t="s">
        <v>463</v>
      </c>
    </row>
    <row r="2" spans="1:3" x14ac:dyDescent="0.3">
      <c r="A2" s="1" t="s">
        <v>464</v>
      </c>
    </row>
    <row r="4" spans="1:3" x14ac:dyDescent="0.3">
      <c r="A4" s="15" t="s">
        <v>380</v>
      </c>
      <c r="B4" s="15" t="s">
        <v>394</v>
      </c>
      <c r="C4" s="15" t="s">
        <v>381</v>
      </c>
    </row>
    <row r="5" spans="1:3" x14ac:dyDescent="0.3">
      <c r="A5" s="346" t="s">
        <v>395</v>
      </c>
      <c r="B5" s="346" t="s">
        <v>465</v>
      </c>
      <c r="C5" s="174">
        <v>0.05</v>
      </c>
    </row>
    <row r="6" spans="1:3" x14ac:dyDescent="0.3">
      <c r="A6" s="346" t="s">
        <v>397</v>
      </c>
      <c r="B6" s="346" t="s">
        <v>465</v>
      </c>
      <c r="C6" s="174">
        <v>0.03</v>
      </c>
    </row>
    <row r="7" spans="1:3" x14ac:dyDescent="0.3">
      <c r="A7" s="947" t="s">
        <v>398</v>
      </c>
      <c r="B7" s="344" t="s">
        <v>465</v>
      </c>
      <c r="C7" s="175">
        <v>723</v>
      </c>
    </row>
    <row r="8" spans="1:3" x14ac:dyDescent="0.3">
      <c r="A8" s="947"/>
      <c r="B8" s="345" t="s">
        <v>466</v>
      </c>
      <c r="C8" s="176">
        <v>815.98848764940271</v>
      </c>
    </row>
    <row r="9" spans="1:3" x14ac:dyDescent="0.3">
      <c r="A9" s="947" t="s">
        <v>400</v>
      </c>
      <c r="B9" s="344" t="s">
        <v>465</v>
      </c>
      <c r="C9" s="175">
        <v>345</v>
      </c>
    </row>
    <row r="10" spans="1:3" x14ac:dyDescent="0.3">
      <c r="A10" s="947"/>
      <c r="B10" s="345" t="s">
        <v>396</v>
      </c>
      <c r="C10" s="176">
        <v>280</v>
      </c>
    </row>
    <row r="11" spans="1:3" ht="27.6" x14ac:dyDescent="0.3">
      <c r="A11" s="346" t="s">
        <v>402</v>
      </c>
      <c r="B11" s="378" t="s">
        <v>465</v>
      </c>
      <c r="C11" s="398">
        <v>-40</v>
      </c>
    </row>
    <row r="12" spans="1:3" ht="13.05" x14ac:dyDescent="0.3">
      <c r="A12" s="346" t="s">
        <v>403</v>
      </c>
      <c r="B12" s="378" t="s">
        <v>467</v>
      </c>
      <c r="C12" s="394">
        <v>1637.2</v>
      </c>
    </row>
    <row r="13" spans="1:3" x14ac:dyDescent="0.3">
      <c r="A13" s="947" t="s">
        <v>405</v>
      </c>
      <c r="B13" s="376" t="s">
        <v>467</v>
      </c>
      <c r="C13" s="394">
        <v>3203.3240000000001</v>
      </c>
    </row>
    <row r="14" spans="1:3" x14ac:dyDescent="0.3">
      <c r="A14" s="947"/>
      <c r="B14" s="377" t="s">
        <v>404</v>
      </c>
      <c r="C14" s="178">
        <v>2983.0760141014998</v>
      </c>
    </row>
    <row r="15" spans="1:3" x14ac:dyDescent="0.3">
      <c r="A15" s="346" t="s">
        <v>407</v>
      </c>
      <c r="B15" s="378" t="s">
        <v>396</v>
      </c>
      <c r="C15" s="179">
        <v>0.05</v>
      </c>
    </row>
    <row r="16" spans="1:3" x14ac:dyDescent="0.3">
      <c r="A16" s="346" t="s">
        <v>408</v>
      </c>
      <c r="B16" s="378" t="s">
        <v>396</v>
      </c>
      <c r="C16" s="179">
        <v>0.25650000000000001</v>
      </c>
    </row>
    <row r="17" spans="1:3" ht="13.05" x14ac:dyDescent="0.3">
      <c r="A17" s="346" t="s">
        <v>409</v>
      </c>
      <c r="B17" s="378" t="s">
        <v>465</v>
      </c>
      <c r="C17" s="179">
        <v>0.33250000000000002</v>
      </c>
    </row>
    <row r="18" spans="1:3" x14ac:dyDescent="0.3">
      <c r="A18" s="346" t="s">
        <v>410</v>
      </c>
      <c r="B18" s="378" t="s">
        <v>465</v>
      </c>
      <c r="C18" s="174">
        <v>0.79200000000000004</v>
      </c>
    </row>
    <row r="19" spans="1:3" x14ac:dyDescent="0.3">
      <c r="A19" s="947" t="s">
        <v>411</v>
      </c>
      <c r="B19" s="418" t="s">
        <v>467</v>
      </c>
      <c r="C19" s="394">
        <v>-19753.605413011992</v>
      </c>
    </row>
    <row r="20" spans="1:3" x14ac:dyDescent="0.3">
      <c r="A20" s="947"/>
      <c r="B20" s="419" t="s">
        <v>404</v>
      </c>
      <c r="C20" s="178">
        <v>-19694</v>
      </c>
    </row>
    <row r="21" spans="1:3" ht="13.05" x14ac:dyDescent="0.3">
      <c r="A21" s="173" t="s">
        <v>391</v>
      </c>
    </row>
  </sheetData>
  <mergeCells count="4">
    <mergeCell ref="A7:A8"/>
    <mergeCell ref="A9:A10"/>
    <mergeCell ref="A13:A14"/>
    <mergeCell ref="A19:A20"/>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4FDF1-792F-4D69-9293-997CDB610563}">
  <sheetPr codeName="Hoja21"/>
  <dimension ref="A1:Q27"/>
  <sheetViews>
    <sheetView topLeftCell="A6" workbookViewId="0">
      <selection activeCell="D23" sqref="D23"/>
    </sheetView>
  </sheetViews>
  <sheetFormatPr baseColWidth="10" defaultColWidth="11.44140625" defaultRowHeight="13.8" x14ac:dyDescent="0.3"/>
  <cols>
    <col min="1" max="1" width="60.44140625" style="4" customWidth="1"/>
    <col min="2" max="4" width="12.44140625" style="4" customWidth="1"/>
    <col min="5" max="16384" width="11.44140625" style="4"/>
  </cols>
  <sheetData>
    <row r="1" spans="1:17" ht="13.05" x14ac:dyDescent="0.3">
      <c r="A1" s="1" t="s">
        <v>468</v>
      </c>
    </row>
    <row r="2" spans="1:17" x14ac:dyDescent="0.3">
      <c r="A2" s="1" t="s">
        <v>469</v>
      </c>
    </row>
    <row r="3" spans="1:17" ht="13.05" x14ac:dyDescent="0.3">
      <c r="A3" s="2" t="s">
        <v>304</v>
      </c>
    </row>
    <row r="4" spans="1:17" ht="13.05" x14ac:dyDescent="0.3">
      <c r="B4" s="90"/>
      <c r="D4" s="90"/>
      <c r="G4" s="90"/>
      <c r="I4" s="90"/>
    </row>
    <row r="5" spans="1:17" ht="41.4" x14ac:dyDescent="0.3">
      <c r="A5" s="379" t="s">
        <v>415</v>
      </c>
      <c r="B5" s="379" t="s">
        <v>416</v>
      </c>
      <c r="C5" s="379" t="s">
        <v>417</v>
      </c>
      <c r="D5" s="379" t="s">
        <v>418</v>
      </c>
    </row>
    <row r="6" spans="1:17" ht="13.05" x14ac:dyDescent="0.3">
      <c r="A6" s="180" t="s">
        <v>419</v>
      </c>
      <c r="B6" s="181">
        <v>38632840.096999995</v>
      </c>
      <c r="C6" s="182">
        <v>714900.07703253627</v>
      </c>
      <c r="D6" s="181">
        <v>37917940.019967459</v>
      </c>
      <c r="E6" s="23"/>
      <c r="F6" s="23"/>
      <c r="G6" s="88"/>
      <c r="H6" s="88"/>
      <c r="I6" s="88"/>
      <c r="J6" s="90"/>
      <c r="K6" s="23"/>
      <c r="L6" s="23"/>
      <c r="M6" s="23"/>
      <c r="O6" s="23"/>
      <c r="P6" s="23"/>
      <c r="Q6" s="23"/>
    </row>
    <row r="7" spans="1:17" x14ac:dyDescent="0.3">
      <c r="A7" s="183" t="s">
        <v>420</v>
      </c>
      <c r="B7" s="184">
        <v>7432604.5919999992</v>
      </c>
      <c r="C7" s="185">
        <v>-971792.92588855606</v>
      </c>
      <c r="D7" s="184">
        <v>8404397.5178885553</v>
      </c>
      <c r="E7" s="23"/>
      <c r="F7" s="88"/>
      <c r="G7" s="88"/>
      <c r="H7" s="88"/>
      <c r="I7" s="88"/>
      <c r="K7" s="23"/>
      <c r="L7" s="23"/>
      <c r="M7" s="23"/>
      <c r="O7" s="23"/>
      <c r="P7" s="23"/>
      <c r="Q7" s="23"/>
    </row>
    <row r="8" spans="1:17" x14ac:dyDescent="0.3">
      <c r="A8" s="183" t="s">
        <v>470</v>
      </c>
      <c r="B8" s="184">
        <v>-9082230.3210000005</v>
      </c>
      <c r="C8" s="185">
        <v>3870361.9317007773</v>
      </c>
      <c r="D8" s="184">
        <v>-12952592.252700778</v>
      </c>
      <c r="E8" s="23"/>
      <c r="F8" s="88"/>
      <c r="G8" s="88"/>
      <c r="H8" s="88"/>
      <c r="I8" s="88"/>
      <c r="K8" s="23"/>
      <c r="L8" s="23"/>
      <c r="M8" s="23"/>
      <c r="O8" s="23"/>
      <c r="P8" s="23"/>
      <c r="Q8" s="23"/>
    </row>
    <row r="9" spans="1:17" ht="13.5" customHeight="1" x14ac:dyDescent="0.3">
      <c r="A9" s="183" t="s">
        <v>422</v>
      </c>
      <c r="B9" s="184">
        <v>5718757.443</v>
      </c>
      <c r="C9" s="185">
        <v>-447880.6221273588</v>
      </c>
      <c r="D9" s="184">
        <v>6166638.0651273588</v>
      </c>
      <c r="E9" s="23"/>
      <c r="F9" s="88"/>
      <c r="G9" s="88"/>
      <c r="H9" s="88"/>
      <c r="I9" s="88"/>
      <c r="K9" s="23"/>
      <c r="L9" s="23"/>
      <c r="M9" s="23"/>
      <c r="O9" s="23"/>
      <c r="P9" s="23"/>
      <c r="Q9" s="23"/>
    </row>
    <row r="10" spans="1:17" ht="13.05" x14ac:dyDescent="0.3">
      <c r="A10" s="183" t="s">
        <v>423</v>
      </c>
      <c r="B10" s="184">
        <v>10157255.616</v>
      </c>
      <c r="C10" s="185">
        <v>-1057221.4013639167</v>
      </c>
      <c r="D10" s="184">
        <v>11214477.017363917</v>
      </c>
      <c r="E10" s="23"/>
      <c r="F10" s="88"/>
      <c r="G10" s="88"/>
      <c r="H10" s="88"/>
      <c r="I10" s="88"/>
      <c r="K10" s="23"/>
      <c r="L10" s="23"/>
      <c r="M10" s="23"/>
      <c r="O10" s="23"/>
      <c r="P10" s="23"/>
      <c r="Q10" s="23"/>
    </row>
    <row r="11" spans="1:17" ht="13.05" x14ac:dyDescent="0.3">
      <c r="A11" s="183" t="s">
        <v>424</v>
      </c>
      <c r="B11" s="184">
        <v>24010329.263</v>
      </c>
      <c r="C11" s="185">
        <v>-661810.88106920198</v>
      </c>
      <c r="D11" s="184">
        <v>24672140.144069202</v>
      </c>
      <c r="E11" s="23"/>
      <c r="F11" s="88"/>
      <c r="G11" s="88"/>
      <c r="H11" s="88"/>
      <c r="I11" s="88"/>
      <c r="K11" s="23"/>
      <c r="L11" s="23"/>
      <c r="M11" s="23"/>
      <c r="O11" s="23"/>
      <c r="P11" s="23"/>
      <c r="Q11" s="23"/>
    </row>
    <row r="12" spans="1:17" ht="13.05" x14ac:dyDescent="0.3">
      <c r="A12" s="183" t="s">
        <v>425</v>
      </c>
      <c r="B12" s="184">
        <v>396123.50400000007</v>
      </c>
      <c r="C12" s="185">
        <v>-16756.024219200015</v>
      </c>
      <c r="D12" s="184">
        <v>412879.52821920009</v>
      </c>
      <c r="E12" s="23"/>
      <c r="F12" s="88"/>
      <c r="G12" s="88"/>
      <c r="H12" s="88"/>
      <c r="I12" s="88"/>
      <c r="K12" s="23"/>
      <c r="L12" s="23"/>
      <c r="M12" s="23"/>
      <c r="O12" s="23"/>
      <c r="P12" s="23"/>
      <c r="Q12" s="23"/>
    </row>
    <row r="13" spans="1:17" ht="13.05" x14ac:dyDescent="0.3">
      <c r="A13" s="186" t="s">
        <v>426</v>
      </c>
      <c r="B13" s="187">
        <v>2612585</v>
      </c>
      <c r="C13" s="188">
        <v>-129759.00254179724</v>
      </c>
      <c r="D13" s="187">
        <v>2742344.0025417972</v>
      </c>
      <c r="E13" s="23"/>
      <c r="F13" s="88"/>
      <c r="G13" s="88"/>
      <c r="H13" s="88"/>
      <c r="I13" s="88"/>
      <c r="K13" s="23"/>
      <c r="L13" s="23"/>
      <c r="M13" s="23"/>
      <c r="O13" s="23"/>
      <c r="P13" s="23"/>
      <c r="Q13" s="23"/>
    </row>
    <row r="14" spans="1:17" ht="13.05" x14ac:dyDescent="0.3">
      <c r="A14" s="186" t="s">
        <v>427</v>
      </c>
      <c r="B14" s="187">
        <v>1530952.5</v>
      </c>
      <c r="C14" s="188">
        <v>1046221.2300078972</v>
      </c>
      <c r="D14" s="187">
        <v>484731.26999210275</v>
      </c>
      <c r="E14" s="23"/>
      <c r="F14" s="88"/>
      <c r="G14" s="88"/>
      <c r="H14" s="88"/>
      <c r="I14" s="88"/>
      <c r="K14" s="23"/>
      <c r="L14" s="23"/>
      <c r="M14" s="23"/>
      <c r="O14" s="23"/>
      <c r="P14" s="23"/>
      <c r="Q14" s="23"/>
    </row>
    <row r="15" spans="1:17" ht="13.05" x14ac:dyDescent="0.3">
      <c r="A15" s="186" t="s">
        <v>428</v>
      </c>
      <c r="B15" s="187">
        <v>1673142.8130000001</v>
      </c>
      <c r="C15" s="188">
        <v>278057.8233283814</v>
      </c>
      <c r="D15" s="187">
        <v>1395084.9896716187</v>
      </c>
      <c r="E15" s="23"/>
      <c r="F15" s="88"/>
      <c r="G15" s="88"/>
      <c r="H15" s="88"/>
      <c r="I15" s="88"/>
      <c r="K15" s="23"/>
      <c r="L15" s="23"/>
      <c r="M15" s="23"/>
      <c r="O15" s="23"/>
      <c r="P15" s="23"/>
      <c r="Q15" s="23"/>
    </row>
    <row r="16" spans="1:17" x14ac:dyDescent="0.3">
      <c r="A16" s="189" t="s">
        <v>429</v>
      </c>
      <c r="B16" s="184">
        <v>400781.647</v>
      </c>
      <c r="C16" s="185">
        <v>28666.842719285152</v>
      </c>
      <c r="D16" s="184">
        <v>372114.83238540264</v>
      </c>
      <c r="E16" s="23"/>
      <c r="F16" s="88"/>
      <c r="G16" s="88"/>
      <c r="H16" s="88"/>
      <c r="I16" s="88"/>
      <c r="J16" s="90"/>
      <c r="K16" s="23"/>
      <c r="L16" s="23"/>
      <c r="M16" s="23"/>
      <c r="O16" s="23"/>
      <c r="P16" s="23"/>
      <c r="Q16" s="23"/>
    </row>
    <row r="17" spans="1:17" x14ac:dyDescent="0.3">
      <c r="A17" s="190" t="s">
        <v>471</v>
      </c>
      <c r="B17" s="184">
        <v>344087.40100000001</v>
      </c>
      <c r="C17" s="191">
        <v>-15163.879165684293</v>
      </c>
      <c r="D17" s="184">
        <v>359251.28016568429</v>
      </c>
      <c r="E17" s="23"/>
      <c r="F17" s="88"/>
      <c r="G17" s="88"/>
      <c r="H17" s="88"/>
      <c r="I17" s="88"/>
      <c r="K17" s="23"/>
      <c r="L17" s="23"/>
      <c r="M17" s="23"/>
      <c r="O17" s="23"/>
      <c r="P17" s="23"/>
      <c r="Q17" s="23"/>
    </row>
    <row r="18" spans="1:17" ht="13.05" x14ac:dyDescent="0.3">
      <c r="A18" s="190" t="s">
        <v>472</v>
      </c>
      <c r="B18" s="184">
        <v>282267.58600000001</v>
      </c>
      <c r="C18" s="185">
        <v>39283.484380341441</v>
      </c>
      <c r="D18" s="184">
        <v>242984.10161965858</v>
      </c>
      <c r="E18" s="23"/>
      <c r="F18" s="88"/>
      <c r="G18" s="88"/>
      <c r="H18" s="88"/>
      <c r="I18" s="88"/>
      <c r="K18" s="23"/>
      <c r="L18" s="23"/>
      <c r="M18" s="23"/>
      <c r="O18" s="23"/>
      <c r="P18" s="23"/>
      <c r="Q18" s="23"/>
    </row>
    <row r="19" spans="1:17" x14ac:dyDescent="0.3">
      <c r="A19" s="190" t="s">
        <v>473</v>
      </c>
      <c r="B19" s="184">
        <v>-225573.34</v>
      </c>
      <c r="C19" s="185">
        <v>4547.2375046280058</v>
      </c>
      <c r="D19" s="184">
        <v>-230120.57750462799</v>
      </c>
      <c r="E19" s="23"/>
      <c r="F19" s="88"/>
      <c r="G19" s="88"/>
      <c r="H19" s="88"/>
      <c r="I19" s="88"/>
      <c r="K19" s="23"/>
      <c r="L19" s="23"/>
      <c r="M19" s="23"/>
      <c r="O19" s="23"/>
      <c r="P19" s="23"/>
      <c r="Q19" s="23"/>
    </row>
    <row r="20" spans="1:17" x14ac:dyDescent="0.3">
      <c r="A20" s="189" t="s">
        <v>433</v>
      </c>
      <c r="B20" s="184">
        <v>949240.78500000015</v>
      </c>
      <c r="C20" s="185">
        <v>106323.43136043302</v>
      </c>
      <c r="D20" s="184">
        <v>842917.49781661562</v>
      </c>
      <c r="E20" s="23"/>
      <c r="F20" s="88"/>
      <c r="G20" s="88"/>
      <c r="H20" s="88"/>
      <c r="I20" s="88"/>
      <c r="K20" s="23"/>
      <c r="L20" s="23"/>
      <c r="M20" s="23"/>
      <c r="O20" s="23"/>
      <c r="P20" s="23"/>
      <c r="Q20" s="23"/>
    </row>
    <row r="21" spans="1:17" x14ac:dyDescent="0.3">
      <c r="A21" s="190" t="s">
        <v>474</v>
      </c>
      <c r="B21" s="184">
        <v>1105607.389</v>
      </c>
      <c r="C21" s="191">
        <v>-77790.700119960195</v>
      </c>
      <c r="D21" s="184">
        <v>1183398.0891199601</v>
      </c>
      <c r="E21" s="23"/>
      <c r="F21" s="88"/>
      <c r="G21" s="88"/>
      <c r="H21" s="88"/>
      <c r="K21" s="23"/>
      <c r="L21" s="23"/>
      <c r="M21" s="23"/>
      <c r="O21" s="23"/>
      <c r="P21" s="23"/>
      <c r="Q21" s="23"/>
    </row>
    <row r="22" spans="1:17" ht="13.05" x14ac:dyDescent="0.3">
      <c r="A22" s="190" t="s">
        <v>475</v>
      </c>
      <c r="B22" s="184">
        <v>1135771.0079999999</v>
      </c>
      <c r="C22" s="185">
        <v>158066.47615717608</v>
      </c>
      <c r="D22" s="184">
        <v>977704.53184282384</v>
      </c>
      <c r="E22" s="23"/>
      <c r="F22" s="88"/>
      <c r="G22" s="88"/>
      <c r="H22" s="88"/>
      <c r="I22" s="88"/>
      <c r="J22" s="90"/>
      <c r="K22" s="23"/>
      <c r="L22" s="23"/>
      <c r="M22" s="23"/>
      <c r="O22" s="23"/>
      <c r="P22" s="23"/>
      <c r="Q22" s="23"/>
    </row>
    <row r="23" spans="1:17" x14ac:dyDescent="0.3">
      <c r="A23" s="190" t="s">
        <v>476</v>
      </c>
      <c r="B23" s="18">
        <v>-1292137.612</v>
      </c>
      <c r="C23" s="191">
        <v>26047.655323217143</v>
      </c>
      <c r="D23" s="18">
        <v>-1318185.2673232171</v>
      </c>
      <c r="E23" s="23"/>
      <c r="F23" s="88"/>
      <c r="G23" s="88"/>
      <c r="H23" s="88"/>
      <c r="I23" s="88"/>
      <c r="K23" s="23"/>
      <c r="L23" s="23"/>
      <c r="M23" s="23"/>
      <c r="O23" s="23"/>
      <c r="P23" s="23"/>
      <c r="Q23" s="23"/>
    </row>
    <row r="24" spans="1:17" ht="13.05" x14ac:dyDescent="0.3">
      <c r="A24" s="189" t="s">
        <v>437</v>
      </c>
      <c r="B24" s="184">
        <v>323120.38099999999</v>
      </c>
      <c r="C24" s="185">
        <v>143067.72153039961</v>
      </c>
      <c r="D24" s="184">
        <v>180052.65946960039</v>
      </c>
      <c r="E24" s="23"/>
      <c r="F24" s="88"/>
      <c r="G24" s="88"/>
      <c r="H24" s="88"/>
      <c r="I24" s="88"/>
      <c r="K24" s="23"/>
      <c r="L24" s="23"/>
      <c r="M24" s="23"/>
      <c r="O24" s="23"/>
      <c r="P24" s="23"/>
      <c r="Q24" s="23"/>
    </row>
    <row r="25" spans="1:17" x14ac:dyDescent="0.3">
      <c r="A25" s="186" t="s">
        <v>438</v>
      </c>
      <c r="B25" s="187">
        <v>4538799.6901397398</v>
      </c>
      <c r="C25" s="192">
        <v>0</v>
      </c>
      <c r="D25" s="187">
        <v>4538799.6901397398</v>
      </c>
      <c r="E25" s="23"/>
      <c r="F25" s="88"/>
      <c r="G25" s="88"/>
      <c r="H25" s="402"/>
      <c r="I25" s="88"/>
      <c r="K25" s="23"/>
      <c r="M25" s="23"/>
      <c r="O25" s="23"/>
      <c r="P25" s="23"/>
      <c r="Q25" s="23"/>
    </row>
    <row r="26" spans="1:17" ht="13.05" x14ac:dyDescent="0.3">
      <c r="A26" s="366" t="s">
        <v>439</v>
      </c>
      <c r="B26" s="367">
        <v>48988320.100139737</v>
      </c>
      <c r="C26" s="367">
        <v>1909420.1278270185</v>
      </c>
      <c r="D26" s="367">
        <v>47078899.972312719</v>
      </c>
      <c r="E26" s="23"/>
      <c r="F26" s="88"/>
      <c r="G26" s="88"/>
      <c r="H26" s="88"/>
      <c r="I26" s="88"/>
      <c r="J26" s="23"/>
      <c r="K26" s="23"/>
      <c r="L26" s="23"/>
      <c r="M26" s="23"/>
      <c r="O26" s="23"/>
      <c r="P26" s="23"/>
      <c r="Q26" s="23"/>
    </row>
    <row r="27" spans="1:17" ht="157.19999999999999" customHeight="1" x14ac:dyDescent="0.3">
      <c r="A27" s="949" t="s">
        <v>477</v>
      </c>
      <c r="B27" s="949"/>
      <c r="C27" s="949"/>
      <c r="D27" s="949"/>
      <c r="G27" s="88"/>
      <c r="H27" s="88"/>
      <c r="I27" s="88"/>
    </row>
  </sheetData>
  <mergeCells count="1">
    <mergeCell ref="A27:D27"/>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712C7-2DCE-46EB-86B0-7656DBD343CB}">
  <sheetPr codeName="Hoja22"/>
  <dimension ref="A1:I25"/>
  <sheetViews>
    <sheetView workbookViewId="0">
      <selection activeCell="C14" sqref="C13:C14"/>
    </sheetView>
  </sheetViews>
  <sheetFormatPr baseColWidth="10" defaultColWidth="11.44140625" defaultRowHeight="13.8" x14ac:dyDescent="0.3"/>
  <cols>
    <col min="1" max="1" width="48.6640625" style="4" customWidth="1"/>
    <col min="2" max="2" width="11.44140625" style="4"/>
    <col min="3" max="3" width="13.33203125" style="4" bestFit="1" customWidth="1"/>
    <col min="4" max="4" width="11.44140625" style="4"/>
    <col min="5" max="5" width="11.44140625" style="88"/>
    <col min="6" max="16384" width="11.44140625" style="4"/>
  </cols>
  <sheetData>
    <row r="1" spans="1:9" ht="13.05" x14ac:dyDescent="0.3">
      <c r="A1" s="1" t="s">
        <v>478</v>
      </c>
    </row>
    <row r="2" spans="1:9" x14ac:dyDescent="0.3">
      <c r="A2" s="1" t="s">
        <v>479</v>
      </c>
    </row>
    <row r="3" spans="1:9" ht="13.05" x14ac:dyDescent="0.3">
      <c r="A3" s="4" t="s">
        <v>234</v>
      </c>
    </row>
    <row r="5" spans="1:9" ht="39" x14ac:dyDescent="0.3">
      <c r="A5" s="195"/>
      <c r="B5" s="375" t="s">
        <v>480</v>
      </c>
      <c r="C5" s="375" t="s">
        <v>445</v>
      </c>
    </row>
    <row r="6" spans="1:9" ht="15" x14ac:dyDescent="0.3">
      <c r="A6" s="209" t="s">
        <v>481</v>
      </c>
      <c r="B6" s="210">
        <v>-7066575.0980627537</v>
      </c>
      <c r="C6" s="211">
        <v>-3.2858931476271702</v>
      </c>
      <c r="G6" s="286"/>
      <c r="H6" s="23"/>
      <c r="I6" s="23"/>
    </row>
    <row r="7" spans="1:9" ht="15" x14ac:dyDescent="0.3">
      <c r="A7" s="212" t="s">
        <v>482</v>
      </c>
      <c r="B7" s="202">
        <v>1909420.1278270176</v>
      </c>
      <c r="C7" s="203">
        <v>0.88786299259569212</v>
      </c>
      <c r="G7" s="286"/>
      <c r="H7" s="23"/>
      <c r="I7" s="23"/>
    </row>
    <row r="8" spans="1:9" ht="13.05" x14ac:dyDescent="0.3">
      <c r="A8" s="201" t="s">
        <v>448</v>
      </c>
      <c r="B8" s="202">
        <v>714900.07703253627</v>
      </c>
      <c r="C8" s="203">
        <v>0.33242203355389666</v>
      </c>
      <c r="G8" s="286"/>
      <c r="H8" s="23"/>
      <c r="I8" s="23"/>
    </row>
    <row r="9" spans="1:9" ht="13.05" x14ac:dyDescent="0.3">
      <c r="A9" s="201" t="s">
        <v>449</v>
      </c>
      <c r="B9" s="202">
        <v>-129759.00254179724</v>
      </c>
      <c r="C9" s="203">
        <v>-6.0336755978425145E-2</v>
      </c>
      <c r="G9" s="286"/>
      <c r="H9" s="23"/>
      <c r="I9" s="23"/>
    </row>
    <row r="10" spans="1:9" ht="13.05" x14ac:dyDescent="0.3">
      <c r="A10" s="201" t="s">
        <v>450</v>
      </c>
      <c r="B10" s="202">
        <v>1046221.2300078972</v>
      </c>
      <c r="C10" s="203">
        <v>0.48648335620567551</v>
      </c>
      <c r="G10" s="286"/>
      <c r="H10" s="23"/>
      <c r="I10" s="23"/>
    </row>
    <row r="11" spans="1:9" ht="13.05" x14ac:dyDescent="0.3">
      <c r="A11" s="201" t="s">
        <v>451</v>
      </c>
      <c r="B11" s="202">
        <v>278057.8233283814</v>
      </c>
      <c r="C11" s="203">
        <v>0.1292943588145451</v>
      </c>
      <c r="G11" s="286"/>
      <c r="H11" s="23"/>
      <c r="I11" s="23"/>
    </row>
    <row r="12" spans="1:9" ht="15" x14ac:dyDescent="0.3">
      <c r="A12" s="199" t="s">
        <v>483</v>
      </c>
      <c r="B12" s="396">
        <v>-8975995.2258897722</v>
      </c>
      <c r="C12" s="200">
        <v>-4.1737561402228627</v>
      </c>
      <c r="D12" s="23"/>
      <c r="G12" s="286"/>
      <c r="H12" s="23"/>
      <c r="I12" s="23"/>
    </row>
    <row r="13" spans="1:9" ht="13.05" x14ac:dyDescent="0.3">
      <c r="A13" s="9" t="s">
        <v>453</v>
      </c>
      <c r="B13" s="204">
        <v>370474</v>
      </c>
      <c r="C13" s="205">
        <v>0.17226704040939889</v>
      </c>
      <c r="G13" s="286"/>
      <c r="H13" s="23"/>
      <c r="I13" s="23"/>
    </row>
    <row r="14" spans="1:9" ht="13.05" x14ac:dyDescent="0.3">
      <c r="A14" s="9" t="s">
        <v>454</v>
      </c>
      <c r="B14" s="204">
        <v>2612585</v>
      </c>
      <c r="C14" s="205">
        <v>1.2148282626256885</v>
      </c>
      <c r="G14" s="286"/>
      <c r="H14" s="23"/>
      <c r="I14" s="23"/>
    </row>
    <row r="15" spans="1:9" ht="13.05" x14ac:dyDescent="0.3">
      <c r="A15" s="8" t="s">
        <v>455</v>
      </c>
      <c r="B15" s="206">
        <v>-4824464.0980627537</v>
      </c>
      <c r="C15" s="207">
        <v>-2.2433319254108803</v>
      </c>
      <c r="D15" s="23"/>
      <c r="G15" s="286"/>
      <c r="H15" s="23"/>
      <c r="I15" s="23"/>
    </row>
    <row r="16" spans="1:9" x14ac:dyDescent="0.3">
      <c r="A16" s="11" t="s">
        <v>456</v>
      </c>
      <c r="B16" s="397">
        <v>-6733884.2258897722</v>
      </c>
      <c r="C16" s="208">
        <v>-3.1311949180065732</v>
      </c>
      <c r="D16" s="23"/>
      <c r="G16" s="286"/>
      <c r="H16" s="23"/>
      <c r="I16" s="23"/>
    </row>
    <row r="17" spans="1:9" x14ac:dyDescent="0.3">
      <c r="A17" s="4" t="s">
        <v>1000</v>
      </c>
      <c r="B17" s="399"/>
      <c r="C17" s="400"/>
      <c r="D17" s="23"/>
      <c r="H17" s="23"/>
      <c r="I17" s="23"/>
    </row>
    <row r="18" spans="1:9" ht="13.05" x14ac:dyDescent="0.3">
      <c r="A18" s="173" t="s">
        <v>86</v>
      </c>
      <c r="B18" s="25"/>
      <c r="C18" s="25"/>
    </row>
    <row r="19" spans="1:9" ht="13.05" x14ac:dyDescent="0.3">
      <c r="B19" s="25"/>
      <c r="C19" s="25"/>
    </row>
    <row r="20" spans="1:9" ht="13.05" x14ac:dyDescent="0.3">
      <c r="B20" s="25"/>
      <c r="C20" s="25"/>
    </row>
    <row r="21" spans="1:9" ht="13.05" x14ac:dyDescent="0.3">
      <c r="B21" s="25"/>
      <c r="C21" s="25"/>
    </row>
    <row r="22" spans="1:9" ht="13.05" x14ac:dyDescent="0.3">
      <c r="B22" s="25"/>
      <c r="C22" s="25"/>
    </row>
    <row r="23" spans="1:9" ht="13.05" x14ac:dyDescent="0.3">
      <c r="B23" s="25"/>
      <c r="C23" s="25"/>
    </row>
    <row r="24" spans="1:9" ht="13.05" x14ac:dyDescent="0.3">
      <c r="B24" s="25"/>
      <c r="C24" s="25"/>
    </row>
    <row r="25" spans="1:9" ht="13.05" x14ac:dyDescent="0.3">
      <c r="B25" s="25"/>
      <c r="C25" s="58"/>
    </row>
  </sheetData>
  <pageMargins left="0.7" right="0.7" top="0.75" bottom="0.75" header="0.3" footer="0.3"/>
  <pageSetup paperSize="9" orientation="portrait" horizontalDpi="0"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22D85-8C14-4ADA-BDF3-3058FF184D67}">
  <dimension ref="A1:F33"/>
  <sheetViews>
    <sheetView zoomScaleNormal="100" workbookViewId="0">
      <selection activeCell="G36" sqref="G36"/>
    </sheetView>
  </sheetViews>
  <sheetFormatPr baseColWidth="10" defaultColWidth="11.44140625" defaultRowHeight="13.8" x14ac:dyDescent="0.3"/>
  <cols>
    <col min="1" max="1" width="23.88671875" style="4" customWidth="1"/>
    <col min="2" max="2" width="12" style="4" customWidth="1"/>
    <col min="3" max="4" width="11.44140625" style="4"/>
    <col min="5" max="5" width="14.44140625" style="4" customWidth="1"/>
    <col min="6" max="6" width="14.33203125" style="4" customWidth="1"/>
    <col min="7" max="16384" width="11.44140625" style="4"/>
  </cols>
  <sheetData>
    <row r="1" spans="1:6" ht="13.05" x14ac:dyDescent="0.3">
      <c r="A1" s="950" t="s">
        <v>484</v>
      </c>
      <c r="B1" s="950"/>
      <c r="C1" s="950"/>
      <c r="D1" s="24"/>
      <c r="E1" s="24"/>
      <c r="F1" s="24"/>
    </row>
    <row r="2" spans="1:6" ht="13.05" x14ac:dyDescent="0.3">
      <c r="A2" s="951" t="s">
        <v>485</v>
      </c>
      <c r="B2" s="951"/>
      <c r="C2" s="951"/>
      <c r="D2" s="951"/>
      <c r="E2" s="951"/>
      <c r="F2" s="951"/>
    </row>
    <row r="3" spans="1:6" x14ac:dyDescent="0.3">
      <c r="A3" s="952" t="s">
        <v>486</v>
      </c>
      <c r="B3" s="952"/>
      <c r="C3" s="952"/>
      <c r="D3" s="952"/>
      <c r="E3" s="952"/>
      <c r="F3" s="952"/>
    </row>
    <row r="4" spans="1:6" ht="13.05" x14ac:dyDescent="0.3">
      <c r="A4" s="347"/>
      <c r="B4" s="347"/>
      <c r="C4" s="347"/>
      <c r="D4" s="347"/>
      <c r="E4" s="347"/>
      <c r="F4" s="347"/>
    </row>
    <row r="5" spans="1:6" x14ac:dyDescent="0.3">
      <c r="A5" s="287"/>
      <c r="B5" s="953" t="s">
        <v>487</v>
      </c>
      <c r="C5" s="953" t="s">
        <v>488</v>
      </c>
      <c r="D5" s="953" t="s">
        <v>52</v>
      </c>
      <c r="E5" s="953" t="s">
        <v>489</v>
      </c>
      <c r="F5" s="953" t="s">
        <v>490</v>
      </c>
    </row>
    <row r="6" spans="1:6" ht="27" customHeight="1" x14ac:dyDescent="0.3">
      <c r="A6" s="288"/>
      <c r="B6" s="954"/>
      <c r="C6" s="954"/>
      <c r="D6" s="954"/>
      <c r="E6" s="954"/>
      <c r="F6" s="954"/>
    </row>
    <row r="7" spans="1:6" ht="13.05" x14ac:dyDescent="0.3">
      <c r="A7" s="289">
        <v>1997</v>
      </c>
      <c r="B7" s="805">
        <v>-27361</v>
      </c>
      <c r="C7" s="806">
        <v>402938</v>
      </c>
      <c r="D7" s="806">
        <v>150829</v>
      </c>
      <c r="E7" s="806">
        <v>252109</v>
      </c>
      <c r="F7" s="806">
        <v>375577</v>
      </c>
    </row>
    <row r="8" spans="1:6" ht="13.05" x14ac:dyDescent="0.3">
      <c r="A8" s="290">
        <v>1998</v>
      </c>
      <c r="B8" s="807">
        <v>-5381</v>
      </c>
      <c r="C8" s="808">
        <v>185156</v>
      </c>
      <c r="D8" s="808">
        <v>77437</v>
      </c>
      <c r="E8" s="808">
        <v>107719</v>
      </c>
      <c r="F8" s="808">
        <v>179775</v>
      </c>
    </row>
    <row r="9" spans="1:6" ht="13.05" x14ac:dyDescent="0.3">
      <c r="A9" s="290">
        <v>1999</v>
      </c>
      <c r="B9" s="807">
        <v>-73261</v>
      </c>
      <c r="C9" s="808">
        <v>174596</v>
      </c>
      <c r="D9" s="808">
        <v>54027</v>
      </c>
      <c r="E9" s="808">
        <v>120569</v>
      </c>
      <c r="F9" s="808">
        <v>101335</v>
      </c>
    </row>
    <row r="10" spans="1:6" ht="13.05" x14ac:dyDescent="0.3">
      <c r="A10" s="290">
        <v>2000</v>
      </c>
      <c r="B10" s="807">
        <v>-5846</v>
      </c>
      <c r="C10" s="808">
        <v>218960</v>
      </c>
      <c r="D10" s="808">
        <v>57655</v>
      </c>
      <c r="E10" s="808">
        <v>161305</v>
      </c>
      <c r="F10" s="808">
        <v>213114</v>
      </c>
    </row>
    <row r="11" spans="1:6" ht="13.05" x14ac:dyDescent="0.3">
      <c r="A11" s="290">
        <v>2001</v>
      </c>
      <c r="B11" s="807">
        <v>9034</v>
      </c>
      <c r="C11" s="808">
        <v>128986</v>
      </c>
      <c r="D11" s="808">
        <v>56085</v>
      </c>
      <c r="E11" s="808">
        <v>72901</v>
      </c>
      <c r="F11" s="808">
        <v>138020</v>
      </c>
    </row>
    <row r="12" spans="1:6" ht="13.05" x14ac:dyDescent="0.3">
      <c r="A12" s="290">
        <v>2002</v>
      </c>
      <c r="B12" s="807">
        <v>-39450</v>
      </c>
      <c r="C12" s="808">
        <v>88047</v>
      </c>
      <c r="D12" s="808">
        <v>31853</v>
      </c>
      <c r="E12" s="808">
        <v>56194</v>
      </c>
      <c r="F12" s="808">
        <v>48597</v>
      </c>
    </row>
    <row r="13" spans="1:6" ht="13.05" x14ac:dyDescent="0.3">
      <c r="A13" s="290">
        <v>2003</v>
      </c>
      <c r="B13" s="807">
        <v>-3781</v>
      </c>
      <c r="C13" s="808">
        <v>114136</v>
      </c>
      <c r="D13" s="808">
        <v>38089</v>
      </c>
      <c r="E13" s="808">
        <v>76047</v>
      </c>
      <c r="F13" s="808">
        <v>110355</v>
      </c>
    </row>
    <row r="14" spans="1:6" ht="13.05" x14ac:dyDescent="0.3">
      <c r="A14" s="290">
        <v>2004</v>
      </c>
      <c r="B14" s="807">
        <v>123324</v>
      </c>
      <c r="C14" s="808">
        <v>473144</v>
      </c>
      <c r="D14" s="808">
        <v>172579</v>
      </c>
      <c r="E14" s="808">
        <v>300565</v>
      </c>
      <c r="F14" s="808">
        <v>596468</v>
      </c>
    </row>
    <row r="15" spans="1:6" ht="13.05" x14ac:dyDescent="0.3">
      <c r="A15" s="290">
        <v>2005</v>
      </c>
      <c r="B15" s="807">
        <v>455179.34152000002</v>
      </c>
      <c r="C15" s="808">
        <v>1264244.4081100002</v>
      </c>
      <c r="D15" s="808">
        <v>613157.54494000005</v>
      </c>
      <c r="E15" s="808">
        <v>651086.86317000003</v>
      </c>
      <c r="F15" s="808">
        <v>1719423.7496300002</v>
      </c>
    </row>
    <row r="16" spans="1:6" ht="13.05" x14ac:dyDescent="0.3">
      <c r="A16" s="290">
        <v>2006</v>
      </c>
      <c r="B16" s="807">
        <v>496108.64373000001</v>
      </c>
      <c r="C16" s="808">
        <v>4078834.8112500003</v>
      </c>
      <c r="D16" s="808">
        <v>1998691.7108700001</v>
      </c>
      <c r="E16" s="808">
        <v>2080143.10038</v>
      </c>
      <c r="F16" s="808">
        <v>4574943.4549799999</v>
      </c>
    </row>
    <row r="17" spans="1:6" ht="13.05" x14ac:dyDescent="0.3">
      <c r="A17" s="290">
        <v>2007</v>
      </c>
      <c r="B17" s="807">
        <v>1152329.8</v>
      </c>
      <c r="C17" s="808">
        <v>5054366.1882700007</v>
      </c>
      <c r="D17" s="808">
        <v>3299199.5749400002</v>
      </c>
      <c r="E17" s="808">
        <v>1755166.6133300001</v>
      </c>
      <c r="F17" s="808">
        <v>6206695.9882700006</v>
      </c>
    </row>
    <row r="18" spans="1:6" ht="13.05" x14ac:dyDescent="0.3">
      <c r="A18" s="290">
        <v>2008</v>
      </c>
      <c r="B18" s="807">
        <v>-336375.13752000115</v>
      </c>
      <c r="C18" s="808">
        <v>4680595.0784200002</v>
      </c>
      <c r="D18" s="808">
        <v>3220332.4036000003</v>
      </c>
      <c r="E18" s="808">
        <v>1460262.6748199998</v>
      </c>
      <c r="F18" s="808">
        <v>4344219.9408999998</v>
      </c>
    </row>
    <row r="19" spans="1:6" ht="13.05" x14ac:dyDescent="0.3">
      <c r="A19" s="290">
        <v>2009</v>
      </c>
      <c r="B19" s="807">
        <v>-560889.04473000043</v>
      </c>
      <c r="C19" s="808">
        <v>2068563.1776865458</v>
      </c>
      <c r="D19" s="808">
        <v>1316424.9252485009</v>
      </c>
      <c r="E19" s="808">
        <v>752138.25243804511</v>
      </c>
      <c r="F19" s="808">
        <v>1507674.1329565456</v>
      </c>
    </row>
    <row r="20" spans="1:6" ht="13.05" x14ac:dyDescent="0.3">
      <c r="A20" s="290">
        <v>2010</v>
      </c>
      <c r="B20" s="807">
        <v>-117735.42530000233</v>
      </c>
      <c r="C20" s="808">
        <v>3783051.6724212249</v>
      </c>
      <c r="D20" s="808">
        <v>2155591.6905840379</v>
      </c>
      <c r="E20" s="808">
        <v>1627459.981837187</v>
      </c>
      <c r="F20" s="808">
        <v>3665316.2471212223</v>
      </c>
    </row>
    <row r="21" spans="1:6" ht="13.05" x14ac:dyDescent="0.3">
      <c r="A21" s="290">
        <v>2011</v>
      </c>
      <c r="B21" s="807">
        <v>817724</v>
      </c>
      <c r="C21" s="808">
        <v>3965765</v>
      </c>
      <c r="D21" s="808">
        <v>3033472</v>
      </c>
      <c r="E21" s="808">
        <v>932293</v>
      </c>
      <c r="F21" s="808">
        <v>4783490</v>
      </c>
    </row>
    <row r="22" spans="1:6" ht="13.05" x14ac:dyDescent="0.3">
      <c r="A22" s="290">
        <v>2012</v>
      </c>
      <c r="B22" s="807">
        <v>891034</v>
      </c>
      <c r="C22" s="808">
        <v>3278909</v>
      </c>
      <c r="D22" s="808">
        <v>2712763</v>
      </c>
      <c r="E22" s="808">
        <v>566147</v>
      </c>
      <c r="F22" s="808">
        <v>4169943</v>
      </c>
    </row>
    <row r="23" spans="1:6" ht="13.05" x14ac:dyDescent="0.3">
      <c r="A23" s="290">
        <v>2013</v>
      </c>
      <c r="B23" s="807">
        <v>-135651</v>
      </c>
      <c r="C23" s="808">
        <v>3129199</v>
      </c>
      <c r="D23" s="808">
        <v>2302008</v>
      </c>
      <c r="E23" s="808">
        <v>827191</v>
      </c>
      <c r="F23" s="808">
        <v>2993549</v>
      </c>
    </row>
    <row r="24" spans="1:6" ht="13.05" x14ac:dyDescent="0.3">
      <c r="A24" s="290">
        <v>2014</v>
      </c>
      <c r="B24" s="807">
        <v>-139897.21316057301</v>
      </c>
      <c r="C24" s="808">
        <v>2642656.7148364577</v>
      </c>
      <c r="D24" s="808">
        <v>1989508.2006293277</v>
      </c>
      <c r="E24" s="808">
        <v>653148.51420712972</v>
      </c>
      <c r="F24" s="808">
        <v>2502759.5016758847</v>
      </c>
    </row>
    <row r="25" spans="1:6" ht="13.05" x14ac:dyDescent="0.3">
      <c r="A25" s="290">
        <v>2015</v>
      </c>
      <c r="B25" s="807">
        <v>332751.65555371251</v>
      </c>
      <c r="C25" s="808">
        <v>1675908.9156503216</v>
      </c>
      <c r="D25" s="808">
        <v>1523610.7556618103</v>
      </c>
      <c r="E25" s="808">
        <v>152298.15998851135</v>
      </c>
      <c r="F25" s="808">
        <v>2008660.5712040341</v>
      </c>
    </row>
    <row r="26" spans="1:6" ht="13.05" x14ac:dyDescent="0.3">
      <c r="A26" s="290">
        <v>2016</v>
      </c>
      <c r="B26" s="807">
        <v>-724578.75722851907</v>
      </c>
      <c r="C26" s="808">
        <v>725717.9718425225</v>
      </c>
      <c r="D26" s="808">
        <v>643366.98752692528</v>
      </c>
      <c r="E26" s="808">
        <v>82350.984315597205</v>
      </c>
      <c r="F26" s="808">
        <v>1139.2146140036621</v>
      </c>
    </row>
    <row r="27" spans="1:6" ht="13.05" x14ac:dyDescent="0.3">
      <c r="A27" s="290">
        <v>2017</v>
      </c>
      <c r="B27" s="807">
        <v>-7168.1023315538278</v>
      </c>
      <c r="C27" s="808">
        <v>1279021.5196772318</v>
      </c>
      <c r="D27" s="808">
        <v>637365.66156097292</v>
      </c>
      <c r="E27" s="808">
        <v>530655.85811625898</v>
      </c>
      <c r="F27" s="808">
        <v>1271853.417345678</v>
      </c>
    </row>
    <row r="28" spans="1:6" ht="13.05" x14ac:dyDescent="0.3">
      <c r="A28" s="290">
        <v>2018</v>
      </c>
      <c r="B28" s="807">
        <v>485931.66854387912</v>
      </c>
      <c r="C28" s="808">
        <v>1920002.9996800923</v>
      </c>
      <c r="D28" s="808">
        <v>1419532.1632892203</v>
      </c>
      <c r="E28" s="808">
        <v>500470.83639087219</v>
      </c>
      <c r="F28" s="808">
        <v>2405934.6682239715</v>
      </c>
    </row>
    <row r="29" spans="1:6" ht="13.05" x14ac:dyDescent="0.3">
      <c r="A29" s="290">
        <v>2019</v>
      </c>
      <c r="B29" s="807">
        <v>868110.41200000001</v>
      </c>
      <c r="C29" s="808">
        <v>1852383.5529999998</v>
      </c>
      <c r="D29" s="808">
        <v>1452312.1709999999</v>
      </c>
      <c r="E29" s="808">
        <v>400071.38199999998</v>
      </c>
      <c r="F29" s="808">
        <v>2720493.9649999999</v>
      </c>
    </row>
    <row r="30" spans="1:6" ht="13.05" x14ac:dyDescent="0.3">
      <c r="A30" s="290">
        <v>2020</v>
      </c>
      <c r="B30" s="809">
        <v>-114941.91700000013</v>
      </c>
      <c r="C30" s="810">
        <v>1814638.0929999999</v>
      </c>
      <c r="D30" s="810">
        <v>1533602.7759999998</v>
      </c>
      <c r="E30" s="810">
        <v>281035.31699999998</v>
      </c>
      <c r="F30" s="810">
        <v>1699696.1759999997</v>
      </c>
    </row>
    <row r="31" spans="1:6" ht="13.05" x14ac:dyDescent="0.3">
      <c r="A31" s="291" t="s">
        <v>491</v>
      </c>
      <c r="B31" s="811">
        <v>5324.8219999996945</v>
      </c>
      <c r="C31" s="811">
        <v>1657834.6639999999</v>
      </c>
      <c r="D31" s="811">
        <v>1373478.15</v>
      </c>
      <c r="E31" s="811">
        <v>284356.51400000002</v>
      </c>
      <c r="F31" s="811">
        <v>1663159.4859999996</v>
      </c>
    </row>
    <row r="32" spans="1:6" x14ac:dyDescent="0.3">
      <c r="A32" s="288" t="s">
        <v>492</v>
      </c>
      <c r="B32" s="812">
        <v>-94074.882000000216</v>
      </c>
      <c r="C32" s="813">
        <v>2408242.0120000001</v>
      </c>
      <c r="D32" s="813">
        <v>1961325.855</v>
      </c>
      <c r="E32" s="813">
        <v>446916.15700000001</v>
      </c>
      <c r="F32" s="813">
        <v>2314167.13</v>
      </c>
    </row>
    <row r="33" spans="1:1" x14ac:dyDescent="0.3">
      <c r="A33" s="25" t="s">
        <v>86</v>
      </c>
    </row>
  </sheetData>
  <mergeCells count="9">
    <mergeCell ref="A1:C1"/>
    <mergeCell ref="A2:F2"/>
    <mergeCell ref="A3:C3"/>
    <mergeCell ref="D3:F3"/>
    <mergeCell ref="B5:B6"/>
    <mergeCell ref="C5:C6"/>
    <mergeCell ref="D5:D6"/>
    <mergeCell ref="E5:E6"/>
    <mergeCell ref="F5:F6"/>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DB9BB-1266-427C-B436-B370EE1B8534}">
  <dimension ref="A1:E70"/>
  <sheetViews>
    <sheetView topLeftCell="B1" workbookViewId="0">
      <selection activeCell="F36" sqref="F36"/>
    </sheetView>
  </sheetViews>
  <sheetFormatPr baseColWidth="10" defaultColWidth="11.44140625" defaultRowHeight="13.8" x14ac:dyDescent="0.3"/>
  <cols>
    <col min="1" max="1" width="62.44140625" style="25" customWidth="1"/>
    <col min="2" max="3" width="11.5546875" style="25" bestFit="1" customWidth="1"/>
    <col min="4" max="16384" width="11.44140625" style="25"/>
  </cols>
  <sheetData>
    <row r="1" spans="1:4" x14ac:dyDescent="0.3">
      <c r="A1" s="842" t="s">
        <v>493</v>
      </c>
      <c r="B1" s="842"/>
      <c r="C1" s="842"/>
    </row>
    <row r="2" spans="1:4" x14ac:dyDescent="0.3">
      <c r="A2" s="842" t="s">
        <v>494</v>
      </c>
      <c r="B2" s="842"/>
      <c r="C2" s="842"/>
    </row>
    <row r="3" spans="1:4" x14ac:dyDescent="0.3">
      <c r="A3" s="842" t="s">
        <v>495</v>
      </c>
      <c r="B3" s="842"/>
      <c r="C3" s="842"/>
    </row>
    <row r="4" spans="1:4" x14ac:dyDescent="0.3">
      <c r="A4" s="842" t="s">
        <v>303</v>
      </c>
      <c r="B4" s="842"/>
      <c r="C4" s="842"/>
    </row>
    <row r="5" spans="1:4" x14ac:dyDescent="0.3">
      <c r="A5" s="843" t="s">
        <v>375</v>
      </c>
      <c r="B5" s="843"/>
      <c r="C5" s="843"/>
    </row>
    <row r="6" spans="1:4" x14ac:dyDescent="0.3">
      <c r="A6" s="292"/>
      <c r="B6" s="292"/>
      <c r="C6" s="293"/>
      <c r="D6" s="214"/>
    </row>
    <row r="7" spans="1:4" x14ac:dyDescent="0.3">
      <c r="A7" s="551"/>
      <c r="B7" s="29">
        <v>2020</v>
      </c>
      <c r="C7" s="29">
        <v>2021</v>
      </c>
    </row>
    <row r="8" spans="1:4" x14ac:dyDescent="0.3">
      <c r="A8" s="294" t="s">
        <v>222</v>
      </c>
      <c r="B8" s="295"/>
      <c r="C8" s="296"/>
    </row>
    <row r="9" spans="1:4" x14ac:dyDescent="0.3">
      <c r="A9" s="294" t="s">
        <v>496</v>
      </c>
      <c r="B9" s="814">
        <v>39854212.007196292</v>
      </c>
      <c r="C9" s="814">
        <v>48969423.959139742</v>
      </c>
      <c r="D9" s="298"/>
    </row>
    <row r="10" spans="1:4" s="118" customFormat="1" x14ac:dyDescent="0.3">
      <c r="A10" s="294" t="s">
        <v>497</v>
      </c>
      <c r="B10" s="814">
        <v>32302484.234999999</v>
      </c>
      <c r="C10" s="814">
        <v>40305982.910000011</v>
      </c>
      <c r="D10" s="298"/>
    </row>
    <row r="11" spans="1:4" x14ac:dyDescent="0.3">
      <c r="A11" s="299" t="s">
        <v>498</v>
      </c>
      <c r="B11" s="815">
        <v>1338405.3618312473</v>
      </c>
      <c r="C11" s="815">
        <v>1673142.8130000001</v>
      </c>
      <c r="D11" s="298"/>
    </row>
    <row r="12" spans="1:4" x14ac:dyDescent="0.3">
      <c r="A12" s="299" t="s">
        <v>499</v>
      </c>
      <c r="B12" s="815">
        <v>30964078.873168752</v>
      </c>
      <c r="C12" s="815">
        <v>38632840.09700001</v>
      </c>
      <c r="D12" s="298"/>
    </row>
    <row r="13" spans="1:4" x14ac:dyDescent="0.3">
      <c r="A13" s="299" t="s">
        <v>500</v>
      </c>
      <c r="B13" s="815">
        <v>1019268.1245497002</v>
      </c>
      <c r="C13" s="815">
        <v>1530952.5</v>
      </c>
      <c r="D13" s="298"/>
    </row>
    <row r="14" spans="1:4" x14ac:dyDescent="0.3">
      <c r="A14" s="299" t="s">
        <v>501</v>
      </c>
      <c r="B14" s="815">
        <v>3104866.452</v>
      </c>
      <c r="C14" s="815">
        <v>3322277.8782559112</v>
      </c>
      <c r="D14" s="298"/>
    </row>
    <row r="15" spans="1:4" x14ac:dyDescent="0.3">
      <c r="A15" s="299" t="s">
        <v>502</v>
      </c>
      <c r="B15" s="815">
        <v>113794.59299999999</v>
      </c>
      <c r="C15" s="815">
        <v>127274.28906886645</v>
      </c>
      <c r="D15" s="298"/>
    </row>
    <row r="16" spans="1:4" x14ac:dyDescent="0.3">
      <c r="A16" s="299" t="s">
        <v>503</v>
      </c>
      <c r="B16" s="815">
        <v>861863.26288729999</v>
      </c>
      <c r="C16" s="815">
        <v>1299549.2373057487</v>
      </c>
      <c r="D16" s="298"/>
    </row>
    <row r="17" spans="1:5" x14ac:dyDescent="0.3">
      <c r="A17" s="299" t="s">
        <v>504</v>
      </c>
      <c r="B17" s="815">
        <v>778958.88228700007</v>
      </c>
      <c r="C17" s="815">
        <v>823480.94476049975</v>
      </c>
      <c r="D17" s="298"/>
    </row>
    <row r="18" spans="1:5" x14ac:dyDescent="0.3">
      <c r="A18" s="299" t="s">
        <v>505</v>
      </c>
      <c r="B18" s="815">
        <v>1672976.4574723002</v>
      </c>
      <c r="C18" s="815">
        <v>1559906.1997487138</v>
      </c>
      <c r="D18" s="298"/>
    </row>
    <row r="19" spans="1:5" x14ac:dyDescent="0.3">
      <c r="A19" s="294" t="s">
        <v>506</v>
      </c>
      <c r="B19" s="814">
        <v>47699559.735627003</v>
      </c>
      <c r="C19" s="814">
        <v>46606551.951502502</v>
      </c>
      <c r="D19" s="298"/>
    </row>
    <row r="20" spans="1:5" x14ac:dyDescent="0.3">
      <c r="A20" s="299" t="s">
        <v>507</v>
      </c>
      <c r="B20" s="815">
        <v>10615825.443709999</v>
      </c>
      <c r="C20" s="815">
        <v>10431623.725099999</v>
      </c>
      <c r="D20" s="298"/>
    </row>
    <row r="21" spans="1:5" x14ac:dyDescent="0.3">
      <c r="A21" s="299" t="s">
        <v>508</v>
      </c>
      <c r="B21" s="815">
        <v>4369690.9655499998</v>
      </c>
      <c r="C21" s="815">
        <v>4083681.1564999996</v>
      </c>
      <c r="D21" s="298"/>
    </row>
    <row r="22" spans="1:5" x14ac:dyDescent="0.3">
      <c r="A22" s="299" t="s">
        <v>509</v>
      </c>
      <c r="B22" s="815">
        <v>1937134.766937</v>
      </c>
      <c r="C22" s="815">
        <v>2049574.7981024999</v>
      </c>
      <c r="D22" s="298"/>
    </row>
    <row r="23" spans="1:5" x14ac:dyDescent="0.3">
      <c r="A23" s="299" t="s">
        <v>510</v>
      </c>
      <c r="B23" s="815">
        <v>22110794.690590002</v>
      </c>
      <c r="C23" s="815">
        <v>22572241.670499999</v>
      </c>
      <c r="D23" s="298"/>
    </row>
    <row r="24" spans="1:5" x14ac:dyDescent="0.3">
      <c r="A24" s="299" t="s">
        <v>511</v>
      </c>
      <c r="B24" s="815">
        <v>8551164.6087299995</v>
      </c>
      <c r="C24" s="815">
        <v>7464141.8096000003</v>
      </c>
      <c r="D24" s="298"/>
    </row>
    <row r="25" spans="1:5" x14ac:dyDescent="0.3">
      <c r="A25" s="299" t="s">
        <v>263</v>
      </c>
      <c r="B25" s="815">
        <v>114949.26010999999</v>
      </c>
      <c r="C25" s="815">
        <v>5288.7916999999998</v>
      </c>
      <c r="D25" s="298"/>
    </row>
    <row r="26" spans="1:5" x14ac:dyDescent="0.3">
      <c r="A26" s="294" t="s">
        <v>512</v>
      </c>
      <c r="B26" s="814">
        <v>-7845347.7284307107</v>
      </c>
      <c r="C26" s="814">
        <v>2362872.00763724</v>
      </c>
      <c r="D26" s="298"/>
    </row>
    <row r="27" spans="1:5" x14ac:dyDescent="0.3">
      <c r="A27" s="294" t="s">
        <v>38</v>
      </c>
      <c r="B27" s="814">
        <v>0</v>
      </c>
      <c r="C27" s="814">
        <v>0</v>
      </c>
      <c r="D27" s="298"/>
    </row>
    <row r="28" spans="1:5" x14ac:dyDescent="0.3">
      <c r="A28" s="294" t="s">
        <v>513</v>
      </c>
      <c r="B28" s="814">
        <v>6798512.8301299997</v>
      </c>
      <c r="C28" s="814">
        <v>9429447.1056999993</v>
      </c>
      <c r="D28" s="298"/>
    </row>
    <row r="29" spans="1:5" x14ac:dyDescent="0.3">
      <c r="A29" s="299" t="s">
        <v>514</v>
      </c>
      <c r="B29" s="815">
        <v>14687.517159999999</v>
      </c>
      <c r="C29" s="815">
        <v>18896.141</v>
      </c>
      <c r="D29" s="298"/>
    </row>
    <row r="30" spans="1:5" x14ac:dyDescent="0.3">
      <c r="A30" s="299" t="s">
        <v>515</v>
      </c>
      <c r="B30" s="815">
        <v>3587009.5572900004</v>
      </c>
      <c r="C30" s="815">
        <v>5584164.4873000002</v>
      </c>
      <c r="D30" s="298"/>
    </row>
    <row r="31" spans="1:5" x14ac:dyDescent="0.3">
      <c r="A31" s="299" t="s">
        <v>516</v>
      </c>
      <c r="B31" s="815">
        <v>3226190.7899999996</v>
      </c>
      <c r="C31" s="815">
        <v>3864178.7593999994</v>
      </c>
      <c r="D31" s="298"/>
    </row>
    <row r="32" spans="1:5" x14ac:dyDescent="0.3">
      <c r="A32" s="294" t="s">
        <v>517</v>
      </c>
      <c r="B32" s="814">
        <v>39868899.524356291</v>
      </c>
      <c r="C32" s="814">
        <v>48988320.100139745</v>
      </c>
      <c r="D32" s="298"/>
      <c r="E32" s="298"/>
    </row>
    <row r="33" spans="1:4" x14ac:dyDescent="0.3">
      <c r="A33" s="294" t="s">
        <v>518</v>
      </c>
      <c r="B33" s="814">
        <v>54512760.082917005</v>
      </c>
      <c r="C33" s="814">
        <v>56054895.198202506</v>
      </c>
      <c r="D33" s="298"/>
    </row>
    <row r="34" spans="1:4" x14ac:dyDescent="0.3">
      <c r="A34" s="294" t="s">
        <v>519</v>
      </c>
      <c r="B34" s="814">
        <v>-14643860.558560714</v>
      </c>
      <c r="C34" s="814">
        <v>-7066575.0980627611</v>
      </c>
      <c r="D34" s="298"/>
    </row>
    <row r="35" spans="1:4" x14ac:dyDescent="0.3">
      <c r="A35" s="354" t="s">
        <v>520</v>
      </c>
      <c r="B35" s="814"/>
      <c r="C35" s="816"/>
      <c r="D35" s="298"/>
    </row>
    <row r="36" spans="1:4" x14ac:dyDescent="0.3">
      <c r="A36" s="294" t="s">
        <v>521</v>
      </c>
      <c r="B36" s="814">
        <v>-6396246.6432037</v>
      </c>
      <c r="C36" s="814">
        <v>1737365.0681520803</v>
      </c>
      <c r="D36" s="298"/>
    </row>
    <row r="37" spans="1:4" x14ac:dyDescent="0.3">
      <c r="A37" s="299" t="s">
        <v>522</v>
      </c>
      <c r="B37" s="815">
        <v>730524.09725300013</v>
      </c>
      <c r="C37" s="815">
        <v>387994.00950000004</v>
      </c>
      <c r="D37" s="298"/>
    </row>
    <row r="38" spans="1:4" x14ac:dyDescent="0.3">
      <c r="A38" s="299" t="s">
        <v>523</v>
      </c>
      <c r="B38" s="815">
        <v>2185090.4052900001</v>
      </c>
      <c r="C38" s="815">
        <v>1410864.4435000001</v>
      </c>
      <c r="D38" s="298"/>
    </row>
    <row r="39" spans="1:4" x14ac:dyDescent="0.3">
      <c r="A39" s="299" t="s">
        <v>524</v>
      </c>
      <c r="B39" s="815">
        <v>1454566.308037</v>
      </c>
      <c r="C39" s="815">
        <v>1022870.434</v>
      </c>
      <c r="D39" s="298"/>
    </row>
    <row r="40" spans="1:4" x14ac:dyDescent="0.3">
      <c r="A40" s="299" t="s">
        <v>525</v>
      </c>
      <c r="B40" s="815">
        <v>-6792876.1157047004</v>
      </c>
      <c r="C40" s="815">
        <v>-67074.327247928828</v>
      </c>
      <c r="D40" s="298"/>
    </row>
    <row r="41" spans="1:4" x14ac:dyDescent="0.3">
      <c r="A41" s="299" t="s">
        <v>526</v>
      </c>
      <c r="B41" s="815">
        <v>8510449.2848399989</v>
      </c>
      <c r="C41" s="815">
        <v>15969903.755600002</v>
      </c>
      <c r="D41" s="298"/>
    </row>
    <row r="42" spans="1:4" x14ac:dyDescent="0.3">
      <c r="A42" s="299" t="s">
        <v>527</v>
      </c>
      <c r="B42" s="815">
        <v>15303325.400544699</v>
      </c>
      <c r="C42" s="815">
        <v>16036978.08284793</v>
      </c>
      <c r="D42" s="298"/>
    </row>
    <row r="43" spans="1:4" x14ac:dyDescent="0.3">
      <c r="A43" s="299" t="s">
        <v>528</v>
      </c>
      <c r="B43" s="815">
        <v>642277.31390999991</v>
      </c>
      <c r="C43" s="815">
        <v>0</v>
      </c>
      <c r="D43" s="298"/>
    </row>
    <row r="44" spans="1:4" x14ac:dyDescent="0.3">
      <c r="A44" s="299" t="s">
        <v>529</v>
      </c>
      <c r="B44" s="815">
        <v>-976171.93866200035</v>
      </c>
      <c r="C44" s="815">
        <v>1416445.3859000092</v>
      </c>
      <c r="D44" s="298"/>
    </row>
    <row r="45" spans="1:4" x14ac:dyDescent="0.3">
      <c r="A45" s="299" t="s">
        <v>530</v>
      </c>
      <c r="B45" s="815">
        <v>0</v>
      </c>
      <c r="C45" s="815">
        <v>0</v>
      </c>
      <c r="D45" s="298"/>
    </row>
    <row r="46" spans="1:4" x14ac:dyDescent="0.3">
      <c r="A46" s="299" t="s">
        <v>531</v>
      </c>
      <c r="B46" s="815">
        <v>0</v>
      </c>
      <c r="C46" s="815">
        <v>0</v>
      </c>
      <c r="D46" s="298"/>
    </row>
    <row r="47" spans="1:4" x14ac:dyDescent="0.3">
      <c r="A47" s="299" t="s">
        <v>532</v>
      </c>
      <c r="B47" s="815">
        <v>0</v>
      </c>
      <c r="C47" s="815">
        <v>0</v>
      </c>
      <c r="D47" s="298"/>
    </row>
    <row r="48" spans="1:4" x14ac:dyDescent="0.3">
      <c r="A48" s="299" t="s">
        <v>533</v>
      </c>
      <c r="B48" s="815">
        <v>0</v>
      </c>
      <c r="C48" s="815">
        <v>0</v>
      </c>
      <c r="D48" s="298"/>
    </row>
    <row r="49" spans="1:4" x14ac:dyDescent="0.3">
      <c r="A49" s="299" t="s">
        <v>534</v>
      </c>
      <c r="B49" s="815">
        <v>0</v>
      </c>
      <c r="C49" s="815">
        <v>0</v>
      </c>
      <c r="D49" s="298"/>
    </row>
    <row r="50" spans="1:4" x14ac:dyDescent="0.3">
      <c r="A50" s="299" t="s">
        <v>535</v>
      </c>
      <c r="B50" s="815">
        <v>0</v>
      </c>
      <c r="C50" s="815">
        <v>0</v>
      </c>
      <c r="D50" s="298"/>
    </row>
    <row r="51" spans="1:4" x14ac:dyDescent="0.3">
      <c r="A51" s="299" t="s">
        <v>536</v>
      </c>
      <c r="B51" s="815">
        <v>0</v>
      </c>
      <c r="C51" s="815">
        <v>0</v>
      </c>
      <c r="D51" s="298"/>
    </row>
    <row r="52" spans="1:4" x14ac:dyDescent="0.3">
      <c r="A52" s="294" t="s">
        <v>537</v>
      </c>
      <c r="B52" s="814">
        <v>8247614.0153569998</v>
      </c>
      <c r="C52" s="814">
        <v>8803940.1662148256</v>
      </c>
      <c r="D52" s="298"/>
    </row>
    <row r="53" spans="1:4" x14ac:dyDescent="0.3">
      <c r="A53" s="299" t="s">
        <v>538</v>
      </c>
      <c r="B53" s="815">
        <v>3277374.1288900003</v>
      </c>
      <c r="C53" s="815">
        <v>-266760.85553125013</v>
      </c>
      <c r="D53" s="298"/>
    </row>
    <row r="54" spans="1:4" x14ac:dyDescent="0.3">
      <c r="A54" s="299" t="s">
        <v>539</v>
      </c>
      <c r="B54" s="815">
        <v>4668659.5229900004</v>
      </c>
      <c r="C54" s="815">
        <v>150757.492</v>
      </c>
      <c r="D54" s="298"/>
    </row>
    <row r="55" spans="1:4" x14ac:dyDescent="0.3">
      <c r="A55" s="299" t="s">
        <v>540</v>
      </c>
      <c r="B55" s="815">
        <v>4655337.6519900002</v>
      </c>
      <c r="C55" s="815">
        <v>0</v>
      </c>
      <c r="D55" s="298"/>
    </row>
    <row r="56" spans="1:4" x14ac:dyDescent="0.3">
      <c r="A56" s="299" t="s">
        <v>541</v>
      </c>
      <c r="B56" s="815">
        <v>13321.871000000276</v>
      </c>
      <c r="C56" s="815">
        <v>150757.492</v>
      </c>
      <c r="D56" s="298"/>
    </row>
    <row r="57" spans="1:4" x14ac:dyDescent="0.3">
      <c r="A57" s="299" t="s">
        <v>542</v>
      </c>
      <c r="B57" s="815">
        <v>1391285.3940999999</v>
      </c>
      <c r="C57" s="815">
        <v>417518.3475312501</v>
      </c>
      <c r="D57" s="298"/>
    </row>
    <row r="58" spans="1:4" x14ac:dyDescent="0.3">
      <c r="A58" s="299" t="s">
        <v>543</v>
      </c>
      <c r="B58" s="815">
        <v>5366786.6657600002</v>
      </c>
      <c r="C58" s="815">
        <v>9403372.2007435746</v>
      </c>
      <c r="D58" s="298"/>
    </row>
    <row r="59" spans="1:4" x14ac:dyDescent="0.3">
      <c r="A59" s="299" t="s">
        <v>539</v>
      </c>
      <c r="B59" s="815">
        <v>13216837.944</v>
      </c>
      <c r="C59" s="815">
        <v>13950364.92131</v>
      </c>
      <c r="D59" s="298"/>
    </row>
    <row r="60" spans="1:4" x14ac:dyDescent="0.3">
      <c r="A60" s="299" t="s">
        <v>540</v>
      </c>
      <c r="B60" s="815">
        <v>13216837.944</v>
      </c>
      <c r="C60" s="815">
        <v>13950364.92131</v>
      </c>
      <c r="D60" s="298"/>
    </row>
    <row r="61" spans="1:4" x14ac:dyDescent="0.3">
      <c r="A61" s="299" t="s">
        <v>541</v>
      </c>
      <c r="B61" s="815">
        <v>0</v>
      </c>
      <c r="C61" s="815">
        <v>0</v>
      </c>
      <c r="D61" s="298"/>
    </row>
    <row r="62" spans="1:4" x14ac:dyDescent="0.3">
      <c r="A62" s="299" t="s">
        <v>542</v>
      </c>
      <c r="B62" s="815">
        <v>7850051.2782399999</v>
      </c>
      <c r="C62" s="815">
        <v>4546992.7205664245</v>
      </c>
      <c r="D62" s="298"/>
    </row>
    <row r="63" spans="1:4" x14ac:dyDescent="0.3">
      <c r="A63" s="299" t="s">
        <v>544</v>
      </c>
      <c r="B63" s="815">
        <v>-396546.779293</v>
      </c>
      <c r="C63" s="815">
        <v>-332671.17899749998</v>
      </c>
      <c r="D63" s="298"/>
    </row>
    <row r="64" spans="1:4" x14ac:dyDescent="0.3">
      <c r="A64" s="301" t="s">
        <v>545</v>
      </c>
      <c r="B64" s="817">
        <v>-14643860.658560701</v>
      </c>
      <c r="C64" s="817">
        <v>-7066575.0980627453</v>
      </c>
      <c r="D64" s="298"/>
    </row>
    <row r="65" spans="1:4" x14ac:dyDescent="0.3">
      <c r="A65" s="299" t="s">
        <v>546</v>
      </c>
      <c r="B65" s="303"/>
      <c r="C65" s="303"/>
      <c r="D65" s="298"/>
    </row>
    <row r="66" spans="1:4" x14ac:dyDescent="0.3">
      <c r="A66" s="299" t="s">
        <v>547</v>
      </c>
      <c r="D66" s="298"/>
    </row>
    <row r="67" spans="1:4" x14ac:dyDescent="0.3">
      <c r="A67" s="25" t="s">
        <v>548</v>
      </c>
      <c r="C67" s="298"/>
      <c r="D67" s="298"/>
    </row>
    <row r="68" spans="1:4" x14ac:dyDescent="0.3">
      <c r="A68" s="25" t="s">
        <v>549</v>
      </c>
      <c r="C68" s="298"/>
      <c r="D68" s="298"/>
    </row>
    <row r="69" spans="1:4" x14ac:dyDescent="0.3">
      <c r="A69" s="25" t="s">
        <v>550</v>
      </c>
      <c r="C69" s="298"/>
      <c r="D69" s="298"/>
    </row>
    <row r="70" spans="1:4" x14ac:dyDescent="0.3">
      <c r="A70" s="25" t="s">
        <v>86</v>
      </c>
      <c r="D70" s="298"/>
    </row>
  </sheetData>
  <mergeCells count="5">
    <mergeCell ref="A1:C1"/>
    <mergeCell ref="A2:C2"/>
    <mergeCell ref="A3:C3"/>
    <mergeCell ref="A4:C4"/>
    <mergeCell ref="A5:C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DD5A7-0479-48E3-BF26-9F3FA787B98F}">
  <dimension ref="A1:J75"/>
  <sheetViews>
    <sheetView topLeftCell="B52" workbookViewId="0">
      <selection activeCell="F15" sqref="F15"/>
    </sheetView>
  </sheetViews>
  <sheetFormatPr baseColWidth="10" defaultColWidth="11.44140625" defaultRowHeight="13.8" x14ac:dyDescent="0.3"/>
  <cols>
    <col min="1" max="1" width="64.33203125" style="25" customWidth="1"/>
    <col min="2" max="3" width="11.5546875" style="25" bestFit="1" customWidth="1"/>
    <col min="4" max="16384" width="11.44140625" style="25"/>
  </cols>
  <sheetData>
    <row r="1" spans="1:5" x14ac:dyDescent="0.3">
      <c r="A1" s="842" t="s">
        <v>551</v>
      </c>
      <c r="B1" s="842"/>
      <c r="C1" s="842"/>
    </row>
    <row r="2" spans="1:5" x14ac:dyDescent="0.3">
      <c r="A2" s="842" t="s">
        <v>494</v>
      </c>
      <c r="B2" s="842"/>
      <c r="C2" s="842"/>
    </row>
    <row r="3" spans="1:5" x14ac:dyDescent="0.3">
      <c r="A3" s="842" t="s">
        <v>495</v>
      </c>
      <c r="B3" s="842"/>
      <c r="C3" s="842"/>
    </row>
    <row r="4" spans="1:5" x14ac:dyDescent="0.3">
      <c r="A4" s="842" t="s">
        <v>303</v>
      </c>
      <c r="B4" s="842"/>
      <c r="C4" s="842"/>
    </row>
    <row r="5" spans="1:5" x14ac:dyDescent="0.3">
      <c r="A5" s="843" t="s">
        <v>304</v>
      </c>
      <c r="B5" s="843"/>
      <c r="C5" s="843"/>
    </row>
    <row r="6" spans="1:5" x14ac:dyDescent="0.3">
      <c r="A6" s="292"/>
      <c r="B6" s="292"/>
      <c r="C6" s="292"/>
    </row>
    <row r="7" spans="1:5" x14ac:dyDescent="0.3">
      <c r="A7" s="551"/>
      <c r="B7" s="29">
        <v>2020</v>
      </c>
      <c r="C7" s="29">
        <v>2021</v>
      </c>
    </row>
    <row r="8" spans="1:5" x14ac:dyDescent="0.3">
      <c r="A8" s="294" t="s">
        <v>222</v>
      </c>
      <c r="B8" s="295"/>
      <c r="C8" s="296"/>
    </row>
    <row r="9" spans="1:5" x14ac:dyDescent="0.3">
      <c r="A9" s="294" t="s">
        <v>496</v>
      </c>
      <c r="B9" s="304">
        <v>41049838.36741218</v>
      </c>
      <c r="C9" s="304">
        <v>48969423.959139742</v>
      </c>
      <c r="D9" s="298"/>
      <c r="E9" s="298"/>
    </row>
    <row r="10" spans="1:5" s="118" customFormat="1" x14ac:dyDescent="0.3">
      <c r="A10" s="294" t="s">
        <v>497</v>
      </c>
      <c r="B10" s="304">
        <v>33271558.762049999</v>
      </c>
      <c r="C10" s="304">
        <v>40305982.910000011</v>
      </c>
      <c r="D10" s="305"/>
      <c r="E10" s="305"/>
    </row>
    <row r="11" spans="1:5" x14ac:dyDescent="0.3">
      <c r="A11" s="299" t="s">
        <v>498</v>
      </c>
      <c r="B11" s="295">
        <v>1378557.5226861848</v>
      </c>
      <c r="C11" s="295">
        <v>1673142.8130000001</v>
      </c>
      <c r="D11" s="298"/>
      <c r="E11" s="298"/>
    </row>
    <row r="12" spans="1:5" x14ac:dyDescent="0.3">
      <c r="A12" s="299" t="s">
        <v>499</v>
      </c>
      <c r="B12" s="295">
        <v>31893001.239363816</v>
      </c>
      <c r="C12" s="295">
        <v>38632840.09700001</v>
      </c>
      <c r="D12" s="298"/>
      <c r="E12" s="298"/>
    </row>
    <row r="13" spans="1:5" x14ac:dyDescent="0.3">
      <c r="A13" s="299" t="s">
        <v>500</v>
      </c>
      <c r="B13" s="295">
        <v>1049846.1682861913</v>
      </c>
      <c r="C13" s="295">
        <v>1530952.5</v>
      </c>
      <c r="D13" s="298"/>
      <c r="E13" s="298"/>
    </row>
    <row r="14" spans="1:5" x14ac:dyDescent="0.3">
      <c r="A14" s="299" t="s">
        <v>501</v>
      </c>
      <c r="B14" s="295">
        <v>3198012.4455599999</v>
      </c>
      <c r="C14" s="295">
        <v>3322277.8782559112</v>
      </c>
      <c r="D14" s="298"/>
      <c r="E14" s="298"/>
    </row>
    <row r="15" spans="1:5" x14ac:dyDescent="0.3">
      <c r="A15" s="299" t="s">
        <v>502</v>
      </c>
      <c r="B15" s="295">
        <v>117208.43079</v>
      </c>
      <c r="C15" s="295">
        <v>127274.28906886645</v>
      </c>
      <c r="D15" s="298"/>
      <c r="E15" s="298"/>
    </row>
    <row r="16" spans="1:5" x14ac:dyDescent="0.3">
      <c r="A16" s="299" t="s">
        <v>503</v>
      </c>
      <c r="B16" s="295">
        <v>887719.16077391896</v>
      </c>
      <c r="C16" s="295">
        <v>1299549.2373057487</v>
      </c>
      <c r="D16" s="298"/>
      <c r="E16" s="298"/>
    </row>
    <row r="17" spans="1:7" x14ac:dyDescent="0.3">
      <c r="A17" s="299" t="s">
        <v>504</v>
      </c>
      <c r="B17" s="295">
        <v>802327.64875561011</v>
      </c>
      <c r="C17" s="295">
        <v>823480.94476049975</v>
      </c>
      <c r="D17" s="298"/>
      <c r="E17" s="298"/>
    </row>
    <row r="18" spans="1:7" x14ac:dyDescent="0.3">
      <c r="A18" s="299" t="s">
        <v>505</v>
      </c>
      <c r="B18" s="295">
        <v>1723165.7511964692</v>
      </c>
      <c r="C18" s="295">
        <v>1559906.1997487138</v>
      </c>
      <c r="D18" s="298"/>
      <c r="E18" s="298"/>
    </row>
    <row r="19" spans="1:7" x14ac:dyDescent="0.3">
      <c r="A19" s="294" t="s">
        <v>506</v>
      </c>
      <c r="B19" s="304">
        <v>49130546.527695812</v>
      </c>
      <c r="C19" s="304">
        <v>46606551.951502502</v>
      </c>
      <c r="D19" s="298"/>
      <c r="E19" s="298"/>
      <c r="G19" s="42"/>
    </row>
    <row r="20" spans="1:7" x14ac:dyDescent="0.3">
      <c r="A20" s="299" t="s">
        <v>507</v>
      </c>
      <c r="B20" s="295">
        <v>10934300.2070213</v>
      </c>
      <c r="C20" s="295">
        <v>10431623.725099999</v>
      </c>
      <c r="D20" s="298"/>
      <c r="E20" s="298"/>
      <c r="G20" s="42"/>
    </row>
    <row r="21" spans="1:7" x14ac:dyDescent="0.3">
      <c r="A21" s="299" t="s">
        <v>508</v>
      </c>
      <c r="B21" s="295">
        <v>4500781.6945164995</v>
      </c>
      <c r="C21" s="295">
        <v>4083681.1564999996</v>
      </c>
      <c r="D21" s="298"/>
      <c r="E21" s="298"/>
      <c r="G21" s="42"/>
    </row>
    <row r="22" spans="1:7" x14ac:dyDescent="0.3">
      <c r="A22" s="299" t="s">
        <v>509</v>
      </c>
      <c r="B22" s="295">
        <v>1995248.80994511</v>
      </c>
      <c r="C22" s="295">
        <v>2049574.7981024999</v>
      </c>
      <c r="D22" s="298"/>
      <c r="E22" s="298"/>
      <c r="G22" s="42"/>
    </row>
    <row r="23" spans="1:7" x14ac:dyDescent="0.3">
      <c r="A23" s="299" t="s">
        <v>510</v>
      </c>
      <c r="B23" s="295">
        <v>22774118.531307701</v>
      </c>
      <c r="C23" s="295">
        <v>22572241.670499999</v>
      </c>
      <c r="D23" s="298"/>
      <c r="E23" s="298"/>
      <c r="G23" s="42"/>
    </row>
    <row r="24" spans="1:7" x14ac:dyDescent="0.3">
      <c r="A24" s="299" t="s">
        <v>511</v>
      </c>
      <c r="B24" s="295">
        <v>8807699.5469918996</v>
      </c>
      <c r="C24" s="295">
        <v>7464141.8096000003</v>
      </c>
      <c r="D24" s="298"/>
      <c r="E24" s="298"/>
      <c r="G24" s="42"/>
    </row>
    <row r="25" spans="1:7" x14ac:dyDescent="0.3">
      <c r="A25" s="299" t="s">
        <v>263</v>
      </c>
      <c r="B25" s="295">
        <v>118397.73791329999</v>
      </c>
      <c r="C25" s="295">
        <v>5288.7916999999998</v>
      </c>
      <c r="D25" s="298"/>
      <c r="E25" s="298"/>
      <c r="G25" s="42"/>
    </row>
    <row r="26" spans="1:7" x14ac:dyDescent="0.3">
      <c r="A26" s="294" t="s">
        <v>512</v>
      </c>
      <c r="B26" s="304">
        <v>-8080708.1602836326</v>
      </c>
      <c r="C26" s="304">
        <v>2362872.00763724</v>
      </c>
      <c r="D26" s="298"/>
      <c r="E26" s="298"/>
    </row>
    <row r="27" spans="1:7" x14ac:dyDescent="0.3">
      <c r="A27" s="294" t="s">
        <v>38</v>
      </c>
      <c r="B27" s="304">
        <v>0</v>
      </c>
      <c r="C27" s="304">
        <v>0</v>
      </c>
      <c r="D27" s="298"/>
      <c r="E27" s="298"/>
    </row>
    <row r="28" spans="1:7" x14ac:dyDescent="0.3">
      <c r="A28" s="294" t="s">
        <v>513</v>
      </c>
      <c r="B28" s="304">
        <v>7002468.2150339</v>
      </c>
      <c r="C28" s="304">
        <v>9429447.1056999993</v>
      </c>
      <c r="D28" s="298"/>
      <c r="E28" s="298"/>
      <c r="F28" s="298"/>
      <c r="G28" s="42"/>
    </row>
    <row r="29" spans="1:7" x14ac:dyDescent="0.3">
      <c r="A29" s="299" t="s">
        <v>514</v>
      </c>
      <c r="B29" s="295">
        <v>15128.142674799999</v>
      </c>
      <c r="C29" s="295">
        <v>18896.141</v>
      </c>
      <c r="D29" s="298"/>
      <c r="E29" s="298"/>
      <c r="F29" s="298"/>
    </row>
    <row r="30" spans="1:7" x14ac:dyDescent="0.3">
      <c r="A30" s="299" t="s">
        <v>515</v>
      </c>
      <c r="B30" s="295">
        <v>3694619.8440087005</v>
      </c>
      <c r="C30" s="295">
        <v>5584164.4873000002</v>
      </c>
      <c r="D30" s="298"/>
      <c r="G30" s="42"/>
    </row>
    <row r="31" spans="1:7" x14ac:dyDescent="0.3">
      <c r="A31" s="299" t="s">
        <v>516</v>
      </c>
      <c r="B31" s="295">
        <v>3322976.5136999995</v>
      </c>
      <c r="C31" s="295">
        <v>3864178.7593999994</v>
      </c>
      <c r="D31" s="298"/>
      <c r="E31" s="298"/>
      <c r="G31" s="42"/>
    </row>
    <row r="32" spans="1:7" x14ac:dyDescent="0.3">
      <c r="A32" s="294" t="s">
        <v>552</v>
      </c>
      <c r="B32" s="304">
        <v>41064966.510086983</v>
      </c>
      <c r="C32" s="304">
        <v>48988320.100139745</v>
      </c>
      <c r="D32" s="298"/>
      <c r="E32" s="298"/>
    </row>
    <row r="33" spans="1:7" x14ac:dyDescent="0.3">
      <c r="A33" s="294" t="s">
        <v>553</v>
      </c>
      <c r="B33" s="304">
        <v>56148142.88540452</v>
      </c>
      <c r="C33" s="304">
        <v>56054895.198202506</v>
      </c>
      <c r="D33" s="298"/>
      <c r="E33" s="298"/>
      <c r="G33" s="42"/>
    </row>
    <row r="34" spans="1:7" x14ac:dyDescent="0.3">
      <c r="A34" s="294" t="s">
        <v>519</v>
      </c>
      <c r="B34" s="304">
        <v>-15083176.375317536</v>
      </c>
      <c r="C34" s="304">
        <v>-7066575.0980627611</v>
      </c>
      <c r="D34" s="298"/>
      <c r="E34" s="298"/>
    </row>
    <row r="35" spans="1:7" x14ac:dyDescent="0.3">
      <c r="A35" s="354" t="s">
        <v>520</v>
      </c>
      <c r="B35" s="355">
        <v>0</v>
      </c>
      <c r="C35" s="355">
        <v>0</v>
      </c>
      <c r="D35" s="298"/>
      <c r="E35" s="298"/>
    </row>
    <row r="36" spans="1:7" x14ac:dyDescent="0.3">
      <c r="A36" s="294" t="s">
        <v>521</v>
      </c>
      <c r="B36" s="304">
        <v>-6588134.0424998114</v>
      </c>
      <c r="C36" s="304">
        <v>1737365.0681520803</v>
      </c>
      <c r="D36" s="298"/>
      <c r="E36" s="298"/>
    </row>
    <row r="37" spans="1:7" x14ac:dyDescent="0.3">
      <c r="A37" s="299" t="s">
        <v>522</v>
      </c>
      <c r="B37" s="295">
        <v>752439.82017059019</v>
      </c>
      <c r="C37" s="295">
        <v>387994.00950000004</v>
      </c>
      <c r="D37" s="298"/>
      <c r="E37" s="298"/>
    </row>
    <row r="38" spans="1:7" x14ac:dyDescent="0.3">
      <c r="A38" s="299" t="s">
        <v>523</v>
      </c>
      <c r="B38" s="295">
        <v>2250643.1174487001</v>
      </c>
      <c r="C38" s="295">
        <v>1410864.4435000001</v>
      </c>
      <c r="D38" s="298"/>
      <c r="E38" s="298"/>
    </row>
    <row r="39" spans="1:7" x14ac:dyDescent="0.3">
      <c r="A39" s="299" t="s">
        <v>524</v>
      </c>
      <c r="B39" s="295">
        <v>1498203.2972781099</v>
      </c>
      <c r="C39" s="295">
        <v>1022870.434</v>
      </c>
      <c r="D39" s="298"/>
      <c r="E39" s="298"/>
    </row>
    <row r="40" spans="1:7" x14ac:dyDescent="0.3">
      <c r="A40" s="299" t="s">
        <v>525</v>
      </c>
      <c r="B40" s="295">
        <v>-6996662.3991758414</v>
      </c>
      <c r="C40" s="295">
        <v>-67074.327247928828</v>
      </c>
      <c r="D40" s="298"/>
      <c r="E40" s="298"/>
    </row>
    <row r="41" spans="1:7" x14ac:dyDescent="0.3">
      <c r="A41" s="299" t="s">
        <v>526</v>
      </c>
      <c r="B41" s="295">
        <v>8765762.763385199</v>
      </c>
      <c r="C41" s="295">
        <v>15969903.755600002</v>
      </c>
      <c r="D41" s="298"/>
      <c r="E41" s="298"/>
    </row>
    <row r="42" spans="1:7" x14ac:dyDescent="0.3">
      <c r="A42" s="299" t="s">
        <v>527</v>
      </c>
      <c r="B42" s="295">
        <v>15762425.16256104</v>
      </c>
      <c r="C42" s="295">
        <v>16036978.08284793</v>
      </c>
      <c r="D42" s="298"/>
      <c r="E42" s="298"/>
    </row>
    <row r="43" spans="1:7" x14ac:dyDescent="0.3">
      <c r="A43" s="299" t="s">
        <v>528</v>
      </c>
      <c r="B43" s="295">
        <v>661545.63332729996</v>
      </c>
      <c r="C43" s="295">
        <v>0</v>
      </c>
      <c r="D43" s="298"/>
      <c r="E43" s="298"/>
    </row>
    <row r="44" spans="1:7" x14ac:dyDescent="0.3">
      <c r="A44" s="299" t="s">
        <v>529</v>
      </c>
      <c r="B44" s="295">
        <v>-1005457.0968218604</v>
      </c>
      <c r="C44" s="295">
        <v>1416445.3859000092</v>
      </c>
      <c r="D44" s="298"/>
      <c r="E44" s="298"/>
    </row>
    <row r="45" spans="1:7" x14ac:dyDescent="0.3">
      <c r="A45" s="299" t="s">
        <v>530</v>
      </c>
      <c r="B45" s="295">
        <v>0</v>
      </c>
      <c r="C45" s="295">
        <v>0</v>
      </c>
      <c r="D45" s="298"/>
      <c r="E45" s="298"/>
    </row>
    <row r="46" spans="1:7" x14ac:dyDescent="0.3">
      <c r="A46" s="299" t="s">
        <v>531</v>
      </c>
      <c r="B46" s="295">
        <v>0</v>
      </c>
      <c r="C46" s="295">
        <v>0</v>
      </c>
      <c r="D46" s="298"/>
      <c r="E46" s="298"/>
    </row>
    <row r="47" spans="1:7" x14ac:dyDescent="0.3">
      <c r="A47" s="299" t="s">
        <v>532</v>
      </c>
      <c r="B47" s="295">
        <v>0</v>
      </c>
      <c r="C47" s="295">
        <v>0</v>
      </c>
      <c r="D47" s="298"/>
      <c r="E47" s="298"/>
    </row>
    <row r="48" spans="1:7" x14ac:dyDescent="0.3">
      <c r="A48" s="299" t="s">
        <v>533</v>
      </c>
      <c r="B48" s="295">
        <v>0</v>
      </c>
      <c r="C48" s="295">
        <v>0</v>
      </c>
      <c r="D48" s="298"/>
      <c r="E48" s="298"/>
    </row>
    <row r="49" spans="1:5" x14ac:dyDescent="0.3">
      <c r="A49" s="299" t="s">
        <v>534</v>
      </c>
      <c r="B49" s="295">
        <v>0</v>
      </c>
      <c r="C49" s="295">
        <v>0</v>
      </c>
      <c r="D49" s="298"/>
      <c r="E49" s="298"/>
    </row>
    <row r="50" spans="1:5" x14ac:dyDescent="0.3">
      <c r="A50" s="299" t="s">
        <v>535</v>
      </c>
      <c r="B50" s="295">
        <v>0</v>
      </c>
      <c r="C50" s="295">
        <v>0</v>
      </c>
      <c r="D50" s="298"/>
      <c r="E50" s="298"/>
    </row>
    <row r="51" spans="1:5" x14ac:dyDescent="0.3">
      <c r="A51" s="299" t="s">
        <v>536</v>
      </c>
      <c r="B51" s="295">
        <v>0</v>
      </c>
      <c r="C51" s="295">
        <v>0</v>
      </c>
      <c r="D51" s="298"/>
      <c r="E51" s="298"/>
    </row>
    <row r="52" spans="1:5" x14ac:dyDescent="0.3">
      <c r="A52" s="294" t="s">
        <v>537</v>
      </c>
      <c r="B52" s="304">
        <v>8495042.4358177092</v>
      </c>
      <c r="C52" s="304">
        <v>8803940.1662148256</v>
      </c>
      <c r="D52" s="298"/>
      <c r="E52" s="298"/>
    </row>
    <row r="53" spans="1:5" x14ac:dyDescent="0.3">
      <c r="A53" s="299" t="s">
        <v>538</v>
      </c>
      <c r="B53" s="295">
        <v>3375695.3527567005</v>
      </c>
      <c r="C53" s="295">
        <v>-266760.85553125013</v>
      </c>
      <c r="D53" s="298"/>
      <c r="E53" s="298"/>
    </row>
    <row r="54" spans="1:5" x14ac:dyDescent="0.3">
      <c r="A54" s="299" t="s">
        <v>539</v>
      </c>
      <c r="B54" s="295">
        <v>4808719.3086797008</v>
      </c>
      <c r="C54" s="295">
        <v>150757.492</v>
      </c>
      <c r="D54" s="298"/>
      <c r="E54" s="298"/>
    </row>
    <row r="55" spans="1:5" x14ac:dyDescent="0.3">
      <c r="A55" s="299" t="s">
        <v>540</v>
      </c>
      <c r="B55" s="295">
        <v>4794997.7815497005</v>
      </c>
      <c r="C55" s="295">
        <v>0</v>
      </c>
      <c r="D55" s="298"/>
      <c r="E55" s="298"/>
    </row>
    <row r="56" spans="1:5" x14ac:dyDescent="0.3">
      <c r="A56" s="299" t="s">
        <v>541</v>
      </c>
      <c r="B56" s="295">
        <v>13721.527130000284</v>
      </c>
      <c r="C56" s="295">
        <v>150757.492</v>
      </c>
      <c r="D56" s="298"/>
      <c r="E56" s="298"/>
    </row>
    <row r="57" spans="1:5" x14ac:dyDescent="0.3">
      <c r="A57" s="299" t="s">
        <v>542</v>
      </c>
      <c r="B57" s="295">
        <v>1433023.9559229999</v>
      </c>
      <c r="C57" s="295">
        <v>417518.3475312501</v>
      </c>
      <c r="D57" s="298"/>
      <c r="E57" s="298"/>
    </row>
    <row r="58" spans="1:5" x14ac:dyDescent="0.3">
      <c r="A58" s="299" t="s">
        <v>543</v>
      </c>
      <c r="B58" s="295">
        <v>5527790.2657328006</v>
      </c>
      <c r="C58" s="295">
        <v>9403372.2007435746</v>
      </c>
      <c r="D58" s="298"/>
      <c r="E58" s="298"/>
    </row>
    <row r="59" spans="1:5" x14ac:dyDescent="0.3">
      <c r="A59" s="299" t="s">
        <v>539</v>
      </c>
      <c r="B59" s="295">
        <v>13613343.082320001</v>
      </c>
      <c r="C59" s="295">
        <v>13950364.92131</v>
      </c>
      <c r="D59" s="298"/>
      <c r="E59" s="298"/>
    </row>
    <row r="60" spans="1:5" x14ac:dyDescent="0.3">
      <c r="A60" s="299" t="s">
        <v>540</v>
      </c>
      <c r="B60" s="295">
        <v>13613343.082320001</v>
      </c>
      <c r="C60" s="295">
        <v>13950364.92131</v>
      </c>
      <c r="D60" s="298"/>
      <c r="E60" s="298"/>
    </row>
    <row r="61" spans="1:5" x14ac:dyDescent="0.3">
      <c r="A61" s="299" t="s">
        <v>541</v>
      </c>
      <c r="B61" s="295">
        <v>0</v>
      </c>
      <c r="C61" s="295">
        <v>0</v>
      </c>
      <c r="D61" s="298"/>
      <c r="E61" s="298"/>
    </row>
    <row r="62" spans="1:5" x14ac:dyDescent="0.3">
      <c r="A62" s="299" t="s">
        <v>542</v>
      </c>
      <c r="B62" s="295">
        <v>8085552.8165872004</v>
      </c>
      <c r="C62" s="295">
        <v>4546992.7205664245</v>
      </c>
      <c r="D62" s="298"/>
      <c r="E62" s="298"/>
    </row>
    <row r="63" spans="1:5" x14ac:dyDescent="0.3">
      <c r="A63" s="299" t="s">
        <v>544</v>
      </c>
      <c r="B63" s="295">
        <v>-408443.18267179001</v>
      </c>
      <c r="C63" s="295">
        <v>-332671.17899749998</v>
      </c>
      <c r="D63" s="298"/>
      <c r="E63" s="298"/>
    </row>
    <row r="64" spans="1:5" x14ac:dyDescent="0.3">
      <c r="A64" s="301" t="s">
        <v>545</v>
      </c>
      <c r="B64" s="306">
        <v>-15083176.478317522</v>
      </c>
      <c r="C64" s="306">
        <v>-7066575.0980627453</v>
      </c>
      <c r="D64" s="298"/>
      <c r="E64" s="298"/>
    </row>
    <row r="65" spans="1:10" x14ac:dyDescent="0.3">
      <c r="A65" s="299" t="s">
        <v>546</v>
      </c>
      <c r="B65" s="303"/>
      <c r="C65" s="303"/>
    </row>
    <row r="66" spans="1:10" x14ac:dyDescent="0.3">
      <c r="A66" s="299" t="s">
        <v>547</v>
      </c>
      <c r="B66" s="307"/>
      <c r="C66" s="308"/>
    </row>
    <row r="67" spans="1:10" x14ac:dyDescent="0.3">
      <c r="A67" s="25" t="s">
        <v>548</v>
      </c>
    </row>
    <row r="68" spans="1:10" x14ac:dyDescent="0.3">
      <c r="A68" s="25" t="s">
        <v>549</v>
      </c>
      <c r="C68" s="298"/>
    </row>
    <row r="69" spans="1:10" x14ac:dyDescent="0.3">
      <c r="A69" s="25" t="s">
        <v>550</v>
      </c>
      <c r="C69" s="298"/>
    </row>
    <row r="70" spans="1:10" x14ac:dyDescent="0.3">
      <c r="A70" s="25" t="s">
        <v>86</v>
      </c>
    </row>
    <row r="72" spans="1:10" x14ac:dyDescent="0.3">
      <c r="J72" s="303"/>
    </row>
    <row r="75" spans="1:10" x14ac:dyDescent="0.3">
      <c r="B75" s="309"/>
      <c r="C75" s="309"/>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2955C-E30F-4551-84FE-3B8C2E7BF0D7}">
  <dimension ref="A1:E40"/>
  <sheetViews>
    <sheetView topLeftCell="A7" zoomScaleNormal="100" workbookViewId="0">
      <selection activeCell="C28" sqref="C28"/>
    </sheetView>
  </sheetViews>
  <sheetFormatPr baseColWidth="10" defaultColWidth="11.44140625" defaultRowHeight="13.8" x14ac:dyDescent="0.3"/>
  <cols>
    <col min="1" max="1" width="54.5546875" style="25" customWidth="1"/>
    <col min="2" max="3" width="9.5546875" style="25" customWidth="1"/>
    <col min="4" max="16384" width="11.44140625" style="25"/>
  </cols>
  <sheetData>
    <row r="1" spans="1:5" x14ac:dyDescent="0.3">
      <c r="A1" s="842" t="s">
        <v>554</v>
      </c>
      <c r="B1" s="842"/>
      <c r="C1" s="842"/>
    </row>
    <row r="2" spans="1:5" x14ac:dyDescent="0.3">
      <c r="A2" s="842" t="s">
        <v>494</v>
      </c>
      <c r="B2" s="842"/>
      <c r="C2" s="842"/>
    </row>
    <row r="3" spans="1:5" x14ac:dyDescent="0.3">
      <c r="A3" s="842" t="s">
        <v>495</v>
      </c>
      <c r="B3" s="842"/>
      <c r="C3" s="842"/>
    </row>
    <row r="4" spans="1:5" x14ac:dyDescent="0.3">
      <c r="A4" s="842" t="s">
        <v>303</v>
      </c>
      <c r="B4" s="842"/>
      <c r="C4" s="842"/>
    </row>
    <row r="5" spans="1:5" x14ac:dyDescent="0.3">
      <c r="A5" s="843" t="s">
        <v>555</v>
      </c>
      <c r="B5" s="843"/>
      <c r="C5" s="843"/>
    </row>
    <row r="6" spans="1:5" x14ac:dyDescent="0.3">
      <c r="A6" s="292"/>
      <c r="B6" s="292"/>
      <c r="C6" s="292"/>
    </row>
    <row r="7" spans="1:5" x14ac:dyDescent="0.3">
      <c r="A7" s="551"/>
      <c r="B7" s="29">
        <v>2020</v>
      </c>
      <c r="C7" s="29">
        <v>2021</v>
      </c>
    </row>
    <row r="8" spans="1:5" x14ac:dyDescent="0.3">
      <c r="A8" s="294" t="s">
        <v>222</v>
      </c>
      <c r="B8" s="296"/>
      <c r="C8" s="296"/>
    </row>
    <row r="9" spans="1:5" x14ac:dyDescent="0.3">
      <c r="A9" s="294" t="s">
        <v>496</v>
      </c>
      <c r="B9" s="310">
        <v>20.199757205053196</v>
      </c>
      <c r="C9" s="310">
        <v>22.770336746962304</v>
      </c>
      <c r="D9" s="298"/>
      <c r="E9" s="298"/>
    </row>
    <row r="10" spans="1:5" x14ac:dyDescent="0.3">
      <c r="A10" s="294" t="s">
        <v>497</v>
      </c>
      <c r="B10" s="310">
        <v>16.372230331620631</v>
      </c>
      <c r="C10" s="310">
        <v>18.741915456138656</v>
      </c>
      <c r="D10" s="298"/>
      <c r="E10" s="298"/>
    </row>
    <row r="11" spans="1:5" x14ac:dyDescent="0.3">
      <c r="A11" s="299" t="s">
        <v>498</v>
      </c>
      <c r="B11" s="311">
        <v>0.67835899869381155</v>
      </c>
      <c r="C11" s="311">
        <v>0.77799619022594391</v>
      </c>
      <c r="D11" s="298"/>
      <c r="E11" s="298"/>
    </row>
    <row r="12" spans="1:5" x14ac:dyDescent="0.3">
      <c r="A12" s="299" t="s">
        <v>499</v>
      </c>
      <c r="B12" s="311">
        <v>15.69387133292682</v>
      </c>
      <c r="C12" s="311">
        <v>17.963919265912711</v>
      </c>
      <c r="D12" s="298"/>
      <c r="E12" s="298"/>
    </row>
    <row r="13" spans="1:5" x14ac:dyDescent="0.3">
      <c r="A13" s="299" t="s">
        <v>500</v>
      </c>
      <c r="B13" s="311">
        <v>0.51660709385086334</v>
      </c>
      <c r="C13" s="311">
        <v>0.71187898795157079</v>
      </c>
      <c r="D13" s="298"/>
      <c r="E13" s="298"/>
    </row>
    <row r="14" spans="1:5" x14ac:dyDescent="0.3">
      <c r="A14" s="299" t="s">
        <v>501</v>
      </c>
      <c r="B14" s="311">
        <v>1.5736742824871388</v>
      </c>
      <c r="C14" s="311">
        <v>1.5448289961097488</v>
      </c>
      <c r="D14" s="298"/>
      <c r="E14" s="298"/>
    </row>
    <row r="15" spans="1:5" x14ac:dyDescent="0.3">
      <c r="A15" s="299" t="s">
        <v>502</v>
      </c>
      <c r="B15" s="311">
        <v>5.7675789686490182E-2</v>
      </c>
      <c r="C15" s="311">
        <v>5.918138681285038E-2</v>
      </c>
      <c r="D15" s="298"/>
      <c r="E15" s="298"/>
    </row>
    <row r="16" spans="1:5" x14ac:dyDescent="0.3">
      <c r="A16" s="299" t="s">
        <v>503</v>
      </c>
      <c r="B16" s="311">
        <v>0.43682782264356018</v>
      </c>
      <c r="C16" s="311">
        <v>0.6042785754923502</v>
      </c>
      <c r="D16" s="298"/>
      <c r="E16" s="298"/>
    </row>
    <row r="17" spans="1:5" x14ac:dyDescent="0.3">
      <c r="A17" s="299" t="s">
        <v>504</v>
      </c>
      <c r="B17" s="311">
        <v>0.39480846571689471</v>
      </c>
      <c r="C17" s="311">
        <v>0.38291114946643212</v>
      </c>
      <c r="D17" s="298"/>
      <c r="E17" s="298"/>
    </row>
    <row r="18" spans="1:5" x14ac:dyDescent="0.3">
      <c r="A18" s="299" t="s">
        <v>505</v>
      </c>
      <c r="B18" s="311">
        <v>0.84793341904761488</v>
      </c>
      <c r="C18" s="311">
        <v>0.72534219499069708</v>
      </c>
      <c r="D18" s="298"/>
      <c r="E18" s="298"/>
    </row>
    <row r="19" spans="1:5" x14ac:dyDescent="0.3">
      <c r="A19" s="294" t="s">
        <v>506</v>
      </c>
      <c r="B19" s="310">
        <v>24.176102773619469</v>
      </c>
      <c r="C19" s="310">
        <v>21.671622754558296</v>
      </c>
      <c r="D19" s="298"/>
      <c r="E19" s="298"/>
    </row>
    <row r="20" spans="1:5" x14ac:dyDescent="0.3">
      <c r="A20" s="299" t="s">
        <v>507</v>
      </c>
      <c r="B20" s="311">
        <v>5.3805378577162211</v>
      </c>
      <c r="C20" s="311">
        <v>4.8506101529053209</v>
      </c>
      <c r="D20" s="298"/>
      <c r="E20" s="298"/>
    </row>
    <row r="21" spans="1:5" x14ac:dyDescent="0.3">
      <c r="A21" s="299" t="s">
        <v>508</v>
      </c>
      <c r="B21" s="311">
        <v>2.2147394746955857</v>
      </c>
      <c r="C21" s="311">
        <v>1.8988745952641377</v>
      </c>
      <c r="D21" s="298"/>
      <c r="E21" s="298"/>
    </row>
    <row r="22" spans="1:5" x14ac:dyDescent="0.3">
      <c r="A22" s="299" t="s">
        <v>509</v>
      </c>
      <c r="B22" s="311">
        <v>0.98181973735998684</v>
      </c>
      <c r="C22" s="311">
        <v>0.95303363951804687</v>
      </c>
      <c r="D22" s="298"/>
      <c r="E22" s="298"/>
    </row>
    <row r="23" spans="1:5" x14ac:dyDescent="0.3">
      <c r="A23" s="299" t="s">
        <v>510</v>
      </c>
      <c r="B23" s="311">
        <v>11.206662028095067</v>
      </c>
      <c r="C23" s="311">
        <v>10.495887074349996</v>
      </c>
      <c r="D23" s="298"/>
      <c r="E23" s="298"/>
    </row>
    <row r="24" spans="1:5" x14ac:dyDescent="0.3">
      <c r="A24" s="299" t="s">
        <v>511</v>
      </c>
      <c r="B24" s="311">
        <v>4.3340826531860754</v>
      </c>
      <c r="C24" s="311">
        <v>3.4707580524837014</v>
      </c>
      <c r="D24" s="298"/>
      <c r="E24" s="298"/>
    </row>
    <row r="25" spans="1:5" x14ac:dyDescent="0.3">
      <c r="A25" s="299" t="s">
        <v>263</v>
      </c>
      <c r="B25" s="311">
        <v>5.8261022566529291E-2</v>
      </c>
      <c r="C25" s="311">
        <v>2.4592400370897645E-3</v>
      </c>
      <c r="D25" s="298"/>
      <c r="E25" s="298"/>
    </row>
    <row r="26" spans="1:5" x14ac:dyDescent="0.3">
      <c r="A26" s="294" t="s">
        <v>512</v>
      </c>
      <c r="B26" s="310">
        <v>-3.9763455685662712</v>
      </c>
      <c r="C26" s="310">
        <v>1.0987139924040066</v>
      </c>
      <c r="D26" s="298"/>
      <c r="E26" s="298"/>
    </row>
    <row r="27" spans="1:5" x14ac:dyDescent="0.3">
      <c r="A27" s="294" t="s">
        <v>38</v>
      </c>
      <c r="B27" s="310"/>
      <c r="C27" s="310"/>
      <c r="D27" s="298"/>
      <c r="E27" s="298"/>
    </row>
    <row r="28" spans="1:5" x14ac:dyDescent="0.3">
      <c r="A28" s="294" t="s">
        <v>513</v>
      </c>
      <c r="B28" s="310">
        <v>3.4457664976356397</v>
      </c>
      <c r="C28" s="310">
        <v>4.3846071400311795</v>
      </c>
      <c r="D28" s="298"/>
      <c r="E28" s="298"/>
    </row>
    <row r="29" spans="1:5" x14ac:dyDescent="0.3">
      <c r="A29" s="299" t="s">
        <v>514</v>
      </c>
      <c r="B29" s="311">
        <v>7.4442390310836271E-3</v>
      </c>
      <c r="C29" s="311">
        <v>8.7865336979887892E-3</v>
      </c>
      <c r="D29" s="298"/>
      <c r="E29" s="298"/>
    </row>
    <row r="30" spans="1:5" x14ac:dyDescent="0.3">
      <c r="A30" s="299" t="s">
        <v>515</v>
      </c>
      <c r="B30" s="311">
        <v>1.8180442793946137</v>
      </c>
      <c r="C30" s="311">
        <v>2.5965856966654592</v>
      </c>
      <c r="D30" s="298"/>
      <c r="E30" s="298"/>
    </row>
    <row r="31" spans="1:5" x14ac:dyDescent="0.3">
      <c r="A31" s="299" t="s">
        <v>516</v>
      </c>
      <c r="B31" s="311">
        <v>1.6351664572721094</v>
      </c>
      <c r="C31" s="311">
        <v>1.7968079770637091</v>
      </c>
      <c r="D31" s="298"/>
      <c r="E31" s="298"/>
    </row>
    <row r="32" spans="1:5" x14ac:dyDescent="0.3">
      <c r="A32" s="294" t="s">
        <v>552</v>
      </c>
      <c r="B32" s="310">
        <v>20.207201444084276</v>
      </c>
      <c r="C32" s="310">
        <v>22.779123280660293</v>
      </c>
      <c r="D32" s="298"/>
      <c r="E32" s="298"/>
    </row>
    <row r="33" spans="1:5" x14ac:dyDescent="0.3">
      <c r="A33" s="294" t="s">
        <v>553</v>
      </c>
      <c r="B33" s="310">
        <v>27.629313510286192</v>
      </c>
      <c r="C33" s="310">
        <v>26.065016428287468</v>
      </c>
      <c r="D33" s="298"/>
      <c r="E33" s="298"/>
    </row>
    <row r="34" spans="1:5" x14ac:dyDescent="0.3">
      <c r="A34" s="301" t="s">
        <v>519</v>
      </c>
      <c r="B34" s="312">
        <v>-7.4221120662019118</v>
      </c>
      <c r="C34" s="312">
        <v>-3.2858931476271738</v>
      </c>
      <c r="D34" s="298"/>
      <c r="E34" s="298"/>
    </row>
    <row r="35" spans="1:5" x14ac:dyDescent="0.3">
      <c r="A35" s="299" t="s">
        <v>546</v>
      </c>
    </row>
    <row r="36" spans="1:5" x14ac:dyDescent="0.3">
      <c r="A36" s="299" t="s">
        <v>547</v>
      </c>
    </row>
    <row r="37" spans="1:5" x14ac:dyDescent="0.3">
      <c r="A37" s="25" t="s">
        <v>548</v>
      </c>
    </row>
    <row r="38" spans="1:5" x14ac:dyDescent="0.3">
      <c r="A38" s="25" t="s">
        <v>549</v>
      </c>
    </row>
    <row r="39" spans="1:5" x14ac:dyDescent="0.3">
      <c r="A39" s="25" t="s">
        <v>550</v>
      </c>
    </row>
    <row r="40" spans="1:5" x14ac:dyDescent="0.3">
      <c r="A40" s="25" t="s">
        <v>86</v>
      </c>
    </row>
  </sheetData>
  <mergeCells count="5">
    <mergeCell ref="A1:C1"/>
    <mergeCell ref="A2:C2"/>
    <mergeCell ref="A3:C3"/>
    <mergeCell ref="A4:C4"/>
    <mergeCell ref="A5:C5"/>
  </mergeCells>
  <pageMargins left="0.7" right="0.7" top="0.75" bottom="0.75" header="0.3" footer="0.3"/>
  <pageSetup orientation="portrait" horizontalDpi="4294967292" verticalDpi="4294967292"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ACD32-6B6B-4D0E-A7DF-02BB0CBBED91}">
  <dimension ref="A1:E70"/>
  <sheetViews>
    <sheetView topLeftCell="B49" workbookViewId="0">
      <selection activeCell="G35" sqref="G35"/>
    </sheetView>
  </sheetViews>
  <sheetFormatPr baseColWidth="10" defaultColWidth="11.44140625" defaultRowHeight="13.8" x14ac:dyDescent="0.3"/>
  <cols>
    <col min="1" max="1" width="67.44140625" style="25" customWidth="1"/>
    <col min="2" max="3" width="11.5546875" style="25" bestFit="1" customWidth="1"/>
    <col min="4" max="16384" width="11.44140625" style="25"/>
  </cols>
  <sheetData>
    <row r="1" spans="1:5" x14ac:dyDescent="0.3">
      <c r="A1" s="842" t="s">
        <v>556</v>
      </c>
      <c r="B1" s="842"/>
      <c r="C1" s="842"/>
    </row>
    <row r="2" spans="1:5" x14ac:dyDescent="0.3">
      <c r="A2" s="842" t="s">
        <v>494</v>
      </c>
      <c r="B2" s="842"/>
      <c r="C2" s="842"/>
    </row>
    <row r="3" spans="1:5" x14ac:dyDescent="0.3">
      <c r="A3" s="842" t="s">
        <v>557</v>
      </c>
      <c r="B3" s="842"/>
      <c r="C3" s="842"/>
    </row>
    <row r="4" spans="1:5" x14ac:dyDescent="0.3">
      <c r="A4" s="842" t="s">
        <v>303</v>
      </c>
      <c r="B4" s="842"/>
      <c r="C4" s="842"/>
    </row>
    <row r="5" spans="1:5" x14ac:dyDescent="0.3">
      <c r="A5" s="843" t="s">
        <v>375</v>
      </c>
      <c r="B5" s="843"/>
      <c r="C5" s="843"/>
    </row>
    <row r="6" spans="1:5" x14ac:dyDescent="0.3">
      <c r="A6" s="292"/>
      <c r="B6" s="292"/>
      <c r="C6" s="292"/>
    </row>
    <row r="7" spans="1:5" x14ac:dyDescent="0.3">
      <c r="A7" s="551"/>
      <c r="B7" s="29">
        <v>2020</v>
      </c>
      <c r="C7" s="29">
        <v>2021</v>
      </c>
    </row>
    <row r="8" spans="1:5" x14ac:dyDescent="0.3">
      <c r="A8" s="294" t="s">
        <v>222</v>
      </c>
      <c r="B8" s="295"/>
      <c r="C8" s="296"/>
    </row>
    <row r="9" spans="1:5" x14ac:dyDescent="0.3">
      <c r="A9" s="294" t="s">
        <v>496</v>
      </c>
      <c r="B9" s="297">
        <v>39854212.007196292</v>
      </c>
      <c r="C9" s="297">
        <v>48969423.959139742</v>
      </c>
      <c r="D9" s="298"/>
      <c r="E9" s="298"/>
    </row>
    <row r="10" spans="1:5" x14ac:dyDescent="0.3">
      <c r="A10" s="294" t="s">
        <v>497</v>
      </c>
      <c r="B10" s="297">
        <v>32302484.234999999</v>
      </c>
      <c r="C10" s="297">
        <v>40305982.910000011</v>
      </c>
      <c r="D10" s="298"/>
      <c r="E10" s="298"/>
    </row>
    <row r="11" spans="1:5" x14ac:dyDescent="0.3">
      <c r="A11" s="299" t="s">
        <v>498</v>
      </c>
      <c r="B11" s="300">
        <v>1338405.3618312473</v>
      </c>
      <c r="C11" s="300">
        <v>1673142.8130000001</v>
      </c>
      <c r="D11" s="298"/>
      <c r="E11" s="298"/>
    </row>
    <row r="12" spans="1:5" x14ac:dyDescent="0.3">
      <c r="A12" s="299" t="s">
        <v>499</v>
      </c>
      <c r="B12" s="300">
        <v>30964078.873168752</v>
      </c>
      <c r="C12" s="300">
        <v>38632840.09700001</v>
      </c>
      <c r="D12" s="298"/>
      <c r="E12" s="298"/>
    </row>
    <row r="13" spans="1:5" x14ac:dyDescent="0.3">
      <c r="A13" s="299" t="s">
        <v>500</v>
      </c>
      <c r="B13" s="300">
        <v>1019268.1245497002</v>
      </c>
      <c r="C13" s="300">
        <v>1530952.5</v>
      </c>
      <c r="D13" s="298"/>
      <c r="E13" s="298"/>
    </row>
    <row r="14" spans="1:5" x14ac:dyDescent="0.3">
      <c r="A14" s="299" t="s">
        <v>501</v>
      </c>
      <c r="B14" s="300">
        <v>3104866.452</v>
      </c>
      <c r="C14" s="300">
        <v>3322277.8782559112</v>
      </c>
      <c r="D14" s="298"/>
      <c r="E14" s="298"/>
    </row>
    <row r="15" spans="1:5" x14ac:dyDescent="0.3">
      <c r="A15" s="299" t="s">
        <v>502</v>
      </c>
      <c r="B15" s="300">
        <v>113794.59299999999</v>
      </c>
      <c r="C15" s="300">
        <v>127274.28906886645</v>
      </c>
      <c r="D15" s="298"/>
      <c r="E15" s="298"/>
    </row>
    <row r="16" spans="1:5" x14ac:dyDescent="0.3">
      <c r="A16" s="299" t="s">
        <v>503</v>
      </c>
      <c r="B16" s="300">
        <v>861863.26288729999</v>
      </c>
      <c r="C16" s="300">
        <v>1299549.2373057487</v>
      </c>
      <c r="D16" s="298"/>
      <c r="E16" s="298"/>
    </row>
    <row r="17" spans="1:5" x14ac:dyDescent="0.3">
      <c r="A17" s="299" t="s">
        <v>504</v>
      </c>
      <c r="B17" s="300">
        <v>778958.88228700007</v>
      </c>
      <c r="C17" s="300">
        <v>823480.94476049975</v>
      </c>
      <c r="D17" s="298"/>
      <c r="E17" s="298"/>
    </row>
    <row r="18" spans="1:5" x14ac:dyDescent="0.3">
      <c r="A18" s="299" t="s">
        <v>505</v>
      </c>
      <c r="B18" s="300">
        <v>1672976.4574723002</v>
      </c>
      <c r="C18" s="300">
        <v>1559906.1997487138</v>
      </c>
      <c r="D18" s="298"/>
      <c r="E18" s="298"/>
    </row>
    <row r="19" spans="1:5" x14ac:dyDescent="0.3">
      <c r="A19" s="294" t="s">
        <v>506</v>
      </c>
      <c r="B19" s="297">
        <v>47665339.181919999</v>
      </c>
      <c r="C19" s="297">
        <v>46583068.716499999</v>
      </c>
      <c r="D19" s="298"/>
      <c r="E19" s="298"/>
    </row>
    <row r="20" spans="1:5" x14ac:dyDescent="0.3">
      <c r="A20" s="299" t="s">
        <v>507</v>
      </c>
      <c r="B20" s="300">
        <v>10615825.443709999</v>
      </c>
      <c r="C20" s="300">
        <v>10431623.725099999</v>
      </c>
      <c r="D20" s="298"/>
      <c r="E20" s="298"/>
    </row>
    <row r="21" spans="1:5" x14ac:dyDescent="0.3">
      <c r="A21" s="299" t="s">
        <v>508</v>
      </c>
      <c r="B21" s="300">
        <v>4369690.9655499998</v>
      </c>
      <c r="C21" s="300">
        <v>4083681.1564999996</v>
      </c>
      <c r="D21" s="298"/>
      <c r="E21" s="298"/>
    </row>
    <row r="22" spans="1:5" x14ac:dyDescent="0.3">
      <c r="A22" s="299" t="s">
        <v>509</v>
      </c>
      <c r="B22" s="300">
        <v>1902914.2132299999</v>
      </c>
      <c r="C22" s="300">
        <v>2026091.5630999999</v>
      </c>
      <c r="D22" s="298"/>
      <c r="E22" s="298"/>
    </row>
    <row r="23" spans="1:5" x14ac:dyDescent="0.3">
      <c r="A23" s="299" t="s">
        <v>510</v>
      </c>
      <c r="B23" s="300">
        <v>22110794.690590002</v>
      </c>
      <c r="C23" s="300">
        <v>22572241.670499999</v>
      </c>
      <c r="D23" s="298"/>
      <c r="E23" s="298"/>
    </row>
    <row r="24" spans="1:5" x14ac:dyDescent="0.3">
      <c r="A24" s="299" t="s">
        <v>511</v>
      </c>
      <c r="B24" s="300">
        <v>8551164.6087299995</v>
      </c>
      <c r="C24" s="300">
        <v>7464141.8096000003</v>
      </c>
      <c r="D24" s="298"/>
      <c r="E24" s="298"/>
    </row>
    <row r="25" spans="1:5" x14ac:dyDescent="0.3">
      <c r="A25" s="299" t="s">
        <v>263</v>
      </c>
      <c r="B25" s="300">
        <v>114949.26010999999</v>
      </c>
      <c r="C25" s="300">
        <v>5288.7916999999998</v>
      </c>
      <c r="D25" s="298"/>
      <c r="E25" s="298"/>
    </row>
    <row r="26" spans="1:5" x14ac:dyDescent="0.3">
      <c r="A26" s="294" t="s">
        <v>512</v>
      </c>
      <c r="B26" s="297">
        <v>-7811127.1747237071</v>
      </c>
      <c r="C26" s="297">
        <v>2386355.2426397428</v>
      </c>
      <c r="D26" s="298"/>
      <c r="E26" s="298"/>
    </row>
    <row r="27" spans="1:5" x14ac:dyDescent="0.3">
      <c r="A27" s="294" t="s">
        <v>38</v>
      </c>
      <c r="B27" s="297">
        <v>0</v>
      </c>
      <c r="C27" s="297">
        <v>0</v>
      </c>
      <c r="D27" s="298"/>
      <c r="E27" s="298"/>
    </row>
    <row r="28" spans="1:5" x14ac:dyDescent="0.3">
      <c r="A28" s="294" t="s">
        <v>513</v>
      </c>
      <c r="B28" s="297">
        <v>6798512.8301299997</v>
      </c>
      <c r="C28" s="297">
        <v>9429447.1056999993</v>
      </c>
      <c r="D28" s="298"/>
      <c r="E28" s="298"/>
    </row>
    <row r="29" spans="1:5" x14ac:dyDescent="0.3">
      <c r="A29" s="299" t="s">
        <v>514</v>
      </c>
      <c r="B29" s="300">
        <v>14687.517159999999</v>
      </c>
      <c r="C29" s="300">
        <v>18896.141</v>
      </c>
      <c r="D29" s="298"/>
      <c r="E29" s="298"/>
    </row>
    <row r="30" spans="1:5" x14ac:dyDescent="0.3">
      <c r="A30" s="299" t="s">
        <v>515</v>
      </c>
      <c r="B30" s="300">
        <v>3587009.5572900004</v>
      </c>
      <c r="C30" s="300">
        <v>5584164.4873000002</v>
      </c>
      <c r="D30" s="298"/>
      <c r="E30" s="298"/>
    </row>
    <row r="31" spans="1:5" x14ac:dyDescent="0.3">
      <c r="A31" s="299" t="s">
        <v>516</v>
      </c>
      <c r="B31" s="300">
        <v>3226190.7899999996</v>
      </c>
      <c r="C31" s="300">
        <v>3864178.7593999994</v>
      </c>
      <c r="D31" s="298"/>
      <c r="E31" s="298"/>
    </row>
    <row r="32" spans="1:5" x14ac:dyDescent="0.3">
      <c r="A32" s="294" t="s">
        <v>552</v>
      </c>
      <c r="B32" s="297">
        <v>39868899.524356291</v>
      </c>
      <c r="C32" s="297">
        <v>48988320.100139745</v>
      </c>
      <c r="D32" s="298"/>
      <c r="E32" s="298"/>
    </row>
    <row r="33" spans="1:5" x14ac:dyDescent="0.3">
      <c r="A33" s="294" t="s">
        <v>553</v>
      </c>
      <c r="B33" s="297">
        <v>54478539.529210001</v>
      </c>
      <c r="C33" s="297">
        <v>56031411.963200003</v>
      </c>
      <c r="D33" s="298"/>
      <c r="E33" s="298"/>
    </row>
    <row r="34" spans="1:5" x14ac:dyDescent="0.3">
      <c r="A34" s="294" t="s">
        <v>519</v>
      </c>
      <c r="B34" s="297">
        <v>-14609640.004853711</v>
      </c>
      <c r="C34" s="297">
        <v>-7043091.8630602583</v>
      </c>
      <c r="D34" s="298"/>
      <c r="E34" s="298"/>
    </row>
    <row r="35" spans="1:5" x14ac:dyDescent="0.3">
      <c r="A35" s="354" t="s">
        <v>520</v>
      </c>
      <c r="B35" s="356"/>
      <c r="C35" s="357"/>
      <c r="D35" s="298"/>
      <c r="E35" s="298"/>
    </row>
    <row r="36" spans="1:5" x14ac:dyDescent="0.3">
      <c r="A36" s="294" t="s">
        <v>521</v>
      </c>
      <c r="B36" s="297">
        <v>-6396246.6432037</v>
      </c>
      <c r="C36" s="297">
        <v>1737365.0681520803</v>
      </c>
      <c r="D36" s="298"/>
      <c r="E36" s="298"/>
    </row>
    <row r="37" spans="1:5" x14ac:dyDescent="0.3">
      <c r="A37" s="299" t="s">
        <v>522</v>
      </c>
      <c r="B37" s="300">
        <v>730524.09725300013</v>
      </c>
      <c r="C37" s="300">
        <v>387994.00950000004</v>
      </c>
      <c r="D37" s="298"/>
      <c r="E37" s="298"/>
    </row>
    <row r="38" spans="1:5" x14ac:dyDescent="0.3">
      <c r="A38" s="299" t="s">
        <v>523</v>
      </c>
      <c r="B38" s="300">
        <v>2185090.4052900001</v>
      </c>
      <c r="C38" s="300">
        <v>1410864.4435000001</v>
      </c>
      <c r="D38" s="298"/>
      <c r="E38" s="298"/>
    </row>
    <row r="39" spans="1:5" x14ac:dyDescent="0.3">
      <c r="A39" s="299" t="s">
        <v>524</v>
      </c>
      <c r="B39" s="300">
        <v>1454566.308037</v>
      </c>
      <c r="C39" s="300">
        <v>1022870.434</v>
      </c>
      <c r="D39" s="298"/>
      <c r="E39" s="298"/>
    </row>
    <row r="40" spans="1:5" x14ac:dyDescent="0.3">
      <c r="A40" s="299" t="s">
        <v>525</v>
      </c>
      <c r="B40" s="300">
        <v>-6792876.1157047004</v>
      </c>
      <c r="C40" s="300">
        <v>-67074.327247928828</v>
      </c>
      <c r="D40" s="298"/>
      <c r="E40" s="298"/>
    </row>
    <row r="41" spans="1:5" x14ac:dyDescent="0.3">
      <c r="A41" s="299" t="s">
        <v>526</v>
      </c>
      <c r="B41" s="300">
        <v>8510449.2848399989</v>
      </c>
      <c r="C41" s="300">
        <v>15969903.755600002</v>
      </c>
      <c r="D41" s="298"/>
      <c r="E41" s="298"/>
    </row>
    <row r="42" spans="1:5" x14ac:dyDescent="0.3">
      <c r="A42" s="299" t="s">
        <v>527</v>
      </c>
      <c r="B42" s="300">
        <v>15303325.400544699</v>
      </c>
      <c r="C42" s="300">
        <v>16036978.08284793</v>
      </c>
      <c r="D42" s="298"/>
      <c r="E42" s="298"/>
    </row>
    <row r="43" spans="1:5" x14ac:dyDescent="0.3">
      <c r="A43" s="299" t="s">
        <v>528</v>
      </c>
      <c r="B43" s="300">
        <v>642277.31390999991</v>
      </c>
      <c r="C43" s="300">
        <v>0</v>
      </c>
      <c r="D43" s="298"/>
      <c r="E43" s="298"/>
    </row>
    <row r="44" spans="1:5" x14ac:dyDescent="0.3">
      <c r="A44" s="299" t="s">
        <v>529</v>
      </c>
      <c r="B44" s="300">
        <v>-976171.93866200035</v>
      </c>
      <c r="C44" s="300">
        <v>1416445.3859000092</v>
      </c>
      <c r="D44" s="298"/>
      <c r="E44" s="298"/>
    </row>
    <row r="45" spans="1:5" x14ac:dyDescent="0.3">
      <c r="A45" s="299" t="s">
        <v>530</v>
      </c>
      <c r="B45" s="300">
        <v>0</v>
      </c>
      <c r="C45" s="300">
        <v>0</v>
      </c>
      <c r="D45" s="298"/>
      <c r="E45" s="298"/>
    </row>
    <row r="46" spans="1:5" x14ac:dyDescent="0.3">
      <c r="A46" s="299" t="s">
        <v>531</v>
      </c>
      <c r="B46" s="300">
        <v>0</v>
      </c>
      <c r="C46" s="300">
        <v>0</v>
      </c>
      <c r="D46" s="298"/>
      <c r="E46" s="298"/>
    </row>
    <row r="47" spans="1:5" x14ac:dyDescent="0.3">
      <c r="A47" s="299" t="s">
        <v>532</v>
      </c>
      <c r="B47" s="300">
        <v>0</v>
      </c>
      <c r="C47" s="300">
        <v>0</v>
      </c>
      <c r="D47" s="298"/>
      <c r="E47" s="298"/>
    </row>
    <row r="48" spans="1:5" x14ac:dyDescent="0.3">
      <c r="A48" s="299" t="s">
        <v>533</v>
      </c>
      <c r="B48" s="300">
        <v>0</v>
      </c>
      <c r="C48" s="300">
        <v>0</v>
      </c>
      <c r="D48" s="298"/>
      <c r="E48" s="298"/>
    </row>
    <row r="49" spans="1:5" x14ac:dyDescent="0.3">
      <c r="A49" s="299" t="s">
        <v>534</v>
      </c>
      <c r="B49" s="300">
        <v>0</v>
      </c>
      <c r="C49" s="300">
        <v>0</v>
      </c>
      <c r="D49" s="298"/>
      <c r="E49" s="298"/>
    </row>
    <row r="50" spans="1:5" x14ac:dyDescent="0.3">
      <c r="A50" s="299" t="s">
        <v>535</v>
      </c>
      <c r="B50" s="300">
        <v>0</v>
      </c>
      <c r="C50" s="300">
        <v>0</v>
      </c>
      <c r="D50" s="298"/>
      <c r="E50" s="298"/>
    </row>
    <row r="51" spans="1:5" x14ac:dyDescent="0.3">
      <c r="A51" s="299" t="s">
        <v>536</v>
      </c>
      <c r="B51" s="300">
        <v>0</v>
      </c>
      <c r="C51" s="300">
        <v>0</v>
      </c>
      <c r="D51" s="298"/>
      <c r="E51" s="298"/>
    </row>
    <row r="52" spans="1:5" x14ac:dyDescent="0.3">
      <c r="A52" s="294" t="s">
        <v>537</v>
      </c>
      <c r="B52" s="297">
        <v>8213393.46165</v>
      </c>
      <c r="C52" s="297">
        <v>8780456.9312123246</v>
      </c>
      <c r="D52" s="298"/>
      <c r="E52" s="298"/>
    </row>
    <row r="53" spans="1:5" x14ac:dyDescent="0.3">
      <c r="A53" s="299" t="s">
        <v>538</v>
      </c>
      <c r="B53" s="300">
        <v>3277374.1288900003</v>
      </c>
      <c r="C53" s="300">
        <v>-266760.85553125013</v>
      </c>
      <c r="D53" s="298"/>
      <c r="E53" s="298"/>
    </row>
    <row r="54" spans="1:5" x14ac:dyDescent="0.3">
      <c r="A54" s="299" t="s">
        <v>539</v>
      </c>
      <c r="B54" s="300">
        <v>4668659.5229900004</v>
      </c>
      <c r="C54" s="300">
        <v>150757.492</v>
      </c>
      <c r="D54" s="298"/>
      <c r="E54" s="298"/>
    </row>
    <row r="55" spans="1:5" x14ac:dyDescent="0.3">
      <c r="A55" s="299" t="s">
        <v>540</v>
      </c>
      <c r="B55" s="300">
        <v>4655337.6519900002</v>
      </c>
      <c r="C55" s="300">
        <v>0</v>
      </c>
      <c r="D55" s="298"/>
      <c r="E55" s="298"/>
    </row>
    <row r="56" spans="1:5" x14ac:dyDescent="0.3">
      <c r="A56" s="299" t="s">
        <v>541</v>
      </c>
      <c r="B56" s="300">
        <v>13321.871000000276</v>
      </c>
      <c r="C56" s="300">
        <v>150757.492</v>
      </c>
      <c r="D56" s="298"/>
      <c r="E56" s="298"/>
    </row>
    <row r="57" spans="1:5" x14ac:dyDescent="0.3">
      <c r="A57" s="299" t="s">
        <v>542</v>
      </c>
      <c r="B57" s="300">
        <v>1391285.3940999999</v>
      </c>
      <c r="C57" s="300">
        <v>417518.3475312501</v>
      </c>
      <c r="D57" s="298"/>
      <c r="E57" s="298"/>
    </row>
    <row r="58" spans="1:5" x14ac:dyDescent="0.3">
      <c r="A58" s="299" t="s">
        <v>543</v>
      </c>
      <c r="B58" s="300">
        <v>5366786.6657600002</v>
      </c>
      <c r="C58" s="300">
        <v>9403372.2007435746</v>
      </c>
      <c r="D58" s="298"/>
      <c r="E58" s="298"/>
    </row>
    <row r="59" spans="1:5" x14ac:dyDescent="0.3">
      <c r="A59" s="299" t="s">
        <v>539</v>
      </c>
      <c r="B59" s="300">
        <v>13216837.944</v>
      </c>
      <c r="C59" s="300">
        <v>13950364.92131</v>
      </c>
      <c r="D59" s="298"/>
      <c r="E59" s="298"/>
    </row>
    <row r="60" spans="1:5" x14ac:dyDescent="0.3">
      <c r="A60" s="299" t="s">
        <v>540</v>
      </c>
      <c r="B60" s="300">
        <v>13216837.944</v>
      </c>
      <c r="C60" s="300">
        <v>13950364.92131</v>
      </c>
      <c r="D60" s="298"/>
      <c r="E60" s="298"/>
    </row>
    <row r="61" spans="1:5" x14ac:dyDescent="0.3">
      <c r="A61" s="299" t="s">
        <v>541</v>
      </c>
      <c r="B61" s="300">
        <v>0</v>
      </c>
      <c r="C61" s="300">
        <v>0</v>
      </c>
      <c r="D61" s="298"/>
      <c r="E61" s="298"/>
    </row>
    <row r="62" spans="1:5" x14ac:dyDescent="0.3">
      <c r="A62" s="299" t="s">
        <v>542</v>
      </c>
      <c r="B62" s="300">
        <v>7850051.2782399999</v>
      </c>
      <c r="C62" s="300">
        <v>4546992.7205664245</v>
      </c>
      <c r="D62" s="298"/>
      <c r="E62" s="298"/>
    </row>
    <row r="63" spans="1:5" x14ac:dyDescent="0.3">
      <c r="A63" s="299" t="s">
        <v>544</v>
      </c>
      <c r="B63" s="300">
        <v>-430767.33299999998</v>
      </c>
      <c r="C63" s="300">
        <v>-356154.41399999999</v>
      </c>
      <c r="D63" s="298"/>
      <c r="E63" s="298"/>
    </row>
    <row r="64" spans="1:5" x14ac:dyDescent="0.3">
      <c r="A64" s="301" t="s">
        <v>545</v>
      </c>
      <c r="B64" s="302">
        <v>-14609640.104853701</v>
      </c>
      <c r="C64" s="302">
        <v>-7043091.8630602444</v>
      </c>
      <c r="D64" s="298"/>
      <c r="E64" s="298"/>
    </row>
    <row r="65" spans="1:4" x14ac:dyDescent="0.3">
      <c r="A65" s="299" t="s">
        <v>546</v>
      </c>
      <c r="B65" s="303"/>
      <c r="C65" s="303"/>
      <c r="D65" s="298"/>
    </row>
    <row r="66" spans="1:4" x14ac:dyDescent="0.3">
      <c r="A66" s="299" t="s">
        <v>547</v>
      </c>
      <c r="D66" s="298"/>
    </row>
    <row r="67" spans="1:4" x14ac:dyDescent="0.3">
      <c r="A67" s="25" t="s">
        <v>548</v>
      </c>
      <c r="C67" s="298"/>
      <c r="D67" s="298"/>
    </row>
    <row r="68" spans="1:4" x14ac:dyDescent="0.3">
      <c r="A68" s="25" t="s">
        <v>549</v>
      </c>
      <c r="C68" s="298"/>
      <c r="D68" s="298"/>
    </row>
    <row r="69" spans="1:4" x14ac:dyDescent="0.3">
      <c r="A69" s="25" t="s">
        <v>550</v>
      </c>
      <c r="C69" s="298"/>
      <c r="D69" s="298"/>
    </row>
    <row r="70" spans="1:4" x14ac:dyDescent="0.3">
      <c r="A70" s="25" t="s">
        <v>86</v>
      </c>
      <c r="D70" s="298"/>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759DB-7D57-47AC-BA2F-3E9361E55096}">
  <dimension ref="A1:E70"/>
  <sheetViews>
    <sheetView topLeftCell="B49" workbookViewId="0">
      <selection activeCell="B7" sqref="B7"/>
    </sheetView>
  </sheetViews>
  <sheetFormatPr baseColWidth="10" defaultColWidth="11.44140625" defaultRowHeight="13.8" x14ac:dyDescent="0.3"/>
  <cols>
    <col min="1" max="1" width="60.6640625" style="25" customWidth="1"/>
    <col min="2" max="3" width="11.5546875" style="25" bestFit="1" customWidth="1"/>
    <col min="4" max="16384" width="11.44140625" style="25"/>
  </cols>
  <sheetData>
    <row r="1" spans="1:5" x14ac:dyDescent="0.3">
      <c r="A1" s="842" t="s">
        <v>558</v>
      </c>
      <c r="B1" s="842"/>
      <c r="C1" s="842"/>
    </row>
    <row r="2" spans="1:5" x14ac:dyDescent="0.3">
      <c r="A2" s="842" t="s">
        <v>494</v>
      </c>
      <c r="B2" s="842"/>
      <c r="C2" s="842"/>
    </row>
    <row r="3" spans="1:5" x14ac:dyDescent="0.3">
      <c r="A3" s="842" t="s">
        <v>557</v>
      </c>
      <c r="B3" s="842"/>
      <c r="C3" s="842"/>
    </row>
    <row r="4" spans="1:5" x14ac:dyDescent="0.3">
      <c r="A4" s="842" t="s">
        <v>303</v>
      </c>
      <c r="B4" s="842"/>
      <c r="C4" s="842"/>
    </row>
    <row r="5" spans="1:5" x14ac:dyDescent="0.3">
      <c r="A5" s="843" t="s">
        <v>304</v>
      </c>
      <c r="B5" s="843"/>
      <c r="C5" s="843"/>
    </row>
    <row r="6" spans="1:5" x14ac:dyDescent="0.3">
      <c r="A6" s="292"/>
      <c r="B6" s="292"/>
      <c r="C6" s="292"/>
    </row>
    <row r="7" spans="1:5" x14ac:dyDescent="0.3">
      <c r="A7" s="551"/>
      <c r="B7" s="29">
        <v>2020</v>
      </c>
      <c r="C7" s="29">
        <v>2021</v>
      </c>
    </row>
    <row r="8" spans="1:5" x14ac:dyDescent="0.3">
      <c r="A8" s="294" t="s">
        <v>222</v>
      </c>
      <c r="B8" s="296"/>
      <c r="C8" s="296"/>
    </row>
    <row r="9" spans="1:5" x14ac:dyDescent="0.3">
      <c r="A9" s="294" t="s">
        <v>496</v>
      </c>
      <c r="B9" s="304">
        <v>41049838.36741218</v>
      </c>
      <c r="C9" s="304">
        <v>48969423.959139742</v>
      </c>
      <c r="D9" s="298"/>
      <c r="E9" s="298"/>
    </row>
    <row r="10" spans="1:5" x14ac:dyDescent="0.3">
      <c r="A10" s="294" t="s">
        <v>497</v>
      </c>
      <c r="B10" s="304">
        <v>33271558.762049999</v>
      </c>
      <c r="C10" s="304">
        <v>40305982.910000011</v>
      </c>
      <c r="D10" s="298"/>
      <c r="E10" s="298"/>
    </row>
    <row r="11" spans="1:5" x14ac:dyDescent="0.3">
      <c r="A11" s="299" t="s">
        <v>498</v>
      </c>
      <c r="B11" s="295">
        <v>1378557.5226861848</v>
      </c>
      <c r="C11" s="295">
        <v>1673142.8130000001</v>
      </c>
      <c r="D11" s="298"/>
      <c r="E11" s="298"/>
    </row>
    <row r="12" spans="1:5" x14ac:dyDescent="0.3">
      <c r="A12" s="299" t="s">
        <v>499</v>
      </c>
      <c r="B12" s="295">
        <v>31893001.239363816</v>
      </c>
      <c r="C12" s="295">
        <v>38632840.09700001</v>
      </c>
      <c r="D12" s="298"/>
      <c r="E12" s="298"/>
    </row>
    <row r="13" spans="1:5" x14ac:dyDescent="0.3">
      <c r="A13" s="299" t="s">
        <v>500</v>
      </c>
      <c r="B13" s="295">
        <v>1049846.1682861913</v>
      </c>
      <c r="C13" s="295">
        <v>1530952.5</v>
      </c>
      <c r="D13" s="298"/>
      <c r="E13" s="298"/>
    </row>
    <row r="14" spans="1:5" x14ac:dyDescent="0.3">
      <c r="A14" s="299" t="s">
        <v>501</v>
      </c>
      <c r="B14" s="295">
        <v>3198012.4455599999</v>
      </c>
      <c r="C14" s="295">
        <v>3322277.8782559112</v>
      </c>
      <c r="D14" s="298"/>
      <c r="E14" s="298"/>
    </row>
    <row r="15" spans="1:5" x14ac:dyDescent="0.3">
      <c r="A15" s="299" t="s">
        <v>502</v>
      </c>
      <c r="B15" s="295">
        <v>117208.43079</v>
      </c>
      <c r="C15" s="295">
        <v>127274.28906886645</v>
      </c>
      <c r="D15" s="298"/>
      <c r="E15" s="298"/>
    </row>
    <row r="16" spans="1:5" x14ac:dyDescent="0.3">
      <c r="A16" s="299" t="s">
        <v>503</v>
      </c>
      <c r="B16" s="295">
        <v>887719.16077391896</v>
      </c>
      <c r="C16" s="295">
        <v>1299549.2373057487</v>
      </c>
      <c r="D16" s="298"/>
      <c r="E16" s="298"/>
    </row>
    <row r="17" spans="1:5" x14ac:dyDescent="0.3">
      <c r="A17" s="299" t="s">
        <v>504</v>
      </c>
      <c r="B17" s="295">
        <v>802327.64875561011</v>
      </c>
      <c r="C17" s="295">
        <v>823480.94476049975</v>
      </c>
      <c r="D17" s="298"/>
      <c r="E17" s="298"/>
    </row>
    <row r="18" spans="1:5" x14ac:dyDescent="0.3">
      <c r="A18" s="299" t="s">
        <v>505</v>
      </c>
      <c r="B18" s="295">
        <v>1723165.7511964692</v>
      </c>
      <c r="C18" s="295">
        <v>1559906.1997487138</v>
      </c>
      <c r="D18" s="298"/>
      <c r="E18" s="298"/>
    </row>
    <row r="19" spans="1:5" x14ac:dyDescent="0.3">
      <c r="A19" s="294" t="s">
        <v>506</v>
      </c>
      <c r="B19" s="304">
        <v>49095299.357377604</v>
      </c>
      <c r="C19" s="304">
        <v>46583068.716499999</v>
      </c>
      <c r="D19" s="298"/>
      <c r="E19" s="298"/>
    </row>
    <row r="20" spans="1:5" x14ac:dyDescent="0.3">
      <c r="A20" s="299" t="s">
        <v>507</v>
      </c>
      <c r="B20" s="295">
        <v>10934300.2070213</v>
      </c>
      <c r="C20" s="295">
        <v>10431623.725099999</v>
      </c>
      <c r="D20" s="298"/>
      <c r="E20" s="298"/>
    </row>
    <row r="21" spans="1:5" x14ac:dyDescent="0.3">
      <c r="A21" s="299" t="s">
        <v>508</v>
      </c>
      <c r="B21" s="295">
        <v>4500781.6945164995</v>
      </c>
      <c r="C21" s="295">
        <v>4083681.1564999996</v>
      </c>
      <c r="D21" s="298"/>
      <c r="E21" s="298"/>
    </row>
    <row r="22" spans="1:5" x14ac:dyDescent="0.3">
      <c r="A22" s="299" t="s">
        <v>509</v>
      </c>
      <c r="B22" s="295">
        <v>1960001.6396269</v>
      </c>
      <c r="C22" s="295">
        <v>2026091.5630999999</v>
      </c>
      <c r="D22" s="298"/>
      <c r="E22" s="298"/>
    </row>
    <row r="23" spans="1:5" x14ac:dyDescent="0.3">
      <c r="A23" s="299" t="s">
        <v>510</v>
      </c>
      <c r="B23" s="295">
        <v>22774118.531307701</v>
      </c>
      <c r="C23" s="295">
        <v>22572241.670499999</v>
      </c>
      <c r="D23" s="298"/>
      <c r="E23" s="298"/>
    </row>
    <row r="24" spans="1:5" x14ac:dyDescent="0.3">
      <c r="A24" s="299" t="s">
        <v>511</v>
      </c>
      <c r="B24" s="295">
        <v>8807699.5469918996</v>
      </c>
      <c r="C24" s="295">
        <v>7464141.8096000003</v>
      </c>
      <c r="D24" s="298"/>
      <c r="E24" s="298"/>
    </row>
    <row r="25" spans="1:5" x14ac:dyDescent="0.3">
      <c r="A25" s="299" t="s">
        <v>263</v>
      </c>
      <c r="B25" s="295">
        <v>118397.73791329999</v>
      </c>
      <c r="C25" s="295">
        <v>5288.7916999999998</v>
      </c>
      <c r="D25" s="298"/>
      <c r="E25" s="298"/>
    </row>
    <row r="26" spans="1:5" x14ac:dyDescent="0.3">
      <c r="A26" s="294" t="s">
        <v>512</v>
      </c>
      <c r="B26" s="304">
        <v>-8045460.9899654184</v>
      </c>
      <c r="C26" s="304">
        <v>2386355.2426397428</v>
      </c>
      <c r="D26" s="298"/>
      <c r="E26" s="298"/>
    </row>
    <row r="27" spans="1:5" x14ac:dyDescent="0.3">
      <c r="A27" s="294" t="s">
        <v>38</v>
      </c>
      <c r="B27" s="304">
        <v>0</v>
      </c>
      <c r="C27" s="304">
        <v>0</v>
      </c>
      <c r="D27" s="298"/>
      <c r="E27" s="298"/>
    </row>
    <row r="28" spans="1:5" x14ac:dyDescent="0.3">
      <c r="A28" s="294" t="s">
        <v>513</v>
      </c>
      <c r="B28" s="304">
        <v>7002468.2150339</v>
      </c>
      <c r="C28" s="304">
        <v>9429447.1056999993</v>
      </c>
      <c r="D28" s="298"/>
      <c r="E28" s="298"/>
    </row>
    <row r="29" spans="1:5" x14ac:dyDescent="0.3">
      <c r="A29" s="299" t="s">
        <v>514</v>
      </c>
      <c r="B29" s="295">
        <v>15128.142674799999</v>
      </c>
      <c r="C29" s="295">
        <v>18896.141</v>
      </c>
      <c r="D29" s="298"/>
      <c r="E29" s="298"/>
    </row>
    <row r="30" spans="1:5" x14ac:dyDescent="0.3">
      <c r="A30" s="299" t="s">
        <v>515</v>
      </c>
      <c r="B30" s="295">
        <v>3694619.8440087005</v>
      </c>
      <c r="C30" s="295">
        <v>5584164.4873000002</v>
      </c>
      <c r="D30" s="298"/>
      <c r="E30" s="298"/>
    </row>
    <row r="31" spans="1:5" x14ac:dyDescent="0.3">
      <c r="A31" s="299" t="s">
        <v>516</v>
      </c>
      <c r="B31" s="295">
        <v>3322976.5136999995</v>
      </c>
      <c r="C31" s="295">
        <v>3864178.7593999994</v>
      </c>
      <c r="D31" s="298"/>
      <c r="E31" s="298"/>
    </row>
    <row r="32" spans="1:5" x14ac:dyDescent="0.3">
      <c r="A32" s="294" t="s">
        <v>517</v>
      </c>
      <c r="B32" s="304">
        <v>41064966.510086983</v>
      </c>
      <c r="C32" s="304">
        <v>48988320.100139745</v>
      </c>
      <c r="D32" s="298"/>
      <c r="E32" s="298"/>
    </row>
    <row r="33" spans="1:5" x14ac:dyDescent="0.3">
      <c r="A33" s="294" t="s">
        <v>518</v>
      </c>
      <c r="B33" s="304">
        <v>56112895.715086304</v>
      </c>
      <c r="C33" s="304">
        <v>56031411.963200003</v>
      </c>
      <c r="D33" s="298"/>
      <c r="E33" s="298"/>
    </row>
    <row r="34" spans="1:5" x14ac:dyDescent="0.3">
      <c r="A34" s="294" t="s">
        <v>519</v>
      </c>
      <c r="B34" s="304">
        <v>-15047929.204999322</v>
      </c>
      <c r="C34" s="304">
        <v>-7043091.8630602583</v>
      </c>
      <c r="D34" s="298"/>
      <c r="E34" s="298"/>
    </row>
    <row r="35" spans="1:5" x14ac:dyDescent="0.3">
      <c r="A35" s="354" t="s">
        <v>520</v>
      </c>
      <c r="B35" s="355">
        <v>0</v>
      </c>
      <c r="C35" s="355">
        <v>0</v>
      </c>
      <c r="D35" s="298"/>
      <c r="E35" s="298"/>
    </row>
    <row r="36" spans="1:5" x14ac:dyDescent="0.3">
      <c r="A36" s="294" t="s">
        <v>521</v>
      </c>
      <c r="B36" s="304">
        <v>-6588134.0424998114</v>
      </c>
      <c r="C36" s="304">
        <v>1737365.0681520803</v>
      </c>
      <c r="D36" s="298"/>
      <c r="E36" s="298"/>
    </row>
    <row r="37" spans="1:5" x14ac:dyDescent="0.3">
      <c r="A37" s="299" t="s">
        <v>522</v>
      </c>
      <c r="B37" s="295">
        <v>752439.82017059019</v>
      </c>
      <c r="C37" s="295">
        <v>387994.00950000004</v>
      </c>
      <c r="D37" s="298"/>
      <c r="E37" s="298"/>
    </row>
    <row r="38" spans="1:5" x14ac:dyDescent="0.3">
      <c r="A38" s="299" t="s">
        <v>523</v>
      </c>
      <c r="B38" s="295">
        <v>2250643.1174487001</v>
      </c>
      <c r="C38" s="295">
        <v>1410864.4435000001</v>
      </c>
      <c r="D38" s="298"/>
      <c r="E38" s="298"/>
    </row>
    <row r="39" spans="1:5" x14ac:dyDescent="0.3">
      <c r="A39" s="299" t="s">
        <v>524</v>
      </c>
      <c r="B39" s="295">
        <v>1498203.2972781099</v>
      </c>
      <c r="C39" s="295">
        <v>1022870.434</v>
      </c>
      <c r="D39" s="298"/>
      <c r="E39" s="298"/>
    </row>
    <row r="40" spans="1:5" x14ac:dyDescent="0.3">
      <c r="A40" s="299" t="s">
        <v>525</v>
      </c>
      <c r="B40" s="295">
        <v>-6996662.3991758414</v>
      </c>
      <c r="C40" s="295">
        <v>-67074.327247928828</v>
      </c>
      <c r="D40" s="298"/>
      <c r="E40" s="298"/>
    </row>
    <row r="41" spans="1:5" x14ac:dyDescent="0.3">
      <c r="A41" s="299" t="s">
        <v>526</v>
      </c>
      <c r="B41" s="295">
        <v>8765762.763385199</v>
      </c>
      <c r="C41" s="295">
        <v>15969903.755600002</v>
      </c>
      <c r="D41" s="298"/>
      <c r="E41" s="298"/>
    </row>
    <row r="42" spans="1:5" x14ac:dyDescent="0.3">
      <c r="A42" s="299" t="s">
        <v>527</v>
      </c>
      <c r="B42" s="295">
        <v>15762425.16256104</v>
      </c>
      <c r="C42" s="295">
        <v>16036978.08284793</v>
      </c>
      <c r="D42" s="298"/>
      <c r="E42" s="298"/>
    </row>
    <row r="43" spans="1:5" x14ac:dyDescent="0.3">
      <c r="A43" s="299" t="s">
        <v>528</v>
      </c>
      <c r="B43" s="295">
        <v>661545.63332729996</v>
      </c>
      <c r="C43" s="295">
        <v>0</v>
      </c>
      <c r="D43" s="298"/>
      <c r="E43" s="298"/>
    </row>
    <row r="44" spans="1:5" x14ac:dyDescent="0.3">
      <c r="A44" s="299" t="s">
        <v>529</v>
      </c>
      <c r="B44" s="295">
        <v>-1005457.0968218604</v>
      </c>
      <c r="C44" s="295">
        <v>1416445.3859000092</v>
      </c>
      <c r="D44" s="298"/>
      <c r="E44" s="298"/>
    </row>
    <row r="45" spans="1:5" x14ac:dyDescent="0.3">
      <c r="A45" s="299" t="s">
        <v>530</v>
      </c>
      <c r="B45" s="295">
        <v>0</v>
      </c>
      <c r="C45" s="295">
        <v>0</v>
      </c>
      <c r="D45" s="298"/>
      <c r="E45" s="298"/>
    </row>
    <row r="46" spans="1:5" x14ac:dyDescent="0.3">
      <c r="A46" s="299" t="s">
        <v>531</v>
      </c>
      <c r="B46" s="295">
        <v>0</v>
      </c>
      <c r="C46" s="295">
        <v>0</v>
      </c>
      <c r="D46" s="298"/>
      <c r="E46" s="298"/>
    </row>
    <row r="47" spans="1:5" x14ac:dyDescent="0.3">
      <c r="A47" s="299" t="s">
        <v>532</v>
      </c>
      <c r="B47" s="295">
        <v>0</v>
      </c>
      <c r="C47" s="295">
        <v>0</v>
      </c>
      <c r="D47" s="298"/>
      <c r="E47" s="298"/>
    </row>
    <row r="48" spans="1:5" x14ac:dyDescent="0.3">
      <c r="A48" s="299" t="s">
        <v>533</v>
      </c>
      <c r="B48" s="295">
        <v>0</v>
      </c>
      <c r="C48" s="295">
        <v>0</v>
      </c>
      <c r="D48" s="298"/>
      <c r="E48" s="298"/>
    </row>
    <row r="49" spans="1:5" x14ac:dyDescent="0.3">
      <c r="A49" s="299" t="s">
        <v>534</v>
      </c>
      <c r="B49" s="295">
        <v>0</v>
      </c>
      <c r="C49" s="295">
        <v>0</v>
      </c>
      <c r="D49" s="298"/>
      <c r="E49" s="298"/>
    </row>
    <row r="50" spans="1:5" x14ac:dyDescent="0.3">
      <c r="A50" s="299" t="s">
        <v>535</v>
      </c>
      <c r="B50" s="295">
        <v>0</v>
      </c>
      <c r="C50" s="295">
        <v>0</v>
      </c>
      <c r="D50" s="298"/>
      <c r="E50" s="298"/>
    </row>
    <row r="51" spans="1:5" x14ac:dyDescent="0.3">
      <c r="A51" s="299" t="s">
        <v>536</v>
      </c>
      <c r="B51" s="295">
        <v>0</v>
      </c>
      <c r="C51" s="295">
        <v>0</v>
      </c>
      <c r="D51" s="298"/>
      <c r="E51" s="298"/>
    </row>
    <row r="52" spans="1:5" x14ac:dyDescent="0.3">
      <c r="A52" s="294" t="s">
        <v>537</v>
      </c>
      <c r="B52" s="304">
        <v>8459795.2654995006</v>
      </c>
      <c r="C52" s="304">
        <v>8780456.9312123246</v>
      </c>
      <c r="D52" s="298"/>
      <c r="E52" s="298"/>
    </row>
    <row r="53" spans="1:5" x14ac:dyDescent="0.3">
      <c r="A53" s="299" t="s">
        <v>538</v>
      </c>
      <c r="B53" s="295">
        <v>3375695.3527567005</v>
      </c>
      <c r="C53" s="295">
        <v>-266760.85553125013</v>
      </c>
      <c r="D53" s="298"/>
      <c r="E53" s="298"/>
    </row>
    <row r="54" spans="1:5" x14ac:dyDescent="0.3">
      <c r="A54" s="299" t="s">
        <v>539</v>
      </c>
      <c r="B54" s="295">
        <v>4808719.3086797008</v>
      </c>
      <c r="C54" s="295">
        <v>150757.492</v>
      </c>
      <c r="D54" s="298"/>
      <c r="E54" s="298"/>
    </row>
    <row r="55" spans="1:5" x14ac:dyDescent="0.3">
      <c r="A55" s="299" t="s">
        <v>540</v>
      </c>
      <c r="B55" s="295">
        <v>4794997.7815497005</v>
      </c>
      <c r="C55" s="295">
        <v>0</v>
      </c>
      <c r="D55" s="298"/>
      <c r="E55" s="298"/>
    </row>
    <row r="56" spans="1:5" x14ac:dyDescent="0.3">
      <c r="A56" s="299" t="s">
        <v>541</v>
      </c>
      <c r="B56" s="295">
        <v>13721.527130000284</v>
      </c>
      <c r="C56" s="295">
        <v>150757.492</v>
      </c>
      <c r="D56" s="298"/>
      <c r="E56" s="298"/>
    </row>
    <row r="57" spans="1:5" x14ac:dyDescent="0.3">
      <c r="A57" s="299" t="s">
        <v>542</v>
      </c>
      <c r="B57" s="295">
        <v>1433023.9559229999</v>
      </c>
      <c r="C57" s="295">
        <v>417518.3475312501</v>
      </c>
      <c r="D57" s="298"/>
      <c r="E57" s="298"/>
    </row>
    <row r="58" spans="1:5" x14ac:dyDescent="0.3">
      <c r="A58" s="299" t="s">
        <v>543</v>
      </c>
      <c r="B58" s="295">
        <v>5527790.2657328006</v>
      </c>
      <c r="C58" s="295">
        <v>9403372.2007435746</v>
      </c>
      <c r="D58" s="298"/>
      <c r="E58" s="298"/>
    </row>
    <row r="59" spans="1:5" x14ac:dyDescent="0.3">
      <c r="A59" s="299" t="s">
        <v>539</v>
      </c>
      <c r="B59" s="295">
        <v>13613343.082320001</v>
      </c>
      <c r="C59" s="295">
        <v>13950364.92131</v>
      </c>
      <c r="D59" s="298"/>
      <c r="E59" s="298"/>
    </row>
    <row r="60" spans="1:5" x14ac:dyDescent="0.3">
      <c r="A60" s="299" t="s">
        <v>540</v>
      </c>
      <c r="B60" s="295">
        <v>13613343.082320001</v>
      </c>
      <c r="C60" s="295">
        <v>13950364.92131</v>
      </c>
      <c r="D60" s="298"/>
      <c r="E60" s="298"/>
    </row>
    <row r="61" spans="1:5" x14ac:dyDescent="0.3">
      <c r="A61" s="299" t="s">
        <v>541</v>
      </c>
      <c r="B61" s="295">
        <v>0</v>
      </c>
      <c r="C61" s="295">
        <v>0</v>
      </c>
      <c r="D61" s="298"/>
      <c r="E61" s="298"/>
    </row>
    <row r="62" spans="1:5" x14ac:dyDescent="0.3">
      <c r="A62" s="299" t="s">
        <v>542</v>
      </c>
      <c r="B62" s="295">
        <v>8085552.8165872004</v>
      </c>
      <c r="C62" s="295">
        <v>4546992.7205664245</v>
      </c>
      <c r="D62" s="298"/>
      <c r="E62" s="298"/>
    </row>
    <row r="63" spans="1:5" x14ac:dyDescent="0.3">
      <c r="A63" s="299" t="s">
        <v>544</v>
      </c>
      <c r="B63" s="295">
        <v>-443690.35298999998</v>
      </c>
      <c r="C63" s="295">
        <v>-356154.41399999999</v>
      </c>
      <c r="D63" s="298"/>
      <c r="E63" s="298"/>
    </row>
    <row r="64" spans="1:5" x14ac:dyDescent="0.3">
      <c r="A64" s="301" t="s">
        <v>545</v>
      </c>
      <c r="B64" s="306">
        <v>-15047929.307999313</v>
      </c>
      <c r="C64" s="306">
        <v>-7043091.8630602444</v>
      </c>
      <c r="D64" s="298"/>
      <c r="E64" s="298"/>
    </row>
    <row r="65" spans="1:3" x14ac:dyDescent="0.3">
      <c r="A65" s="299" t="s">
        <v>546</v>
      </c>
      <c r="B65" s="303"/>
      <c r="C65" s="303"/>
    </row>
    <row r="66" spans="1:3" x14ac:dyDescent="0.3">
      <c r="A66" s="299" t="s">
        <v>547</v>
      </c>
      <c r="B66" s="307"/>
      <c r="C66" s="308"/>
    </row>
    <row r="67" spans="1:3" x14ac:dyDescent="0.3">
      <c r="A67" s="25" t="s">
        <v>548</v>
      </c>
      <c r="C67" s="298"/>
    </row>
    <row r="68" spans="1:3" x14ac:dyDescent="0.3">
      <c r="A68" s="25" t="s">
        <v>549</v>
      </c>
      <c r="C68" s="298"/>
    </row>
    <row r="69" spans="1:3" x14ac:dyDescent="0.3">
      <c r="A69" s="25" t="s">
        <v>550</v>
      </c>
      <c r="C69" s="298"/>
    </row>
    <row r="70" spans="1:3" x14ac:dyDescent="0.3">
      <c r="A70" s="25" t="s">
        <v>86</v>
      </c>
    </row>
  </sheetData>
  <mergeCells count="5">
    <mergeCell ref="A1:C1"/>
    <mergeCell ref="A2:C2"/>
    <mergeCell ref="A3:C3"/>
    <mergeCell ref="A4:C4"/>
    <mergeCell ref="A5:C5"/>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357F1-2BD0-439A-8274-7E307233BC05}">
  <dimension ref="A1:E40"/>
  <sheetViews>
    <sheetView topLeftCell="A22" workbookViewId="0">
      <selection activeCell="C18" sqref="C18"/>
    </sheetView>
  </sheetViews>
  <sheetFormatPr baseColWidth="10" defaultColWidth="11.44140625" defaultRowHeight="13.8" x14ac:dyDescent="0.3"/>
  <cols>
    <col min="1" max="1" width="55.33203125" style="25" customWidth="1"/>
    <col min="2" max="3" width="11.44140625" style="25" customWidth="1"/>
    <col min="4" max="16384" width="11.44140625" style="25"/>
  </cols>
  <sheetData>
    <row r="1" spans="1:5" x14ac:dyDescent="0.3">
      <c r="A1" s="842" t="s">
        <v>559</v>
      </c>
      <c r="B1" s="842"/>
      <c r="C1" s="842"/>
    </row>
    <row r="2" spans="1:5" x14ac:dyDescent="0.3">
      <c r="A2" s="842" t="s">
        <v>494</v>
      </c>
      <c r="B2" s="842"/>
      <c r="C2" s="842"/>
    </row>
    <row r="3" spans="1:5" x14ac:dyDescent="0.3">
      <c r="A3" s="842" t="s">
        <v>557</v>
      </c>
      <c r="B3" s="842"/>
      <c r="C3" s="842"/>
    </row>
    <row r="4" spans="1:5" x14ac:dyDescent="0.3">
      <c r="A4" s="842" t="s">
        <v>303</v>
      </c>
      <c r="B4" s="842"/>
      <c r="C4" s="842"/>
    </row>
    <row r="5" spans="1:5" x14ac:dyDescent="0.3">
      <c r="A5" s="843" t="s">
        <v>555</v>
      </c>
      <c r="B5" s="843"/>
      <c r="C5" s="843"/>
    </row>
    <row r="6" spans="1:5" x14ac:dyDescent="0.3">
      <c r="A6" s="292"/>
      <c r="B6" s="292"/>
      <c r="C6" s="292"/>
    </row>
    <row r="7" spans="1:5" x14ac:dyDescent="0.3">
      <c r="A7" s="551"/>
      <c r="B7" s="29">
        <v>2020</v>
      </c>
      <c r="C7" s="29">
        <v>2021</v>
      </c>
    </row>
    <row r="8" spans="1:5" x14ac:dyDescent="0.3">
      <c r="A8" s="294" t="s">
        <v>222</v>
      </c>
      <c r="B8" s="296"/>
      <c r="C8" s="296"/>
    </row>
    <row r="9" spans="1:5" x14ac:dyDescent="0.3">
      <c r="A9" s="294" t="s">
        <v>496</v>
      </c>
      <c r="B9" s="310">
        <v>20.199757205053196</v>
      </c>
      <c r="C9" s="310">
        <v>22.770336746962304</v>
      </c>
      <c r="D9" s="298"/>
      <c r="E9" s="298"/>
    </row>
    <row r="10" spans="1:5" x14ac:dyDescent="0.3">
      <c r="A10" s="294" t="s">
        <v>497</v>
      </c>
      <c r="B10" s="310">
        <v>16.372230331620631</v>
      </c>
      <c r="C10" s="310">
        <v>18.741915456138656</v>
      </c>
      <c r="D10" s="298"/>
      <c r="E10" s="298"/>
    </row>
    <row r="11" spans="1:5" x14ac:dyDescent="0.3">
      <c r="A11" s="299" t="s">
        <v>498</v>
      </c>
      <c r="B11" s="311">
        <v>0.67835899869381155</v>
      </c>
      <c r="C11" s="311">
        <v>0.77799619022594391</v>
      </c>
      <c r="D11" s="298"/>
      <c r="E11" s="298"/>
    </row>
    <row r="12" spans="1:5" x14ac:dyDescent="0.3">
      <c r="A12" s="299" t="s">
        <v>499</v>
      </c>
      <c r="B12" s="311">
        <v>15.69387133292682</v>
      </c>
      <c r="C12" s="311">
        <v>17.963919265912711</v>
      </c>
      <c r="D12" s="298"/>
      <c r="E12" s="298"/>
    </row>
    <row r="13" spans="1:5" x14ac:dyDescent="0.3">
      <c r="A13" s="299" t="s">
        <v>500</v>
      </c>
      <c r="B13" s="311">
        <v>0.51660709385086334</v>
      </c>
      <c r="C13" s="311">
        <v>0.71187898795157079</v>
      </c>
      <c r="D13" s="298"/>
      <c r="E13" s="298"/>
    </row>
    <row r="14" spans="1:5" x14ac:dyDescent="0.3">
      <c r="A14" s="299" t="s">
        <v>501</v>
      </c>
      <c r="B14" s="311">
        <v>1.5736742824871388</v>
      </c>
      <c r="C14" s="311">
        <v>1.5448289961097488</v>
      </c>
      <c r="D14" s="298"/>
      <c r="E14" s="298"/>
    </row>
    <row r="15" spans="1:5" x14ac:dyDescent="0.3">
      <c r="A15" s="299" t="s">
        <v>502</v>
      </c>
      <c r="B15" s="311">
        <v>5.7675789686490182E-2</v>
      </c>
      <c r="C15" s="311">
        <v>5.918138681285038E-2</v>
      </c>
      <c r="D15" s="298"/>
      <c r="E15" s="298"/>
    </row>
    <row r="16" spans="1:5" x14ac:dyDescent="0.3">
      <c r="A16" s="299" t="s">
        <v>503</v>
      </c>
      <c r="B16" s="311">
        <v>0.43682782264356018</v>
      </c>
      <c r="C16" s="311">
        <v>0.6042785754923502</v>
      </c>
      <c r="D16" s="298"/>
      <c r="E16" s="298"/>
    </row>
    <row r="17" spans="1:5" x14ac:dyDescent="0.3">
      <c r="A17" s="299" t="s">
        <v>504</v>
      </c>
      <c r="B17" s="311">
        <v>0.39480846571689471</v>
      </c>
      <c r="C17" s="311">
        <v>0.38291114946643212</v>
      </c>
      <c r="D17" s="298"/>
      <c r="E17" s="298"/>
    </row>
    <row r="18" spans="1:5" x14ac:dyDescent="0.3">
      <c r="A18" s="299" t="s">
        <v>505</v>
      </c>
      <c r="B18" s="311">
        <v>0.84793341904761488</v>
      </c>
      <c r="C18" s="311">
        <v>0.72534219499069708</v>
      </c>
      <c r="D18" s="298"/>
      <c r="E18" s="298"/>
    </row>
    <row r="19" spans="1:5" x14ac:dyDescent="0.3">
      <c r="A19" s="294" t="s">
        <v>506</v>
      </c>
      <c r="B19" s="310">
        <v>24.158758386627721</v>
      </c>
      <c r="C19" s="310">
        <v>21.660703263870367</v>
      </c>
      <c r="D19" s="298"/>
      <c r="E19" s="298"/>
    </row>
    <row r="20" spans="1:5" x14ac:dyDescent="0.3">
      <c r="A20" s="299" t="s">
        <v>507</v>
      </c>
      <c r="B20" s="311">
        <v>5.3805378577162211</v>
      </c>
      <c r="C20" s="311">
        <v>4.8506101529053209</v>
      </c>
      <c r="D20" s="298"/>
      <c r="E20" s="298"/>
    </row>
    <row r="21" spans="1:5" x14ac:dyDescent="0.3">
      <c r="A21" s="299" t="s">
        <v>508</v>
      </c>
      <c r="B21" s="311">
        <v>2.2147394746955857</v>
      </c>
      <c r="C21" s="311">
        <v>1.8988745952641377</v>
      </c>
      <c r="D21" s="298"/>
      <c r="E21" s="298"/>
    </row>
    <row r="22" spans="1:5" x14ac:dyDescent="0.3">
      <c r="A22" s="299" t="s">
        <v>509</v>
      </c>
      <c r="B22" s="311">
        <v>0.96447535036824128</v>
      </c>
      <c r="C22" s="311">
        <v>0.9421141488301199</v>
      </c>
      <c r="D22" s="298"/>
      <c r="E22" s="298"/>
    </row>
    <row r="23" spans="1:5" x14ac:dyDescent="0.3">
      <c r="A23" s="299" t="s">
        <v>510</v>
      </c>
      <c r="B23" s="311">
        <v>11.206662028095067</v>
      </c>
      <c r="C23" s="311">
        <v>10.495887074349996</v>
      </c>
      <c r="D23" s="298"/>
      <c r="E23" s="298"/>
    </row>
    <row r="24" spans="1:5" x14ac:dyDescent="0.3">
      <c r="A24" s="299" t="s">
        <v>511</v>
      </c>
      <c r="B24" s="311">
        <v>4.3340826531860754</v>
      </c>
      <c r="C24" s="311">
        <v>3.4707580524837014</v>
      </c>
      <c r="D24" s="298"/>
      <c r="E24" s="298"/>
    </row>
    <row r="25" spans="1:5" x14ac:dyDescent="0.3">
      <c r="A25" s="299" t="s">
        <v>263</v>
      </c>
      <c r="B25" s="311">
        <v>5.8261022566529291E-2</v>
      </c>
      <c r="C25" s="311">
        <v>2.4592400370897645E-3</v>
      </c>
      <c r="D25" s="298"/>
      <c r="E25" s="298"/>
    </row>
    <row r="26" spans="1:5" x14ac:dyDescent="0.3">
      <c r="A26" s="294" t="s">
        <v>512</v>
      </c>
      <c r="B26" s="310">
        <v>-3.9590011815745259</v>
      </c>
      <c r="C26" s="310">
        <v>1.1096334830919348</v>
      </c>
      <c r="D26" s="298"/>
      <c r="E26" s="298"/>
    </row>
    <row r="27" spans="1:5" x14ac:dyDescent="0.3">
      <c r="A27" s="294" t="s">
        <v>38</v>
      </c>
      <c r="B27" s="310"/>
      <c r="C27" s="310"/>
      <c r="D27" s="298"/>
      <c r="E27" s="298"/>
    </row>
    <row r="28" spans="1:5" x14ac:dyDescent="0.3">
      <c r="A28" s="294" t="s">
        <v>513</v>
      </c>
      <c r="B28" s="310">
        <v>3.4457664976356397</v>
      </c>
      <c r="C28" s="310">
        <v>4.3846071400311795</v>
      </c>
      <c r="D28" s="298"/>
      <c r="E28" s="298"/>
    </row>
    <row r="29" spans="1:5" x14ac:dyDescent="0.3">
      <c r="A29" s="299" t="s">
        <v>514</v>
      </c>
      <c r="B29" s="311">
        <v>7.4442390310836271E-3</v>
      </c>
      <c r="C29" s="311">
        <v>8.7865336979887892E-3</v>
      </c>
      <c r="D29" s="298"/>
      <c r="E29" s="298"/>
    </row>
    <row r="30" spans="1:5" x14ac:dyDescent="0.3">
      <c r="A30" s="299" t="s">
        <v>515</v>
      </c>
      <c r="B30" s="311">
        <v>1.8180442793946137</v>
      </c>
      <c r="C30" s="311">
        <v>2.5965856966654592</v>
      </c>
      <c r="D30" s="298"/>
      <c r="E30" s="298"/>
    </row>
    <row r="31" spans="1:5" x14ac:dyDescent="0.3">
      <c r="A31" s="299" t="s">
        <v>516</v>
      </c>
      <c r="B31" s="311">
        <v>1.6351664572721094</v>
      </c>
      <c r="C31" s="311">
        <v>1.7968079770637091</v>
      </c>
      <c r="D31" s="298"/>
      <c r="E31" s="298"/>
    </row>
    <row r="32" spans="1:5" x14ac:dyDescent="0.3">
      <c r="A32" s="294" t="s">
        <v>517</v>
      </c>
      <c r="B32" s="310">
        <v>20.207201444084276</v>
      </c>
      <c r="C32" s="310">
        <v>22.779123280660293</v>
      </c>
      <c r="D32" s="298"/>
      <c r="E32" s="298"/>
    </row>
    <row r="33" spans="1:5" x14ac:dyDescent="0.3">
      <c r="A33" s="294" t="s">
        <v>518</v>
      </c>
      <c r="B33" s="310">
        <v>27.611969123294443</v>
      </c>
      <c r="C33" s="310">
        <v>26.054096937599535</v>
      </c>
      <c r="D33" s="298"/>
      <c r="E33" s="298"/>
    </row>
    <row r="34" spans="1:5" x14ac:dyDescent="0.3">
      <c r="A34" s="301" t="s">
        <v>519</v>
      </c>
      <c r="B34" s="312">
        <v>-7.4047676792101669</v>
      </c>
      <c r="C34" s="312">
        <v>-3.2749736569392454</v>
      </c>
      <c r="D34" s="298"/>
      <c r="E34" s="298"/>
    </row>
    <row r="35" spans="1:5" x14ac:dyDescent="0.3">
      <c r="A35" s="299" t="s">
        <v>546</v>
      </c>
      <c r="B35" s="303"/>
      <c r="C35" s="303"/>
    </row>
    <row r="36" spans="1:5" x14ac:dyDescent="0.3">
      <c r="A36" s="299" t="s">
        <v>547</v>
      </c>
    </row>
    <row r="37" spans="1:5" x14ac:dyDescent="0.3">
      <c r="A37" s="25" t="s">
        <v>548</v>
      </c>
      <c r="C37" s="298"/>
    </row>
    <row r="38" spans="1:5" x14ac:dyDescent="0.3">
      <c r="A38" s="25" t="s">
        <v>549</v>
      </c>
      <c r="C38" s="298"/>
    </row>
    <row r="39" spans="1:5" x14ac:dyDescent="0.3">
      <c r="A39" s="25" t="s">
        <v>550</v>
      </c>
      <c r="C39" s="298"/>
    </row>
    <row r="40" spans="1:5" x14ac:dyDescent="0.3">
      <c r="A40" s="25" t="s">
        <v>86</v>
      </c>
    </row>
  </sheetData>
  <mergeCells count="5">
    <mergeCell ref="A1:C1"/>
    <mergeCell ref="A2:C2"/>
    <mergeCell ref="A3:C3"/>
    <mergeCell ref="A4:C4"/>
    <mergeCell ref="A5:C5"/>
  </mergeCells>
  <pageMargins left="0.7" right="0.7" top="0.75" bottom="0.75" header="0.3" footer="0.3"/>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0A942-BA68-4806-AC96-F550886E32EF}">
  <sheetPr codeName="Hoja5"/>
  <dimension ref="A1:I20"/>
  <sheetViews>
    <sheetView topLeftCell="B1" workbookViewId="0">
      <selection activeCell="E12" sqref="E12"/>
    </sheetView>
  </sheetViews>
  <sheetFormatPr baseColWidth="10" defaultColWidth="10.88671875" defaultRowHeight="13.8" x14ac:dyDescent="0.3"/>
  <cols>
    <col min="1" max="1" width="32.109375" style="4" customWidth="1"/>
    <col min="2" max="4" width="10.88671875" style="4"/>
    <col min="5" max="5" width="11.44140625" style="4" bestFit="1" customWidth="1"/>
    <col min="6" max="16384" width="10.88671875" style="4"/>
  </cols>
  <sheetData>
    <row r="1" spans="1:9" ht="13.05" x14ac:dyDescent="0.3">
      <c r="A1" s="24" t="s">
        <v>87</v>
      </c>
    </row>
    <row r="2" spans="1:9" x14ac:dyDescent="0.3">
      <c r="A2" s="24" t="s">
        <v>88</v>
      </c>
    </row>
    <row r="3" spans="1:9" x14ac:dyDescent="0.3">
      <c r="A3" s="4" t="s">
        <v>89</v>
      </c>
    </row>
    <row r="5" spans="1:9" ht="27.6" x14ac:dyDescent="0.3">
      <c r="A5" s="858"/>
      <c r="B5" s="334" t="s">
        <v>90</v>
      </c>
      <c r="C5" s="336" t="s">
        <v>91</v>
      </c>
      <c r="D5" s="861" t="s">
        <v>92</v>
      </c>
      <c r="E5" s="863" t="s">
        <v>20</v>
      </c>
      <c r="F5" s="864"/>
    </row>
    <row r="6" spans="1:9" x14ac:dyDescent="0.3">
      <c r="A6" s="859"/>
      <c r="B6" s="335" t="s">
        <v>93</v>
      </c>
      <c r="C6" s="342" t="s">
        <v>94</v>
      </c>
      <c r="D6" s="862"/>
      <c r="E6" s="865"/>
      <c r="F6" s="866"/>
    </row>
    <row r="7" spans="1:9" ht="27.6" x14ac:dyDescent="0.3">
      <c r="A7" s="860"/>
      <c r="B7" s="140" t="s">
        <v>22</v>
      </c>
      <c r="C7" s="141" t="s">
        <v>23</v>
      </c>
      <c r="D7" s="343" t="s">
        <v>95</v>
      </c>
      <c r="E7" s="337" t="s">
        <v>96</v>
      </c>
      <c r="F7" s="142" t="s">
        <v>46</v>
      </c>
    </row>
    <row r="8" spans="1:9" ht="13.05" x14ac:dyDescent="0.3">
      <c r="A8" s="136" t="s">
        <v>97</v>
      </c>
      <c r="B8" s="17">
        <v>48658697.134851247</v>
      </c>
      <c r="C8" s="383">
        <v>49157284.179286741</v>
      </c>
      <c r="D8" s="17">
        <f>C8-B8</f>
        <v>498587.04443549365</v>
      </c>
      <c r="E8" s="384">
        <v>6.3214224571732203</v>
      </c>
      <c r="F8" s="160">
        <v>24.913537880811187</v>
      </c>
      <c r="G8" s="23"/>
      <c r="H8" s="381"/>
      <c r="I8" s="167"/>
    </row>
    <row r="9" spans="1:9" ht="13.05" x14ac:dyDescent="0.3">
      <c r="A9" s="137" t="s">
        <v>98</v>
      </c>
      <c r="B9" s="18">
        <v>39439036.318731658</v>
      </c>
      <c r="C9" s="143">
        <v>41190381.512023009</v>
      </c>
      <c r="D9" s="18">
        <f t="shared" ref="D9:D10" si="0">C9-B9</f>
        <v>1751345.1932913512</v>
      </c>
      <c r="E9" s="385">
        <v>10.54579936179123</v>
      </c>
      <c r="F9" s="162">
        <v>20.875623360016149</v>
      </c>
      <c r="G9" s="23"/>
      <c r="H9" s="381"/>
      <c r="I9" s="167"/>
    </row>
    <row r="10" spans="1:9" x14ac:dyDescent="0.3">
      <c r="A10" s="138" t="s">
        <v>99</v>
      </c>
      <c r="B10" s="144">
        <v>1612932.5977838475</v>
      </c>
      <c r="C10" s="145">
        <v>1633432.485580818</v>
      </c>
      <c r="D10" s="18">
        <f t="shared" si="0"/>
        <v>20499.88779697055</v>
      </c>
      <c r="E10" s="386">
        <v>-13.927449164582095</v>
      </c>
      <c r="F10" s="164">
        <v>0.82789893474556253</v>
      </c>
      <c r="G10" s="23"/>
      <c r="H10" s="381"/>
      <c r="I10" s="167"/>
    </row>
    <row r="11" spans="1:9" ht="17.25" customHeight="1" x14ac:dyDescent="0.3">
      <c r="A11" s="138" t="s">
        <v>100</v>
      </c>
      <c r="B11" s="144">
        <v>37826103.72094781</v>
      </c>
      <c r="C11" s="145">
        <v>39556949.026442192</v>
      </c>
      <c r="D11" s="144">
        <v>1730845.305494383</v>
      </c>
      <c r="E11" s="163">
        <v>11.851507813161488</v>
      </c>
      <c r="F11" s="164">
        <v>20.047724425270587</v>
      </c>
      <c r="G11" s="23"/>
      <c r="H11" s="381"/>
      <c r="I11" s="167"/>
    </row>
    <row r="12" spans="1:9" ht="13.05" x14ac:dyDescent="0.3">
      <c r="A12" s="137" t="s">
        <v>101</v>
      </c>
      <c r="B12" s="18">
        <v>1778710.8722705273</v>
      </c>
      <c r="C12" s="143">
        <v>1036089.7794109799</v>
      </c>
      <c r="D12" s="18">
        <v>-742621.09285954735</v>
      </c>
      <c r="E12" s="161">
        <v>-38.856436527414253</v>
      </c>
      <c r="F12" s="162">
        <v>0.52513300182575184</v>
      </c>
      <c r="G12" s="23"/>
      <c r="H12" s="381"/>
      <c r="I12" s="167"/>
    </row>
    <row r="13" spans="1:9" ht="13.05" x14ac:dyDescent="0.3">
      <c r="A13" s="137" t="s">
        <v>102</v>
      </c>
      <c r="B13" s="18">
        <v>2986590.5069590621</v>
      </c>
      <c r="C13" s="143">
        <v>2978238.6716270167</v>
      </c>
      <c r="D13" s="18">
        <v>-8351.8353320453316</v>
      </c>
      <c r="E13" s="161">
        <v>11.070062157585969</v>
      </c>
      <c r="F13" s="162">
        <v>1.5091827473241046</v>
      </c>
      <c r="G13" s="23"/>
      <c r="H13" s="381"/>
      <c r="I13" s="167"/>
    </row>
    <row r="14" spans="1:9" ht="13.05" x14ac:dyDescent="0.3">
      <c r="A14" s="139" t="s">
        <v>103</v>
      </c>
      <c r="B14" s="146">
        <v>4454359.4368900005</v>
      </c>
      <c r="C14" s="147">
        <v>3952574.2348066</v>
      </c>
      <c r="D14" s="146">
        <v>-501785.20208340045</v>
      </c>
      <c r="E14" s="165">
        <v>-14.031217689674069</v>
      </c>
      <c r="F14" s="166">
        <v>2.0035987716451817</v>
      </c>
      <c r="G14" s="23"/>
      <c r="H14" s="381"/>
    </row>
    <row r="15" spans="1:9" ht="12.9" customHeight="1" x14ac:dyDescent="0.3">
      <c r="A15" s="867" t="s">
        <v>104</v>
      </c>
      <c r="B15" s="867"/>
      <c r="C15" s="867"/>
      <c r="D15" s="867"/>
      <c r="E15" s="867"/>
      <c r="F15" s="867"/>
    </row>
    <row r="16" spans="1:9" x14ac:dyDescent="0.3">
      <c r="A16" s="868"/>
      <c r="B16" s="868"/>
      <c r="C16" s="868"/>
      <c r="D16" s="868"/>
      <c r="E16" s="868"/>
      <c r="F16" s="868"/>
    </row>
    <row r="17" spans="1:6" x14ac:dyDescent="0.3">
      <c r="A17" s="868"/>
      <c r="B17" s="868"/>
      <c r="C17" s="868"/>
      <c r="D17" s="868"/>
      <c r="E17" s="868"/>
      <c r="F17" s="868"/>
    </row>
    <row r="18" spans="1:6" x14ac:dyDescent="0.3">
      <c r="A18" s="868"/>
      <c r="B18" s="868"/>
      <c r="C18" s="868"/>
      <c r="D18" s="868"/>
      <c r="E18" s="868"/>
      <c r="F18" s="868"/>
    </row>
    <row r="19" spans="1:6" ht="13.05" x14ac:dyDescent="0.3">
      <c r="A19" s="4" t="s">
        <v>86</v>
      </c>
    </row>
    <row r="20" spans="1:6" ht="13.05" x14ac:dyDescent="0.3">
      <c r="D20" s="23"/>
    </row>
  </sheetData>
  <mergeCells count="4">
    <mergeCell ref="A5:A7"/>
    <mergeCell ref="D5:D6"/>
    <mergeCell ref="E5:F6"/>
    <mergeCell ref="A15:F18"/>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168D5-7D7E-4995-AD46-F0ED14A50877}">
  <dimension ref="A1:D36"/>
  <sheetViews>
    <sheetView topLeftCell="A10" workbookViewId="0">
      <selection activeCell="C29" sqref="C28:C29"/>
    </sheetView>
  </sheetViews>
  <sheetFormatPr baseColWidth="10" defaultColWidth="11.44140625" defaultRowHeight="13.8" x14ac:dyDescent="0.3"/>
  <cols>
    <col min="1" max="1" width="45.88671875" style="25" bestFit="1" customWidth="1"/>
    <col min="2" max="2" width="11.33203125" style="25" bestFit="1" customWidth="1"/>
    <col min="3" max="3" width="11.44140625" style="25" bestFit="1" customWidth="1"/>
    <col min="4" max="16384" width="11.44140625" style="25"/>
  </cols>
  <sheetData>
    <row r="1" spans="1:4" x14ac:dyDescent="0.3">
      <c r="A1" s="330" t="s">
        <v>560</v>
      </c>
      <c r="B1" s="313"/>
      <c r="C1" s="313"/>
    </row>
    <row r="2" spans="1:4" x14ac:dyDescent="0.3">
      <c r="A2" s="330" t="s">
        <v>561</v>
      </c>
      <c r="B2" s="313"/>
      <c r="C2" s="313"/>
    </row>
    <row r="3" spans="1:4" x14ac:dyDescent="0.3">
      <c r="A3" s="330" t="s">
        <v>562</v>
      </c>
      <c r="B3" s="313"/>
      <c r="C3" s="313"/>
    </row>
    <row r="4" spans="1:4" x14ac:dyDescent="0.3">
      <c r="A4" s="331" t="s">
        <v>375</v>
      </c>
      <c r="B4" s="313"/>
      <c r="C4" s="313"/>
    </row>
    <row r="5" spans="1:4" x14ac:dyDescent="0.3">
      <c r="A5" s="955"/>
      <c r="B5" s="955"/>
      <c r="C5" s="955"/>
    </row>
    <row r="6" spans="1:4" x14ac:dyDescent="0.3">
      <c r="A6" s="29"/>
      <c r="B6" s="29">
        <v>2020</v>
      </c>
      <c r="C6" s="29">
        <v>2021</v>
      </c>
    </row>
    <row r="7" spans="1:4" s="118" customFormat="1" x14ac:dyDescent="0.3">
      <c r="A7" s="294" t="s">
        <v>47</v>
      </c>
      <c r="B7" s="314">
        <v>12520377.372815533</v>
      </c>
      <c r="C7" s="315">
        <v>15899530.142999999</v>
      </c>
      <c r="D7" s="316"/>
    </row>
    <row r="8" spans="1:4" s="118" customFormat="1" x14ac:dyDescent="0.3">
      <c r="A8" s="294" t="s">
        <v>254</v>
      </c>
      <c r="B8" s="317">
        <v>-1948843.4883495159</v>
      </c>
      <c r="C8" s="318">
        <v>-1717641.8910000008</v>
      </c>
      <c r="D8" s="316"/>
    </row>
    <row r="9" spans="1:4" x14ac:dyDescent="0.3">
      <c r="A9" s="299" t="s">
        <v>255</v>
      </c>
      <c r="B9" s="319">
        <v>10531818.366019417</v>
      </c>
      <c r="C9" s="320">
        <v>8882299.3819999993</v>
      </c>
      <c r="D9" s="316"/>
    </row>
    <row r="10" spans="1:4" x14ac:dyDescent="0.3">
      <c r="A10" s="299" t="s">
        <v>256</v>
      </c>
      <c r="B10" s="319">
        <v>-12480661.854368933</v>
      </c>
      <c r="C10" s="320">
        <v>-10599941.273</v>
      </c>
      <c r="D10" s="316"/>
    </row>
    <row r="11" spans="1:4" s="118" customFormat="1" x14ac:dyDescent="0.3">
      <c r="A11" s="294" t="s">
        <v>257</v>
      </c>
      <c r="B11" s="317">
        <v>6097155.4485436892</v>
      </c>
      <c r="C11" s="318">
        <v>6041877.824</v>
      </c>
      <c r="D11" s="316"/>
    </row>
    <row r="12" spans="1:4" s="118" customFormat="1" x14ac:dyDescent="0.3">
      <c r="A12" s="294" t="s">
        <v>258</v>
      </c>
      <c r="B12" s="317">
        <v>8372065.4126213593</v>
      </c>
      <c r="C12" s="318">
        <v>11575294.210000001</v>
      </c>
      <c r="D12" s="316"/>
    </row>
    <row r="13" spans="1:4" s="118" customFormat="1" x14ac:dyDescent="0.3">
      <c r="A13" s="321" t="s">
        <v>53</v>
      </c>
      <c r="B13" s="317">
        <v>15963031.913592232</v>
      </c>
      <c r="C13" s="317">
        <v>19926349.359999999</v>
      </c>
      <c r="D13" s="316"/>
    </row>
    <row r="14" spans="1:4" x14ac:dyDescent="0.3">
      <c r="A14" s="296" t="s">
        <v>259</v>
      </c>
      <c r="B14" s="319">
        <v>24260707.631067961</v>
      </c>
      <c r="C14" s="319">
        <v>30073043.897999998</v>
      </c>
      <c r="D14" s="316"/>
    </row>
    <row r="15" spans="1:4" x14ac:dyDescent="0.3">
      <c r="A15" s="296" t="s">
        <v>260</v>
      </c>
      <c r="B15" s="319">
        <v>-314552.06699029129</v>
      </c>
      <c r="C15" s="319">
        <v>-347312.033</v>
      </c>
      <c r="D15" s="316"/>
    </row>
    <row r="16" spans="1:4" x14ac:dyDescent="0.3">
      <c r="A16" s="296" t="s">
        <v>261</v>
      </c>
      <c r="B16" s="319">
        <v>-7983123.6504854374</v>
      </c>
      <c r="C16" s="319">
        <v>-9799382.5050000008</v>
      </c>
      <c r="D16" s="316"/>
    </row>
    <row r="17" spans="1:4" x14ac:dyDescent="0.3">
      <c r="A17" s="321" t="s">
        <v>57</v>
      </c>
      <c r="B17" s="317">
        <v>2854866.3184466017</v>
      </c>
      <c r="C17" s="317">
        <v>2988096.4309999999</v>
      </c>
      <c r="D17" s="316"/>
    </row>
    <row r="18" spans="1:4" x14ac:dyDescent="0.3">
      <c r="A18" s="296" t="s">
        <v>58</v>
      </c>
      <c r="B18" s="319">
        <v>1021916.5514563106</v>
      </c>
      <c r="C18" s="319">
        <v>1150269.226</v>
      </c>
      <c r="D18" s="316"/>
    </row>
    <row r="19" spans="1:4" x14ac:dyDescent="0.3">
      <c r="A19" s="296" t="s">
        <v>59</v>
      </c>
      <c r="B19" s="319">
        <v>1799845.9194174758</v>
      </c>
      <c r="C19" s="319">
        <v>1802033.2050000001</v>
      </c>
      <c r="D19" s="316"/>
    </row>
    <row r="20" spans="1:4" x14ac:dyDescent="0.3">
      <c r="A20" s="296" t="s">
        <v>60</v>
      </c>
      <c r="B20" s="319">
        <v>33103.847572815539</v>
      </c>
      <c r="C20" s="319">
        <v>35794</v>
      </c>
      <c r="D20" s="316"/>
    </row>
    <row r="21" spans="1:4" x14ac:dyDescent="0.3">
      <c r="A21" s="321" t="s">
        <v>61</v>
      </c>
      <c r="B21" s="317">
        <v>354171.26310679613</v>
      </c>
      <c r="C21" s="317">
        <v>636841.01800000004</v>
      </c>
      <c r="D21" s="316"/>
    </row>
    <row r="22" spans="1:4" x14ac:dyDescent="0.3">
      <c r="A22" s="321" t="s">
        <v>62</v>
      </c>
      <c r="B22" s="317">
        <v>294203.53786407766</v>
      </c>
      <c r="C22" s="317">
        <v>459042.45400000003</v>
      </c>
      <c r="D22" s="316"/>
    </row>
    <row r="23" spans="1:4" x14ac:dyDescent="0.3">
      <c r="A23" s="321" t="s">
        <v>63</v>
      </c>
      <c r="B23" s="317">
        <v>315659.82912621356</v>
      </c>
      <c r="C23" s="317">
        <v>396123.50400000007</v>
      </c>
      <c r="D23" s="316"/>
    </row>
    <row r="24" spans="1:4" x14ac:dyDescent="0.3">
      <c r="A24" s="296" t="s">
        <v>262</v>
      </c>
      <c r="B24" s="319">
        <v>-464864.11359223298</v>
      </c>
      <c r="C24" s="319">
        <v>-449336.17599999998</v>
      </c>
      <c r="D24" s="316"/>
    </row>
    <row r="25" spans="1:4" x14ac:dyDescent="0.3">
      <c r="A25" s="296" t="s">
        <v>263</v>
      </c>
      <c r="B25" s="319">
        <v>780523.9427184466</v>
      </c>
      <c r="C25" s="319">
        <v>845459.68</v>
      </c>
      <c r="D25" s="316"/>
    </row>
    <row r="26" spans="1:4" x14ac:dyDescent="0.3">
      <c r="A26" s="322" t="s">
        <v>66</v>
      </c>
      <c r="B26" s="323">
        <v>32302309.749514561</v>
      </c>
      <c r="C26" s="323">
        <v>40305982.910000004</v>
      </c>
      <c r="D26" s="316"/>
    </row>
    <row r="27" spans="1:4" x14ac:dyDescent="0.3">
      <c r="A27" s="25" t="s">
        <v>86</v>
      </c>
      <c r="B27" s="324"/>
      <c r="C27" s="324"/>
    </row>
    <row r="36" spans="2:2" x14ac:dyDescent="0.3">
      <c r="B36" s="325"/>
    </row>
  </sheetData>
  <mergeCells count="1">
    <mergeCell ref="A5:C5"/>
  </mergeCells>
  <pageMargins left="0.7" right="0.7" top="0.75" bottom="0.75" header="0.3" footer="0.3"/>
  <pageSetup orientation="portrait" horizontalDpi="4294967292" verticalDpi="4294967292"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10B8D-4355-445A-8B1A-802DF6512CA0}">
  <dimension ref="A1:D36"/>
  <sheetViews>
    <sheetView topLeftCell="A7" workbookViewId="0">
      <selection activeCell="D28" sqref="D28"/>
    </sheetView>
  </sheetViews>
  <sheetFormatPr baseColWidth="10" defaultColWidth="11.44140625" defaultRowHeight="13.8" x14ac:dyDescent="0.3"/>
  <cols>
    <col min="1" max="1" width="45.88671875" style="25" bestFit="1" customWidth="1"/>
    <col min="2" max="2" width="11.33203125" style="25" bestFit="1" customWidth="1"/>
    <col min="3" max="3" width="11.5546875" style="25" bestFit="1" customWidth="1"/>
    <col min="4" max="16384" width="11.44140625" style="25"/>
  </cols>
  <sheetData>
    <row r="1" spans="1:4" x14ac:dyDescent="0.3">
      <c r="A1" s="330" t="s">
        <v>563</v>
      </c>
      <c r="B1" s="313"/>
      <c r="C1" s="313"/>
    </row>
    <row r="2" spans="1:4" x14ac:dyDescent="0.3">
      <c r="A2" s="330" t="s">
        <v>561</v>
      </c>
      <c r="B2" s="313"/>
      <c r="C2" s="313"/>
    </row>
    <row r="3" spans="1:4" x14ac:dyDescent="0.3">
      <c r="A3" s="330" t="s">
        <v>562</v>
      </c>
      <c r="B3" s="313"/>
      <c r="C3" s="313"/>
    </row>
    <row r="4" spans="1:4" x14ac:dyDescent="0.3">
      <c r="A4" s="331" t="s">
        <v>304</v>
      </c>
      <c r="B4" s="313"/>
      <c r="C4" s="313"/>
    </row>
    <row r="5" spans="1:4" x14ac:dyDescent="0.3">
      <c r="A5" s="955"/>
      <c r="B5" s="955"/>
      <c r="C5" s="955"/>
    </row>
    <row r="6" spans="1:4" x14ac:dyDescent="0.3">
      <c r="A6" s="29"/>
      <c r="B6" s="29">
        <v>2020</v>
      </c>
      <c r="C6" s="29">
        <v>2021</v>
      </c>
    </row>
    <row r="7" spans="1:4" s="118" customFormat="1" x14ac:dyDescent="0.3">
      <c r="A7" s="321" t="s">
        <v>47</v>
      </c>
      <c r="B7" s="314">
        <v>12895988.693999998</v>
      </c>
      <c r="C7" s="315">
        <v>15899530.142999999</v>
      </c>
      <c r="D7" s="326"/>
    </row>
    <row r="8" spans="1:4" s="118" customFormat="1" x14ac:dyDescent="0.3">
      <c r="A8" s="321" t="s">
        <v>254</v>
      </c>
      <c r="B8" s="317">
        <v>-2007308.7930000015</v>
      </c>
      <c r="C8" s="318">
        <v>-1717641.8910000008</v>
      </c>
      <c r="D8" s="326"/>
    </row>
    <row r="9" spans="1:4" x14ac:dyDescent="0.3">
      <c r="A9" s="296" t="s">
        <v>255</v>
      </c>
      <c r="B9" s="319">
        <v>10847772.916999999</v>
      </c>
      <c r="C9" s="320">
        <v>8882299.3819999993</v>
      </c>
      <c r="D9" s="39"/>
    </row>
    <row r="10" spans="1:4" x14ac:dyDescent="0.3">
      <c r="A10" s="296" t="s">
        <v>256</v>
      </c>
      <c r="B10" s="319">
        <v>-12855081.710000001</v>
      </c>
      <c r="C10" s="320">
        <v>-10599941.273</v>
      </c>
      <c r="D10" s="39"/>
    </row>
    <row r="11" spans="1:4" s="118" customFormat="1" x14ac:dyDescent="0.3">
      <c r="A11" s="321" t="s">
        <v>257</v>
      </c>
      <c r="B11" s="317">
        <v>6280070.1119999997</v>
      </c>
      <c r="C11" s="318">
        <v>6041877.824</v>
      </c>
      <c r="D11" s="326"/>
    </row>
    <row r="12" spans="1:4" s="118" customFormat="1" x14ac:dyDescent="0.3">
      <c r="A12" s="321" t="s">
        <v>258</v>
      </c>
      <c r="B12" s="317">
        <v>8623227.375</v>
      </c>
      <c r="C12" s="318">
        <v>11575294.210000001</v>
      </c>
      <c r="D12" s="326"/>
    </row>
    <row r="13" spans="1:4" s="118" customFormat="1" x14ac:dyDescent="0.3">
      <c r="A13" s="321" t="s">
        <v>53</v>
      </c>
      <c r="B13" s="317">
        <v>16441922.870999999</v>
      </c>
      <c r="C13" s="317">
        <v>19926349.359999999</v>
      </c>
      <c r="D13" s="326"/>
    </row>
    <row r="14" spans="1:4" x14ac:dyDescent="0.3">
      <c r="A14" s="296" t="s">
        <v>259</v>
      </c>
      <c r="B14" s="319">
        <v>24988528.859999999</v>
      </c>
      <c r="C14" s="319">
        <v>30073043.897999998</v>
      </c>
      <c r="D14" s="39"/>
    </row>
    <row r="15" spans="1:4" x14ac:dyDescent="0.3">
      <c r="A15" s="296" t="s">
        <v>260</v>
      </c>
      <c r="B15" s="319">
        <v>-323988.62900000002</v>
      </c>
      <c r="C15" s="319">
        <v>-347312.033</v>
      </c>
      <c r="D15" s="39"/>
    </row>
    <row r="16" spans="1:4" x14ac:dyDescent="0.3">
      <c r="A16" s="296" t="s">
        <v>261</v>
      </c>
      <c r="B16" s="319">
        <v>-8222617.3600000003</v>
      </c>
      <c r="C16" s="319">
        <v>-9799382.5050000008</v>
      </c>
      <c r="D16" s="39"/>
    </row>
    <row r="17" spans="1:4" x14ac:dyDescent="0.3">
      <c r="A17" s="321" t="s">
        <v>57</v>
      </c>
      <c r="B17" s="317">
        <v>2940512.3079999997</v>
      </c>
      <c r="C17" s="317">
        <v>2988096.4309999999</v>
      </c>
      <c r="D17" s="39"/>
    </row>
    <row r="18" spans="1:4" x14ac:dyDescent="0.3">
      <c r="A18" s="296" t="s">
        <v>58</v>
      </c>
      <c r="B18" s="319">
        <v>1052574.048</v>
      </c>
      <c r="C18" s="319">
        <v>1150269.226</v>
      </c>
      <c r="D18" s="39"/>
    </row>
    <row r="19" spans="1:4" x14ac:dyDescent="0.3">
      <c r="A19" s="296" t="s">
        <v>59</v>
      </c>
      <c r="B19" s="319">
        <v>1853841.2970000003</v>
      </c>
      <c r="C19" s="319">
        <v>1802033.2050000001</v>
      </c>
      <c r="D19" s="39"/>
    </row>
    <row r="20" spans="1:4" x14ac:dyDescent="0.3">
      <c r="A20" s="296" t="s">
        <v>60</v>
      </c>
      <c r="B20" s="319">
        <v>34096.963000000003</v>
      </c>
      <c r="C20" s="319">
        <v>35794</v>
      </c>
      <c r="D20" s="39"/>
    </row>
    <row r="21" spans="1:4" x14ac:dyDescent="0.3">
      <c r="A21" s="321" t="s">
        <v>61</v>
      </c>
      <c r="B21" s="317">
        <v>364796.40100000001</v>
      </c>
      <c r="C21" s="317">
        <v>636841.01800000004</v>
      </c>
      <c r="D21" s="39"/>
    </row>
    <row r="22" spans="1:4" x14ac:dyDescent="0.3">
      <c r="A22" s="321" t="s">
        <v>62</v>
      </c>
      <c r="B22" s="317">
        <v>303029.64399999997</v>
      </c>
      <c r="C22" s="317">
        <v>459042.45400000003</v>
      </c>
      <c r="D22" s="39"/>
    </row>
    <row r="23" spans="1:4" x14ac:dyDescent="0.3">
      <c r="A23" s="321" t="s">
        <v>63</v>
      </c>
      <c r="B23" s="317">
        <v>325129.62399999995</v>
      </c>
      <c r="C23" s="317">
        <v>396123.50400000007</v>
      </c>
      <c r="D23" s="39"/>
    </row>
    <row r="24" spans="1:4" x14ac:dyDescent="0.3">
      <c r="A24" s="296" t="s">
        <v>262</v>
      </c>
      <c r="B24" s="319">
        <v>-478810.03700000001</v>
      </c>
      <c r="C24" s="319">
        <v>-449336.17599999998</v>
      </c>
      <c r="D24" s="39"/>
    </row>
    <row r="25" spans="1:4" x14ac:dyDescent="0.3">
      <c r="A25" s="296" t="s">
        <v>263</v>
      </c>
      <c r="B25" s="319">
        <v>803939.66100000008</v>
      </c>
      <c r="C25" s="319">
        <v>845459.68</v>
      </c>
      <c r="D25" s="39"/>
    </row>
    <row r="26" spans="1:4" x14ac:dyDescent="0.3">
      <c r="A26" s="322" t="s">
        <v>66</v>
      </c>
      <c r="B26" s="323">
        <v>33271379.041999999</v>
      </c>
      <c r="C26" s="323">
        <v>40305982.910000004</v>
      </c>
      <c r="D26" s="39"/>
    </row>
    <row r="27" spans="1:4" x14ac:dyDescent="0.3">
      <c r="A27" s="25" t="s">
        <v>86</v>
      </c>
      <c r="B27" s="307"/>
      <c r="C27" s="308"/>
    </row>
    <row r="29" spans="1:4" x14ac:dyDescent="0.3">
      <c r="A29" s="118"/>
    </row>
    <row r="36" spans="2:2" x14ac:dyDescent="0.3">
      <c r="B36" s="325"/>
    </row>
  </sheetData>
  <mergeCells count="1">
    <mergeCell ref="A5:C5"/>
  </mergeCells>
  <pageMargins left="0.7" right="0.7" top="0.75" bottom="0.75" header="0.3" footer="0.3"/>
  <pageSetup orientation="portrait" horizontalDpi="4294967292" verticalDpi="4294967292"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950E4-F2EB-4E0C-84CA-B6DB47C1D2F5}">
  <dimension ref="A1:C14"/>
  <sheetViews>
    <sheetView workbookViewId="0">
      <selection activeCell="E21" sqref="E21"/>
    </sheetView>
  </sheetViews>
  <sheetFormatPr baseColWidth="10" defaultColWidth="11.44140625" defaultRowHeight="13.8" x14ac:dyDescent="0.3"/>
  <cols>
    <col min="1" max="1" width="34.33203125" style="25" bestFit="1" customWidth="1"/>
    <col min="2" max="3" width="10.33203125" style="25" bestFit="1" customWidth="1"/>
    <col min="4" max="16384" width="11.44140625" style="25"/>
  </cols>
  <sheetData>
    <row r="1" spans="1:3" x14ac:dyDescent="0.3">
      <c r="A1" s="330" t="s">
        <v>564</v>
      </c>
      <c r="B1" s="313"/>
      <c r="C1" s="313"/>
    </row>
    <row r="2" spans="1:3" x14ac:dyDescent="0.3">
      <c r="A2" s="330" t="s">
        <v>561</v>
      </c>
      <c r="B2" s="313"/>
      <c r="C2" s="313"/>
    </row>
    <row r="3" spans="1:3" x14ac:dyDescent="0.3">
      <c r="A3" s="330" t="s">
        <v>565</v>
      </c>
      <c r="B3" s="313"/>
      <c r="C3" s="313"/>
    </row>
    <row r="4" spans="1:3" x14ac:dyDescent="0.3">
      <c r="A4" s="331" t="s">
        <v>375</v>
      </c>
      <c r="B4" s="313"/>
      <c r="C4" s="313"/>
    </row>
    <row r="6" spans="1:3" x14ac:dyDescent="0.3">
      <c r="A6" s="29"/>
      <c r="B6" s="29">
        <v>2020</v>
      </c>
      <c r="C6" s="29">
        <v>2021</v>
      </c>
    </row>
    <row r="7" spans="1:3" x14ac:dyDescent="0.3">
      <c r="A7" s="327" t="s">
        <v>47</v>
      </c>
      <c r="B7" s="314">
        <v>1338405.3601941746</v>
      </c>
      <c r="C7" s="314">
        <v>1673142.8130000001</v>
      </c>
    </row>
    <row r="8" spans="1:3" x14ac:dyDescent="0.3">
      <c r="A8" s="327" t="s">
        <v>254</v>
      </c>
      <c r="B8" s="317">
        <v>-90454.655339805744</v>
      </c>
      <c r="C8" s="317">
        <v>-68016.162000000011</v>
      </c>
    </row>
    <row r="9" spans="1:3" x14ac:dyDescent="0.3">
      <c r="A9" s="328" t="s">
        <v>255</v>
      </c>
      <c r="B9" s="319">
        <v>1343178.3553398058</v>
      </c>
      <c r="C9" s="319">
        <v>1449694.79</v>
      </c>
    </row>
    <row r="10" spans="1:3" x14ac:dyDescent="0.3">
      <c r="A10" s="328" t="s">
        <v>256</v>
      </c>
      <c r="B10" s="319">
        <v>-1433633.0106796115</v>
      </c>
      <c r="C10" s="319">
        <v>-1517710.952</v>
      </c>
    </row>
    <row r="11" spans="1:3" x14ac:dyDescent="0.3">
      <c r="A11" s="327" t="s">
        <v>257</v>
      </c>
      <c r="B11" s="317">
        <v>219352.22524271841</v>
      </c>
      <c r="C11" s="317">
        <v>323120.38099999999</v>
      </c>
    </row>
    <row r="12" spans="1:3" x14ac:dyDescent="0.3">
      <c r="A12" s="327" t="s">
        <v>258</v>
      </c>
      <c r="B12" s="317">
        <v>1209507.7902912621</v>
      </c>
      <c r="C12" s="317">
        <v>1418038.594</v>
      </c>
    </row>
    <row r="13" spans="1:3" x14ac:dyDescent="0.3">
      <c r="A13" s="329" t="s">
        <v>66</v>
      </c>
      <c r="B13" s="323">
        <v>1338405.3601941746</v>
      </c>
      <c r="C13" s="323">
        <v>1673142.8130000001</v>
      </c>
    </row>
    <row r="14" spans="1:3" x14ac:dyDescent="0.3">
      <c r="A14" s="25" t="s">
        <v>86</v>
      </c>
    </row>
  </sheetData>
  <pageMargins left="0.7" right="0.7" top="0.75" bottom="0.75" header="0.3" footer="0.3"/>
  <pageSetup orientation="portrait" horizontalDpi="4294967292" verticalDpi="429496729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0490C-2D90-4184-9965-0B23C252A4E5}">
  <dimension ref="A1:C15"/>
  <sheetViews>
    <sheetView workbookViewId="0">
      <selection activeCell="D23" sqref="D23"/>
    </sheetView>
  </sheetViews>
  <sheetFormatPr baseColWidth="10" defaultColWidth="11.44140625" defaultRowHeight="13.8" x14ac:dyDescent="0.3"/>
  <cols>
    <col min="1" max="1" width="34.33203125" style="25" bestFit="1" customWidth="1"/>
    <col min="2" max="3" width="10.33203125" style="25" bestFit="1" customWidth="1"/>
    <col min="4" max="16384" width="11.44140625" style="25"/>
  </cols>
  <sheetData>
    <row r="1" spans="1:3" x14ac:dyDescent="0.3">
      <c r="A1" s="330" t="s">
        <v>566</v>
      </c>
      <c r="B1" s="313"/>
      <c r="C1" s="313"/>
    </row>
    <row r="2" spans="1:3" x14ac:dyDescent="0.3">
      <c r="A2" s="330" t="s">
        <v>561</v>
      </c>
      <c r="B2" s="313"/>
      <c r="C2" s="313"/>
    </row>
    <row r="3" spans="1:3" x14ac:dyDescent="0.3">
      <c r="A3" s="330" t="s">
        <v>565</v>
      </c>
      <c r="B3" s="313"/>
      <c r="C3" s="313"/>
    </row>
    <row r="4" spans="1:3" x14ac:dyDescent="0.3">
      <c r="A4" s="331" t="s">
        <v>304</v>
      </c>
      <c r="B4" s="313"/>
      <c r="C4" s="313"/>
    </row>
    <row r="6" spans="1:3" x14ac:dyDescent="0.3">
      <c r="A6" s="29"/>
      <c r="B6" s="29">
        <v>2020</v>
      </c>
      <c r="C6" s="29">
        <v>2021</v>
      </c>
    </row>
    <row r="7" spans="1:3" x14ac:dyDescent="0.3">
      <c r="A7" s="327" t="s">
        <v>47</v>
      </c>
      <c r="B7" s="314">
        <v>1378557.5209999999</v>
      </c>
      <c r="C7" s="314">
        <v>1673142.8130000001</v>
      </c>
    </row>
    <row r="8" spans="1:3" x14ac:dyDescent="0.3">
      <c r="A8" s="327" t="s">
        <v>254</v>
      </c>
      <c r="B8" s="317">
        <v>-93168.294999999925</v>
      </c>
      <c r="C8" s="317">
        <v>-68016.162000000011</v>
      </c>
    </row>
    <row r="9" spans="1:3" x14ac:dyDescent="0.3">
      <c r="A9" s="328" t="s">
        <v>255</v>
      </c>
      <c r="B9" s="319">
        <v>1383473.706</v>
      </c>
      <c r="C9" s="319">
        <v>1449694.79</v>
      </c>
    </row>
    <row r="10" spans="1:3" x14ac:dyDescent="0.3">
      <c r="A10" s="328" t="s">
        <v>256</v>
      </c>
      <c r="B10" s="319">
        <v>-1476642.0009999999</v>
      </c>
      <c r="C10" s="319">
        <v>-1517710.952</v>
      </c>
    </row>
    <row r="11" spans="1:3" x14ac:dyDescent="0.3">
      <c r="A11" s="327" t="s">
        <v>257</v>
      </c>
      <c r="B11" s="317">
        <v>225932.79199999999</v>
      </c>
      <c r="C11" s="317">
        <v>323120.38099999999</v>
      </c>
    </row>
    <row r="12" spans="1:3" x14ac:dyDescent="0.3">
      <c r="A12" s="327" t="s">
        <v>258</v>
      </c>
      <c r="B12" s="317">
        <v>1245793.024</v>
      </c>
      <c r="C12" s="317">
        <v>1418038.594</v>
      </c>
    </row>
    <row r="13" spans="1:3" x14ac:dyDescent="0.3">
      <c r="A13" s="329" t="s">
        <v>66</v>
      </c>
      <c r="B13" s="323">
        <v>1378557.5209999999</v>
      </c>
      <c r="C13" s="323">
        <v>1673142.8130000001</v>
      </c>
    </row>
    <row r="14" spans="1:3" x14ac:dyDescent="0.3">
      <c r="A14" s="25" t="s">
        <v>86</v>
      </c>
    </row>
    <row r="15" spans="1:3" x14ac:dyDescent="0.3">
      <c r="B15" s="307"/>
      <c r="C15" s="308"/>
    </row>
  </sheetData>
  <pageMargins left="0.7" right="0.7" top="0.75" bottom="0.75" header="0.3" footer="0.3"/>
  <pageSetup orientation="portrait" horizontalDpi="4294967292" verticalDpi="429496729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827DF-A93D-4DC1-9A84-3D94FE7D9582}">
  <dimension ref="A1:D27"/>
  <sheetViews>
    <sheetView workbookViewId="0">
      <selection activeCell="D17" sqref="D17"/>
    </sheetView>
  </sheetViews>
  <sheetFormatPr baseColWidth="10" defaultColWidth="11.44140625" defaultRowHeight="13.8" x14ac:dyDescent="0.3"/>
  <cols>
    <col min="1" max="1" width="47.6640625" style="25" customWidth="1"/>
    <col min="2" max="3" width="11.33203125" style="25" bestFit="1" customWidth="1"/>
    <col min="4" max="16384" width="11.44140625" style="25"/>
  </cols>
  <sheetData>
    <row r="1" spans="1:4" x14ac:dyDescent="0.3">
      <c r="A1" s="330" t="s">
        <v>567</v>
      </c>
      <c r="B1" s="313"/>
      <c r="C1" s="313"/>
    </row>
    <row r="2" spans="1:4" x14ac:dyDescent="0.3">
      <c r="A2" s="330" t="s">
        <v>561</v>
      </c>
      <c r="B2" s="313"/>
      <c r="C2" s="313"/>
    </row>
    <row r="3" spans="1:4" x14ac:dyDescent="0.3">
      <c r="A3" s="330" t="s">
        <v>568</v>
      </c>
      <c r="B3" s="313"/>
      <c r="C3" s="313"/>
    </row>
    <row r="4" spans="1:4" x14ac:dyDescent="0.3">
      <c r="A4" s="331" t="s">
        <v>375</v>
      </c>
      <c r="B4" s="313"/>
      <c r="C4" s="313"/>
    </row>
    <row r="5" spans="1:4" x14ac:dyDescent="0.3">
      <c r="A5" s="955"/>
      <c r="B5" s="955"/>
      <c r="C5" s="955"/>
    </row>
    <row r="6" spans="1:4" x14ac:dyDescent="0.3">
      <c r="A6" s="29"/>
      <c r="B6" s="29">
        <v>2020</v>
      </c>
      <c r="C6" s="29">
        <v>2021</v>
      </c>
    </row>
    <row r="7" spans="1:4" x14ac:dyDescent="0.3">
      <c r="A7" s="321" t="s">
        <v>47</v>
      </c>
      <c r="B7" s="314">
        <v>11181972.012621356</v>
      </c>
      <c r="C7" s="314">
        <v>14226387.329999998</v>
      </c>
    </row>
    <row r="8" spans="1:4" x14ac:dyDescent="0.3">
      <c r="A8" s="321" t="s">
        <v>254</v>
      </c>
      <c r="B8" s="317">
        <v>-1858388.8330097101</v>
      </c>
      <c r="C8" s="317">
        <v>-1649625.7290000012</v>
      </c>
    </row>
    <row r="9" spans="1:4" x14ac:dyDescent="0.3">
      <c r="A9" s="296" t="s">
        <v>255</v>
      </c>
      <c r="B9" s="319">
        <v>9188640.0106796101</v>
      </c>
      <c r="C9" s="319">
        <v>7432604.5919999992</v>
      </c>
    </row>
    <row r="10" spans="1:4" x14ac:dyDescent="0.3">
      <c r="A10" s="296" t="s">
        <v>256</v>
      </c>
      <c r="B10" s="319">
        <v>-11047028.843689321</v>
      </c>
      <c r="C10" s="319">
        <v>-9082230.3210000005</v>
      </c>
      <c r="D10" s="25" t="s">
        <v>1061</v>
      </c>
    </row>
    <row r="11" spans="1:4" x14ac:dyDescent="0.3">
      <c r="A11" s="321" t="s">
        <v>257</v>
      </c>
      <c r="B11" s="317">
        <v>5877803.2233009702</v>
      </c>
      <c r="C11" s="317">
        <v>5718757.443</v>
      </c>
    </row>
    <row r="12" spans="1:4" x14ac:dyDescent="0.3">
      <c r="A12" s="321" t="s">
        <v>258</v>
      </c>
      <c r="B12" s="317">
        <v>7162557.6223300966</v>
      </c>
      <c r="C12" s="317">
        <v>10157255.616</v>
      </c>
    </row>
    <row r="13" spans="1:4" x14ac:dyDescent="0.3">
      <c r="A13" s="321" t="s">
        <v>53</v>
      </c>
      <c r="B13" s="317">
        <v>15963031.913592232</v>
      </c>
      <c r="C13" s="317">
        <v>19926349.359999999</v>
      </c>
    </row>
    <row r="14" spans="1:4" x14ac:dyDescent="0.3">
      <c r="A14" s="296" t="s">
        <v>259</v>
      </c>
      <c r="B14" s="319">
        <v>24260707.631067961</v>
      </c>
      <c r="C14" s="319">
        <v>30073043.897999998</v>
      </c>
    </row>
    <row r="15" spans="1:4" x14ac:dyDescent="0.3">
      <c r="A15" s="296" t="s">
        <v>260</v>
      </c>
      <c r="B15" s="319">
        <v>-314552.06699029129</v>
      </c>
      <c r="C15" s="319">
        <v>-347312.033</v>
      </c>
    </row>
    <row r="16" spans="1:4" x14ac:dyDescent="0.3">
      <c r="A16" s="296" t="s">
        <v>261</v>
      </c>
      <c r="B16" s="319">
        <v>-7983123.6504854374</v>
      </c>
      <c r="C16" s="319">
        <v>-9799382.5050000008</v>
      </c>
    </row>
    <row r="17" spans="1:3" x14ac:dyDescent="0.3">
      <c r="A17" s="321" t="s">
        <v>57</v>
      </c>
      <c r="B17" s="317">
        <v>2854866.3184466017</v>
      </c>
      <c r="C17" s="317">
        <v>2988096.4309999999</v>
      </c>
    </row>
    <row r="18" spans="1:3" x14ac:dyDescent="0.3">
      <c r="A18" s="296" t="s">
        <v>58</v>
      </c>
      <c r="B18" s="319">
        <v>1021916.5514563106</v>
      </c>
      <c r="C18" s="319">
        <v>1150269.226</v>
      </c>
    </row>
    <row r="19" spans="1:3" x14ac:dyDescent="0.3">
      <c r="A19" s="296" t="s">
        <v>59</v>
      </c>
      <c r="B19" s="319">
        <v>1799845.9194174758</v>
      </c>
      <c r="C19" s="319">
        <v>1802033.2050000001</v>
      </c>
    </row>
    <row r="20" spans="1:3" x14ac:dyDescent="0.3">
      <c r="A20" s="296" t="s">
        <v>60</v>
      </c>
      <c r="B20" s="319">
        <v>33103.847572815539</v>
      </c>
      <c r="C20" s="319">
        <v>35794</v>
      </c>
    </row>
    <row r="21" spans="1:3" x14ac:dyDescent="0.3">
      <c r="A21" s="321" t="s">
        <v>61</v>
      </c>
      <c r="B21" s="317">
        <v>354171.26310679613</v>
      </c>
      <c r="C21" s="317">
        <v>636841.01800000004</v>
      </c>
    </row>
    <row r="22" spans="1:3" x14ac:dyDescent="0.3">
      <c r="A22" s="321" t="s">
        <v>62</v>
      </c>
      <c r="B22" s="317">
        <v>294203.53786407766</v>
      </c>
      <c r="C22" s="317">
        <v>459042.45400000003</v>
      </c>
    </row>
    <row r="23" spans="1:3" x14ac:dyDescent="0.3">
      <c r="A23" s="321" t="s">
        <v>63</v>
      </c>
      <c r="B23" s="317">
        <v>315659.82912621356</v>
      </c>
      <c r="C23" s="317">
        <v>396123.50400000007</v>
      </c>
    </row>
    <row r="24" spans="1:3" x14ac:dyDescent="0.3">
      <c r="A24" s="296" t="s">
        <v>262</v>
      </c>
      <c r="B24" s="319">
        <v>-464864.11359223298</v>
      </c>
      <c r="C24" s="319">
        <v>-449336.17599999998</v>
      </c>
    </row>
    <row r="25" spans="1:3" x14ac:dyDescent="0.3">
      <c r="A25" s="296" t="s">
        <v>263</v>
      </c>
      <c r="B25" s="319">
        <v>780523.9427184466</v>
      </c>
      <c r="C25" s="319">
        <v>845459.68</v>
      </c>
    </row>
    <row r="26" spans="1:3" x14ac:dyDescent="0.3">
      <c r="A26" s="322" t="s">
        <v>66</v>
      </c>
      <c r="B26" s="323">
        <v>30963904.874757279</v>
      </c>
      <c r="C26" s="323">
        <v>38632840.097000003</v>
      </c>
    </row>
    <row r="27" spans="1:3" x14ac:dyDescent="0.3">
      <c r="A27" s="25" t="s">
        <v>86</v>
      </c>
    </row>
  </sheetData>
  <mergeCells count="1">
    <mergeCell ref="A5:C5"/>
  </mergeCells>
  <pageMargins left="0.7" right="0.7" top="0.75" bottom="0.75" header="0.3" footer="0.3"/>
  <pageSetup orientation="portrait" horizontalDpi="4294967292" verticalDpi="429496729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10D27-918E-4EB9-A64A-DD8E1C020B30}">
  <dimension ref="A1:C28"/>
  <sheetViews>
    <sheetView topLeftCell="A10" workbookViewId="0">
      <selection activeCell="D15" sqref="D15"/>
    </sheetView>
  </sheetViews>
  <sheetFormatPr baseColWidth="10" defaultColWidth="11.44140625" defaultRowHeight="13.8" x14ac:dyDescent="0.3"/>
  <cols>
    <col min="1" max="1" width="47.33203125" style="25" customWidth="1"/>
    <col min="2" max="3" width="11.5546875" style="25" bestFit="1" customWidth="1"/>
    <col min="4" max="16384" width="11.44140625" style="25"/>
  </cols>
  <sheetData>
    <row r="1" spans="1:3" x14ac:dyDescent="0.3">
      <c r="A1" s="330" t="s">
        <v>569</v>
      </c>
      <c r="B1" s="313"/>
      <c r="C1" s="313"/>
    </row>
    <row r="2" spans="1:3" x14ac:dyDescent="0.3">
      <c r="A2" s="330" t="s">
        <v>561</v>
      </c>
      <c r="B2" s="313"/>
      <c r="C2" s="313"/>
    </row>
    <row r="3" spans="1:3" x14ac:dyDescent="0.3">
      <c r="A3" s="330" t="s">
        <v>568</v>
      </c>
      <c r="B3" s="313"/>
      <c r="C3" s="313"/>
    </row>
    <row r="4" spans="1:3" x14ac:dyDescent="0.3">
      <c r="A4" s="331" t="s">
        <v>304</v>
      </c>
      <c r="B4" s="313"/>
      <c r="C4" s="313"/>
    </row>
    <row r="5" spans="1:3" x14ac:dyDescent="0.3">
      <c r="A5" s="955"/>
      <c r="B5" s="955"/>
      <c r="C5" s="955"/>
    </row>
    <row r="6" spans="1:3" x14ac:dyDescent="0.3">
      <c r="A6" s="29"/>
      <c r="B6" s="29">
        <v>2020</v>
      </c>
      <c r="C6" s="29">
        <v>2021</v>
      </c>
    </row>
    <row r="7" spans="1:3" x14ac:dyDescent="0.3">
      <c r="A7" s="321" t="s">
        <v>47</v>
      </c>
      <c r="B7" s="314">
        <v>11517431.172999997</v>
      </c>
      <c r="C7" s="314">
        <v>14226387.329999998</v>
      </c>
    </row>
    <row r="8" spans="1:3" x14ac:dyDescent="0.3">
      <c r="A8" s="321" t="s">
        <v>254</v>
      </c>
      <c r="B8" s="317">
        <v>-1914140.4980000015</v>
      </c>
      <c r="C8" s="317">
        <v>-1649625.7290000012</v>
      </c>
    </row>
    <row r="9" spans="1:3" x14ac:dyDescent="0.3">
      <c r="A9" s="296" t="s">
        <v>255</v>
      </c>
      <c r="B9" s="319">
        <v>9464299.2109999992</v>
      </c>
      <c r="C9" s="319">
        <v>7432604.5919999992</v>
      </c>
    </row>
    <row r="10" spans="1:3" x14ac:dyDescent="0.3">
      <c r="A10" s="296" t="s">
        <v>256</v>
      </c>
      <c r="B10" s="319">
        <v>-11378439.709000001</v>
      </c>
      <c r="C10" s="319">
        <v>-9082230.3210000005</v>
      </c>
    </row>
    <row r="11" spans="1:3" x14ac:dyDescent="0.3">
      <c r="A11" s="321" t="s">
        <v>257</v>
      </c>
      <c r="B11" s="317">
        <v>6054137.3199999994</v>
      </c>
      <c r="C11" s="317">
        <v>5718757.443</v>
      </c>
    </row>
    <row r="12" spans="1:3" x14ac:dyDescent="0.3">
      <c r="A12" s="321" t="s">
        <v>258</v>
      </c>
      <c r="B12" s="317">
        <v>7377434.3509999998</v>
      </c>
      <c r="C12" s="317">
        <v>10157255.616</v>
      </c>
    </row>
    <row r="13" spans="1:3" x14ac:dyDescent="0.3">
      <c r="A13" s="321" t="s">
        <v>53</v>
      </c>
      <c r="B13" s="317">
        <v>16441922.870999999</v>
      </c>
      <c r="C13" s="317">
        <v>19926349.359999999</v>
      </c>
    </row>
    <row r="14" spans="1:3" x14ac:dyDescent="0.3">
      <c r="A14" s="296" t="s">
        <v>259</v>
      </c>
      <c r="B14" s="319">
        <v>24988528.859999999</v>
      </c>
      <c r="C14" s="319">
        <v>30073043.897999998</v>
      </c>
    </row>
    <row r="15" spans="1:3" x14ac:dyDescent="0.3">
      <c r="A15" s="296" t="s">
        <v>260</v>
      </c>
      <c r="B15" s="319">
        <v>-323988.62900000002</v>
      </c>
      <c r="C15" s="319">
        <v>-347312.033</v>
      </c>
    </row>
    <row r="16" spans="1:3" x14ac:dyDescent="0.3">
      <c r="A16" s="296" t="s">
        <v>261</v>
      </c>
      <c r="B16" s="319">
        <v>-8222617.3600000003</v>
      </c>
      <c r="C16" s="319">
        <v>-9799382.5050000008</v>
      </c>
    </row>
    <row r="17" spans="1:3" x14ac:dyDescent="0.3">
      <c r="A17" s="321" t="s">
        <v>57</v>
      </c>
      <c r="B17" s="317">
        <v>2940512.3079999997</v>
      </c>
      <c r="C17" s="317">
        <v>2988096.4309999999</v>
      </c>
    </row>
    <row r="18" spans="1:3" x14ac:dyDescent="0.3">
      <c r="A18" s="296" t="s">
        <v>58</v>
      </c>
      <c r="B18" s="319">
        <v>1052574.048</v>
      </c>
      <c r="C18" s="319">
        <v>1150269.226</v>
      </c>
    </row>
    <row r="19" spans="1:3" x14ac:dyDescent="0.3">
      <c r="A19" s="296" t="s">
        <v>59</v>
      </c>
      <c r="B19" s="319">
        <v>1853841.2970000003</v>
      </c>
      <c r="C19" s="319">
        <v>1802033.2050000001</v>
      </c>
    </row>
    <row r="20" spans="1:3" x14ac:dyDescent="0.3">
      <c r="A20" s="296" t="s">
        <v>60</v>
      </c>
      <c r="B20" s="319">
        <v>34096.963000000003</v>
      </c>
      <c r="C20" s="319">
        <v>35794</v>
      </c>
    </row>
    <row r="21" spans="1:3" x14ac:dyDescent="0.3">
      <c r="A21" s="321" t="s">
        <v>61</v>
      </c>
      <c r="B21" s="317">
        <v>364796.40100000001</v>
      </c>
      <c r="C21" s="317">
        <v>636841.01800000004</v>
      </c>
    </row>
    <row r="22" spans="1:3" x14ac:dyDescent="0.3">
      <c r="A22" s="321" t="s">
        <v>62</v>
      </c>
      <c r="B22" s="317">
        <v>303029.64399999997</v>
      </c>
      <c r="C22" s="317">
        <v>459042.45400000003</v>
      </c>
    </row>
    <row r="23" spans="1:3" x14ac:dyDescent="0.3">
      <c r="A23" s="321" t="s">
        <v>63</v>
      </c>
      <c r="B23" s="317">
        <v>325129.62399999995</v>
      </c>
      <c r="C23" s="317">
        <v>396123.50400000007</v>
      </c>
    </row>
    <row r="24" spans="1:3" x14ac:dyDescent="0.3">
      <c r="A24" s="296" t="s">
        <v>262</v>
      </c>
      <c r="B24" s="319">
        <v>-478810.03700000001</v>
      </c>
      <c r="C24" s="319">
        <v>-449336.17599999998</v>
      </c>
    </row>
    <row r="25" spans="1:3" x14ac:dyDescent="0.3">
      <c r="A25" s="296" t="s">
        <v>263</v>
      </c>
      <c r="B25" s="319">
        <v>803939.66100000008</v>
      </c>
      <c r="C25" s="319">
        <v>845459.68</v>
      </c>
    </row>
    <row r="26" spans="1:3" x14ac:dyDescent="0.3">
      <c r="A26" s="322" t="s">
        <v>66</v>
      </c>
      <c r="B26" s="323">
        <v>31892822.020999998</v>
      </c>
      <c r="C26" s="323">
        <v>38632840.097000003</v>
      </c>
    </row>
    <row r="27" spans="1:3" x14ac:dyDescent="0.3">
      <c r="A27" s="25" t="s">
        <v>86</v>
      </c>
    </row>
    <row r="28" spans="1:3" x14ac:dyDescent="0.3">
      <c r="B28" s="307"/>
      <c r="C28" s="308"/>
    </row>
  </sheetData>
  <mergeCells count="1">
    <mergeCell ref="A5:C5"/>
  </mergeCells>
  <pageMargins left="0.7" right="0.7" top="0.75" bottom="0.75" header="0.3" footer="0.3"/>
  <pageSetup orientation="portrait" horizontalDpi="4294967292" verticalDpi="429496729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7B75D-31E2-415A-9F88-F94295DE7E38}">
  <dimension ref="A1:K26"/>
  <sheetViews>
    <sheetView showGridLines="0" workbookViewId="0">
      <selection activeCell="H9" sqref="H9"/>
    </sheetView>
  </sheetViews>
  <sheetFormatPr baseColWidth="10" defaultColWidth="11.44140625" defaultRowHeight="13.8" x14ac:dyDescent="0.3"/>
  <cols>
    <col min="1" max="1" width="11.44140625" style="382" customWidth="1"/>
    <col min="2" max="2" width="25" style="382" bestFit="1" customWidth="1"/>
    <col min="3" max="3" width="47.44140625" style="382"/>
    <col min="4" max="4" width="27.33203125" style="382" customWidth="1"/>
    <col min="5" max="5" width="8.6640625" style="382" customWidth="1"/>
    <col min="6" max="6" width="11.33203125" style="382" customWidth="1"/>
    <col min="7" max="7" width="11.109375" style="382" customWidth="1"/>
    <col min="8" max="10" width="11.33203125" style="382" customWidth="1"/>
    <col min="11" max="11" width="11.109375" style="382" customWidth="1"/>
    <col min="12" max="16384" width="11.44140625" style="382"/>
  </cols>
  <sheetData>
    <row r="1" spans="1:11" ht="13.05" x14ac:dyDescent="0.3">
      <c r="A1" s="24" t="s">
        <v>570</v>
      </c>
      <c r="B1" s="4"/>
      <c r="C1" s="4"/>
      <c r="D1" s="4"/>
      <c r="E1" s="4"/>
      <c r="F1" s="4"/>
      <c r="G1" s="4"/>
      <c r="H1" s="4"/>
      <c r="I1" s="4"/>
      <c r="J1" s="4"/>
      <c r="K1" s="4"/>
    </row>
    <row r="2" spans="1:11" ht="13.05" x14ac:dyDescent="0.3">
      <c r="A2" s="635" t="s">
        <v>571</v>
      </c>
      <c r="B2" s="635"/>
      <c r="C2" s="635"/>
      <c r="D2" s="635"/>
      <c r="E2" s="635"/>
      <c r="F2" s="635"/>
      <c r="G2" s="635"/>
      <c r="H2" s="4"/>
      <c r="I2" s="4"/>
      <c r="J2" s="4"/>
      <c r="K2" s="4"/>
    </row>
    <row r="3" spans="1:11" ht="13.05" x14ac:dyDescent="0.3">
      <c r="A3" s="635" t="s">
        <v>572</v>
      </c>
      <c r="B3" s="635"/>
      <c r="C3" s="635"/>
      <c r="D3" s="635"/>
      <c r="E3" s="635"/>
      <c r="F3" s="635"/>
      <c r="G3" s="635"/>
      <c r="H3" s="4"/>
      <c r="I3" s="4"/>
      <c r="J3" s="4"/>
      <c r="K3" s="4"/>
    </row>
    <row r="4" spans="1:11" ht="13.05" x14ac:dyDescent="0.3">
      <c r="A4" s="636" t="s">
        <v>304</v>
      </c>
      <c r="B4" s="636"/>
      <c r="C4" s="636"/>
      <c r="D4" s="636"/>
      <c r="E4" s="636"/>
      <c r="F4" s="636"/>
      <c r="G4" s="636"/>
      <c r="H4" s="4"/>
      <c r="I4" s="4"/>
      <c r="J4" s="4"/>
      <c r="K4" s="4"/>
    </row>
    <row r="5" spans="1:11" ht="13.05" x14ac:dyDescent="0.3">
      <c r="A5" s="636"/>
      <c r="B5" s="636"/>
      <c r="C5" s="636"/>
      <c r="D5" s="636"/>
      <c r="E5" s="636"/>
      <c r="F5" s="636"/>
      <c r="G5" s="636"/>
      <c r="H5" s="4"/>
      <c r="I5" s="4"/>
      <c r="J5" s="4"/>
      <c r="K5" s="4"/>
    </row>
    <row r="6" spans="1:11" x14ac:dyDescent="0.3">
      <c r="A6" s="637" t="s">
        <v>573</v>
      </c>
      <c r="B6" s="637" t="s">
        <v>574</v>
      </c>
      <c r="C6" s="637" t="s">
        <v>575</v>
      </c>
      <c r="D6" s="637" t="s">
        <v>576</v>
      </c>
      <c r="E6" s="637" t="s">
        <v>376</v>
      </c>
      <c r="F6" s="956" t="s">
        <v>577</v>
      </c>
      <c r="G6" s="957"/>
      <c r="H6" s="957"/>
      <c r="I6" s="957"/>
      <c r="J6" s="957"/>
      <c r="K6" s="958"/>
    </row>
    <row r="7" spans="1:11" ht="13.05" x14ac:dyDescent="0.3">
      <c r="A7" s="637"/>
      <c r="B7" s="637"/>
      <c r="C7" s="637"/>
      <c r="D7" s="637"/>
      <c r="E7" s="637"/>
      <c r="F7" s="638">
        <v>2020</v>
      </c>
      <c r="G7" s="638">
        <v>2021</v>
      </c>
      <c r="H7" s="638">
        <v>2022</v>
      </c>
      <c r="I7" s="638">
        <v>2023</v>
      </c>
      <c r="J7" s="638">
        <v>2024</v>
      </c>
      <c r="K7" s="168">
        <v>2025</v>
      </c>
    </row>
    <row r="8" spans="1:11" ht="41.4" x14ac:dyDescent="0.3">
      <c r="A8" s="639">
        <v>153</v>
      </c>
      <c r="B8" s="639" t="s">
        <v>578</v>
      </c>
      <c r="C8" s="640" t="s">
        <v>579</v>
      </c>
      <c r="D8" s="640" t="s">
        <v>580</v>
      </c>
      <c r="E8" s="639">
        <v>2020</v>
      </c>
      <c r="F8" s="641" t="s">
        <v>581</v>
      </c>
      <c r="G8" s="641" t="s">
        <v>581</v>
      </c>
      <c r="H8" s="641">
        <v>285.27930300000003</v>
      </c>
      <c r="I8" s="641">
        <v>246.07973999999999</v>
      </c>
      <c r="J8" s="641">
        <v>246.07973999999999</v>
      </c>
      <c r="K8" s="642">
        <v>246.07973999999999</v>
      </c>
    </row>
    <row r="9" spans="1:11" ht="41.4" x14ac:dyDescent="0.3">
      <c r="A9" s="639">
        <v>155</v>
      </c>
      <c r="B9" s="639" t="s">
        <v>582</v>
      </c>
      <c r="C9" s="640" t="s">
        <v>583</v>
      </c>
      <c r="D9" s="640" t="s">
        <v>584</v>
      </c>
      <c r="E9" s="639">
        <v>2020</v>
      </c>
      <c r="F9" s="641" t="s">
        <v>581</v>
      </c>
      <c r="G9" s="641" t="s">
        <v>581</v>
      </c>
      <c r="H9" s="641">
        <v>707.28576580200001</v>
      </c>
      <c r="I9" s="641">
        <v>941.07335884800011</v>
      </c>
      <c r="J9" s="641">
        <v>928.88245083999993</v>
      </c>
      <c r="K9" s="642">
        <v>928.88245083999993</v>
      </c>
    </row>
    <row r="10" spans="1:11" ht="41.4" x14ac:dyDescent="0.3">
      <c r="A10" s="639">
        <v>159</v>
      </c>
      <c r="B10" s="639" t="s">
        <v>585</v>
      </c>
      <c r="C10" s="640" t="s">
        <v>586</v>
      </c>
      <c r="D10" s="640" t="s">
        <v>587</v>
      </c>
      <c r="E10" s="639">
        <v>2020</v>
      </c>
      <c r="F10" s="641">
        <v>12122.724050000001</v>
      </c>
      <c r="G10" s="641">
        <v>36368.172149999999</v>
      </c>
      <c r="H10" s="641" t="s">
        <v>581</v>
      </c>
      <c r="I10" s="641" t="s">
        <v>581</v>
      </c>
      <c r="J10" s="641" t="s">
        <v>581</v>
      </c>
      <c r="K10" s="642" t="s">
        <v>581</v>
      </c>
    </row>
    <row r="11" spans="1:11" ht="41.4" x14ac:dyDescent="0.3">
      <c r="A11" s="639">
        <v>164</v>
      </c>
      <c r="B11" s="639" t="s">
        <v>588</v>
      </c>
      <c r="C11" s="640" t="s">
        <v>589</v>
      </c>
      <c r="D11" s="640" t="s">
        <v>590</v>
      </c>
      <c r="E11" s="639">
        <v>2020</v>
      </c>
      <c r="F11" s="641" t="s">
        <v>581</v>
      </c>
      <c r="G11" s="641">
        <v>134.33877999999999</v>
      </c>
      <c r="H11" s="641">
        <v>755.48748999999998</v>
      </c>
      <c r="I11" s="641">
        <v>755.48748999999998</v>
      </c>
      <c r="J11" s="641">
        <v>755.48748999999998</v>
      </c>
      <c r="K11" s="642">
        <v>755.48748999999998</v>
      </c>
    </row>
    <row r="12" spans="1:11" ht="25.95" x14ac:dyDescent="0.3">
      <c r="A12" s="639">
        <v>167</v>
      </c>
      <c r="B12" s="639" t="s">
        <v>591</v>
      </c>
      <c r="C12" s="640" t="s">
        <v>592</v>
      </c>
      <c r="D12" s="640" t="s">
        <v>593</v>
      </c>
      <c r="E12" s="639">
        <v>2020</v>
      </c>
      <c r="F12" s="641" t="s">
        <v>581</v>
      </c>
      <c r="G12" s="641">
        <v>205.92789999999999</v>
      </c>
      <c r="H12" s="641" t="s">
        <v>581</v>
      </c>
      <c r="I12" s="641" t="s">
        <v>581</v>
      </c>
      <c r="J12" s="641" t="s">
        <v>581</v>
      </c>
      <c r="K12" s="642" t="s">
        <v>581</v>
      </c>
    </row>
    <row r="13" spans="1:11" ht="41.4" x14ac:dyDescent="0.3">
      <c r="A13" s="639">
        <v>169</v>
      </c>
      <c r="B13" s="639" t="s">
        <v>594</v>
      </c>
      <c r="C13" s="640" t="s">
        <v>595</v>
      </c>
      <c r="D13" s="640" t="s">
        <v>580</v>
      </c>
      <c r="E13" s="639">
        <v>2020</v>
      </c>
      <c r="F13" s="641" t="s">
        <v>581</v>
      </c>
      <c r="G13" s="641" t="s">
        <v>581</v>
      </c>
      <c r="H13" s="641">
        <v>59.845060000000004</v>
      </c>
      <c r="I13" s="641">
        <v>42.326819999999998</v>
      </c>
      <c r="J13" s="641">
        <v>42.326819999999998</v>
      </c>
      <c r="K13" s="642">
        <v>42.326819999999998</v>
      </c>
    </row>
    <row r="14" spans="1:11" ht="41.4" x14ac:dyDescent="0.3">
      <c r="A14" s="639">
        <v>173</v>
      </c>
      <c r="B14" s="639" t="s">
        <v>596</v>
      </c>
      <c r="C14" s="640" t="s">
        <v>597</v>
      </c>
      <c r="D14" s="640" t="s">
        <v>598</v>
      </c>
      <c r="E14" s="639">
        <v>2020</v>
      </c>
      <c r="F14" s="641" t="s">
        <v>581</v>
      </c>
      <c r="G14" s="641" t="s">
        <v>581</v>
      </c>
      <c r="H14" s="641" t="s">
        <v>581</v>
      </c>
      <c r="I14" s="641" t="s">
        <v>581</v>
      </c>
      <c r="J14" s="641" t="s">
        <v>581</v>
      </c>
      <c r="K14" s="642" t="s">
        <v>581</v>
      </c>
    </row>
    <row r="15" spans="1:11" ht="25.95" x14ac:dyDescent="0.3">
      <c r="A15" s="639">
        <v>175</v>
      </c>
      <c r="B15" s="639" t="s">
        <v>599</v>
      </c>
      <c r="C15" s="640" t="s">
        <v>600</v>
      </c>
      <c r="D15" s="640" t="s">
        <v>601</v>
      </c>
      <c r="E15" s="639">
        <v>2020</v>
      </c>
      <c r="F15" s="641" t="s">
        <v>581</v>
      </c>
      <c r="G15" s="641">
        <v>135084.05924582784</v>
      </c>
      <c r="H15" s="641">
        <v>105084.03661217009</v>
      </c>
      <c r="I15" s="641">
        <v>106632.72907993902</v>
      </c>
      <c r="J15" s="641">
        <v>108136.38856939079</v>
      </c>
      <c r="K15" s="642">
        <v>109638.94638478052</v>
      </c>
    </row>
    <row r="16" spans="1:11" ht="27.6" x14ac:dyDescent="0.3">
      <c r="A16" s="643">
        <v>187</v>
      </c>
      <c r="B16" s="643" t="s">
        <v>602</v>
      </c>
      <c r="C16" s="644" t="s">
        <v>603</v>
      </c>
      <c r="D16" s="644" t="s">
        <v>598</v>
      </c>
      <c r="E16" s="643">
        <v>2020</v>
      </c>
      <c r="F16" s="645" t="s">
        <v>581</v>
      </c>
      <c r="G16" s="645" t="s">
        <v>581</v>
      </c>
      <c r="H16" s="645">
        <v>4946.9024478144393</v>
      </c>
      <c r="I16" s="645">
        <v>5071.5022973782916</v>
      </c>
      <c r="J16" s="645">
        <v>5240.9783976806875</v>
      </c>
      <c r="K16" s="642">
        <v>5579.8645221815214</v>
      </c>
    </row>
    <row r="17" spans="1:11" ht="41.4" x14ac:dyDescent="0.3">
      <c r="A17" s="643">
        <v>189</v>
      </c>
      <c r="B17" s="643" t="s">
        <v>604</v>
      </c>
      <c r="C17" s="644" t="s">
        <v>605</v>
      </c>
      <c r="D17" s="644" t="s">
        <v>598</v>
      </c>
      <c r="E17" s="643">
        <v>2020</v>
      </c>
      <c r="F17" s="645" t="s">
        <v>581</v>
      </c>
      <c r="G17" s="645">
        <v>759.11748336073151</v>
      </c>
      <c r="H17" s="645">
        <v>808.02311296264531</v>
      </c>
      <c r="I17" s="645">
        <v>815.59353657016288</v>
      </c>
      <c r="J17" s="645">
        <v>820.42390325445513</v>
      </c>
      <c r="K17" s="642">
        <v>829.70973527499416</v>
      </c>
    </row>
    <row r="18" spans="1:11" ht="41.4" x14ac:dyDescent="0.3">
      <c r="A18" s="643">
        <v>191</v>
      </c>
      <c r="B18" s="643" t="s">
        <v>606</v>
      </c>
      <c r="C18" s="644" t="s">
        <v>607</v>
      </c>
      <c r="D18" s="644" t="s">
        <v>598</v>
      </c>
      <c r="E18" s="643">
        <v>2020</v>
      </c>
      <c r="F18" s="645" t="s">
        <v>581</v>
      </c>
      <c r="G18" s="645">
        <v>19585.676845195088</v>
      </c>
      <c r="H18" s="645">
        <v>20373.885632222995</v>
      </c>
      <c r="I18" s="645">
        <v>23728.219543370251</v>
      </c>
      <c r="J18" s="645">
        <v>24564.012559039344</v>
      </c>
      <c r="K18" s="642">
        <v>23685.04813978454</v>
      </c>
    </row>
    <row r="19" spans="1:11" ht="28.8" x14ac:dyDescent="0.3">
      <c r="A19" s="253">
        <v>198</v>
      </c>
      <c r="B19" s="253" t="s">
        <v>608</v>
      </c>
      <c r="C19" s="254" t="s">
        <v>609</v>
      </c>
      <c r="D19" s="254" t="s">
        <v>590</v>
      </c>
      <c r="E19" s="253">
        <v>2020</v>
      </c>
      <c r="F19" s="803" t="s">
        <v>581</v>
      </c>
      <c r="G19" s="803" t="s">
        <v>581</v>
      </c>
      <c r="H19" s="803" t="s">
        <v>581</v>
      </c>
      <c r="I19" s="803" t="s">
        <v>581</v>
      </c>
      <c r="J19" s="803" t="s">
        <v>581</v>
      </c>
      <c r="K19" s="804" t="s">
        <v>581</v>
      </c>
    </row>
    <row r="20" spans="1:11" ht="72" x14ac:dyDescent="0.3">
      <c r="A20" s="253">
        <v>203</v>
      </c>
      <c r="B20" s="253" t="s">
        <v>1053</v>
      </c>
      <c r="C20" s="254" t="s">
        <v>1054</v>
      </c>
      <c r="D20" s="254" t="s">
        <v>587</v>
      </c>
      <c r="E20" s="253">
        <v>2020</v>
      </c>
      <c r="F20" s="803"/>
      <c r="G20" s="803"/>
      <c r="H20" s="803"/>
      <c r="I20" s="803"/>
      <c r="J20" s="803"/>
      <c r="K20" s="804"/>
    </row>
    <row r="21" spans="1:11" ht="72" x14ac:dyDescent="0.3">
      <c r="A21" s="253">
        <v>205</v>
      </c>
      <c r="B21" s="253" t="s">
        <v>1055</v>
      </c>
      <c r="C21" s="254" t="s">
        <v>1056</v>
      </c>
      <c r="D21" s="254" t="s">
        <v>587</v>
      </c>
      <c r="E21" s="253">
        <v>2020</v>
      </c>
      <c r="F21" s="803"/>
      <c r="G21" s="803"/>
      <c r="H21" s="803"/>
      <c r="I21" s="803"/>
      <c r="J21" s="803"/>
      <c r="K21" s="804"/>
    </row>
    <row r="22" spans="1:11" ht="57.6" x14ac:dyDescent="0.3">
      <c r="A22" s="253">
        <v>206</v>
      </c>
      <c r="B22" s="253" t="s">
        <v>610</v>
      </c>
      <c r="C22" s="254" t="s">
        <v>611</v>
      </c>
      <c r="D22" s="254" t="s">
        <v>612</v>
      </c>
      <c r="E22" s="253">
        <v>2020</v>
      </c>
      <c r="F22" s="803" t="s">
        <v>581</v>
      </c>
      <c r="G22" s="803">
        <v>945.45638199999996</v>
      </c>
      <c r="H22" s="803" t="s">
        <v>581</v>
      </c>
      <c r="I22" s="803" t="s">
        <v>581</v>
      </c>
      <c r="J22" s="803">
        <v>1997.754852</v>
      </c>
      <c r="K22" s="804" t="s">
        <v>581</v>
      </c>
    </row>
    <row r="23" spans="1:11" ht="72" x14ac:dyDescent="0.3">
      <c r="A23" s="253">
        <v>208</v>
      </c>
      <c r="B23" s="253" t="s">
        <v>1057</v>
      </c>
      <c r="C23" s="254" t="s">
        <v>1058</v>
      </c>
      <c r="D23" s="254" t="s">
        <v>587</v>
      </c>
      <c r="E23" s="253">
        <v>2020</v>
      </c>
      <c r="F23" s="803"/>
      <c r="G23" s="803">
        <v>1233858</v>
      </c>
      <c r="H23" s="803"/>
      <c r="I23" s="803"/>
      <c r="J23" s="803"/>
      <c r="K23" s="804"/>
    </row>
    <row r="24" spans="1:11" ht="72" x14ac:dyDescent="0.3">
      <c r="A24" s="253">
        <v>209</v>
      </c>
      <c r="B24" s="253" t="s">
        <v>1059</v>
      </c>
      <c r="C24" s="254" t="s">
        <v>1056</v>
      </c>
      <c r="D24" s="254" t="s">
        <v>587</v>
      </c>
      <c r="E24" s="253">
        <v>2020</v>
      </c>
      <c r="F24" s="803"/>
      <c r="G24" s="803"/>
      <c r="H24" s="803"/>
      <c r="I24" s="803"/>
      <c r="J24" s="803"/>
      <c r="K24" s="804"/>
    </row>
    <row r="25" spans="1:11" ht="14.4" x14ac:dyDescent="0.3">
      <c r="A25" s="959" t="s">
        <v>613</v>
      </c>
      <c r="B25" s="959"/>
      <c r="C25" s="959"/>
      <c r="D25" s="959"/>
      <c r="E25" s="959"/>
      <c r="F25" s="959"/>
      <c r="G25" s="959"/>
      <c r="H25" s="959"/>
      <c r="I25" s="959"/>
      <c r="J25" s="959"/>
      <c r="K25"/>
    </row>
    <row r="26" spans="1:11" ht="14.4" x14ac:dyDescent="0.3">
      <c r="A26" s="91" t="s">
        <v>86</v>
      </c>
      <c r="B26" s="91"/>
      <c r="C26" s="91"/>
      <c r="D26" s="91"/>
      <c r="E26" s="91"/>
      <c r="F26" s="91"/>
      <c r="G26" s="91"/>
      <c r="H26" s="91"/>
      <c r="I26" s="91"/>
      <c r="J26" s="91"/>
      <c r="K26" s="91"/>
    </row>
  </sheetData>
  <mergeCells count="2">
    <mergeCell ref="F6:K6"/>
    <mergeCell ref="A25:J25"/>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F62E5-293D-48CA-A03E-3DF3BBFF9E0C}">
  <dimension ref="A1:L11"/>
  <sheetViews>
    <sheetView showGridLines="0" workbookViewId="0">
      <selection activeCell="D18" sqref="D18"/>
    </sheetView>
  </sheetViews>
  <sheetFormatPr baseColWidth="10" defaultColWidth="11.44140625" defaultRowHeight="13.8" x14ac:dyDescent="0.3"/>
  <cols>
    <col min="1" max="1" width="11.44140625" style="382"/>
    <col min="2" max="2" width="18.33203125" style="382" customWidth="1"/>
    <col min="3" max="3" width="53.6640625" style="382" customWidth="1"/>
    <col min="4" max="4" width="15.33203125" style="382" customWidth="1"/>
    <col min="5" max="6" width="11.44140625" style="382"/>
    <col min="7" max="10" width="12" style="382" bestFit="1" customWidth="1"/>
    <col min="11" max="16384" width="11.44140625" style="382"/>
  </cols>
  <sheetData>
    <row r="1" spans="1:12" ht="13.05" x14ac:dyDescent="0.3">
      <c r="A1" s="24" t="s">
        <v>614</v>
      </c>
      <c r="B1" s="4"/>
      <c r="C1" s="4"/>
      <c r="D1" s="4"/>
      <c r="E1" s="4"/>
      <c r="F1" s="4"/>
      <c r="G1" s="4"/>
      <c r="H1" s="4"/>
      <c r="I1" s="4"/>
      <c r="J1" s="4"/>
      <c r="K1" s="4"/>
      <c r="L1" s="4"/>
    </row>
    <row r="2" spans="1:12" ht="13.05" x14ac:dyDescent="0.3">
      <c r="A2" s="646" t="s">
        <v>571</v>
      </c>
      <c r="B2" s="647"/>
      <c r="C2" s="647"/>
      <c r="D2" s="647"/>
      <c r="E2" s="647"/>
      <c r="F2" s="647"/>
      <c r="G2" s="647"/>
      <c r="H2" s="647"/>
      <c r="I2" s="647"/>
      <c r="J2" s="647"/>
      <c r="K2" s="4"/>
      <c r="L2" s="4"/>
    </row>
    <row r="3" spans="1:12" ht="13.05" x14ac:dyDescent="0.3">
      <c r="A3" s="646" t="s">
        <v>615</v>
      </c>
      <c r="B3" s="647"/>
      <c r="C3" s="647"/>
      <c r="D3" s="647"/>
      <c r="E3" s="647"/>
      <c r="F3" s="647"/>
      <c r="G3" s="647"/>
      <c r="H3" s="647"/>
      <c r="I3" s="647"/>
      <c r="J3" s="647"/>
      <c r="K3" s="4"/>
      <c r="L3" s="4"/>
    </row>
    <row r="4" spans="1:12" ht="13.05" x14ac:dyDescent="0.3">
      <c r="A4" s="647" t="s">
        <v>304</v>
      </c>
      <c r="B4" s="647"/>
      <c r="C4" s="647"/>
      <c r="D4" s="647"/>
      <c r="E4" s="647"/>
      <c r="F4" s="647"/>
      <c r="G4" s="647"/>
      <c r="H4" s="647"/>
      <c r="I4" s="647"/>
      <c r="J4" s="647"/>
      <c r="K4" s="4"/>
      <c r="L4" s="4"/>
    </row>
    <row r="5" spans="1:12" ht="13.05" x14ac:dyDescent="0.3">
      <c r="A5" s="647"/>
      <c r="B5" s="647"/>
      <c r="C5" s="647"/>
      <c r="D5" s="647"/>
      <c r="E5" s="647"/>
      <c r="F5" s="647"/>
      <c r="G5" s="647"/>
      <c r="H5" s="647"/>
      <c r="I5" s="647"/>
      <c r="J5" s="647"/>
      <c r="K5" s="4"/>
      <c r="L5" s="4"/>
    </row>
    <row r="6" spans="1:12" x14ac:dyDescent="0.3">
      <c r="A6" s="603" t="s">
        <v>573</v>
      </c>
      <c r="B6" s="603" t="s">
        <v>574</v>
      </c>
      <c r="C6" s="603" t="s">
        <v>575</v>
      </c>
      <c r="D6" s="603" t="s">
        <v>576</v>
      </c>
      <c r="E6" s="603" t="s">
        <v>376</v>
      </c>
      <c r="F6" s="940" t="s">
        <v>616</v>
      </c>
      <c r="G6" s="940"/>
      <c r="H6" s="940"/>
      <c r="I6" s="940"/>
      <c r="J6" s="940"/>
      <c r="K6" s="940"/>
      <c r="L6" s="4"/>
    </row>
    <row r="7" spans="1:12" ht="13.05" x14ac:dyDescent="0.3">
      <c r="A7" s="648"/>
      <c r="B7" s="643"/>
      <c r="C7" s="649"/>
      <c r="D7" s="648"/>
      <c r="E7" s="603"/>
      <c r="F7" s="603">
        <v>2020</v>
      </c>
      <c r="G7" s="603">
        <v>2021</v>
      </c>
      <c r="H7" s="603">
        <v>2022</v>
      </c>
      <c r="I7" s="603">
        <v>2023</v>
      </c>
      <c r="J7" s="603">
        <v>2024</v>
      </c>
      <c r="K7" s="502">
        <v>2025</v>
      </c>
      <c r="L7" s="4"/>
    </row>
    <row r="8" spans="1:12" ht="41.4" x14ac:dyDescent="0.3">
      <c r="A8" s="648">
        <v>193</v>
      </c>
      <c r="B8" s="643" t="s">
        <v>617</v>
      </c>
      <c r="C8" s="650" t="s">
        <v>618</v>
      </c>
      <c r="D8" s="651" t="s">
        <v>598</v>
      </c>
      <c r="E8" s="652">
        <v>2020</v>
      </c>
      <c r="F8" s="603"/>
      <c r="G8" s="653">
        <v>-151298</v>
      </c>
      <c r="H8" s="603"/>
      <c r="I8" s="603"/>
      <c r="J8" s="603"/>
      <c r="K8" s="502"/>
      <c r="L8" s="4"/>
    </row>
    <row r="9" spans="1:12" ht="13.05" x14ac:dyDescent="0.3">
      <c r="A9" s="948" t="s">
        <v>619</v>
      </c>
      <c r="B9" s="948"/>
      <c r="C9" s="948"/>
      <c r="D9" s="948"/>
      <c r="E9" s="948"/>
      <c r="F9" s="948"/>
      <c r="G9" s="948"/>
      <c r="H9" s="948"/>
      <c r="I9" s="948"/>
      <c r="J9" s="948"/>
      <c r="K9" s="4"/>
      <c r="L9" s="4"/>
    </row>
    <row r="10" spans="1:12" ht="13.05" x14ac:dyDescent="0.3">
      <c r="A10" s="4" t="s">
        <v>86</v>
      </c>
      <c r="B10" s="4"/>
      <c r="C10" s="4"/>
      <c r="D10" s="4"/>
      <c r="E10" s="4"/>
      <c r="F10" s="4"/>
      <c r="G10" s="4"/>
      <c r="H10" s="4"/>
      <c r="I10" s="4"/>
      <c r="J10" s="4"/>
      <c r="K10" s="4"/>
      <c r="L10" s="4"/>
    </row>
    <row r="11" spans="1:12" ht="13.05" x14ac:dyDescent="0.3">
      <c r="A11" s="4"/>
      <c r="B11" s="4"/>
      <c r="C11" s="4"/>
      <c r="D11" s="4"/>
      <c r="E11" s="4"/>
      <c r="F11" s="4"/>
      <c r="G11" s="4"/>
      <c r="H11" s="4"/>
      <c r="I11" s="4"/>
      <c r="J11" s="4"/>
      <c r="K11" s="4"/>
      <c r="L11" s="4"/>
    </row>
  </sheetData>
  <mergeCells count="2">
    <mergeCell ref="F6:K6"/>
    <mergeCell ref="A9:J9"/>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44E5-1A27-4CD8-A2FE-EC1A947FCCE3}">
  <dimension ref="A1:E41"/>
  <sheetViews>
    <sheetView showGridLines="0" workbookViewId="0">
      <selection activeCell="C9" sqref="C9"/>
    </sheetView>
  </sheetViews>
  <sheetFormatPr baseColWidth="10" defaultColWidth="11.44140625" defaultRowHeight="13.8" x14ac:dyDescent="0.3"/>
  <cols>
    <col min="1" max="1" width="20" style="382" customWidth="1"/>
    <col min="2" max="2" width="29.6640625" style="382" bestFit="1" customWidth="1"/>
    <col min="3" max="3" width="57.33203125" style="382" customWidth="1"/>
    <col min="4" max="4" width="20.44140625" style="382" customWidth="1"/>
    <col min="5" max="5" width="7.33203125" style="382" customWidth="1"/>
    <col min="6" max="16384" width="11.44140625" style="382"/>
  </cols>
  <sheetData>
    <row r="1" spans="1:5" ht="13.05" x14ac:dyDescent="0.3">
      <c r="A1" s="24" t="s">
        <v>620</v>
      </c>
      <c r="B1" s="4"/>
      <c r="C1" s="4"/>
      <c r="D1" s="4"/>
      <c r="E1" s="4"/>
    </row>
    <row r="2" spans="1:5" ht="13.05" x14ac:dyDescent="0.3">
      <c r="A2" s="24" t="s">
        <v>571</v>
      </c>
      <c r="B2" s="4"/>
      <c r="C2" s="4"/>
      <c r="D2" s="4"/>
      <c r="E2" s="4"/>
    </row>
    <row r="3" spans="1:5" ht="13.05" x14ac:dyDescent="0.3">
      <c r="A3" s="24" t="s">
        <v>621</v>
      </c>
      <c r="B3" s="4"/>
      <c r="C3" s="4"/>
      <c r="D3" s="4"/>
      <c r="E3" s="4"/>
    </row>
    <row r="4" spans="1:5" ht="13.05" x14ac:dyDescent="0.3">
      <c r="A4" s="4" t="s">
        <v>304</v>
      </c>
      <c r="B4" s="4"/>
      <c r="C4" s="4"/>
      <c r="D4" s="4"/>
      <c r="E4" s="4"/>
    </row>
    <row r="5" spans="1:5" ht="13.05" x14ac:dyDescent="0.3">
      <c r="A5" s="4"/>
      <c r="B5" s="4"/>
      <c r="C5" s="4"/>
      <c r="D5" s="4"/>
      <c r="E5" s="4"/>
    </row>
    <row r="6" spans="1:5" x14ac:dyDescent="0.3">
      <c r="A6" s="603" t="s">
        <v>573</v>
      </c>
      <c r="B6" s="603" t="s">
        <v>574</v>
      </c>
      <c r="C6" s="603" t="s">
        <v>575</v>
      </c>
      <c r="D6" s="603" t="s">
        <v>576</v>
      </c>
      <c r="E6" s="603" t="s">
        <v>376</v>
      </c>
    </row>
    <row r="7" spans="1:5" ht="55.2" x14ac:dyDescent="0.3">
      <c r="A7" s="648">
        <v>154</v>
      </c>
      <c r="B7" s="648" t="s">
        <v>622</v>
      </c>
      <c r="C7" s="654" t="s">
        <v>623</v>
      </c>
      <c r="D7" s="654" t="s">
        <v>624</v>
      </c>
      <c r="E7" s="648">
        <v>2020</v>
      </c>
    </row>
    <row r="8" spans="1:5" ht="41.4" x14ac:dyDescent="0.3">
      <c r="A8" s="648">
        <v>156</v>
      </c>
      <c r="B8" s="648" t="s">
        <v>625</v>
      </c>
      <c r="C8" s="654" t="s">
        <v>626</v>
      </c>
      <c r="D8" s="654" t="s">
        <v>587</v>
      </c>
      <c r="E8" s="648">
        <v>2020</v>
      </c>
    </row>
    <row r="9" spans="1:5" ht="41.4" x14ac:dyDescent="0.3">
      <c r="A9" s="648">
        <v>157</v>
      </c>
      <c r="B9" s="648" t="s">
        <v>627</v>
      </c>
      <c r="C9" s="654" t="s">
        <v>628</v>
      </c>
      <c r="D9" s="654" t="s">
        <v>584</v>
      </c>
      <c r="E9" s="648">
        <v>2020</v>
      </c>
    </row>
    <row r="10" spans="1:5" x14ac:dyDescent="0.3">
      <c r="A10" s="648">
        <v>158</v>
      </c>
      <c r="B10" s="648" t="s">
        <v>629</v>
      </c>
      <c r="C10" s="654" t="s">
        <v>630</v>
      </c>
      <c r="D10" s="654" t="s">
        <v>631</v>
      </c>
      <c r="E10" s="648">
        <v>2020</v>
      </c>
    </row>
    <row r="11" spans="1:5" ht="27.6" x14ac:dyDescent="0.3">
      <c r="A11" s="648">
        <v>160</v>
      </c>
      <c r="B11" s="648" t="s">
        <v>632</v>
      </c>
      <c r="C11" s="654" t="s">
        <v>633</v>
      </c>
      <c r="D11" s="654" t="s">
        <v>634</v>
      </c>
      <c r="E11" s="648">
        <v>2020</v>
      </c>
    </row>
    <row r="12" spans="1:5" ht="41.4" x14ac:dyDescent="0.3">
      <c r="A12" s="648">
        <v>161</v>
      </c>
      <c r="B12" s="648" t="s">
        <v>635</v>
      </c>
      <c r="C12" s="654" t="s">
        <v>586</v>
      </c>
      <c r="D12" s="654" t="s">
        <v>587</v>
      </c>
      <c r="E12" s="648">
        <v>2020</v>
      </c>
    </row>
    <row r="13" spans="1:5" ht="41.4" x14ac:dyDescent="0.3">
      <c r="A13" s="648">
        <v>162</v>
      </c>
      <c r="B13" s="648" t="s">
        <v>636</v>
      </c>
      <c r="C13" s="654" t="s">
        <v>637</v>
      </c>
      <c r="D13" s="654" t="s">
        <v>612</v>
      </c>
      <c r="E13" s="648">
        <v>2020</v>
      </c>
    </row>
    <row r="14" spans="1:5" ht="27.6" x14ac:dyDescent="0.3">
      <c r="A14" s="648">
        <v>163</v>
      </c>
      <c r="B14" s="648" t="s">
        <v>638</v>
      </c>
      <c r="C14" s="654" t="s">
        <v>639</v>
      </c>
      <c r="D14" s="654" t="s">
        <v>598</v>
      </c>
      <c r="E14" s="648">
        <v>2020</v>
      </c>
    </row>
    <row r="15" spans="1:5" ht="55.2" x14ac:dyDescent="0.3">
      <c r="A15" s="648">
        <v>166</v>
      </c>
      <c r="B15" s="648" t="s">
        <v>640</v>
      </c>
      <c r="C15" s="654" t="s">
        <v>641</v>
      </c>
      <c r="D15" s="654" t="s">
        <v>642</v>
      </c>
      <c r="E15" s="648">
        <v>2020</v>
      </c>
    </row>
    <row r="16" spans="1:5" ht="27.6" x14ac:dyDescent="0.3">
      <c r="A16" s="648">
        <v>171</v>
      </c>
      <c r="B16" s="648" t="s">
        <v>643</v>
      </c>
      <c r="C16" s="654" t="s">
        <v>644</v>
      </c>
      <c r="D16" s="654" t="s">
        <v>624</v>
      </c>
      <c r="E16" s="648">
        <v>2020</v>
      </c>
    </row>
    <row r="17" spans="1:5" ht="27.6" x14ac:dyDescent="0.3">
      <c r="A17" s="648">
        <v>172</v>
      </c>
      <c r="B17" s="648" t="s">
        <v>645</v>
      </c>
      <c r="C17" s="654" t="s">
        <v>646</v>
      </c>
      <c r="D17" s="654" t="s">
        <v>647</v>
      </c>
      <c r="E17" s="648">
        <v>2020</v>
      </c>
    </row>
    <row r="18" spans="1:5" ht="69" x14ac:dyDescent="0.3">
      <c r="A18" s="648">
        <v>174</v>
      </c>
      <c r="B18" s="648" t="s">
        <v>648</v>
      </c>
      <c r="C18" s="654" t="s">
        <v>649</v>
      </c>
      <c r="D18" s="654" t="s">
        <v>598</v>
      </c>
      <c r="E18" s="648">
        <v>2020</v>
      </c>
    </row>
    <row r="19" spans="1:5" ht="55.2" x14ac:dyDescent="0.3">
      <c r="A19" s="648">
        <v>176</v>
      </c>
      <c r="B19" s="648" t="s">
        <v>650</v>
      </c>
      <c r="C19" s="654" t="s">
        <v>651</v>
      </c>
      <c r="D19" s="654" t="s">
        <v>624</v>
      </c>
      <c r="E19" s="648">
        <v>2020</v>
      </c>
    </row>
    <row r="20" spans="1:5" ht="41.4" x14ac:dyDescent="0.3">
      <c r="A20" s="648">
        <v>177</v>
      </c>
      <c r="B20" s="648" t="s">
        <v>652</v>
      </c>
      <c r="C20" s="654" t="s">
        <v>653</v>
      </c>
      <c r="D20" s="654" t="s">
        <v>654</v>
      </c>
      <c r="E20" s="648">
        <v>2020</v>
      </c>
    </row>
    <row r="21" spans="1:5" ht="27.6" x14ac:dyDescent="0.3">
      <c r="A21" s="648">
        <v>178</v>
      </c>
      <c r="B21" s="648" t="s">
        <v>655</v>
      </c>
      <c r="C21" s="654" t="s">
        <v>656</v>
      </c>
      <c r="D21" s="654" t="s">
        <v>654</v>
      </c>
      <c r="E21" s="648">
        <v>2020</v>
      </c>
    </row>
    <row r="22" spans="1:5" x14ac:dyDescent="0.3">
      <c r="A22" s="648">
        <v>179</v>
      </c>
      <c r="B22" s="648" t="s">
        <v>657</v>
      </c>
      <c r="C22" s="654" t="s">
        <v>658</v>
      </c>
      <c r="D22" s="654" t="s">
        <v>654</v>
      </c>
      <c r="E22" s="648">
        <v>2020</v>
      </c>
    </row>
    <row r="23" spans="1:5" ht="41.4" x14ac:dyDescent="0.3">
      <c r="A23" s="648">
        <v>180</v>
      </c>
      <c r="B23" s="648" t="s">
        <v>659</v>
      </c>
      <c r="C23" s="654" t="s">
        <v>660</v>
      </c>
      <c r="D23" s="654" t="s">
        <v>587</v>
      </c>
      <c r="E23" s="648">
        <v>2020</v>
      </c>
    </row>
    <row r="24" spans="1:5" ht="27.6" x14ac:dyDescent="0.3">
      <c r="A24" s="648">
        <v>182</v>
      </c>
      <c r="B24" s="648" t="s">
        <v>661</v>
      </c>
      <c r="C24" s="654" t="s">
        <v>662</v>
      </c>
      <c r="D24" s="654" t="s">
        <v>598</v>
      </c>
      <c r="E24" s="648">
        <v>2020</v>
      </c>
    </row>
    <row r="25" spans="1:5" ht="27.6" x14ac:dyDescent="0.3">
      <c r="A25" s="648">
        <v>183</v>
      </c>
      <c r="B25" s="648" t="s">
        <v>663</v>
      </c>
      <c r="C25" s="654" t="s">
        <v>664</v>
      </c>
      <c r="D25" s="654" t="s">
        <v>665</v>
      </c>
      <c r="E25" s="648">
        <v>2020</v>
      </c>
    </row>
    <row r="26" spans="1:5" ht="41.4" x14ac:dyDescent="0.3">
      <c r="A26" s="648">
        <v>184</v>
      </c>
      <c r="B26" s="648" t="s">
        <v>666</v>
      </c>
      <c r="C26" s="654" t="s">
        <v>667</v>
      </c>
      <c r="D26" s="654" t="s">
        <v>587</v>
      </c>
      <c r="E26" s="648">
        <v>2020</v>
      </c>
    </row>
    <row r="27" spans="1:5" ht="41.4" x14ac:dyDescent="0.3">
      <c r="A27" s="648">
        <v>185</v>
      </c>
      <c r="B27" s="648" t="s">
        <v>668</v>
      </c>
      <c r="C27" s="654" t="s">
        <v>669</v>
      </c>
      <c r="D27" s="654" t="s">
        <v>587</v>
      </c>
      <c r="E27" s="648">
        <v>2020</v>
      </c>
    </row>
    <row r="28" spans="1:5" ht="27.6" x14ac:dyDescent="0.3">
      <c r="A28" s="648">
        <v>188</v>
      </c>
      <c r="B28" s="648" t="s">
        <v>670</v>
      </c>
      <c r="C28" s="654" t="s">
        <v>671</v>
      </c>
      <c r="D28" s="654" t="s">
        <v>593</v>
      </c>
      <c r="E28" s="648">
        <v>2020</v>
      </c>
    </row>
    <row r="29" spans="1:5" ht="55.2" x14ac:dyDescent="0.3">
      <c r="A29" s="648">
        <v>190</v>
      </c>
      <c r="B29" s="648" t="s">
        <v>672</v>
      </c>
      <c r="C29" s="654" t="s">
        <v>641</v>
      </c>
      <c r="D29" s="654" t="s">
        <v>642</v>
      </c>
      <c r="E29" s="648">
        <v>2020</v>
      </c>
    </row>
    <row r="30" spans="1:5" ht="55.2" x14ac:dyDescent="0.3">
      <c r="A30" s="648">
        <v>192</v>
      </c>
      <c r="B30" s="648" t="s">
        <v>673</v>
      </c>
      <c r="C30" s="654" t="s">
        <v>674</v>
      </c>
      <c r="D30" s="654" t="s">
        <v>675</v>
      </c>
      <c r="E30" s="648">
        <v>2020</v>
      </c>
    </row>
    <row r="31" spans="1:5" ht="27.6" x14ac:dyDescent="0.3">
      <c r="A31" s="648">
        <v>197</v>
      </c>
      <c r="B31" s="648" t="s">
        <v>676</v>
      </c>
      <c r="C31" s="654" t="s">
        <v>677</v>
      </c>
      <c r="D31" s="654" t="s">
        <v>590</v>
      </c>
      <c r="E31" s="648">
        <v>2020</v>
      </c>
    </row>
    <row r="32" spans="1:5" ht="55.2" x14ac:dyDescent="0.3">
      <c r="A32" s="648" t="s">
        <v>678</v>
      </c>
      <c r="B32" s="648" t="s">
        <v>679</v>
      </c>
      <c r="C32" s="654" t="s">
        <v>680</v>
      </c>
      <c r="D32" s="654" t="s">
        <v>675</v>
      </c>
      <c r="E32" s="648">
        <v>2020</v>
      </c>
    </row>
    <row r="33" spans="1:5" ht="55.2" x14ac:dyDescent="0.3">
      <c r="A33" s="648" t="s">
        <v>681</v>
      </c>
      <c r="B33" s="648" t="s">
        <v>682</v>
      </c>
      <c r="C33" s="654" t="s">
        <v>683</v>
      </c>
      <c r="D33" s="654" t="s">
        <v>675</v>
      </c>
      <c r="E33" s="648">
        <v>2020</v>
      </c>
    </row>
    <row r="34" spans="1:5" ht="27.6" x14ac:dyDescent="0.3">
      <c r="A34" s="648">
        <v>200</v>
      </c>
      <c r="B34" s="648" t="s">
        <v>684</v>
      </c>
      <c r="C34" s="654" t="s">
        <v>685</v>
      </c>
      <c r="D34" s="654" t="s">
        <v>598</v>
      </c>
      <c r="E34" s="648">
        <v>2020</v>
      </c>
    </row>
    <row r="35" spans="1:5" x14ac:dyDescent="0.3">
      <c r="A35" s="655">
        <v>201</v>
      </c>
      <c r="B35" s="655" t="s">
        <v>686</v>
      </c>
      <c r="C35" s="656" t="s">
        <v>687</v>
      </c>
      <c r="D35" s="656" t="s">
        <v>587</v>
      </c>
      <c r="E35" s="655">
        <v>2020</v>
      </c>
    </row>
    <row r="36" spans="1:5" ht="27.6" x14ac:dyDescent="0.3">
      <c r="A36" s="643">
        <v>202</v>
      </c>
      <c r="B36" s="643" t="s">
        <v>688</v>
      </c>
      <c r="C36" s="644" t="s">
        <v>689</v>
      </c>
      <c r="D36" s="644" t="s">
        <v>601</v>
      </c>
      <c r="E36" s="643">
        <v>2020</v>
      </c>
    </row>
    <row r="37" spans="1:5" ht="27.6" x14ac:dyDescent="0.3">
      <c r="A37" s="643">
        <v>207</v>
      </c>
      <c r="B37" s="643" t="s">
        <v>690</v>
      </c>
      <c r="C37" s="644" t="s">
        <v>644</v>
      </c>
      <c r="D37" s="644" t="s">
        <v>624</v>
      </c>
      <c r="E37" s="643">
        <v>2020</v>
      </c>
    </row>
    <row r="38" spans="1:5" ht="41.4" x14ac:dyDescent="0.3">
      <c r="A38" s="643">
        <v>213</v>
      </c>
      <c r="B38" s="643" t="s">
        <v>691</v>
      </c>
      <c r="C38" s="644" t="s">
        <v>692</v>
      </c>
      <c r="D38" s="644" t="s">
        <v>598</v>
      </c>
      <c r="E38" s="643">
        <v>2020</v>
      </c>
    </row>
    <row r="39" spans="1:5" ht="41.4" x14ac:dyDescent="0.3">
      <c r="A39" s="643">
        <v>214</v>
      </c>
      <c r="B39" s="643" t="s">
        <v>693</v>
      </c>
      <c r="C39" s="644" t="s">
        <v>694</v>
      </c>
      <c r="D39" s="644" t="s">
        <v>642</v>
      </c>
      <c r="E39" s="643">
        <v>2020</v>
      </c>
    </row>
    <row r="40" spans="1:5" ht="55.2" x14ac:dyDescent="0.3">
      <c r="A40" s="643">
        <v>217</v>
      </c>
      <c r="B40" s="643" t="s">
        <v>695</v>
      </c>
      <c r="C40" s="644" t="s">
        <v>641</v>
      </c>
      <c r="D40" s="644" t="s">
        <v>642</v>
      </c>
      <c r="E40" s="643">
        <v>2020</v>
      </c>
    </row>
    <row r="41" spans="1:5" x14ac:dyDescent="0.3">
      <c r="A41" s="4" t="s">
        <v>86</v>
      </c>
      <c r="B41" s="4"/>
      <c r="C41" s="4"/>
      <c r="D41" s="4"/>
      <c r="E41" s="4"/>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59A79-76C0-4B7E-BD6D-03E90A21824F}">
  <dimension ref="A1:D44"/>
  <sheetViews>
    <sheetView showGridLines="0" zoomScaleNormal="100" workbookViewId="0">
      <selection activeCell="C45" sqref="C45"/>
    </sheetView>
  </sheetViews>
  <sheetFormatPr baseColWidth="10" defaultColWidth="11.44140625" defaultRowHeight="13.8" x14ac:dyDescent="0.3"/>
  <cols>
    <col min="1" max="1" width="40.44140625" style="382" customWidth="1"/>
    <col min="2" max="2" width="40" style="257" customWidth="1"/>
    <col min="3" max="3" width="56" style="257" customWidth="1"/>
    <col min="4" max="4" width="25.44140625" style="257" customWidth="1"/>
    <col min="5" max="16384" width="11.44140625" style="382"/>
  </cols>
  <sheetData>
    <row r="1" spans="1:4" ht="13.05" x14ac:dyDescent="0.3">
      <c r="A1" s="657" t="s">
        <v>696</v>
      </c>
    </row>
    <row r="2" spans="1:4" ht="13.5" thickBot="1" x14ac:dyDescent="0.35">
      <c r="A2" s="657" t="s">
        <v>697</v>
      </c>
    </row>
    <row r="3" spans="1:4" ht="13.05" x14ac:dyDescent="0.3">
      <c r="A3" s="658"/>
    </row>
    <row r="4" spans="1:4" x14ac:dyDescent="0.3">
      <c r="A4" s="422" t="s">
        <v>698</v>
      </c>
      <c r="B4" s="422" t="s">
        <v>699</v>
      </c>
      <c r="C4" s="422" t="s">
        <v>700</v>
      </c>
      <c r="D4" s="422" t="s">
        <v>701</v>
      </c>
    </row>
    <row r="5" spans="1:4" ht="42" customHeight="1" x14ac:dyDescent="0.3">
      <c r="A5" s="961" t="s">
        <v>1013</v>
      </c>
      <c r="B5" s="660" t="s">
        <v>702</v>
      </c>
      <c r="C5" s="660" t="s">
        <v>703</v>
      </c>
      <c r="D5" s="661" t="s">
        <v>704</v>
      </c>
    </row>
    <row r="6" spans="1:4" ht="70.5" customHeight="1" x14ac:dyDescent="0.3">
      <c r="A6" s="961"/>
      <c r="B6" s="660" t="s">
        <v>705</v>
      </c>
      <c r="C6" s="660" t="s">
        <v>706</v>
      </c>
      <c r="D6" s="661" t="s">
        <v>704</v>
      </c>
    </row>
    <row r="7" spans="1:4" ht="68.25" customHeight="1" x14ac:dyDescent="0.3">
      <c r="A7" s="961"/>
      <c r="B7" s="660" t="s">
        <v>1004</v>
      </c>
      <c r="C7" s="660" t="s">
        <v>707</v>
      </c>
      <c r="D7" s="661" t="s">
        <v>704</v>
      </c>
    </row>
    <row r="8" spans="1:4" ht="95.25" customHeight="1" x14ac:dyDescent="0.3">
      <c r="A8" s="961" t="s">
        <v>1014</v>
      </c>
      <c r="B8" s="660" t="s">
        <v>708</v>
      </c>
      <c r="C8" s="660" t="s">
        <v>709</v>
      </c>
      <c r="D8" s="660" t="s">
        <v>704</v>
      </c>
    </row>
    <row r="9" spans="1:4" ht="77.25" customHeight="1" x14ac:dyDescent="0.3">
      <c r="A9" s="961"/>
      <c r="B9" s="660" t="s">
        <v>710</v>
      </c>
      <c r="C9" s="660" t="s">
        <v>711</v>
      </c>
      <c r="D9" s="660" t="s">
        <v>704</v>
      </c>
    </row>
    <row r="10" spans="1:4" ht="102" customHeight="1" x14ac:dyDescent="0.3">
      <c r="A10" s="961"/>
      <c r="B10" s="660" t="s">
        <v>712</v>
      </c>
      <c r="C10" s="660" t="s">
        <v>713</v>
      </c>
      <c r="D10" s="660" t="s">
        <v>704</v>
      </c>
    </row>
    <row r="11" spans="1:4" ht="93.75" customHeight="1" x14ac:dyDescent="0.3">
      <c r="A11" s="961"/>
      <c r="B11" s="660" t="s">
        <v>714</v>
      </c>
      <c r="C11" s="660" t="s">
        <v>715</v>
      </c>
      <c r="D11" s="660" t="s">
        <v>716</v>
      </c>
    </row>
    <row r="12" spans="1:4" ht="58.5" customHeight="1" x14ac:dyDescent="0.3">
      <c r="A12" s="961" t="s">
        <v>1015</v>
      </c>
      <c r="B12" s="660" t="s">
        <v>717</v>
      </c>
      <c r="C12" s="660" t="s">
        <v>718</v>
      </c>
      <c r="D12" s="660" t="s">
        <v>704</v>
      </c>
    </row>
    <row r="13" spans="1:4" ht="88.5" customHeight="1" x14ac:dyDescent="0.3">
      <c r="A13" s="961"/>
      <c r="B13" s="660" t="s">
        <v>719</v>
      </c>
      <c r="C13" s="660" t="s">
        <v>720</v>
      </c>
      <c r="D13" s="660" t="s">
        <v>704</v>
      </c>
    </row>
    <row r="14" spans="1:4" ht="57" customHeight="1" x14ac:dyDescent="0.3">
      <c r="A14" s="961"/>
      <c r="B14" s="660" t="s">
        <v>721</v>
      </c>
      <c r="C14" s="660" t="s">
        <v>722</v>
      </c>
      <c r="D14" s="660" t="s">
        <v>723</v>
      </c>
    </row>
    <row r="15" spans="1:4" ht="62.25" customHeight="1" x14ac:dyDescent="0.3">
      <c r="A15" s="961" t="s">
        <v>1016</v>
      </c>
      <c r="B15" s="660" t="s">
        <v>724</v>
      </c>
      <c r="C15" s="660" t="s">
        <v>725</v>
      </c>
      <c r="D15" s="661" t="s">
        <v>704</v>
      </c>
    </row>
    <row r="16" spans="1:4" ht="105.75" customHeight="1" x14ac:dyDescent="0.3">
      <c r="A16" s="961"/>
      <c r="B16" s="660" t="s">
        <v>726</v>
      </c>
      <c r="C16" s="660" t="s">
        <v>727</v>
      </c>
      <c r="D16" s="661" t="s">
        <v>704</v>
      </c>
    </row>
    <row r="17" spans="1:4" ht="67.5" customHeight="1" x14ac:dyDescent="0.3">
      <c r="A17" s="961"/>
      <c r="B17" s="660" t="s">
        <v>728</v>
      </c>
      <c r="C17" s="660" t="s">
        <v>729</v>
      </c>
      <c r="D17" s="661" t="s">
        <v>704</v>
      </c>
    </row>
    <row r="18" spans="1:4" ht="67.5" customHeight="1" x14ac:dyDescent="0.3">
      <c r="A18" s="961"/>
      <c r="B18" s="660" t="s">
        <v>730</v>
      </c>
      <c r="C18" s="660" t="s">
        <v>731</v>
      </c>
      <c r="D18" s="661" t="s">
        <v>704</v>
      </c>
    </row>
    <row r="19" spans="1:4" ht="24" customHeight="1" x14ac:dyDescent="0.3">
      <c r="A19" s="961" t="s">
        <v>1017</v>
      </c>
      <c r="B19" s="962" t="s">
        <v>732</v>
      </c>
      <c r="C19" s="962" t="s">
        <v>733</v>
      </c>
      <c r="D19" s="966" t="s">
        <v>734</v>
      </c>
    </row>
    <row r="20" spans="1:4" ht="33" customHeight="1" x14ac:dyDescent="0.3">
      <c r="A20" s="961"/>
      <c r="B20" s="962"/>
      <c r="C20" s="962"/>
      <c r="D20" s="966"/>
    </row>
    <row r="21" spans="1:4" x14ac:dyDescent="0.3">
      <c r="A21" s="961"/>
      <c r="B21" s="962"/>
      <c r="C21" s="962"/>
      <c r="D21" s="966"/>
    </row>
    <row r="22" spans="1:4" ht="36.75" customHeight="1" x14ac:dyDescent="0.3">
      <c r="A22" s="961"/>
      <c r="B22" s="962" t="s">
        <v>735</v>
      </c>
      <c r="C22" s="962" t="s">
        <v>736</v>
      </c>
      <c r="D22" s="966" t="s">
        <v>737</v>
      </c>
    </row>
    <row r="23" spans="1:4" ht="60" customHeight="1" x14ac:dyDescent="0.3">
      <c r="A23" s="961"/>
      <c r="B23" s="962"/>
      <c r="C23" s="962"/>
      <c r="D23" s="966"/>
    </row>
    <row r="24" spans="1:4" x14ac:dyDescent="0.3">
      <c r="A24" s="961"/>
      <c r="B24" s="962"/>
      <c r="C24" s="962"/>
      <c r="D24" s="660"/>
    </row>
    <row r="25" spans="1:4" ht="85.5" customHeight="1" x14ac:dyDescent="0.3">
      <c r="A25" s="961"/>
      <c r="B25" s="660" t="s">
        <v>738</v>
      </c>
      <c r="C25" s="660" t="s">
        <v>739</v>
      </c>
      <c r="D25" s="660" t="s">
        <v>740</v>
      </c>
    </row>
    <row r="26" spans="1:4" ht="97.5" customHeight="1" x14ac:dyDescent="0.3">
      <c r="A26" s="961"/>
      <c r="B26" s="660" t="s">
        <v>741</v>
      </c>
      <c r="C26" s="660" t="s">
        <v>742</v>
      </c>
      <c r="D26" s="660" t="s">
        <v>743</v>
      </c>
    </row>
    <row r="27" spans="1:4" ht="56.25" customHeight="1" x14ac:dyDescent="0.3">
      <c r="A27" s="961"/>
      <c r="B27" s="660" t="s">
        <v>744</v>
      </c>
      <c r="C27" s="660" t="s">
        <v>745</v>
      </c>
      <c r="D27" s="660" t="s">
        <v>746</v>
      </c>
    </row>
    <row r="28" spans="1:4" ht="63.75" customHeight="1" x14ac:dyDescent="0.3">
      <c r="A28" s="961" t="s">
        <v>1018</v>
      </c>
      <c r="B28" s="660" t="s">
        <v>747</v>
      </c>
      <c r="C28" s="660" t="s">
        <v>748</v>
      </c>
      <c r="D28" s="660" t="s">
        <v>746</v>
      </c>
    </row>
    <row r="29" spans="1:4" ht="54" customHeight="1" x14ac:dyDescent="0.3">
      <c r="A29" s="961"/>
      <c r="B29" s="660" t="s">
        <v>749</v>
      </c>
      <c r="C29" s="660" t="s">
        <v>750</v>
      </c>
      <c r="D29" s="660" t="s">
        <v>751</v>
      </c>
    </row>
    <row r="30" spans="1:4" ht="63" customHeight="1" x14ac:dyDescent="0.3">
      <c r="A30" s="961"/>
      <c r="B30" s="660" t="s">
        <v>752</v>
      </c>
      <c r="C30" s="660" t="s">
        <v>753</v>
      </c>
      <c r="D30" s="660" t="s">
        <v>746</v>
      </c>
    </row>
    <row r="31" spans="1:4" ht="76.5" customHeight="1" x14ac:dyDescent="0.3">
      <c r="A31" s="961" t="s">
        <v>1019</v>
      </c>
      <c r="B31" s="660" t="s">
        <v>754</v>
      </c>
      <c r="C31" s="660" t="s">
        <v>755</v>
      </c>
      <c r="D31" s="661" t="s">
        <v>756</v>
      </c>
    </row>
    <row r="32" spans="1:4" ht="99.75" customHeight="1" x14ac:dyDescent="0.3">
      <c r="A32" s="961"/>
      <c r="B32" s="962" t="s">
        <v>757</v>
      </c>
      <c r="C32" s="962" t="s">
        <v>758</v>
      </c>
      <c r="D32" s="962" t="s">
        <v>1020</v>
      </c>
    </row>
    <row r="33" spans="1:4" ht="13.05" hidden="1" x14ac:dyDescent="0.3">
      <c r="A33" s="961"/>
      <c r="B33" s="962"/>
      <c r="C33" s="962"/>
      <c r="D33" s="962"/>
    </row>
    <row r="34" spans="1:4" ht="13.05" hidden="1" x14ac:dyDescent="0.3">
      <c r="A34" s="961"/>
      <c r="B34" s="962"/>
      <c r="C34" s="962"/>
      <c r="D34" s="962"/>
    </row>
    <row r="35" spans="1:4" ht="13.05" hidden="1" x14ac:dyDescent="0.3">
      <c r="A35" s="961"/>
      <c r="B35" s="962"/>
      <c r="C35" s="962"/>
      <c r="D35" s="962"/>
    </row>
    <row r="36" spans="1:4" ht="84" customHeight="1" x14ac:dyDescent="0.3">
      <c r="A36" s="961" t="s">
        <v>1021</v>
      </c>
      <c r="B36" s="660" t="s">
        <v>759</v>
      </c>
      <c r="C36" s="660" t="s">
        <v>760</v>
      </c>
      <c r="D36" s="660" t="s">
        <v>761</v>
      </c>
    </row>
    <row r="37" spans="1:4" ht="90.75" customHeight="1" x14ac:dyDescent="0.3">
      <c r="A37" s="961"/>
      <c r="B37" s="660" t="s">
        <v>762</v>
      </c>
      <c r="C37" s="660" t="s">
        <v>763</v>
      </c>
      <c r="D37" s="660" t="s">
        <v>764</v>
      </c>
    </row>
    <row r="38" spans="1:4" x14ac:dyDescent="0.3">
      <c r="A38" s="964" t="s">
        <v>765</v>
      </c>
      <c r="B38" s="965"/>
      <c r="C38" s="965"/>
      <c r="D38" s="965"/>
    </row>
    <row r="39" spans="1:4" x14ac:dyDescent="0.3">
      <c r="A39" s="963" t="s">
        <v>1022</v>
      </c>
      <c r="B39" s="963"/>
      <c r="C39" s="963"/>
      <c r="D39" s="963"/>
    </row>
    <row r="40" spans="1:4" x14ac:dyDescent="0.3">
      <c r="A40" s="963" t="s">
        <v>766</v>
      </c>
      <c r="B40" s="963"/>
      <c r="C40" s="963"/>
      <c r="D40" s="963"/>
    </row>
    <row r="41" spans="1:4" x14ac:dyDescent="0.3">
      <c r="A41" s="960" t="s">
        <v>1023</v>
      </c>
      <c r="B41" s="960"/>
      <c r="C41" s="960"/>
    </row>
    <row r="43" spans="1:4" x14ac:dyDescent="0.3">
      <c r="A43" s="960"/>
      <c r="B43" s="960"/>
      <c r="C43" s="960"/>
    </row>
    <row r="44" spans="1:4" x14ac:dyDescent="0.3">
      <c r="A44" s="659"/>
    </row>
  </sheetData>
  <mergeCells count="22">
    <mergeCell ref="A28:A30"/>
    <mergeCell ref="B19:B21"/>
    <mergeCell ref="A5:A7"/>
    <mergeCell ref="A8:A11"/>
    <mergeCell ref="A12:A14"/>
    <mergeCell ref="A15:A18"/>
    <mergeCell ref="A19:A27"/>
    <mergeCell ref="C19:C21"/>
    <mergeCell ref="D19:D21"/>
    <mergeCell ref="B22:B24"/>
    <mergeCell ref="C22:C24"/>
    <mergeCell ref="D22:D23"/>
    <mergeCell ref="A41:C41"/>
    <mergeCell ref="A43:C43"/>
    <mergeCell ref="A31:A35"/>
    <mergeCell ref="B32:B35"/>
    <mergeCell ref="C32:C35"/>
    <mergeCell ref="A39:D39"/>
    <mergeCell ref="A40:D40"/>
    <mergeCell ref="D32:D35"/>
    <mergeCell ref="A36:A37"/>
    <mergeCell ref="A38:D38"/>
  </mergeCells>
  <hyperlinks>
    <hyperlink ref="D4" location="_ftn1" display="_ftn1" xr:uid="{685EDCCB-85B9-4837-BB5D-236BC41BEA79}"/>
    <hyperlink ref="B7" location="_ftn2" display="_ftn2" xr:uid="{E511EFD0-4285-4982-839D-A5A05167750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3FF8D-F81C-40F7-8FC0-DC169931224D}">
  <sheetPr codeName="Hoja7"/>
  <dimension ref="A1:F12"/>
  <sheetViews>
    <sheetView workbookViewId="0">
      <selection activeCell="D8" sqref="D8:D10"/>
    </sheetView>
  </sheetViews>
  <sheetFormatPr baseColWidth="10" defaultColWidth="10.88671875" defaultRowHeight="13.8" x14ac:dyDescent="0.3"/>
  <cols>
    <col min="1" max="1" width="32.88671875" style="4" customWidth="1"/>
    <col min="2" max="16384" width="10.88671875" style="4"/>
  </cols>
  <sheetData>
    <row r="1" spans="1:6" ht="13.05" x14ac:dyDescent="0.3">
      <c r="A1" s="412" t="s">
        <v>105</v>
      </c>
    </row>
    <row r="2" spans="1:6" x14ac:dyDescent="0.3">
      <c r="A2" s="873" t="s">
        <v>106</v>
      </c>
      <c r="B2" s="873"/>
      <c r="C2" s="873"/>
      <c r="D2" s="873"/>
      <c r="E2" s="873"/>
      <c r="F2" s="873"/>
    </row>
    <row r="3" spans="1:6" x14ac:dyDescent="0.3">
      <c r="A3" s="869" t="s">
        <v>107</v>
      </c>
      <c r="B3" s="869"/>
      <c r="C3" s="869"/>
      <c r="D3" s="869"/>
      <c r="E3" s="869"/>
      <c r="F3" s="869"/>
    </row>
    <row r="4" spans="1:6" ht="13.05" x14ac:dyDescent="0.3">
      <c r="A4" s="411"/>
      <c r="B4" s="411"/>
      <c r="C4" s="411"/>
      <c r="D4" s="411"/>
      <c r="E4" s="411"/>
      <c r="F4" s="411"/>
    </row>
    <row r="5" spans="1:6" ht="35.25" customHeight="1" x14ac:dyDescent="0.3">
      <c r="A5" s="874" t="s">
        <v>69</v>
      </c>
      <c r="B5" s="99" t="s">
        <v>1062</v>
      </c>
      <c r="C5" s="99" t="s">
        <v>1063</v>
      </c>
      <c r="D5" s="875" t="s">
        <v>1064</v>
      </c>
      <c r="E5" s="875" t="s">
        <v>1065</v>
      </c>
      <c r="F5" s="875"/>
    </row>
    <row r="6" spans="1:6" x14ac:dyDescent="0.3">
      <c r="A6" s="874"/>
      <c r="B6" s="99" t="s">
        <v>1066</v>
      </c>
      <c r="C6" s="99" t="s">
        <v>1067</v>
      </c>
      <c r="D6" s="875"/>
      <c r="E6" s="875"/>
      <c r="F6" s="875"/>
    </row>
    <row r="7" spans="1:6" ht="27.6" x14ac:dyDescent="0.3">
      <c r="A7" s="874"/>
      <c r="B7" s="99" t="s">
        <v>1068</v>
      </c>
      <c r="C7" s="99" t="s">
        <v>1069</v>
      </c>
      <c r="D7" s="99" t="s">
        <v>1070</v>
      </c>
      <c r="E7" s="99" t="s">
        <v>114</v>
      </c>
      <c r="F7" s="99" t="s">
        <v>115</v>
      </c>
    </row>
    <row r="8" spans="1:6" x14ac:dyDescent="0.3">
      <c r="A8" s="876" t="s">
        <v>1071</v>
      </c>
      <c r="B8" s="877" t="s">
        <v>1072</v>
      </c>
      <c r="C8" s="877" t="s">
        <v>1073</v>
      </c>
      <c r="D8" s="877" t="s">
        <v>1074</v>
      </c>
      <c r="E8" s="875" t="s">
        <v>1075</v>
      </c>
      <c r="F8" s="870" t="s">
        <v>1076</v>
      </c>
    </row>
    <row r="9" spans="1:6" x14ac:dyDescent="0.3">
      <c r="A9" s="876"/>
      <c r="B9" s="877"/>
      <c r="C9" s="877"/>
      <c r="D9" s="877"/>
      <c r="E9" s="875"/>
      <c r="F9" s="871"/>
    </row>
    <row r="10" spans="1:6" x14ac:dyDescent="0.3">
      <c r="A10" s="876"/>
      <c r="B10" s="877"/>
      <c r="C10" s="877"/>
      <c r="D10" s="877"/>
      <c r="E10" s="875"/>
      <c r="F10" s="872"/>
    </row>
    <row r="11" spans="1:6" x14ac:dyDescent="0.3">
      <c r="A11" s="869" t="s">
        <v>108</v>
      </c>
      <c r="B11" s="869"/>
      <c r="C11" s="869"/>
      <c r="D11" s="869"/>
      <c r="E11" s="869"/>
      <c r="F11" s="869"/>
    </row>
    <row r="12" spans="1:6" ht="13.05" x14ac:dyDescent="0.3">
      <c r="A12" s="92"/>
    </row>
  </sheetData>
  <mergeCells count="12">
    <mergeCell ref="A11:F11"/>
    <mergeCell ref="F8:F10"/>
    <mergeCell ref="A2:F2"/>
    <mergeCell ref="A3:F3"/>
    <mergeCell ref="A5:A7"/>
    <mergeCell ref="D5:D6"/>
    <mergeCell ref="E5:F6"/>
    <mergeCell ref="A8:A10"/>
    <mergeCell ref="B8:B10"/>
    <mergeCell ref="C8:C10"/>
    <mergeCell ref="D8:D10"/>
    <mergeCell ref="E8:E10"/>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F1BE5-F179-44B1-8336-07B1B4E42DE7}">
  <dimension ref="A1:F25"/>
  <sheetViews>
    <sheetView showGridLines="0" workbookViewId="0">
      <selection activeCell="E15" sqref="E15"/>
    </sheetView>
  </sheetViews>
  <sheetFormatPr baseColWidth="10" defaultColWidth="11.44140625" defaultRowHeight="13.8" x14ac:dyDescent="0.3"/>
  <cols>
    <col min="1" max="1" width="4.5546875" style="382" customWidth="1"/>
    <col min="2" max="2" width="71.6640625" style="382" customWidth="1"/>
    <col min="3" max="3" width="16.44140625" style="382" customWidth="1"/>
    <col min="4" max="16384" width="11.44140625" style="382"/>
  </cols>
  <sheetData>
    <row r="1" spans="1:5" x14ac:dyDescent="0.3">
      <c r="A1" s="967" t="s">
        <v>767</v>
      </c>
      <c r="B1" s="967"/>
      <c r="C1" s="967"/>
      <c r="D1" s="967"/>
      <c r="E1" s="967"/>
    </row>
    <row r="2" spans="1:5" x14ac:dyDescent="0.3">
      <c r="A2" s="967" t="s">
        <v>768</v>
      </c>
      <c r="B2" s="967"/>
      <c r="C2" s="967"/>
      <c r="D2" s="967"/>
      <c r="E2" s="967"/>
    </row>
    <row r="3" spans="1:5" x14ac:dyDescent="0.3">
      <c r="A3" s="968" t="s">
        <v>769</v>
      </c>
      <c r="B3" s="968"/>
      <c r="C3" s="968"/>
      <c r="D3" s="968"/>
      <c r="E3" s="968"/>
    </row>
    <row r="4" spans="1:5" ht="13.05" x14ac:dyDescent="0.3">
      <c r="A4" s="969"/>
      <c r="B4" s="969"/>
      <c r="C4" s="255"/>
      <c r="D4" s="255"/>
      <c r="E4" s="255"/>
    </row>
    <row r="5" spans="1:5" ht="27.6" x14ac:dyDescent="0.3">
      <c r="A5" s="662"/>
      <c r="B5" s="662" t="s">
        <v>770</v>
      </c>
      <c r="C5" s="663" t="s">
        <v>394</v>
      </c>
      <c r="D5" s="662" t="s">
        <v>771</v>
      </c>
      <c r="E5" s="664" t="s">
        <v>772</v>
      </c>
    </row>
    <row r="6" spans="1:5" x14ac:dyDescent="0.3">
      <c r="A6" s="665">
        <v>1</v>
      </c>
      <c r="B6" s="666" t="s">
        <v>993</v>
      </c>
      <c r="C6" s="667" t="s">
        <v>773</v>
      </c>
      <c r="D6" s="668">
        <v>-1583942</v>
      </c>
      <c r="E6" s="669">
        <v>-1999.509494362035</v>
      </c>
    </row>
    <row r="7" spans="1:5" x14ac:dyDescent="0.3">
      <c r="A7" s="665">
        <v>2</v>
      </c>
      <c r="B7" s="666" t="s">
        <v>994</v>
      </c>
      <c r="C7" s="667" t="s">
        <v>773</v>
      </c>
      <c r="D7" s="668">
        <v>-726630</v>
      </c>
      <c r="E7" s="669">
        <v>-917.27069797270701</v>
      </c>
    </row>
    <row r="8" spans="1:5" x14ac:dyDescent="0.3">
      <c r="A8" s="665">
        <v>3</v>
      </c>
      <c r="B8" s="666" t="s">
        <v>998</v>
      </c>
      <c r="C8" s="667" t="s">
        <v>774</v>
      </c>
      <c r="D8" s="668">
        <v>365211</v>
      </c>
      <c r="E8" s="669">
        <v>461.02878889849069</v>
      </c>
    </row>
    <row r="9" spans="1:5" ht="15" x14ac:dyDescent="0.3">
      <c r="A9" s="665">
        <v>4</v>
      </c>
      <c r="B9" s="666" t="s">
        <v>1024</v>
      </c>
      <c r="C9" s="667" t="s">
        <v>775</v>
      </c>
      <c r="D9" s="670">
        <v>0</v>
      </c>
      <c r="E9" s="671">
        <v>0</v>
      </c>
    </row>
    <row r="10" spans="1:5" ht="15" x14ac:dyDescent="0.3">
      <c r="A10" s="665">
        <v>5</v>
      </c>
      <c r="B10" s="666" t="s">
        <v>1025</v>
      </c>
      <c r="C10" s="667" t="s">
        <v>776</v>
      </c>
      <c r="D10" s="670">
        <v>0</v>
      </c>
      <c r="E10" s="671">
        <v>0</v>
      </c>
    </row>
    <row r="11" spans="1:5" ht="15" x14ac:dyDescent="0.3">
      <c r="A11" s="665">
        <v>6</v>
      </c>
      <c r="B11" s="666" t="s">
        <v>1026</v>
      </c>
      <c r="C11" s="667" t="s">
        <v>775</v>
      </c>
      <c r="D11" s="670">
        <v>0</v>
      </c>
      <c r="E11" s="671">
        <v>0</v>
      </c>
    </row>
    <row r="12" spans="1:5" ht="27.6" x14ac:dyDescent="0.3">
      <c r="A12" s="665">
        <v>7</v>
      </c>
      <c r="B12" s="672" t="s">
        <v>777</v>
      </c>
      <c r="C12" s="667" t="s">
        <v>776</v>
      </c>
      <c r="D12" s="668">
        <v>-100353.8</v>
      </c>
      <c r="E12" s="669">
        <v>-126.68290625244408</v>
      </c>
    </row>
    <row r="13" spans="1:5" ht="15" x14ac:dyDescent="0.3">
      <c r="A13" s="665">
        <v>8</v>
      </c>
      <c r="B13" s="666" t="s">
        <v>1027</v>
      </c>
      <c r="C13" s="667" t="s">
        <v>773</v>
      </c>
      <c r="D13" s="668">
        <v>-289872</v>
      </c>
      <c r="E13" s="669">
        <v>-365.9236361872542</v>
      </c>
    </row>
    <row r="14" spans="1:5" x14ac:dyDescent="0.3">
      <c r="A14" s="673">
        <v>9</v>
      </c>
      <c r="B14" s="674" t="s">
        <v>996</v>
      </c>
      <c r="C14" s="667" t="s">
        <v>778</v>
      </c>
      <c r="D14" s="675">
        <v>-6287.25</v>
      </c>
      <c r="E14" s="676">
        <v>-7.9367906580087553</v>
      </c>
    </row>
    <row r="15" spans="1:5" s="681" customFormat="1" ht="13.05" x14ac:dyDescent="0.3">
      <c r="A15" s="489"/>
      <c r="B15" s="677" t="s">
        <v>377</v>
      </c>
      <c r="C15" s="678"/>
      <c r="D15" s="679">
        <v>-2341874.0499999998</v>
      </c>
      <c r="E15" s="680">
        <v>-2956.2947365339578</v>
      </c>
    </row>
    <row r="16" spans="1:5" s="685" customFormat="1" ht="13.05" x14ac:dyDescent="0.3">
      <c r="A16" s="973" t="s">
        <v>546</v>
      </c>
      <c r="B16" s="973"/>
      <c r="C16" s="682"/>
      <c r="D16" s="683"/>
      <c r="E16" s="684"/>
    </row>
    <row r="17" spans="1:6" s="687" customFormat="1" ht="38.549999999999997" customHeight="1" x14ac:dyDescent="0.3">
      <c r="A17" s="970" t="s">
        <v>995</v>
      </c>
      <c r="B17" s="970"/>
      <c r="C17" s="970"/>
      <c r="D17" s="970"/>
      <c r="E17" s="970"/>
      <c r="F17" s="686"/>
    </row>
    <row r="18" spans="1:6" s="688" customFormat="1" ht="27" customHeight="1" x14ac:dyDescent="0.3">
      <c r="A18" s="970" t="s">
        <v>997</v>
      </c>
      <c r="B18" s="970"/>
      <c r="C18" s="970"/>
      <c r="D18" s="970"/>
      <c r="E18" s="970"/>
    </row>
    <row r="19" spans="1:6" s="687" customFormat="1" x14ac:dyDescent="0.3">
      <c r="A19" s="971" t="s">
        <v>779</v>
      </c>
      <c r="B19" s="971"/>
      <c r="C19" s="971"/>
      <c r="D19" s="971"/>
      <c r="E19" s="971"/>
    </row>
    <row r="20" spans="1:6" ht="13.05" x14ac:dyDescent="0.3">
      <c r="A20" s="972"/>
      <c r="B20" s="972"/>
      <c r="C20" s="972"/>
      <c r="D20" s="972"/>
      <c r="E20" s="972"/>
    </row>
    <row r="21" spans="1:6" ht="13.05" x14ac:dyDescent="0.3">
      <c r="A21" s="972"/>
      <c r="B21" s="972"/>
      <c r="C21" s="972"/>
      <c r="D21" s="972"/>
      <c r="E21" s="972"/>
    </row>
    <row r="22" spans="1:6" ht="13.05" x14ac:dyDescent="0.3">
      <c r="A22" s="963"/>
      <c r="B22" s="963"/>
      <c r="C22" s="963"/>
      <c r="D22" s="963"/>
      <c r="E22" s="963"/>
    </row>
    <row r="23" spans="1:6" ht="13.05" x14ac:dyDescent="0.3">
      <c r="A23" s="963"/>
      <c r="B23" s="963"/>
      <c r="C23" s="963"/>
      <c r="D23" s="963"/>
      <c r="E23" s="963"/>
    </row>
    <row r="24" spans="1:6" ht="13.05" x14ac:dyDescent="0.3">
      <c r="A24" s="963"/>
      <c r="B24" s="963"/>
      <c r="C24" s="963"/>
      <c r="D24" s="963"/>
      <c r="E24" s="963"/>
    </row>
    <row r="25" spans="1:6" ht="13.05" x14ac:dyDescent="0.3">
      <c r="A25" s="963"/>
      <c r="B25" s="963"/>
      <c r="C25" s="963"/>
      <c r="D25" s="963"/>
      <c r="E25" s="963"/>
    </row>
  </sheetData>
  <mergeCells count="14">
    <mergeCell ref="A25:E25"/>
    <mergeCell ref="A1:E1"/>
    <mergeCell ref="A2:E2"/>
    <mergeCell ref="A3:E3"/>
    <mergeCell ref="A4:B4"/>
    <mergeCell ref="A17:E17"/>
    <mergeCell ref="A19:E19"/>
    <mergeCell ref="A20:E20"/>
    <mergeCell ref="A21:E21"/>
    <mergeCell ref="A22:E22"/>
    <mergeCell ref="A23:E23"/>
    <mergeCell ref="A24:E24"/>
    <mergeCell ref="A18:E18"/>
    <mergeCell ref="A16:B16"/>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AB067-EF51-40EB-A831-F6A219FD5096}">
  <dimension ref="A1:C26"/>
  <sheetViews>
    <sheetView showGridLines="0" workbookViewId="0">
      <selection activeCell="C18" sqref="C17:C18"/>
    </sheetView>
  </sheetViews>
  <sheetFormatPr baseColWidth="10" defaultColWidth="11.44140625" defaultRowHeight="13.8" x14ac:dyDescent="0.3"/>
  <cols>
    <col min="1" max="1" width="48.33203125" style="382" customWidth="1"/>
    <col min="2" max="16384" width="11.44140625" style="382"/>
  </cols>
  <sheetData>
    <row r="1" spans="1:3" x14ac:dyDescent="0.3">
      <c r="A1" s="975" t="s">
        <v>780</v>
      </c>
      <c r="B1" s="975"/>
      <c r="C1" s="975"/>
    </row>
    <row r="2" spans="1:3" ht="13.05" x14ac:dyDescent="0.3">
      <c r="A2" s="975" t="s">
        <v>781</v>
      </c>
      <c r="B2" s="975"/>
      <c r="C2" s="975"/>
    </row>
    <row r="3" spans="1:3" x14ac:dyDescent="0.3">
      <c r="A3" s="976" t="s">
        <v>782</v>
      </c>
      <c r="B3" s="976"/>
      <c r="C3" s="976"/>
    </row>
    <row r="4" spans="1:3" ht="13.05" x14ac:dyDescent="0.3">
      <c r="A4" s="421"/>
      <c r="B4" s="421"/>
      <c r="C4" s="421"/>
    </row>
    <row r="5" spans="1:3" ht="25.95" x14ac:dyDescent="0.3">
      <c r="A5" s="689" t="s">
        <v>783</v>
      </c>
      <c r="B5" s="690" t="s">
        <v>771</v>
      </c>
      <c r="C5" s="691" t="s">
        <v>772</v>
      </c>
    </row>
    <row r="6" spans="1:3" ht="13.05" x14ac:dyDescent="0.3">
      <c r="A6" s="692" t="s">
        <v>784</v>
      </c>
      <c r="B6" s="693"/>
      <c r="C6" s="694"/>
    </row>
    <row r="7" spans="1:3" ht="15" x14ac:dyDescent="0.3">
      <c r="A7" s="695" t="s">
        <v>1028</v>
      </c>
      <c r="B7" s="696">
        <v>505571</v>
      </c>
      <c r="C7" s="697">
        <v>638</v>
      </c>
    </row>
    <row r="8" spans="1:3" ht="13.05" x14ac:dyDescent="0.3">
      <c r="A8" s="695" t="s">
        <v>785</v>
      </c>
      <c r="B8" s="696">
        <v>1975507</v>
      </c>
      <c r="C8" s="698">
        <v>2494</v>
      </c>
    </row>
    <row r="9" spans="1:3" ht="13.05" x14ac:dyDescent="0.3">
      <c r="A9" s="699" t="s">
        <v>786</v>
      </c>
      <c r="B9" s="696">
        <v>231444</v>
      </c>
      <c r="C9" s="697">
        <v>292</v>
      </c>
    </row>
    <row r="10" spans="1:3" ht="18" customHeight="1" x14ac:dyDescent="0.3">
      <c r="A10" s="695" t="s">
        <v>1009</v>
      </c>
      <c r="B10" s="696">
        <v>96000</v>
      </c>
      <c r="C10" s="697">
        <v>121</v>
      </c>
    </row>
    <row r="11" spans="1:3" ht="13.05" x14ac:dyDescent="0.3">
      <c r="A11" s="695" t="s">
        <v>787</v>
      </c>
      <c r="B11" s="696">
        <v>742572</v>
      </c>
      <c r="C11" s="697">
        <v>938</v>
      </c>
    </row>
    <row r="12" spans="1:3" ht="14.55" x14ac:dyDescent="0.3">
      <c r="A12" s="695" t="s">
        <v>1029</v>
      </c>
      <c r="B12" s="696">
        <v>36662</v>
      </c>
      <c r="C12" s="697">
        <v>46</v>
      </c>
    </row>
    <row r="13" spans="1:3" ht="13.05" x14ac:dyDescent="0.3">
      <c r="A13" s="695" t="s">
        <v>788</v>
      </c>
      <c r="B13" s="696">
        <v>36711</v>
      </c>
      <c r="C13" s="697">
        <v>46</v>
      </c>
    </row>
    <row r="14" spans="1:3" ht="13.05" x14ac:dyDescent="0.3">
      <c r="A14" s="700" t="s">
        <v>789</v>
      </c>
      <c r="B14" s="701">
        <v>3624467</v>
      </c>
      <c r="C14" s="702">
        <v>4576</v>
      </c>
    </row>
    <row r="15" spans="1:3" x14ac:dyDescent="0.3">
      <c r="A15" s="692" t="s">
        <v>790</v>
      </c>
      <c r="B15" s="693"/>
      <c r="C15" s="694"/>
    </row>
    <row r="16" spans="1:3" ht="13.05" x14ac:dyDescent="0.3">
      <c r="A16" s="695" t="s">
        <v>1010</v>
      </c>
      <c r="B16" s="696">
        <v>80784</v>
      </c>
      <c r="C16" s="697">
        <v>102</v>
      </c>
    </row>
    <row r="17" spans="1:3" ht="13.05" x14ac:dyDescent="0.3">
      <c r="A17" s="695" t="s">
        <v>791</v>
      </c>
      <c r="B17" s="696">
        <v>139392</v>
      </c>
      <c r="C17" s="697">
        <v>176</v>
      </c>
    </row>
    <row r="18" spans="1:3" ht="13.05" x14ac:dyDescent="0.3">
      <c r="A18" s="695" t="s">
        <v>792</v>
      </c>
      <c r="B18" s="696">
        <v>346104</v>
      </c>
      <c r="C18" s="697">
        <v>437</v>
      </c>
    </row>
    <row r="19" spans="1:3" ht="15" x14ac:dyDescent="0.3">
      <c r="A19" s="695" t="s">
        <v>1030</v>
      </c>
      <c r="B19" s="696">
        <v>205920</v>
      </c>
      <c r="C19" s="697">
        <v>260</v>
      </c>
    </row>
    <row r="20" spans="1:3" ht="13.05" x14ac:dyDescent="0.3">
      <c r="A20" s="695" t="s">
        <v>793</v>
      </c>
      <c r="B20" s="696">
        <v>659736</v>
      </c>
      <c r="C20" s="697">
        <v>833</v>
      </c>
    </row>
    <row r="21" spans="1:3" ht="13.05" x14ac:dyDescent="0.3">
      <c r="A21" s="703" t="s">
        <v>794</v>
      </c>
      <c r="B21" s="704">
        <v>1431936</v>
      </c>
      <c r="C21" s="705">
        <v>1808</v>
      </c>
    </row>
    <row r="22" spans="1:3" ht="13.05" x14ac:dyDescent="0.3">
      <c r="A22" s="706" t="s">
        <v>795</v>
      </c>
      <c r="B22" s="707">
        <v>5056404</v>
      </c>
      <c r="C22" s="708">
        <v>6384</v>
      </c>
    </row>
    <row r="23" spans="1:3" ht="30.45" customHeight="1" x14ac:dyDescent="0.3">
      <c r="A23" s="977" t="s">
        <v>796</v>
      </c>
      <c r="B23" s="977"/>
      <c r="C23" s="977"/>
    </row>
    <row r="24" spans="1:3" ht="51.45" customHeight="1" x14ac:dyDescent="0.3">
      <c r="A24" s="963" t="s">
        <v>797</v>
      </c>
      <c r="B24" s="963"/>
      <c r="C24" s="963"/>
    </row>
    <row r="25" spans="1:3" ht="16.5" customHeight="1" x14ac:dyDescent="0.3">
      <c r="A25" s="963" t="s">
        <v>798</v>
      </c>
      <c r="B25" s="963"/>
      <c r="C25" s="963"/>
    </row>
    <row r="26" spans="1:3" ht="13.05" x14ac:dyDescent="0.3">
      <c r="A26" s="974" t="s">
        <v>86</v>
      </c>
      <c r="B26" s="974"/>
      <c r="C26" s="974"/>
    </row>
  </sheetData>
  <mergeCells count="7">
    <mergeCell ref="A26:C26"/>
    <mergeCell ref="A1:C1"/>
    <mergeCell ref="A2:C2"/>
    <mergeCell ref="A3:C3"/>
    <mergeCell ref="A23:C23"/>
    <mergeCell ref="A24:C24"/>
    <mergeCell ref="A25:C25"/>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6FCF1-2C48-489F-9282-1B45F7BFF1B3}">
  <dimension ref="A1:D10"/>
  <sheetViews>
    <sheetView showGridLines="0" workbookViewId="0">
      <selection activeCell="D9" sqref="D8:D9"/>
    </sheetView>
  </sheetViews>
  <sheetFormatPr baseColWidth="10" defaultColWidth="11.44140625" defaultRowHeight="13.8" x14ac:dyDescent="0.3"/>
  <cols>
    <col min="1" max="1" width="21.6640625" style="382" customWidth="1"/>
    <col min="2" max="2" width="20.5546875" style="382" customWidth="1"/>
    <col min="3" max="3" width="24.33203125" style="382" customWidth="1"/>
    <col min="4" max="4" width="19.109375" style="382" customWidth="1"/>
    <col min="5" max="16384" width="11.44140625" style="382"/>
  </cols>
  <sheetData>
    <row r="1" spans="1:4" ht="13.05" x14ac:dyDescent="0.3">
      <c r="A1" s="967" t="s">
        <v>799</v>
      </c>
      <c r="B1" s="967"/>
      <c r="C1" s="967"/>
      <c r="D1" s="967"/>
    </row>
    <row r="2" spans="1:4" x14ac:dyDescent="0.3">
      <c r="A2" s="256" t="s">
        <v>800</v>
      </c>
      <c r="B2" s="256"/>
      <c r="C2" s="256"/>
      <c r="D2" s="255"/>
    </row>
    <row r="3" spans="1:4" x14ac:dyDescent="0.3">
      <c r="A3" s="968" t="s">
        <v>801</v>
      </c>
      <c r="B3" s="968"/>
      <c r="C3" s="968"/>
      <c r="D3" s="255"/>
    </row>
    <row r="4" spans="1:4" ht="13.05" x14ac:dyDescent="0.3">
      <c r="A4" s="420"/>
      <c r="B4" s="420"/>
      <c r="C4" s="420"/>
      <c r="D4" s="255"/>
    </row>
    <row r="5" spans="1:4" ht="38.25" customHeight="1" x14ac:dyDescent="0.3">
      <c r="A5" s="709"/>
      <c r="B5" s="710" t="s">
        <v>802</v>
      </c>
      <c r="C5" s="711" t="s">
        <v>803</v>
      </c>
      <c r="D5" s="712" t="s">
        <v>804</v>
      </c>
    </row>
    <row r="6" spans="1:4" ht="13.05" x14ac:dyDescent="0.3">
      <c r="A6" s="713" t="s">
        <v>805</v>
      </c>
      <c r="B6" s="714">
        <v>39868899.524356306</v>
      </c>
      <c r="C6" s="715">
        <v>42210773.574356303</v>
      </c>
      <c r="D6" s="716">
        <v>-2341874.049999997</v>
      </c>
    </row>
    <row r="7" spans="1:4" ht="13.05" x14ac:dyDescent="0.3">
      <c r="A7" s="713" t="s">
        <v>806</v>
      </c>
      <c r="B7" s="714">
        <v>54512760.082917005</v>
      </c>
      <c r="C7" s="715">
        <v>49456356.482917003</v>
      </c>
      <c r="D7" s="716">
        <v>5056403.6000000015</v>
      </c>
    </row>
    <row r="8" spans="1:4" x14ac:dyDescent="0.3">
      <c r="A8" s="717" t="s">
        <v>807</v>
      </c>
      <c r="B8" s="718">
        <v>14643860.558560699</v>
      </c>
      <c r="C8" s="719">
        <v>7245582.9085607007</v>
      </c>
      <c r="D8" s="720">
        <v>7398277.6499999985</v>
      </c>
    </row>
    <row r="9" spans="1:4" x14ac:dyDescent="0.3">
      <c r="A9" s="721" t="s">
        <v>808</v>
      </c>
      <c r="B9" s="722">
        <v>7.4221120662019109</v>
      </c>
      <c r="C9" s="723">
        <v>3.6723600390237769</v>
      </c>
      <c r="D9" s="724">
        <v>3.7497520271781339</v>
      </c>
    </row>
    <row r="10" spans="1:4" ht="13.05" x14ac:dyDescent="0.3">
      <c r="A10" s="382" t="s">
        <v>86</v>
      </c>
    </row>
  </sheetData>
  <mergeCells count="2">
    <mergeCell ref="A1:D1"/>
    <mergeCell ref="A3:C3"/>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2B838-9D2D-47FF-9C50-4A5AA42D27D2}">
  <dimension ref="A1:E19"/>
  <sheetViews>
    <sheetView showGridLines="0" workbookViewId="0">
      <selection activeCell="D12" sqref="D12"/>
    </sheetView>
  </sheetViews>
  <sheetFormatPr baseColWidth="10" defaultColWidth="11.44140625" defaultRowHeight="13.8" x14ac:dyDescent="0.3"/>
  <cols>
    <col min="1" max="1" width="15.44140625" style="382" customWidth="1"/>
    <col min="2" max="2" width="27.6640625" style="382" customWidth="1"/>
    <col min="3" max="16384" width="11.44140625" style="382"/>
  </cols>
  <sheetData>
    <row r="1" spans="1:5" x14ac:dyDescent="0.3">
      <c r="A1" s="251" t="s">
        <v>1033</v>
      </c>
    </row>
    <row r="2" spans="1:5" x14ac:dyDescent="0.3">
      <c r="A2" s="251" t="s">
        <v>1034</v>
      </c>
    </row>
    <row r="3" spans="1:5" x14ac:dyDescent="0.3">
      <c r="A3" s="382" t="s">
        <v>809</v>
      </c>
    </row>
    <row r="5" spans="1:5" x14ac:dyDescent="0.3">
      <c r="A5" s="982"/>
      <c r="B5" s="984" t="s">
        <v>770</v>
      </c>
      <c r="C5" s="986" t="s">
        <v>810</v>
      </c>
      <c r="D5" s="987"/>
      <c r="E5" s="486" t="s">
        <v>811</v>
      </c>
    </row>
    <row r="6" spans="1:5" x14ac:dyDescent="0.3">
      <c r="A6" s="983"/>
      <c r="B6" s="985"/>
      <c r="C6" s="728">
        <v>2009</v>
      </c>
      <c r="D6" s="729">
        <v>2010</v>
      </c>
      <c r="E6" s="730">
        <v>2010</v>
      </c>
    </row>
    <row r="7" spans="1:5" x14ac:dyDescent="0.3">
      <c r="A7" s="988" t="s">
        <v>812</v>
      </c>
      <c r="B7" s="731" t="s">
        <v>813</v>
      </c>
      <c r="C7" s="725">
        <v>-290000</v>
      </c>
      <c r="D7" s="739">
        <v>-7907</v>
      </c>
      <c r="E7" s="736">
        <v>92909</v>
      </c>
    </row>
    <row r="8" spans="1:5" x14ac:dyDescent="0.3">
      <c r="A8" s="989"/>
      <c r="B8" s="732" t="s">
        <v>814</v>
      </c>
      <c r="C8" s="725">
        <v>-25795</v>
      </c>
      <c r="D8" s="740"/>
      <c r="E8" s="668">
        <v>20121</v>
      </c>
    </row>
    <row r="9" spans="1:5" x14ac:dyDescent="0.3">
      <c r="A9" s="989"/>
      <c r="B9" s="732" t="s">
        <v>815</v>
      </c>
      <c r="C9" s="725">
        <v>-93000</v>
      </c>
      <c r="D9" s="740"/>
      <c r="E9" s="738">
        <v>2922</v>
      </c>
    </row>
    <row r="10" spans="1:5" x14ac:dyDescent="0.3">
      <c r="A10" s="990"/>
      <c r="B10" s="818" t="s">
        <v>816</v>
      </c>
      <c r="C10" s="819">
        <v>-408795</v>
      </c>
      <c r="D10" s="991">
        <v>108045</v>
      </c>
      <c r="E10" s="992"/>
    </row>
    <row r="11" spans="1:5" x14ac:dyDescent="0.3">
      <c r="A11" s="988" t="s">
        <v>817</v>
      </c>
      <c r="B11" s="733" t="s">
        <v>813</v>
      </c>
      <c r="C11" s="736">
        <v>-81893</v>
      </c>
      <c r="D11" s="725">
        <v>-7936</v>
      </c>
      <c r="E11" s="736">
        <v>92909</v>
      </c>
    </row>
    <row r="12" spans="1:5" x14ac:dyDescent="0.3">
      <c r="A12" s="989"/>
      <c r="B12" s="733" t="s">
        <v>814</v>
      </c>
      <c r="C12" s="668">
        <v>-25795</v>
      </c>
      <c r="D12" s="733"/>
      <c r="E12" s="668">
        <v>20121</v>
      </c>
    </row>
    <row r="13" spans="1:5" x14ac:dyDescent="0.3">
      <c r="A13" s="989"/>
      <c r="B13" s="733" t="s">
        <v>815</v>
      </c>
      <c r="C13" s="738">
        <v>-112795</v>
      </c>
      <c r="D13" s="733"/>
      <c r="E13" s="738">
        <v>2922</v>
      </c>
    </row>
    <row r="14" spans="1:5" x14ac:dyDescent="0.3">
      <c r="A14" s="990"/>
      <c r="B14" s="820" t="s">
        <v>816</v>
      </c>
      <c r="C14" s="821">
        <v>-220483</v>
      </c>
      <c r="D14" s="993">
        <v>108016</v>
      </c>
      <c r="E14" s="992"/>
    </row>
    <row r="15" spans="1:5" x14ac:dyDescent="0.3">
      <c r="A15" s="978" t="s">
        <v>818</v>
      </c>
      <c r="B15" s="734" t="s">
        <v>813</v>
      </c>
      <c r="C15" s="737">
        <v>208107</v>
      </c>
      <c r="D15" s="735">
        <v>-29</v>
      </c>
      <c r="E15" s="741">
        <v>0</v>
      </c>
    </row>
    <row r="16" spans="1:5" x14ac:dyDescent="0.3">
      <c r="A16" s="978"/>
      <c r="B16" s="733" t="s">
        <v>814</v>
      </c>
      <c r="C16" s="737">
        <v>0</v>
      </c>
      <c r="D16" s="735"/>
      <c r="E16" s="737">
        <v>0</v>
      </c>
    </row>
    <row r="17" spans="1:5" x14ac:dyDescent="0.3">
      <c r="A17" s="978"/>
      <c r="B17" s="733" t="s">
        <v>815</v>
      </c>
      <c r="C17" s="737">
        <v>-19795</v>
      </c>
      <c r="D17" s="735"/>
      <c r="E17" s="742">
        <v>0</v>
      </c>
    </row>
    <row r="18" spans="1:5" x14ac:dyDescent="0.3">
      <c r="A18" s="979"/>
      <c r="B18" s="820" t="s">
        <v>816</v>
      </c>
      <c r="C18" s="822">
        <v>188312</v>
      </c>
      <c r="D18" s="980">
        <v>-29</v>
      </c>
      <c r="E18" s="981"/>
    </row>
    <row r="19" spans="1:5" x14ac:dyDescent="0.3">
      <c r="A19" s="382" t="s">
        <v>86</v>
      </c>
    </row>
  </sheetData>
  <mergeCells count="9">
    <mergeCell ref="A15:A18"/>
    <mergeCell ref="D18:E18"/>
    <mergeCell ref="A5:A6"/>
    <mergeCell ref="B5:B6"/>
    <mergeCell ref="C5:D5"/>
    <mergeCell ref="A7:A10"/>
    <mergeCell ref="D10:E10"/>
    <mergeCell ref="A11:A14"/>
    <mergeCell ref="D14:E14"/>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091E7-DDEA-46F3-B2C2-B890715C6976}">
  <dimension ref="A1:C8"/>
  <sheetViews>
    <sheetView showGridLines="0" workbookViewId="0">
      <selection activeCell="E14" sqref="E14"/>
    </sheetView>
  </sheetViews>
  <sheetFormatPr baseColWidth="10" defaultColWidth="11.44140625" defaultRowHeight="13.8" x14ac:dyDescent="0.3"/>
  <cols>
    <col min="1" max="1" width="21.88671875" style="382" customWidth="1"/>
    <col min="2" max="2" width="28.33203125" style="382" customWidth="1"/>
    <col min="3" max="3" width="24.6640625" style="382" customWidth="1"/>
    <col min="4" max="16384" width="11.44140625" style="382"/>
  </cols>
  <sheetData>
    <row r="1" spans="1:3" ht="13.05" x14ac:dyDescent="0.3">
      <c r="A1" s="251" t="s">
        <v>1032</v>
      </c>
    </row>
    <row r="2" spans="1:3" x14ac:dyDescent="0.3">
      <c r="A2" s="251" t="s">
        <v>1031</v>
      </c>
    </row>
    <row r="4" spans="1:3" ht="30.75" customHeight="1" x14ac:dyDescent="0.3">
      <c r="A4" s="730"/>
      <c r="B4" s="730" t="s">
        <v>819</v>
      </c>
      <c r="C4" s="730" t="s">
        <v>820</v>
      </c>
    </row>
    <row r="5" spans="1:3" ht="13.05" x14ac:dyDescent="0.3">
      <c r="A5" s="661" t="s">
        <v>813</v>
      </c>
      <c r="B5" s="743" t="s">
        <v>821</v>
      </c>
      <c r="C5" s="743" t="s">
        <v>822</v>
      </c>
    </row>
    <row r="6" spans="1:3" x14ac:dyDescent="0.3">
      <c r="A6" s="661" t="s">
        <v>814</v>
      </c>
      <c r="B6" s="743" t="s">
        <v>822</v>
      </c>
      <c r="C6" s="743" t="s">
        <v>822</v>
      </c>
    </row>
    <row r="7" spans="1:3" x14ac:dyDescent="0.3">
      <c r="A7" s="661" t="s">
        <v>815</v>
      </c>
      <c r="B7" s="743" t="s">
        <v>821</v>
      </c>
      <c r="C7" s="743" t="s">
        <v>822</v>
      </c>
    </row>
    <row r="8" spans="1:3" ht="13.05" x14ac:dyDescent="0.3">
      <c r="A8" s="744" t="s">
        <v>86</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0903-ED01-4887-B742-CBF88AC986E9}">
  <dimension ref="A1:D10"/>
  <sheetViews>
    <sheetView showGridLines="0" workbookViewId="0">
      <selection activeCell="C6" sqref="C6"/>
    </sheetView>
  </sheetViews>
  <sheetFormatPr baseColWidth="10" defaultColWidth="11.44140625" defaultRowHeight="13.8" x14ac:dyDescent="0.3"/>
  <cols>
    <col min="1" max="1" width="22.109375" style="382" customWidth="1"/>
    <col min="2" max="2" width="11.44140625" style="382"/>
    <col min="3" max="4" width="14.5546875" style="382" customWidth="1"/>
    <col min="5" max="16384" width="11.44140625" style="382"/>
  </cols>
  <sheetData>
    <row r="1" spans="1:4" x14ac:dyDescent="0.3">
      <c r="A1" s="657" t="s">
        <v>1035</v>
      </c>
    </row>
    <row r="2" spans="1:4" x14ac:dyDescent="0.3">
      <c r="A2" s="657" t="s">
        <v>1036</v>
      </c>
    </row>
    <row r="3" spans="1:4" x14ac:dyDescent="0.3">
      <c r="A3" s="424" t="s">
        <v>823</v>
      </c>
    </row>
    <row r="5" spans="1:4" x14ac:dyDescent="0.3">
      <c r="A5" s="994" t="s">
        <v>824</v>
      </c>
      <c r="B5" s="995"/>
      <c r="C5" s="730">
        <v>2009</v>
      </c>
      <c r="D5" s="746">
        <v>2010</v>
      </c>
    </row>
    <row r="6" spans="1:4" x14ac:dyDescent="0.3">
      <c r="A6" s="996" t="s">
        <v>825</v>
      </c>
      <c r="B6" s="748" t="s">
        <v>25</v>
      </c>
      <c r="C6" s="736">
        <v>-2833987.7103453428</v>
      </c>
      <c r="D6" s="747">
        <v>-2134304.1717733108</v>
      </c>
    </row>
    <row r="7" spans="1:4" x14ac:dyDescent="0.3">
      <c r="A7" s="997"/>
      <c r="B7" s="749" t="s">
        <v>826</v>
      </c>
      <c r="C7" s="751">
        <v>-3.14</v>
      </c>
      <c r="D7" s="745">
        <v>-2.06</v>
      </c>
    </row>
    <row r="8" spans="1:4" x14ac:dyDescent="0.3">
      <c r="A8" s="998" t="s">
        <v>827</v>
      </c>
      <c r="B8" s="750" t="s">
        <v>25</v>
      </c>
      <c r="C8" s="668">
        <v>-3061330.4813370854</v>
      </c>
      <c r="D8" s="726">
        <v>-2134272.7592459768</v>
      </c>
    </row>
    <row r="9" spans="1:4" x14ac:dyDescent="0.3">
      <c r="A9" s="997"/>
      <c r="B9" s="749" t="s">
        <v>826</v>
      </c>
      <c r="C9" s="751">
        <v>-3.39</v>
      </c>
      <c r="D9" s="745">
        <v>-2.06</v>
      </c>
    </row>
    <row r="10" spans="1:4" x14ac:dyDescent="0.3">
      <c r="A10" s="257" t="s">
        <v>86</v>
      </c>
    </row>
  </sheetData>
  <mergeCells count="3">
    <mergeCell ref="A5:B5"/>
    <mergeCell ref="A6:A7"/>
    <mergeCell ref="A8:A9"/>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89A49-AC88-4598-8163-4956192BF372}">
  <dimension ref="A1:D14"/>
  <sheetViews>
    <sheetView showGridLines="0" workbookViewId="0">
      <selection activeCell="E14" sqref="E14"/>
    </sheetView>
  </sheetViews>
  <sheetFormatPr baseColWidth="10" defaultColWidth="11.44140625" defaultRowHeight="13.8" x14ac:dyDescent="0.3"/>
  <cols>
    <col min="1" max="1" width="53.33203125" style="382" customWidth="1"/>
    <col min="2" max="16384" width="11.44140625" style="382"/>
  </cols>
  <sheetData>
    <row r="1" spans="1:4" x14ac:dyDescent="0.3">
      <c r="A1" s="967" t="s">
        <v>828</v>
      </c>
      <c r="B1" s="967"/>
      <c r="C1" s="967"/>
      <c r="D1" s="967"/>
    </row>
    <row r="2" spans="1:4" x14ac:dyDescent="0.3">
      <c r="A2" s="967" t="s">
        <v>829</v>
      </c>
      <c r="B2" s="967"/>
      <c r="C2" s="967"/>
      <c r="D2" s="967"/>
    </row>
    <row r="3" spans="1:4" x14ac:dyDescent="0.3">
      <c r="A3" s="968" t="s">
        <v>830</v>
      </c>
      <c r="B3" s="968"/>
      <c r="C3" s="968"/>
      <c r="D3" s="968"/>
    </row>
    <row r="4" spans="1:4" ht="13.05" x14ac:dyDescent="0.3">
      <c r="A4" s="420"/>
      <c r="B4" s="420"/>
      <c r="C4" s="420"/>
      <c r="D4" s="420"/>
    </row>
    <row r="5" spans="1:4" s="752" customFormat="1" ht="43.5" customHeight="1" x14ac:dyDescent="0.3">
      <c r="A5" s="999" t="s">
        <v>831</v>
      </c>
      <c r="B5" s="1001" t="s">
        <v>832</v>
      </c>
      <c r="C5" s="1002"/>
      <c r="D5" s="1003"/>
    </row>
    <row r="6" spans="1:4" s="752" customFormat="1" x14ac:dyDescent="0.3">
      <c r="A6" s="1000"/>
      <c r="B6" s="764" t="s">
        <v>833</v>
      </c>
      <c r="C6" s="765" t="s">
        <v>834</v>
      </c>
      <c r="D6" s="727" t="s">
        <v>835</v>
      </c>
    </row>
    <row r="7" spans="1:4" s="752" customFormat="1" ht="13.05" x14ac:dyDescent="0.3">
      <c r="A7" s="753" t="s">
        <v>836</v>
      </c>
      <c r="B7" s="754">
        <v>7.1999999999999995E-2</v>
      </c>
      <c r="C7" s="755">
        <v>0.10100000000000001</v>
      </c>
      <c r="D7" s="756">
        <v>3.1E-2</v>
      </c>
    </row>
    <row r="8" spans="1:4" s="752" customFormat="1" ht="15" x14ac:dyDescent="0.3">
      <c r="A8" s="753" t="s">
        <v>1037</v>
      </c>
      <c r="B8" s="754">
        <v>5.3999999999999999E-2</v>
      </c>
      <c r="C8" s="755">
        <v>5.7000000000000002E-2</v>
      </c>
      <c r="D8" s="756">
        <v>-1.7000000000000001E-2</v>
      </c>
    </row>
    <row r="9" spans="1:4" s="752" customFormat="1" ht="22.5" customHeight="1" x14ac:dyDescent="0.3">
      <c r="A9" s="753" t="s">
        <v>837</v>
      </c>
      <c r="B9" s="754">
        <v>2.3E-2</v>
      </c>
      <c r="C9" s="755">
        <v>0.121</v>
      </c>
      <c r="D9" s="756">
        <v>7.0000000000000001E-3</v>
      </c>
    </row>
    <row r="10" spans="1:4" s="752" customFormat="1" ht="14.55" x14ac:dyDescent="0.3">
      <c r="A10" s="753" t="s">
        <v>1038</v>
      </c>
      <c r="B10" s="754">
        <v>5.3999999999999999E-2</v>
      </c>
      <c r="C10" s="755">
        <v>9.1999999999999998E-2</v>
      </c>
      <c r="D10" s="756">
        <v>-0.14899999999999999</v>
      </c>
    </row>
    <row r="11" spans="1:4" s="752" customFormat="1" x14ac:dyDescent="0.3">
      <c r="A11" s="757" t="s">
        <v>838</v>
      </c>
      <c r="B11" s="758">
        <v>6.5000000000000002E-2</v>
      </c>
      <c r="C11" s="759">
        <v>0.495</v>
      </c>
      <c r="D11" s="760">
        <v>-0.48099999999999998</v>
      </c>
    </row>
    <row r="12" spans="1:4" s="257" customFormat="1" ht="32.549999999999997" customHeight="1" x14ac:dyDescent="0.3">
      <c r="A12" s="977" t="s">
        <v>839</v>
      </c>
      <c r="B12" s="977"/>
      <c r="C12" s="977"/>
      <c r="D12" s="977"/>
    </row>
    <row r="13" spans="1:4" s="257" customFormat="1" ht="36" customHeight="1" x14ac:dyDescent="0.3">
      <c r="A13" s="963" t="s">
        <v>840</v>
      </c>
      <c r="B13" s="963"/>
      <c r="C13" s="963"/>
      <c r="D13" s="963"/>
    </row>
    <row r="14" spans="1:4" x14ac:dyDescent="0.3">
      <c r="A14" s="761" t="s">
        <v>41</v>
      </c>
      <c r="B14" s="762"/>
      <c r="C14" s="762"/>
      <c r="D14" s="762"/>
    </row>
  </sheetData>
  <mergeCells count="7">
    <mergeCell ref="A13:D13"/>
    <mergeCell ref="A1:D1"/>
    <mergeCell ref="A2:D2"/>
    <mergeCell ref="A3:D3"/>
    <mergeCell ref="A5:A6"/>
    <mergeCell ref="B5:D5"/>
    <mergeCell ref="A12:D1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03C01-A6B0-4E8D-B26F-3E3642B1A1BB}">
  <dimension ref="A1:E14"/>
  <sheetViews>
    <sheetView showGridLines="0" workbookViewId="0">
      <selection activeCell="E14" sqref="E14"/>
    </sheetView>
  </sheetViews>
  <sheetFormatPr baseColWidth="10" defaultColWidth="11.44140625" defaultRowHeight="13.8" x14ac:dyDescent="0.3"/>
  <cols>
    <col min="1" max="1" width="38.109375" style="382" customWidth="1"/>
    <col min="2" max="2" width="11.44140625" style="382"/>
    <col min="3" max="3" width="13.33203125" style="382" customWidth="1"/>
    <col min="4" max="4" width="41" style="382" customWidth="1"/>
    <col min="5" max="16384" width="11.44140625" style="382"/>
  </cols>
  <sheetData>
    <row r="1" spans="1:5" ht="13.05" x14ac:dyDescent="0.3">
      <c r="A1" s="967" t="s">
        <v>841</v>
      </c>
      <c r="B1" s="967"/>
      <c r="C1" s="967"/>
      <c r="D1" s="967"/>
      <c r="E1" s="967"/>
    </row>
    <row r="2" spans="1:5" ht="13.05" x14ac:dyDescent="0.3">
      <c r="A2" s="967" t="s">
        <v>842</v>
      </c>
      <c r="B2" s="967"/>
      <c r="C2" s="967"/>
      <c r="D2" s="967"/>
      <c r="E2" s="967"/>
    </row>
    <row r="3" spans="1:5" x14ac:dyDescent="0.3">
      <c r="A3" s="968" t="s">
        <v>843</v>
      </c>
      <c r="B3" s="968"/>
      <c r="C3" s="968"/>
      <c r="D3" s="968"/>
      <c r="E3" s="968"/>
    </row>
    <row r="4" spans="1:5" ht="13.05" x14ac:dyDescent="0.3">
      <c r="A4" s="762"/>
      <c r="B4" s="762"/>
      <c r="C4" s="762"/>
      <c r="D4" s="762"/>
      <c r="E4" s="762"/>
    </row>
    <row r="5" spans="1:5" s="681" customFormat="1" ht="27.6" x14ac:dyDescent="0.3">
      <c r="A5" s="1005" t="s">
        <v>844</v>
      </c>
      <c r="B5" s="486" t="s">
        <v>845</v>
      </c>
      <c r="C5" s="486" t="s">
        <v>846</v>
      </c>
      <c r="D5" s="1005" t="s">
        <v>847</v>
      </c>
      <c r="E5" s="752"/>
    </row>
    <row r="6" spans="1:5" s="681" customFormat="1" x14ac:dyDescent="0.3">
      <c r="A6" s="1005"/>
      <c r="B6" s="486" t="s">
        <v>848</v>
      </c>
      <c r="C6" s="486" t="s">
        <v>848</v>
      </c>
      <c r="D6" s="1005"/>
      <c r="E6" s="752"/>
    </row>
    <row r="7" spans="1:5" x14ac:dyDescent="0.3">
      <c r="A7" s="962" t="s">
        <v>849</v>
      </c>
      <c r="B7" s="1004">
        <v>-1528</v>
      </c>
      <c r="C7" s="423">
        <v>-191</v>
      </c>
      <c r="D7" s="660" t="s">
        <v>850</v>
      </c>
      <c r="E7" s="762"/>
    </row>
    <row r="8" spans="1:5" x14ac:dyDescent="0.3">
      <c r="A8" s="962"/>
      <c r="B8" s="1004"/>
      <c r="C8" s="423">
        <v>-261</v>
      </c>
      <c r="D8" s="660" t="s">
        <v>851</v>
      </c>
      <c r="E8" s="762"/>
    </row>
    <row r="9" spans="1:5" x14ac:dyDescent="0.3">
      <c r="A9" s="962"/>
      <c r="B9" s="1004"/>
      <c r="C9" s="423">
        <v>-216</v>
      </c>
      <c r="D9" s="660" t="s">
        <v>852</v>
      </c>
      <c r="E9" s="762"/>
    </row>
    <row r="10" spans="1:5" x14ac:dyDescent="0.3">
      <c r="A10" s="962"/>
      <c r="B10" s="1004"/>
      <c r="C10" s="423">
        <v>-860</v>
      </c>
      <c r="D10" s="660" t="s">
        <v>853</v>
      </c>
      <c r="E10" s="762"/>
    </row>
    <row r="11" spans="1:5" x14ac:dyDescent="0.3">
      <c r="A11" s="766" t="s">
        <v>854</v>
      </c>
      <c r="B11" s="423">
        <v>-742</v>
      </c>
      <c r="C11" s="423">
        <v>-742</v>
      </c>
      <c r="D11" s="660" t="s">
        <v>855</v>
      </c>
      <c r="E11" s="762"/>
    </row>
    <row r="12" spans="1:5" s="770" customFormat="1" ht="20.25" customHeight="1" x14ac:dyDescent="0.3">
      <c r="A12" s="767" t="s">
        <v>377</v>
      </c>
      <c r="B12" s="768">
        <v>-2270</v>
      </c>
      <c r="C12" s="768">
        <v>-2270</v>
      </c>
      <c r="D12" s="678"/>
      <c r="E12" s="769"/>
    </row>
    <row r="13" spans="1:5" x14ac:dyDescent="0.3">
      <c r="A13" s="761" t="s">
        <v>41</v>
      </c>
      <c r="B13" s="762"/>
      <c r="C13" s="762"/>
      <c r="D13" s="762"/>
      <c r="E13" s="762"/>
    </row>
    <row r="14" spans="1:5" ht="13.05" x14ac:dyDescent="0.3">
      <c r="B14" s="681"/>
    </row>
  </sheetData>
  <mergeCells count="7">
    <mergeCell ref="A7:A10"/>
    <mergeCell ref="B7:B10"/>
    <mergeCell ref="A1:E1"/>
    <mergeCell ref="A2:E2"/>
    <mergeCell ref="A3:E3"/>
    <mergeCell ref="A5:A6"/>
    <mergeCell ref="D5:D6"/>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50BD8-9F1E-4B56-A08B-337A3F6DA5FB}">
  <dimension ref="A1:F9"/>
  <sheetViews>
    <sheetView showGridLines="0" workbookViewId="0">
      <selection activeCell="E14" sqref="E14"/>
    </sheetView>
  </sheetViews>
  <sheetFormatPr baseColWidth="10" defaultColWidth="11.44140625" defaultRowHeight="13.8" x14ac:dyDescent="0.3"/>
  <cols>
    <col min="1" max="1" width="32.33203125" style="382" customWidth="1"/>
    <col min="2" max="16384" width="11.44140625" style="382"/>
  </cols>
  <sheetData>
    <row r="1" spans="1:6" ht="13.05" x14ac:dyDescent="0.3">
      <c r="A1" s="771" t="s">
        <v>1039</v>
      </c>
      <c r="B1" s="762"/>
      <c r="C1" s="762"/>
      <c r="D1" s="762"/>
      <c r="E1" s="762"/>
      <c r="F1" s="762"/>
    </row>
    <row r="2" spans="1:6" ht="13.05" x14ac:dyDescent="0.3">
      <c r="A2" s="771" t="s">
        <v>1040</v>
      </c>
      <c r="B2" s="762"/>
      <c r="C2" s="762"/>
      <c r="D2" s="762"/>
      <c r="E2" s="762"/>
      <c r="F2" s="762"/>
    </row>
    <row r="3" spans="1:6" ht="13.05" x14ac:dyDescent="0.3">
      <c r="A3" s="771"/>
      <c r="B3" s="762"/>
      <c r="C3" s="762"/>
      <c r="D3" s="762"/>
      <c r="E3" s="762"/>
      <c r="F3" s="762"/>
    </row>
    <row r="4" spans="1:6" ht="25.95" x14ac:dyDescent="0.3">
      <c r="A4" s="772"/>
      <c r="B4" s="422" t="s">
        <v>856</v>
      </c>
      <c r="C4" s="422" t="s">
        <v>857</v>
      </c>
      <c r="D4" s="422" t="s">
        <v>858</v>
      </c>
      <c r="E4" s="422" t="s">
        <v>859</v>
      </c>
      <c r="F4" s="422" t="s">
        <v>318</v>
      </c>
    </row>
    <row r="5" spans="1:6" ht="13.05" x14ac:dyDescent="0.3">
      <c r="A5" s="772" t="s">
        <v>860</v>
      </c>
      <c r="B5" s="773">
        <v>2.8000000000000001E-2</v>
      </c>
      <c r="C5" s="773">
        <v>3.0000000000000001E-3</v>
      </c>
      <c r="D5" s="773">
        <v>3.0000000000000001E-3</v>
      </c>
      <c r="E5" s="773">
        <v>7.0000000000000001E-3</v>
      </c>
      <c r="F5" s="774">
        <v>0.02</v>
      </c>
    </row>
    <row r="6" spans="1:6" ht="13.05" x14ac:dyDescent="0.3">
      <c r="A6" s="772" t="s">
        <v>861</v>
      </c>
      <c r="B6" s="773">
        <v>2.1999999999999999E-2</v>
      </c>
      <c r="C6" s="773">
        <v>2E-3</v>
      </c>
      <c r="D6" s="773">
        <v>1.7000000000000001E-2</v>
      </c>
      <c r="E6" s="773">
        <v>2E-3</v>
      </c>
      <c r="F6" s="774">
        <v>2.1000000000000001E-2</v>
      </c>
    </row>
    <row r="7" spans="1:6" ht="13.05" x14ac:dyDescent="0.3">
      <c r="A7" s="772" t="s">
        <v>862</v>
      </c>
      <c r="B7" s="773">
        <v>1.7000000000000001E-2</v>
      </c>
      <c r="C7" s="773">
        <v>-3.0000000000000001E-3</v>
      </c>
      <c r="D7" s="773">
        <v>1.4999999999999999E-2</v>
      </c>
      <c r="E7" s="773">
        <v>2E-3</v>
      </c>
      <c r="F7" s="774">
        <v>1.6E-2</v>
      </c>
    </row>
    <row r="8" spans="1:6" ht="13.05" x14ac:dyDescent="0.3">
      <c r="A8" s="772" t="s">
        <v>863</v>
      </c>
      <c r="B8" s="773">
        <v>0.01</v>
      </c>
      <c r="C8" s="773">
        <v>-4.0000000000000001E-3</v>
      </c>
      <c r="D8" s="773">
        <v>1.2999999999999999E-2</v>
      </c>
      <c r="E8" s="773">
        <v>2E-3</v>
      </c>
      <c r="F8" s="774">
        <v>0.01</v>
      </c>
    </row>
    <row r="9" spans="1:6" s="257" customFormat="1" ht="30.45" customHeight="1" x14ac:dyDescent="0.3">
      <c r="A9" s="977" t="s">
        <v>864</v>
      </c>
      <c r="B9" s="977"/>
      <c r="C9" s="977"/>
      <c r="D9" s="977"/>
      <c r="E9" s="977"/>
      <c r="F9" s="977"/>
    </row>
  </sheetData>
  <mergeCells count="1">
    <mergeCell ref="A9:F9"/>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038FE-F0DC-42A0-AD36-18E05CB4E503}">
  <dimension ref="A1:D10"/>
  <sheetViews>
    <sheetView showGridLines="0" workbookViewId="0">
      <selection activeCell="E14" sqref="E14"/>
    </sheetView>
  </sheetViews>
  <sheetFormatPr baseColWidth="10" defaultColWidth="11.44140625" defaultRowHeight="13.8" x14ac:dyDescent="0.3"/>
  <cols>
    <col min="1" max="1" width="19.33203125" style="382" customWidth="1"/>
    <col min="2" max="2" width="23.44140625" style="382" customWidth="1"/>
    <col min="3" max="3" width="35.33203125" style="382" customWidth="1"/>
    <col min="4" max="4" width="28.6640625" style="382" customWidth="1"/>
    <col min="5" max="16384" width="11.44140625" style="382"/>
  </cols>
  <sheetData>
    <row r="1" spans="1:4" ht="13.05" x14ac:dyDescent="0.3">
      <c r="A1" s="775" t="s">
        <v>1041</v>
      </c>
      <c r="B1" s="775"/>
      <c r="C1" s="775"/>
      <c r="D1" s="775"/>
    </row>
    <row r="2" spans="1:4" x14ac:dyDescent="0.3">
      <c r="A2" s="1008" t="s">
        <v>1042</v>
      </c>
      <c r="B2" s="1008"/>
      <c r="C2" s="1008"/>
      <c r="D2" s="1008"/>
    </row>
    <row r="3" spans="1:4" ht="13.05" x14ac:dyDescent="0.3">
      <c r="A3" s="776"/>
      <c r="B3" s="776"/>
      <c r="C3" s="776"/>
      <c r="D3" s="776"/>
    </row>
    <row r="4" spans="1:4" x14ac:dyDescent="0.3">
      <c r="A4" s="1006" t="s">
        <v>394</v>
      </c>
      <c r="B4" s="1006" t="s">
        <v>865</v>
      </c>
      <c r="C4" s="1009" t="s">
        <v>1044</v>
      </c>
      <c r="D4" s="1006" t="s">
        <v>866</v>
      </c>
    </row>
    <row r="5" spans="1:4" x14ac:dyDescent="0.3">
      <c r="A5" s="1006"/>
      <c r="B5" s="1006"/>
      <c r="C5" s="1010"/>
      <c r="D5" s="1006"/>
    </row>
    <row r="6" spans="1:4" x14ac:dyDescent="0.3">
      <c r="A6" s="423" t="s">
        <v>867</v>
      </c>
      <c r="B6" s="1007" t="s">
        <v>868</v>
      </c>
      <c r="C6" s="1007"/>
      <c r="D6" s="1007"/>
    </row>
    <row r="7" spans="1:4" ht="25.5" customHeight="1" x14ac:dyDescent="0.3">
      <c r="A7" s="423" t="s">
        <v>869</v>
      </c>
      <c r="B7" s="1007" t="s">
        <v>870</v>
      </c>
      <c r="C7" s="1007"/>
      <c r="D7" s="1007"/>
    </row>
    <row r="8" spans="1:4" ht="73.5" customHeight="1" x14ac:dyDescent="0.3">
      <c r="A8" s="423" t="s">
        <v>871</v>
      </c>
      <c r="B8" s="423" t="s">
        <v>872</v>
      </c>
      <c r="C8" s="423" t="s">
        <v>873</v>
      </c>
      <c r="D8" s="423" t="s">
        <v>874</v>
      </c>
    </row>
    <row r="9" spans="1:4" ht="41.4" x14ac:dyDescent="0.3">
      <c r="A9" s="423" t="s">
        <v>1043</v>
      </c>
      <c r="B9" s="423" t="s">
        <v>875</v>
      </c>
      <c r="C9" s="423" t="s">
        <v>876</v>
      </c>
      <c r="D9" s="423" t="s">
        <v>877</v>
      </c>
    </row>
    <row r="10" spans="1:4" s="257" customFormat="1" ht="28.5" customHeight="1" x14ac:dyDescent="0.3">
      <c r="A10" s="977" t="s">
        <v>864</v>
      </c>
      <c r="B10" s="977"/>
      <c r="C10" s="977"/>
      <c r="D10" s="977"/>
    </row>
  </sheetData>
  <mergeCells count="8">
    <mergeCell ref="A2:D2"/>
    <mergeCell ref="C4:C5"/>
    <mergeCell ref="A10:D10"/>
    <mergeCell ref="A4:A5"/>
    <mergeCell ref="B4:B5"/>
    <mergeCell ref="D4:D5"/>
    <mergeCell ref="B6:D6"/>
    <mergeCell ref="B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8810-5930-4FDA-8099-A9D5A49AA653}">
  <sheetPr codeName="Hoja8"/>
  <dimension ref="A1:D20"/>
  <sheetViews>
    <sheetView topLeftCell="B1" workbookViewId="0">
      <selection activeCell="D11" sqref="D11"/>
    </sheetView>
  </sheetViews>
  <sheetFormatPr baseColWidth="10" defaultColWidth="10.88671875" defaultRowHeight="13.8" x14ac:dyDescent="0.3"/>
  <cols>
    <col min="1" max="1" width="49.109375" style="4" customWidth="1"/>
    <col min="2" max="2" width="19.88671875" style="4" customWidth="1"/>
    <col min="3" max="3" width="18.88671875" style="4" customWidth="1"/>
    <col min="4" max="4" width="18.109375" style="4" customWidth="1"/>
    <col min="5" max="16384" width="10.88671875" style="4"/>
  </cols>
  <sheetData>
    <row r="1" spans="1:4" ht="13.05" x14ac:dyDescent="0.3">
      <c r="A1" s="339" t="s">
        <v>109</v>
      </c>
    </row>
    <row r="2" spans="1:4" ht="13.05" x14ac:dyDescent="0.3">
      <c r="A2" s="873" t="s">
        <v>110</v>
      </c>
      <c r="B2" s="873"/>
      <c r="C2" s="873"/>
      <c r="D2" s="873"/>
    </row>
    <row r="3" spans="1:4" ht="13.05" x14ac:dyDescent="0.3">
      <c r="A3" s="878" t="s">
        <v>111</v>
      </c>
      <c r="B3" s="878"/>
      <c r="C3" s="878"/>
      <c r="D3" s="878"/>
    </row>
    <row r="4" spans="1:4" ht="13.05" x14ac:dyDescent="0.3">
      <c r="A4" s="340"/>
      <c r="B4" s="340"/>
      <c r="C4" s="340"/>
      <c r="D4" s="340"/>
    </row>
    <row r="5" spans="1:4" ht="13.05" x14ac:dyDescent="0.3">
      <c r="A5" s="94" t="s">
        <v>69</v>
      </c>
      <c r="B5" s="879" t="s">
        <v>112</v>
      </c>
      <c r="C5" s="880"/>
      <c r="D5" s="881"/>
    </row>
    <row r="6" spans="1:4" ht="27.6" x14ac:dyDescent="0.3">
      <c r="A6" s="97" t="s">
        <v>69</v>
      </c>
      <c r="B6" s="99" t="s">
        <v>113</v>
      </c>
      <c r="C6" s="99" t="s">
        <v>114</v>
      </c>
      <c r="D6" s="99" t="s">
        <v>115</v>
      </c>
    </row>
    <row r="7" spans="1:4" ht="13.05" x14ac:dyDescent="0.3">
      <c r="A7" s="95" t="s">
        <v>116</v>
      </c>
      <c r="B7" s="100">
        <v>47665339.181919999</v>
      </c>
      <c r="C7" s="103">
        <v>14.617361233073488</v>
      </c>
      <c r="D7" s="103">
        <v>24.158758350694292</v>
      </c>
    </row>
    <row r="8" spans="1:4" ht="13.05" x14ac:dyDescent="0.3">
      <c r="A8" s="96" t="s">
        <v>117</v>
      </c>
      <c r="B8" s="101">
        <v>10615825.443709999</v>
      </c>
      <c r="C8" s="104">
        <v>5.09553228839279</v>
      </c>
      <c r="D8" s="104">
        <v>5.3805378497132779</v>
      </c>
    </row>
    <row r="9" spans="1:4" ht="13.05" x14ac:dyDescent="0.3">
      <c r="A9" s="96" t="s">
        <v>118</v>
      </c>
      <c r="B9" s="101">
        <v>4369690.9655499998</v>
      </c>
      <c r="C9" s="104">
        <v>9.695237227033715</v>
      </c>
      <c r="D9" s="104">
        <v>2.214739471401411</v>
      </c>
    </row>
    <row r="10" spans="1:4" ht="13.05" x14ac:dyDescent="0.3">
      <c r="A10" s="96" t="s">
        <v>119</v>
      </c>
      <c r="B10" s="101">
        <v>1902914.2132299999</v>
      </c>
      <c r="C10" s="104">
        <v>5.1624935547450512</v>
      </c>
      <c r="D10" s="104">
        <v>0.96447534893369291</v>
      </c>
    </row>
    <row r="11" spans="1:4" ht="13.05" x14ac:dyDescent="0.3">
      <c r="A11" s="96" t="s">
        <v>120</v>
      </c>
      <c r="B11" s="101">
        <v>22110794.690590002</v>
      </c>
      <c r="C11" s="104">
        <v>24.128020972608113</v>
      </c>
      <c r="D11" s="104">
        <v>11.206662011426422</v>
      </c>
    </row>
    <row r="12" spans="1:4" ht="13.05" x14ac:dyDescent="0.3">
      <c r="A12" s="96" t="s">
        <v>121</v>
      </c>
      <c r="B12" s="101">
        <v>8551164.6087299995</v>
      </c>
      <c r="C12" s="104">
        <v>9.9681558099931511</v>
      </c>
      <c r="D12" s="104">
        <v>4.3340826467396161</v>
      </c>
    </row>
    <row r="13" spans="1:4" ht="13.05" x14ac:dyDescent="0.3">
      <c r="A13" s="96" t="s">
        <v>122</v>
      </c>
      <c r="B13" s="101">
        <v>114949.26010999999</v>
      </c>
      <c r="C13" s="104">
        <v>11.107788075417613</v>
      </c>
      <c r="D13" s="104">
        <v>5.8261022479872589E-2</v>
      </c>
    </row>
    <row r="14" spans="1:4" ht="13.05" x14ac:dyDescent="0.3">
      <c r="A14" s="95" t="s">
        <v>123</v>
      </c>
      <c r="B14" s="349">
        <f>+B15+B16</f>
        <v>6813200.3472899999</v>
      </c>
      <c r="C14" s="106">
        <v>-8.9</v>
      </c>
      <c r="D14" s="103">
        <v>3.4532107315304614</v>
      </c>
    </row>
    <row r="15" spans="1:4" ht="13.05" x14ac:dyDescent="0.3">
      <c r="A15" s="96" t="s">
        <v>124</v>
      </c>
      <c r="B15" s="101">
        <v>3587009.5572900004</v>
      </c>
      <c r="C15" s="104">
        <v>-9.1797892291335828</v>
      </c>
      <c r="D15" s="104">
        <v>1.8180442766904776</v>
      </c>
    </row>
    <row r="16" spans="1:4" ht="13.05" x14ac:dyDescent="0.3">
      <c r="A16" s="96" t="s">
        <v>125</v>
      </c>
      <c r="B16" s="101">
        <v>3226190.7899999996</v>
      </c>
      <c r="C16" s="104">
        <v>-8.6886599833937428</v>
      </c>
      <c r="D16" s="104">
        <v>1.6351664548399838</v>
      </c>
    </row>
    <row r="17" spans="1:4" ht="13.05" x14ac:dyDescent="0.3">
      <c r="A17" s="98" t="s">
        <v>112</v>
      </c>
      <c r="B17" s="102">
        <f>+B14+B7</f>
        <v>54478539.529210001</v>
      </c>
      <c r="C17" s="105">
        <v>11.023809672569552</v>
      </c>
      <c r="D17" s="105">
        <f>+D14+D7</f>
        <v>27.611969082224753</v>
      </c>
    </row>
    <row r="18" spans="1:4" ht="13.05" x14ac:dyDescent="0.3">
      <c r="A18" s="869" t="s">
        <v>126</v>
      </c>
      <c r="B18" s="878"/>
      <c r="C18" s="878"/>
      <c r="D18" s="878"/>
    </row>
    <row r="19" spans="1:4" ht="13.05" x14ac:dyDescent="0.3">
      <c r="A19" s="92" t="s">
        <v>108</v>
      </c>
      <c r="B19" s="90"/>
    </row>
    <row r="20" spans="1:4" ht="13.05" x14ac:dyDescent="0.3">
      <c r="A20" s="93"/>
    </row>
  </sheetData>
  <mergeCells count="4">
    <mergeCell ref="A2:D2"/>
    <mergeCell ref="A3:D3"/>
    <mergeCell ref="B5:D5"/>
    <mergeCell ref="A18:D18"/>
  </mergeCells>
  <pageMargins left="0.7" right="0.7" top="0.75" bottom="0.75" header="0.3" footer="0.3"/>
  <pageSetup paperSize="9" orientation="portrait" horizontalDpi="0"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EFF09-10A2-4CD3-9320-D903A79A0E9A}">
  <dimension ref="A1:F20"/>
  <sheetViews>
    <sheetView showGridLines="0" workbookViewId="0">
      <selection activeCell="E14" sqref="E14"/>
    </sheetView>
  </sheetViews>
  <sheetFormatPr baseColWidth="10" defaultColWidth="11.44140625" defaultRowHeight="13.8" x14ac:dyDescent="0.3"/>
  <cols>
    <col min="1" max="1" width="21" style="382" customWidth="1"/>
    <col min="2" max="2" width="25.88671875" style="382" customWidth="1"/>
    <col min="3" max="3" width="25.33203125" style="382" customWidth="1"/>
    <col min="4" max="4" width="23.33203125" style="382" customWidth="1"/>
    <col min="5" max="5" width="21.5546875" style="382" customWidth="1"/>
    <col min="6" max="6" width="20.6640625" style="382" customWidth="1"/>
    <col min="7" max="16384" width="11.44140625" style="382"/>
  </cols>
  <sheetData>
    <row r="1" spans="1:6" ht="13.05" x14ac:dyDescent="0.3">
      <c r="A1" s="771" t="s">
        <v>1045</v>
      </c>
      <c r="B1" s="762"/>
      <c r="C1" s="762"/>
      <c r="D1" s="762"/>
      <c r="E1" s="762"/>
      <c r="F1" s="762"/>
    </row>
    <row r="2" spans="1:6" x14ac:dyDescent="0.3">
      <c r="A2" s="771" t="s">
        <v>1046</v>
      </c>
      <c r="B2" s="762"/>
      <c r="C2" s="762"/>
      <c r="D2" s="762"/>
      <c r="E2" s="762"/>
      <c r="F2" s="762"/>
    </row>
    <row r="3" spans="1:6" ht="13.05" x14ac:dyDescent="0.3">
      <c r="A3" s="424" t="s">
        <v>1047</v>
      </c>
      <c r="B3" s="762"/>
      <c r="C3" s="762"/>
      <c r="D3" s="762"/>
      <c r="E3" s="762"/>
      <c r="F3" s="762"/>
    </row>
    <row r="4" spans="1:6" ht="13.05" x14ac:dyDescent="0.3">
      <c r="A4" s="424"/>
      <c r="B4" s="762"/>
      <c r="C4" s="762"/>
      <c r="D4" s="762"/>
      <c r="E4" s="762"/>
      <c r="F4" s="762"/>
    </row>
    <row r="5" spans="1:6" ht="15" customHeight="1" x14ac:dyDescent="0.3">
      <c r="A5" s="1009" t="s">
        <v>878</v>
      </c>
      <c r="B5" s="1013" t="s">
        <v>879</v>
      </c>
      <c r="C5" s="1015" t="s">
        <v>880</v>
      </c>
      <c r="D5" s="1013"/>
      <c r="E5" s="1016" t="s">
        <v>881</v>
      </c>
      <c r="F5" s="1013"/>
    </row>
    <row r="6" spans="1:6" x14ac:dyDescent="0.3">
      <c r="A6" s="1010"/>
      <c r="B6" s="1014"/>
      <c r="C6" s="779" t="s">
        <v>882</v>
      </c>
      <c r="D6" s="780" t="s">
        <v>146</v>
      </c>
      <c r="E6" s="781" t="s">
        <v>882</v>
      </c>
      <c r="F6" s="780" t="s">
        <v>146</v>
      </c>
    </row>
    <row r="7" spans="1:6" ht="15.75" customHeight="1" x14ac:dyDescent="0.3">
      <c r="A7" s="1011" t="s">
        <v>883</v>
      </c>
      <c r="B7" s="790" t="s">
        <v>860</v>
      </c>
      <c r="C7" s="783">
        <v>3.2000000000000001E-2</v>
      </c>
      <c r="D7" s="783">
        <v>0.23100000000000001</v>
      </c>
      <c r="E7" s="792">
        <v>3.3000000000000002E-2</v>
      </c>
      <c r="F7" s="784">
        <v>0.23100000000000001</v>
      </c>
    </row>
    <row r="8" spans="1:6" ht="16.5" customHeight="1" x14ac:dyDescent="0.3">
      <c r="A8" s="1011"/>
      <c r="B8" s="791" t="s">
        <v>861</v>
      </c>
      <c r="C8" s="782">
        <v>2.5999999999999999E-2</v>
      </c>
      <c r="D8" s="782">
        <v>0.25600000000000001</v>
      </c>
      <c r="E8" s="793">
        <v>3.3000000000000002E-2</v>
      </c>
      <c r="F8" s="786">
        <v>0.26600000000000001</v>
      </c>
    </row>
    <row r="9" spans="1:6" x14ac:dyDescent="0.3">
      <c r="A9" s="1011"/>
      <c r="B9" s="791" t="s">
        <v>862</v>
      </c>
      <c r="C9" s="782">
        <v>1.6E-2</v>
      </c>
      <c r="D9" s="782">
        <v>0.25700000000000001</v>
      </c>
      <c r="E9" s="793">
        <v>2.3E-2</v>
      </c>
      <c r="F9" s="786">
        <v>0.28899999999999998</v>
      </c>
    </row>
    <row r="10" spans="1:6" x14ac:dyDescent="0.3">
      <c r="A10" s="1011"/>
      <c r="B10" s="791" t="s">
        <v>863</v>
      </c>
      <c r="C10" s="782">
        <v>1.0999999999999999E-2</v>
      </c>
      <c r="D10" s="782">
        <v>0.25700000000000001</v>
      </c>
      <c r="E10" s="793">
        <v>1.6E-2</v>
      </c>
      <c r="F10" s="786">
        <v>0.308</v>
      </c>
    </row>
    <row r="11" spans="1:6" x14ac:dyDescent="0.3">
      <c r="A11" s="1015" t="s">
        <v>884</v>
      </c>
      <c r="B11" s="779" t="s">
        <v>860</v>
      </c>
      <c r="C11" s="792">
        <v>0.03</v>
      </c>
      <c r="D11" s="784">
        <v>0.22900000000000001</v>
      </c>
      <c r="E11" s="783">
        <v>3.1E-2</v>
      </c>
      <c r="F11" s="784">
        <v>0.23</v>
      </c>
    </row>
    <row r="12" spans="1:6" x14ac:dyDescent="0.3">
      <c r="A12" s="1011"/>
      <c r="B12" s="785" t="s">
        <v>861</v>
      </c>
      <c r="C12" s="793">
        <v>2.5999999999999999E-2</v>
      </c>
      <c r="D12" s="786">
        <v>0.248</v>
      </c>
      <c r="E12" s="782">
        <v>3.3000000000000002E-2</v>
      </c>
      <c r="F12" s="786">
        <v>0.25900000000000001</v>
      </c>
    </row>
    <row r="13" spans="1:6" x14ac:dyDescent="0.3">
      <c r="A13" s="1011"/>
      <c r="B13" s="785" t="s">
        <v>862</v>
      </c>
      <c r="C13" s="793">
        <v>1.4999999999999999E-2</v>
      </c>
      <c r="D13" s="786">
        <v>0.249</v>
      </c>
      <c r="E13" s="782">
        <v>2.3E-2</v>
      </c>
      <c r="F13" s="786">
        <v>0.28100000000000003</v>
      </c>
    </row>
    <row r="14" spans="1:6" x14ac:dyDescent="0.3">
      <c r="A14" s="1012"/>
      <c r="B14" s="785" t="s">
        <v>863</v>
      </c>
      <c r="C14" s="793">
        <v>0.01</v>
      </c>
      <c r="D14" s="786">
        <v>0.247</v>
      </c>
      <c r="E14" s="782">
        <v>1.6E-2</v>
      </c>
      <c r="F14" s="786">
        <v>0.29799999999999999</v>
      </c>
    </row>
    <row r="15" spans="1:6" x14ac:dyDescent="0.3">
      <c r="A15" s="1011" t="s">
        <v>885</v>
      </c>
      <c r="B15" s="779" t="s">
        <v>860</v>
      </c>
      <c r="C15" s="792">
        <v>2.9000000000000001E-2</v>
      </c>
      <c r="D15" s="783">
        <v>0.22800000000000001</v>
      </c>
      <c r="E15" s="792">
        <v>2.9000000000000001E-2</v>
      </c>
      <c r="F15" s="784">
        <v>0.22800000000000001</v>
      </c>
    </row>
    <row r="16" spans="1:6" x14ac:dyDescent="0.3">
      <c r="A16" s="1011"/>
      <c r="B16" s="785" t="s">
        <v>861</v>
      </c>
      <c r="C16" s="793">
        <v>2.4E-2</v>
      </c>
      <c r="D16" s="782">
        <v>0.24099999999999999</v>
      </c>
      <c r="E16" s="793">
        <v>3.2000000000000001E-2</v>
      </c>
      <c r="F16" s="786">
        <v>0.252</v>
      </c>
    </row>
    <row r="17" spans="1:6" x14ac:dyDescent="0.3">
      <c r="A17" s="1011"/>
      <c r="B17" s="785" t="s">
        <v>862</v>
      </c>
      <c r="C17" s="793">
        <v>1.4999999999999999E-2</v>
      </c>
      <c r="D17" s="782">
        <v>0.24099999999999999</v>
      </c>
      <c r="E17" s="793">
        <v>2.3E-2</v>
      </c>
      <c r="F17" s="786">
        <v>0.27300000000000002</v>
      </c>
    </row>
    <row r="18" spans="1:6" x14ac:dyDescent="0.3">
      <c r="A18" s="1012"/>
      <c r="B18" s="787" t="s">
        <v>863</v>
      </c>
      <c r="C18" s="794">
        <v>0.01</v>
      </c>
      <c r="D18" s="788">
        <v>0.23899999999999999</v>
      </c>
      <c r="E18" s="794">
        <v>1.6E-2</v>
      </c>
      <c r="F18" s="789">
        <v>0.28999999999999998</v>
      </c>
    </row>
    <row r="19" spans="1:6" ht="16.5" customHeight="1" x14ac:dyDescent="0.3">
      <c r="A19" s="778" t="s">
        <v>864</v>
      </c>
      <c r="B19" s="778"/>
      <c r="C19" s="778"/>
      <c r="D19" s="778"/>
      <c r="E19" s="778"/>
      <c r="F19" s="778"/>
    </row>
    <row r="20" spans="1:6" ht="13.05" x14ac:dyDescent="0.3">
      <c r="A20" s="777"/>
      <c r="B20" s="762"/>
      <c r="C20" s="762"/>
      <c r="D20" s="762"/>
      <c r="E20" s="762"/>
      <c r="F20" s="762"/>
    </row>
  </sheetData>
  <mergeCells count="7">
    <mergeCell ref="A15:A18"/>
    <mergeCell ref="A5:A6"/>
    <mergeCell ref="B5:B6"/>
    <mergeCell ref="C5:D5"/>
    <mergeCell ref="E5:F5"/>
    <mergeCell ref="A7:A10"/>
    <mergeCell ref="A11:A14"/>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89F92-6200-402C-B990-95F6AF31FB63}">
  <dimension ref="A1:B54"/>
  <sheetViews>
    <sheetView showGridLines="0" workbookViewId="0">
      <selection activeCell="E14" sqref="E14"/>
    </sheetView>
  </sheetViews>
  <sheetFormatPr baseColWidth="10" defaultColWidth="11.44140625" defaultRowHeight="13.8" x14ac:dyDescent="0.3"/>
  <cols>
    <col min="1" max="1" width="52.33203125" style="382" customWidth="1"/>
    <col min="2" max="2" width="56" style="382" customWidth="1"/>
    <col min="3" max="16384" width="11.44140625" style="382"/>
  </cols>
  <sheetData>
    <row r="1" spans="1:2" x14ac:dyDescent="0.3">
      <c r="A1" s="1018" t="s">
        <v>1048</v>
      </c>
      <c r="B1" s="1018"/>
    </row>
    <row r="2" spans="1:2" x14ac:dyDescent="0.3">
      <c r="A2" s="1018" t="s">
        <v>1049</v>
      </c>
      <c r="B2" s="1018"/>
    </row>
    <row r="3" spans="1:2" ht="13.05" x14ac:dyDescent="0.3">
      <c r="A3" s="795"/>
      <c r="B3" s="795"/>
    </row>
    <row r="4" spans="1:2" s="752" customFormat="1" x14ac:dyDescent="0.3">
      <c r="A4" s="796" t="s">
        <v>886</v>
      </c>
      <c r="B4" s="796" t="s">
        <v>887</v>
      </c>
    </row>
    <row r="5" spans="1:2" s="752" customFormat="1" ht="27" customHeight="1" x14ac:dyDescent="0.3">
      <c r="A5" s="1017" t="s">
        <v>888</v>
      </c>
      <c r="B5" s="1017"/>
    </row>
    <row r="6" spans="1:2" s="752" customFormat="1" ht="25.5" customHeight="1" x14ac:dyDescent="0.3">
      <c r="A6" s="1017" t="s">
        <v>889</v>
      </c>
      <c r="B6" s="1017"/>
    </row>
    <row r="7" spans="1:2" x14ac:dyDescent="0.3">
      <c r="A7" s="797" t="s">
        <v>890</v>
      </c>
      <c r="B7" s="797" t="s">
        <v>891</v>
      </c>
    </row>
    <row r="8" spans="1:2" x14ac:dyDescent="0.3">
      <c r="A8" s="797" t="s">
        <v>890</v>
      </c>
      <c r="B8" s="797" t="s">
        <v>892</v>
      </c>
    </row>
    <row r="9" spans="1:2" x14ac:dyDescent="0.3">
      <c r="A9" s="797" t="s">
        <v>890</v>
      </c>
      <c r="B9" s="797" t="s">
        <v>893</v>
      </c>
    </row>
    <row r="10" spans="1:2" x14ac:dyDescent="0.3">
      <c r="A10" s="797" t="s">
        <v>890</v>
      </c>
      <c r="B10" s="797" t="s">
        <v>894</v>
      </c>
    </row>
    <row r="11" spans="1:2" x14ac:dyDescent="0.3">
      <c r="A11" s="797" t="s">
        <v>890</v>
      </c>
      <c r="B11" s="797" t="s">
        <v>895</v>
      </c>
    </row>
    <row r="12" spans="1:2" x14ac:dyDescent="0.3">
      <c r="A12" s="797" t="s">
        <v>896</v>
      </c>
      <c r="B12" s="797" t="s">
        <v>897</v>
      </c>
    </row>
    <row r="13" spans="1:2" x14ac:dyDescent="0.3">
      <c r="A13" s="797" t="s">
        <v>896</v>
      </c>
      <c r="B13" s="797" t="s">
        <v>898</v>
      </c>
    </row>
    <row r="14" spans="1:2" x14ac:dyDescent="0.3">
      <c r="A14" s="797" t="s">
        <v>896</v>
      </c>
      <c r="B14" s="797" t="s">
        <v>899</v>
      </c>
    </row>
    <row r="15" spans="1:2" x14ac:dyDescent="0.3">
      <c r="A15" s="797" t="s">
        <v>896</v>
      </c>
      <c r="B15" s="797" t="s">
        <v>900</v>
      </c>
    </row>
    <row r="16" spans="1:2" x14ac:dyDescent="0.3">
      <c r="A16" s="797" t="s">
        <v>896</v>
      </c>
      <c r="B16" s="797" t="s">
        <v>901</v>
      </c>
    </row>
    <row r="17" spans="1:2" x14ac:dyDescent="0.3">
      <c r="A17" s="797" t="s">
        <v>902</v>
      </c>
      <c r="B17" s="797" t="s">
        <v>903</v>
      </c>
    </row>
    <row r="18" spans="1:2" x14ac:dyDescent="0.3">
      <c r="A18" s="797" t="s">
        <v>904</v>
      </c>
      <c r="B18" s="797" t="s">
        <v>905</v>
      </c>
    </row>
    <row r="19" spans="1:2" s="681" customFormat="1" ht="27.75" customHeight="1" x14ac:dyDescent="0.3">
      <c r="A19" s="1017" t="s">
        <v>906</v>
      </c>
      <c r="B19" s="1017"/>
    </row>
    <row r="20" spans="1:2" x14ac:dyDescent="0.3">
      <c r="A20" s="797" t="s">
        <v>890</v>
      </c>
      <c r="B20" s="797" t="s">
        <v>907</v>
      </c>
    </row>
    <row r="21" spans="1:2" x14ac:dyDescent="0.3">
      <c r="A21" s="797" t="s">
        <v>890</v>
      </c>
      <c r="B21" s="797" t="s">
        <v>908</v>
      </c>
    </row>
    <row r="22" spans="1:2" x14ac:dyDescent="0.3">
      <c r="A22" s="797" t="s">
        <v>890</v>
      </c>
      <c r="B22" s="797" t="s">
        <v>909</v>
      </c>
    </row>
    <row r="23" spans="1:2" x14ac:dyDescent="0.3">
      <c r="A23" s="797" t="s">
        <v>890</v>
      </c>
      <c r="B23" s="797" t="s">
        <v>910</v>
      </c>
    </row>
    <row r="24" spans="1:2" x14ac:dyDescent="0.3">
      <c r="A24" s="797" t="s">
        <v>890</v>
      </c>
      <c r="B24" s="797" t="s">
        <v>911</v>
      </c>
    </row>
    <row r="25" spans="1:2" x14ac:dyDescent="0.3">
      <c r="A25" s="797" t="s">
        <v>890</v>
      </c>
      <c r="B25" s="797" t="s">
        <v>912</v>
      </c>
    </row>
    <row r="26" spans="1:2" x14ac:dyDescent="0.3">
      <c r="A26" s="797" t="s">
        <v>890</v>
      </c>
      <c r="B26" s="797" t="s">
        <v>913</v>
      </c>
    </row>
    <row r="27" spans="1:2" x14ac:dyDescent="0.3">
      <c r="A27" s="797" t="s">
        <v>890</v>
      </c>
      <c r="B27" s="797" t="s">
        <v>914</v>
      </c>
    </row>
    <row r="28" spans="1:2" x14ac:dyDescent="0.3">
      <c r="A28" s="797" t="s">
        <v>890</v>
      </c>
      <c r="B28" s="797" t="s">
        <v>915</v>
      </c>
    </row>
    <row r="29" spans="1:2" x14ac:dyDescent="0.3">
      <c r="A29" s="797" t="s">
        <v>890</v>
      </c>
      <c r="B29" s="797" t="s">
        <v>916</v>
      </c>
    </row>
    <row r="30" spans="1:2" x14ac:dyDescent="0.3">
      <c r="A30" s="797" t="s">
        <v>890</v>
      </c>
      <c r="B30" s="797" t="s">
        <v>917</v>
      </c>
    </row>
    <row r="31" spans="1:2" x14ac:dyDescent="0.3">
      <c r="A31" s="797" t="s">
        <v>890</v>
      </c>
      <c r="B31" s="797" t="s">
        <v>918</v>
      </c>
    </row>
    <row r="32" spans="1:2" s="681" customFormat="1" ht="27" customHeight="1" x14ac:dyDescent="0.3">
      <c r="A32" s="1017" t="s">
        <v>919</v>
      </c>
      <c r="B32" s="1017"/>
    </row>
    <row r="33" spans="1:2" x14ac:dyDescent="0.3">
      <c r="A33" s="797" t="s">
        <v>896</v>
      </c>
      <c r="B33" s="797" t="s">
        <v>920</v>
      </c>
    </row>
    <row r="34" spans="1:2" x14ac:dyDescent="0.3">
      <c r="A34" s="797" t="s">
        <v>896</v>
      </c>
      <c r="B34" s="797" t="s">
        <v>921</v>
      </c>
    </row>
    <row r="35" spans="1:2" s="681" customFormat="1" ht="25.5" customHeight="1" x14ac:dyDescent="0.3">
      <c r="A35" s="1017" t="s">
        <v>922</v>
      </c>
      <c r="B35" s="1017"/>
    </row>
    <row r="36" spans="1:2" x14ac:dyDescent="0.3">
      <c r="A36" s="797" t="s">
        <v>890</v>
      </c>
      <c r="B36" s="797" t="s">
        <v>923</v>
      </c>
    </row>
    <row r="37" spans="1:2" x14ac:dyDescent="0.3">
      <c r="A37" s="797" t="s">
        <v>890</v>
      </c>
      <c r="B37" s="797" t="s">
        <v>924</v>
      </c>
    </row>
    <row r="38" spans="1:2" x14ac:dyDescent="0.3">
      <c r="A38" s="798" t="s">
        <v>896</v>
      </c>
      <c r="B38" s="798" t="s">
        <v>925</v>
      </c>
    </row>
    <row r="39" spans="1:2" x14ac:dyDescent="0.3">
      <c r="A39" s="798" t="s">
        <v>896</v>
      </c>
      <c r="B39" s="798" t="s">
        <v>926</v>
      </c>
    </row>
    <row r="40" spans="1:2" x14ac:dyDescent="0.3">
      <c r="A40" s="798" t="s">
        <v>896</v>
      </c>
      <c r="B40" s="798" t="s">
        <v>927</v>
      </c>
    </row>
    <row r="41" spans="1:2" x14ac:dyDescent="0.3">
      <c r="A41" s="798" t="s">
        <v>904</v>
      </c>
      <c r="B41" s="798" t="s">
        <v>928</v>
      </c>
    </row>
    <row r="42" spans="1:2" s="681" customFormat="1" ht="25.5" customHeight="1" x14ac:dyDescent="0.3">
      <c r="A42" s="1017" t="s">
        <v>929</v>
      </c>
      <c r="B42" s="1017"/>
    </row>
    <row r="43" spans="1:2" x14ac:dyDescent="0.3">
      <c r="A43" s="797" t="s">
        <v>890</v>
      </c>
      <c r="B43" s="797" t="s">
        <v>930</v>
      </c>
    </row>
    <row r="44" spans="1:2" x14ac:dyDescent="0.3">
      <c r="A44" s="797" t="s">
        <v>896</v>
      </c>
      <c r="B44" s="797" t="s">
        <v>931</v>
      </c>
    </row>
    <row r="45" spans="1:2" x14ac:dyDescent="0.3">
      <c r="A45" s="797" t="s">
        <v>896</v>
      </c>
      <c r="B45" s="797" t="s">
        <v>932</v>
      </c>
    </row>
    <row r="46" spans="1:2" x14ac:dyDescent="0.3">
      <c r="A46" s="797" t="s">
        <v>896</v>
      </c>
      <c r="B46" s="797" t="s">
        <v>933</v>
      </c>
    </row>
    <row r="47" spans="1:2" x14ac:dyDescent="0.3">
      <c r="A47" s="797" t="s">
        <v>896</v>
      </c>
      <c r="B47" s="797" t="s">
        <v>934</v>
      </c>
    </row>
    <row r="48" spans="1:2" x14ac:dyDescent="0.3">
      <c r="A48" s="798" t="s">
        <v>902</v>
      </c>
      <c r="B48" s="798" t="s">
        <v>935</v>
      </c>
    </row>
    <row r="49" spans="1:2" x14ac:dyDescent="0.3">
      <c r="A49" s="798" t="s">
        <v>902</v>
      </c>
      <c r="B49" s="798" t="s">
        <v>936</v>
      </c>
    </row>
    <row r="50" spans="1:2" x14ac:dyDescent="0.3">
      <c r="A50" s="798" t="s">
        <v>904</v>
      </c>
      <c r="B50" s="798" t="s">
        <v>937</v>
      </c>
    </row>
    <row r="51" spans="1:2" x14ac:dyDescent="0.3">
      <c r="A51" s="798" t="s">
        <v>938</v>
      </c>
      <c r="B51" s="798" t="s">
        <v>939</v>
      </c>
    </row>
    <row r="52" spans="1:2" x14ac:dyDescent="0.3">
      <c r="A52" s="798" t="s">
        <v>940</v>
      </c>
      <c r="B52" s="798" t="s">
        <v>941</v>
      </c>
    </row>
    <row r="53" spans="1:2" x14ac:dyDescent="0.3">
      <c r="A53" s="797" t="s">
        <v>940</v>
      </c>
      <c r="B53" s="797" t="s">
        <v>942</v>
      </c>
    </row>
    <row r="54" spans="1:2" x14ac:dyDescent="0.3">
      <c r="A54" s="258" t="s">
        <v>943</v>
      </c>
    </row>
  </sheetData>
  <mergeCells count="8">
    <mergeCell ref="A42:B42"/>
    <mergeCell ref="A1:B1"/>
    <mergeCell ref="A5:B5"/>
    <mergeCell ref="A6:B6"/>
    <mergeCell ref="A19:B19"/>
    <mergeCell ref="A32:B32"/>
    <mergeCell ref="A35:B35"/>
    <mergeCell ref="A2:B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9A042-2311-4471-A3AB-5BFCE65B1431}">
  <dimension ref="A1:F13"/>
  <sheetViews>
    <sheetView showGridLines="0" workbookViewId="0">
      <selection activeCell="F11" sqref="F11"/>
    </sheetView>
  </sheetViews>
  <sheetFormatPr baseColWidth="10" defaultColWidth="11.44140625" defaultRowHeight="13.8" x14ac:dyDescent="0.3"/>
  <cols>
    <col min="1" max="1" width="35" style="4" customWidth="1"/>
    <col min="2" max="16384" width="11.44140625" style="4"/>
  </cols>
  <sheetData>
    <row r="1" spans="1:6" ht="13.05" x14ac:dyDescent="0.3">
      <c r="A1" s="1019" t="s">
        <v>1050</v>
      </c>
      <c r="B1" s="1019"/>
      <c r="C1" s="1019"/>
      <c r="D1" s="1019"/>
      <c r="E1" s="1019"/>
      <c r="F1" s="1019"/>
    </row>
    <row r="2" spans="1:6" ht="13.95" customHeight="1" x14ac:dyDescent="0.3">
      <c r="A2" s="1019" t="s">
        <v>1051</v>
      </c>
      <c r="B2" s="1019"/>
      <c r="C2" s="1019"/>
      <c r="D2" s="1019"/>
      <c r="E2" s="1019"/>
      <c r="F2" s="1019"/>
    </row>
    <row r="3" spans="1:6" ht="13.95" customHeight="1" x14ac:dyDescent="0.3">
      <c r="A3" s="799"/>
      <c r="B3" s="799"/>
      <c r="C3" s="799"/>
      <c r="D3" s="799"/>
      <c r="E3" s="799"/>
      <c r="F3" s="799"/>
    </row>
    <row r="4" spans="1:6" s="800" customFormat="1" x14ac:dyDescent="0.3">
      <c r="A4" s="1020" t="s">
        <v>944</v>
      </c>
      <c r="B4" s="1020" t="s">
        <v>945</v>
      </c>
      <c r="C4" s="1020"/>
      <c r="D4" s="1020" t="s">
        <v>946</v>
      </c>
      <c r="E4" s="1020"/>
      <c r="F4" s="1020"/>
    </row>
    <row r="5" spans="1:6" s="800" customFormat="1" ht="27.6" x14ac:dyDescent="0.3">
      <c r="A5" s="1020"/>
      <c r="B5" s="425" t="s">
        <v>947</v>
      </c>
      <c r="C5" s="425" t="s">
        <v>948</v>
      </c>
      <c r="D5" s="425" t="s">
        <v>949</v>
      </c>
      <c r="E5" s="425" t="s">
        <v>950</v>
      </c>
      <c r="F5" s="368" t="s">
        <v>951</v>
      </c>
    </row>
    <row r="6" spans="1:6" x14ac:dyDescent="0.3">
      <c r="A6" s="368" t="s">
        <v>952</v>
      </c>
      <c r="B6" s="425" t="s">
        <v>953</v>
      </c>
      <c r="C6" s="425" t="s">
        <v>954</v>
      </c>
      <c r="D6" s="369" t="s">
        <v>955</v>
      </c>
      <c r="E6" s="370" t="s">
        <v>956</v>
      </c>
      <c r="F6" s="99" t="s">
        <v>957</v>
      </c>
    </row>
    <row r="7" spans="1:6" x14ac:dyDescent="0.3">
      <c r="A7" s="371" t="s">
        <v>958</v>
      </c>
      <c r="B7" s="425" t="s">
        <v>959</v>
      </c>
      <c r="C7" s="425" t="s">
        <v>960</v>
      </c>
      <c r="D7" s="369" t="s">
        <v>961</v>
      </c>
      <c r="E7" s="369" t="s">
        <v>962</v>
      </c>
      <c r="F7" s="425" t="s">
        <v>963</v>
      </c>
    </row>
    <row r="8" spans="1:6" x14ac:dyDescent="0.3">
      <c r="A8" s="372" t="s">
        <v>964</v>
      </c>
      <c r="B8" s="373" t="s">
        <v>965</v>
      </c>
      <c r="C8" s="373" t="s">
        <v>966</v>
      </c>
      <c r="D8" s="374" t="s">
        <v>967</v>
      </c>
      <c r="E8" s="374" t="s">
        <v>968</v>
      </c>
      <c r="F8" s="373" t="s">
        <v>969</v>
      </c>
    </row>
    <row r="9" spans="1:6" x14ac:dyDescent="0.3">
      <c r="A9" s="372" t="s">
        <v>970</v>
      </c>
      <c r="B9" s="373" t="s">
        <v>971</v>
      </c>
      <c r="C9" s="373" t="s">
        <v>972</v>
      </c>
      <c r="D9" s="374" t="s">
        <v>973</v>
      </c>
      <c r="E9" s="374" t="s">
        <v>974</v>
      </c>
      <c r="F9" s="373" t="s">
        <v>975</v>
      </c>
    </row>
    <row r="10" spans="1:6" x14ac:dyDescent="0.3">
      <c r="A10" s="371" t="s">
        <v>976</v>
      </c>
      <c r="B10" s="425" t="s">
        <v>977</v>
      </c>
      <c r="C10" s="425" t="s">
        <v>978</v>
      </c>
      <c r="D10" s="369" t="s">
        <v>979</v>
      </c>
      <c r="E10" s="369" t="s">
        <v>980</v>
      </c>
      <c r="F10" s="425" t="s">
        <v>981</v>
      </c>
    </row>
    <row r="11" spans="1:6" ht="15" x14ac:dyDescent="0.3">
      <c r="A11" s="368" t="s">
        <v>982</v>
      </c>
      <c r="B11" s="425" t="s">
        <v>1052</v>
      </c>
      <c r="C11" s="425" t="s">
        <v>983</v>
      </c>
      <c r="D11" s="369" t="s">
        <v>984</v>
      </c>
      <c r="E11" s="369" t="s">
        <v>985</v>
      </c>
      <c r="F11" s="425" t="s">
        <v>983</v>
      </c>
    </row>
    <row r="12" spans="1:6" ht="30.75" customHeight="1" x14ac:dyDescent="0.3">
      <c r="A12" s="869" t="s">
        <v>986</v>
      </c>
      <c r="B12" s="869"/>
      <c r="C12" s="869"/>
      <c r="D12" s="869"/>
      <c r="E12" s="869"/>
      <c r="F12" s="869"/>
    </row>
    <row r="13" spans="1:6" x14ac:dyDescent="0.3">
      <c r="A13" s="413" t="s">
        <v>943</v>
      </c>
    </row>
  </sheetData>
  <mergeCells count="6">
    <mergeCell ref="A1:F1"/>
    <mergeCell ref="A4:A5"/>
    <mergeCell ref="B4:C4"/>
    <mergeCell ref="D4:F4"/>
    <mergeCell ref="A12:F12"/>
    <mergeCell ref="A2: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64B73-7FC5-441A-84DA-4B45859EA897}">
  <sheetPr codeName="Hoja6"/>
  <dimension ref="A1:F13"/>
  <sheetViews>
    <sheetView topLeftCell="C1" workbookViewId="0">
      <selection activeCell="F11" sqref="F10:F11"/>
    </sheetView>
  </sheetViews>
  <sheetFormatPr baseColWidth="10" defaultColWidth="10.88671875" defaultRowHeight="13.8" x14ac:dyDescent="0.3"/>
  <cols>
    <col min="1" max="1" width="10.88671875" style="4"/>
    <col min="2" max="2" width="31.88671875" style="4" customWidth="1"/>
    <col min="3" max="16384" width="10.88671875" style="4"/>
  </cols>
  <sheetData>
    <row r="1" spans="1:6" ht="13.05" x14ac:dyDescent="0.3">
      <c r="A1" s="24" t="s">
        <v>127</v>
      </c>
    </row>
    <row r="2" spans="1:6" ht="13.05" x14ac:dyDescent="0.3">
      <c r="A2" s="24" t="s">
        <v>128</v>
      </c>
    </row>
    <row r="3" spans="1:6" ht="14.55" x14ac:dyDescent="0.3">
      <c r="A3" s="4" t="s">
        <v>129</v>
      </c>
    </row>
    <row r="5" spans="1:6" x14ac:dyDescent="0.3">
      <c r="A5" s="882"/>
      <c r="B5" s="883"/>
      <c r="C5" s="886" t="s">
        <v>130</v>
      </c>
      <c r="D5" s="864"/>
      <c r="E5" s="863" t="s">
        <v>131</v>
      </c>
      <c r="F5" s="864"/>
    </row>
    <row r="6" spans="1:6" x14ac:dyDescent="0.3">
      <c r="A6" s="884"/>
      <c r="B6" s="885"/>
      <c r="C6" s="152" t="s">
        <v>25</v>
      </c>
      <c r="D6" s="338" t="s">
        <v>132</v>
      </c>
      <c r="E6" s="337" t="s">
        <v>25</v>
      </c>
      <c r="F6" s="338" t="s">
        <v>132</v>
      </c>
    </row>
    <row r="7" spans="1:6" ht="13.05" x14ac:dyDescent="0.3">
      <c r="A7" s="150" t="s">
        <v>22</v>
      </c>
      <c r="B7" s="148" t="s">
        <v>133</v>
      </c>
      <c r="C7" s="154">
        <v>38820238.778049998</v>
      </c>
      <c r="D7" s="155">
        <v>19.844628855201471</v>
      </c>
      <c r="E7" s="154">
        <v>39868899.524356306</v>
      </c>
      <c r="F7" s="155">
        <v>20.20720144408428</v>
      </c>
    </row>
    <row r="8" spans="1:6" x14ac:dyDescent="0.3">
      <c r="A8" s="150" t="s">
        <v>23</v>
      </c>
      <c r="B8" s="148" t="s">
        <v>134</v>
      </c>
      <c r="C8" s="154">
        <v>48658696.689321242</v>
      </c>
      <c r="D8" s="155">
        <v>24.873978284836941</v>
      </c>
      <c r="E8" s="154">
        <v>49157284.179286741</v>
      </c>
      <c r="F8" s="155">
        <v>24.914937600625482</v>
      </c>
    </row>
    <row r="9" spans="1:6" ht="13.05" x14ac:dyDescent="0.3">
      <c r="A9" s="150" t="s">
        <v>135</v>
      </c>
      <c r="B9" s="148" t="s">
        <v>136</v>
      </c>
      <c r="C9" s="154">
        <v>54840013.377300002</v>
      </c>
      <c r="D9" s="155">
        <v>28.033823236093664</v>
      </c>
      <c r="E9" s="154">
        <v>54512760.082917005</v>
      </c>
      <c r="F9" s="155">
        <v>27.629313510286192</v>
      </c>
    </row>
    <row r="10" spans="1:6" ht="13.05" x14ac:dyDescent="0.3">
      <c r="A10" s="151" t="s">
        <v>137</v>
      </c>
      <c r="B10" s="149" t="s">
        <v>138</v>
      </c>
      <c r="C10" s="156">
        <v>-16019774.599250004</v>
      </c>
      <c r="D10" s="157">
        <v>-8.189194380892193</v>
      </c>
      <c r="E10" s="156">
        <v>-14643860.558560699</v>
      </c>
      <c r="F10" s="157">
        <v>-7.4221120662019109</v>
      </c>
    </row>
    <row r="11" spans="1:6" x14ac:dyDescent="0.3">
      <c r="A11" s="152" t="s">
        <v>139</v>
      </c>
      <c r="B11" s="153" t="s">
        <v>140</v>
      </c>
      <c r="C11" s="158">
        <v>-6181316.6879787594</v>
      </c>
      <c r="D11" s="159">
        <v>-3.159844951256721</v>
      </c>
      <c r="E11" s="158">
        <v>-5355475.9036302641</v>
      </c>
      <c r="F11" s="159">
        <v>-2.7143759096607085</v>
      </c>
    </row>
    <row r="12" spans="1:6" x14ac:dyDescent="0.3">
      <c r="A12" s="4" t="s">
        <v>141</v>
      </c>
    </row>
    <row r="13" spans="1:6" ht="13.05" x14ac:dyDescent="0.3">
      <c r="A13" s="4" t="s">
        <v>86</v>
      </c>
    </row>
  </sheetData>
  <mergeCells count="3">
    <mergeCell ref="A5:B6"/>
    <mergeCell ref="C5:D5"/>
    <mergeCell ref="E5:F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EE36A-DF40-4A81-9C76-734169845B72}">
  <dimension ref="A1:I32"/>
  <sheetViews>
    <sheetView showGridLines="0" topLeftCell="B1" workbookViewId="0">
      <selection activeCell="I9" sqref="I9"/>
    </sheetView>
  </sheetViews>
  <sheetFormatPr baseColWidth="10" defaultColWidth="11.44140625" defaultRowHeight="13.8" x14ac:dyDescent="0.3"/>
  <cols>
    <col min="1" max="1" width="22.109375" style="382" customWidth="1"/>
    <col min="2" max="9" width="8.88671875" style="382" customWidth="1"/>
    <col min="10" max="16384" width="11.44140625" style="382"/>
  </cols>
  <sheetData>
    <row r="1" spans="1:9" x14ac:dyDescent="0.3">
      <c r="A1" s="426" t="s">
        <v>142</v>
      </c>
      <c r="B1" s="219"/>
      <c r="C1" s="219"/>
      <c r="D1" s="219"/>
      <c r="E1" s="219"/>
    </row>
    <row r="2" spans="1:9" x14ac:dyDescent="0.3">
      <c r="A2" s="426" t="s">
        <v>143</v>
      </c>
      <c r="B2" s="219"/>
      <c r="C2" s="219"/>
      <c r="D2" s="219"/>
      <c r="E2" s="219"/>
    </row>
    <row r="3" spans="1:9" x14ac:dyDescent="0.3">
      <c r="A3" s="219" t="s">
        <v>144</v>
      </c>
      <c r="B3" s="219"/>
      <c r="C3" s="219"/>
      <c r="D3" s="219"/>
      <c r="E3" s="219"/>
    </row>
    <row r="4" spans="1:9" x14ac:dyDescent="0.3">
      <c r="A4" s="219"/>
      <c r="B4" s="219"/>
      <c r="C4" s="219"/>
      <c r="D4" s="219"/>
      <c r="E4" s="219"/>
    </row>
    <row r="5" spans="1:9" x14ac:dyDescent="0.3">
      <c r="A5" s="220"/>
      <c r="B5" s="887">
        <v>2017</v>
      </c>
      <c r="C5" s="888"/>
      <c r="D5" s="887">
        <v>2018</v>
      </c>
      <c r="E5" s="888"/>
      <c r="F5" s="887">
        <v>2019</v>
      </c>
      <c r="G5" s="888"/>
      <c r="H5" s="889">
        <v>2020</v>
      </c>
      <c r="I5" s="889"/>
    </row>
    <row r="6" spans="1:9" x14ac:dyDescent="0.3">
      <c r="A6" s="220"/>
      <c r="B6" s="414" t="s">
        <v>145</v>
      </c>
      <c r="C6" s="414" t="s">
        <v>146</v>
      </c>
      <c r="D6" s="414" t="s">
        <v>145</v>
      </c>
      <c r="E6" s="414" t="s">
        <v>146</v>
      </c>
      <c r="F6" s="414" t="s">
        <v>145</v>
      </c>
      <c r="G6" s="414" t="s">
        <v>146</v>
      </c>
      <c r="H6" s="414" t="s">
        <v>145</v>
      </c>
      <c r="I6" s="414" t="s">
        <v>146</v>
      </c>
    </row>
    <row r="7" spans="1:9" x14ac:dyDescent="0.3">
      <c r="A7" s="221" t="s">
        <v>147</v>
      </c>
      <c r="B7" s="222">
        <v>14738.823344660001</v>
      </c>
      <c r="C7" s="223">
        <v>5.044400494230647E-2</v>
      </c>
      <c r="D7" s="222">
        <v>14133.8472876</v>
      </c>
      <c r="E7" s="223">
        <v>5.1408920997074628E-2</v>
      </c>
      <c r="F7" s="222">
        <v>12233.406486659998</v>
      </c>
      <c r="G7" s="223">
        <v>4.5904085324823984E-2</v>
      </c>
      <c r="H7" s="222">
        <v>8955.24359301</v>
      </c>
      <c r="I7" s="223">
        <v>3.2282376600173551E-2</v>
      </c>
    </row>
    <row r="8" spans="1:9" x14ac:dyDescent="0.3">
      <c r="A8" s="221" t="s">
        <v>148</v>
      </c>
      <c r="B8" s="222">
        <v>10010.951766169999</v>
      </c>
      <c r="C8" s="223">
        <v>3.426274191371146E-2</v>
      </c>
      <c r="D8" s="222">
        <v>9663.2495183499996</v>
      </c>
      <c r="E8" s="223">
        <v>3.5148054238544835E-2</v>
      </c>
      <c r="F8" s="222">
        <v>10812.084078770004</v>
      </c>
      <c r="G8" s="223">
        <v>4.0570778926723595E-2</v>
      </c>
      <c r="H8" s="222">
        <v>10156.82747212</v>
      </c>
      <c r="I8" s="223">
        <v>3.6613915200910653E-2</v>
      </c>
    </row>
    <row r="9" spans="1:9" x14ac:dyDescent="0.3">
      <c r="A9" s="221" t="s">
        <v>149</v>
      </c>
      <c r="B9" s="222">
        <v>3233.677653732826</v>
      </c>
      <c r="C9" s="223">
        <v>1.1067345590095852E-2</v>
      </c>
      <c r="D9" s="222">
        <v>2318.029800985938</v>
      </c>
      <c r="E9" s="223">
        <v>8.4313498287405045E-3</v>
      </c>
      <c r="F9" s="222">
        <v>1296.5359875719334</v>
      </c>
      <c r="G9" s="223">
        <v>4.8650634363459526E-3</v>
      </c>
      <c r="H9" s="222">
        <v>3221.0882954235417</v>
      </c>
      <c r="I9" s="223">
        <v>1.161156414510474E-2</v>
      </c>
    </row>
    <row r="10" spans="1:9" x14ac:dyDescent="0.3">
      <c r="A10" s="221" t="s">
        <v>150</v>
      </c>
      <c r="B10" s="222">
        <v>1621.64703573</v>
      </c>
      <c r="C10" s="223">
        <v>5.5501290145171895E-3</v>
      </c>
      <c r="D10" s="222">
        <v>630.73174963999998</v>
      </c>
      <c r="E10" s="223">
        <v>2.2941551601478624E-3</v>
      </c>
      <c r="F10" s="222">
        <v>200.56809923999998</v>
      </c>
      <c r="G10" s="223">
        <v>7.5260273178941986E-4</v>
      </c>
      <c r="H10" s="222">
        <v>202.17236879999999</v>
      </c>
      <c r="I10" s="223">
        <v>7.2880257024444397E-4</v>
      </c>
    </row>
    <row r="11" spans="1:9" x14ac:dyDescent="0.3">
      <c r="A11" s="221" t="s">
        <v>151</v>
      </c>
      <c r="B11" s="222">
        <v>381.42938544999998</v>
      </c>
      <c r="C11" s="223">
        <v>1.3054519587380651E-3</v>
      </c>
      <c r="D11" s="222">
        <v>497.55601300000001</v>
      </c>
      <c r="E11" s="223">
        <v>1.8097562003784641E-3</v>
      </c>
      <c r="F11" s="222">
        <v>575.06229217999999</v>
      </c>
      <c r="G11" s="223">
        <v>2.1578379297790148E-3</v>
      </c>
      <c r="H11" s="222">
        <v>714.66904983000006</v>
      </c>
      <c r="I11" s="223">
        <v>2.576280049948441E-3</v>
      </c>
    </row>
    <row r="12" spans="1:9" x14ac:dyDescent="0.3">
      <c r="A12" s="221" t="s">
        <v>152</v>
      </c>
      <c r="B12" s="222">
        <v>178.64092101524656</v>
      </c>
      <c r="C12" s="223">
        <v>6.1140318272802753E-4</v>
      </c>
      <c r="D12" s="222">
        <v>227.04603623</v>
      </c>
      <c r="E12" s="223">
        <v>8.2583259191482399E-4</v>
      </c>
      <c r="F12" s="222">
        <v>267.90495248000002</v>
      </c>
      <c r="G12" s="223">
        <v>1.0052745170362155E-3</v>
      </c>
      <c r="H12" s="222">
        <v>253.60868746977101</v>
      </c>
      <c r="I12" s="223">
        <v>9.1422316690137643E-4</v>
      </c>
    </row>
    <row r="13" spans="1:9" x14ac:dyDescent="0.3">
      <c r="A13" s="224" t="s">
        <v>153</v>
      </c>
      <c r="B13" s="225">
        <v>30165.170106758069</v>
      </c>
      <c r="C13" s="226">
        <v>0.10324107660209705</v>
      </c>
      <c r="D13" s="225">
        <v>27470.460405805941</v>
      </c>
      <c r="E13" s="226">
        <v>9.9918069016801128E-2</v>
      </c>
      <c r="F13" s="225">
        <v>25385.561896901934</v>
      </c>
      <c r="G13" s="226">
        <v>9.525564286649818E-2</v>
      </c>
      <c r="H13" s="225">
        <v>23503.609466653314</v>
      </c>
      <c r="I13" s="226">
        <v>8.4727161733283207E-2</v>
      </c>
    </row>
    <row r="14" spans="1:9" x14ac:dyDescent="0.3">
      <c r="A14" s="382" t="s">
        <v>86</v>
      </c>
      <c r="D14" s="427"/>
      <c r="F14" s="427"/>
      <c r="H14" s="427"/>
    </row>
    <row r="25" spans="2:9" x14ac:dyDescent="0.3">
      <c r="B25" s="428"/>
      <c r="C25" s="428"/>
      <c r="D25" s="428"/>
      <c r="E25" s="428"/>
      <c r="F25" s="428"/>
      <c r="G25" s="428"/>
      <c r="H25" s="428"/>
      <c r="I25" s="428"/>
    </row>
    <row r="26" spans="2:9" x14ac:dyDescent="0.3">
      <c r="B26" s="428"/>
      <c r="C26" s="428"/>
      <c r="D26" s="428"/>
      <c r="E26" s="428"/>
      <c r="F26" s="428"/>
      <c r="G26" s="428"/>
      <c r="H26" s="428"/>
      <c r="I26" s="428"/>
    </row>
    <row r="27" spans="2:9" x14ac:dyDescent="0.3">
      <c r="B27" s="428"/>
      <c r="C27" s="428"/>
      <c r="D27" s="428"/>
      <c r="E27" s="428"/>
      <c r="F27" s="428"/>
      <c r="G27" s="428"/>
      <c r="H27" s="428"/>
      <c r="I27" s="428"/>
    </row>
    <row r="28" spans="2:9" x14ac:dyDescent="0.3">
      <c r="B28" s="428"/>
      <c r="C28" s="428"/>
      <c r="D28" s="428"/>
      <c r="E28" s="428"/>
      <c r="F28" s="428"/>
      <c r="G28" s="428"/>
      <c r="H28" s="428"/>
      <c r="I28" s="428"/>
    </row>
    <row r="29" spans="2:9" x14ac:dyDescent="0.3">
      <c r="B29" s="428"/>
      <c r="C29" s="428"/>
      <c r="D29" s="428"/>
      <c r="E29" s="428"/>
      <c r="F29" s="428"/>
      <c r="G29" s="428"/>
      <c r="H29" s="428"/>
      <c r="I29" s="428"/>
    </row>
    <row r="30" spans="2:9" x14ac:dyDescent="0.3">
      <c r="B30" s="428"/>
      <c r="C30" s="428"/>
      <c r="D30" s="428"/>
      <c r="E30" s="428"/>
      <c r="F30" s="428"/>
      <c r="G30" s="428"/>
      <c r="H30" s="428"/>
      <c r="I30" s="428"/>
    </row>
    <row r="31" spans="2:9" x14ac:dyDescent="0.3">
      <c r="B31" s="428"/>
      <c r="C31" s="428"/>
      <c r="D31" s="428"/>
      <c r="E31" s="428"/>
      <c r="F31" s="428"/>
      <c r="G31" s="428"/>
      <c r="H31" s="428"/>
      <c r="I31" s="428"/>
    </row>
    <row r="32" spans="2:9" x14ac:dyDescent="0.3">
      <c r="B32" s="428"/>
      <c r="C32" s="428"/>
      <c r="D32" s="428"/>
      <c r="E32" s="428"/>
      <c r="F32" s="428"/>
      <c r="G32" s="428"/>
      <c r="H32" s="428"/>
      <c r="I32" s="428"/>
    </row>
  </sheetData>
  <mergeCells count="4">
    <mergeCell ref="B5:C5"/>
    <mergeCell ref="D5:E5"/>
    <mergeCell ref="F5:G5"/>
    <mergeCell ref="H5:I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72</vt:i4>
      </vt:variant>
      <vt:variant>
        <vt:lpstr>Rangos con nombre</vt:lpstr>
      </vt:variant>
      <vt:variant>
        <vt:i4>4</vt:i4>
      </vt:variant>
    </vt:vector>
  </HeadingPairs>
  <TitlesOfParts>
    <vt:vector size="76" baseType="lpstr">
      <vt:lpstr>C I.1.1</vt:lpstr>
      <vt:lpstr>C I.2.1</vt:lpstr>
      <vt:lpstr>C I.2.2</vt:lpstr>
      <vt:lpstr>C I.2.3</vt:lpstr>
      <vt:lpstr>C I.3.1</vt:lpstr>
      <vt:lpstr>C I.4.1</vt:lpstr>
      <vt:lpstr>C 1.4.2</vt:lpstr>
      <vt:lpstr>C I.5.1</vt:lpstr>
      <vt:lpstr>C.I.6.1</vt:lpstr>
      <vt:lpstr>C.I.7.1</vt:lpstr>
      <vt:lpstr>C.I.7.2</vt:lpstr>
      <vt:lpstr>C.I.8.1</vt:lpstr>
      <vt:lpstr>C II.1.1</vt:lpstr>
      <vt:lpstr>C II.1.2</vt:lpstr>
      <vt:lpstr>C II.2.1</vt:lpstr>
      <vt:lpstr>C II.2.2</vt:lpstr>
      <vt:lpstr>C II.2.3</vt:lpstr>
      <vt:lpstr>C.II.3.1</vt:lpstr>
      <vt:lpstr>C.II.3.2</vt:lpstr>
      <vt:lpstr>C.II.4.1</vt:lpstr>
      <vt:lpstr>C.II.4.2</vt:lpstr>
      <vt:lpstr>C.II.5.1</vt:lpstr>
      <vt:lpstr>C II.6.1</vt:lpstr>
      <vt:lpstr>C III.3.1</vt:lpstr>
      <vt:lpstr>C.III.4.1</vt:lpstr>
      <vt:lpstr>C.III.4.2</vt:lpstr>
      <vt:lpstr>C.III.4.3</vt:lpstr>
      <vt:lpstr>C.III.4.4</vt:lpstr>
      <vt:lpstr>C.III.5.1</vt:lpstr>
      <vt:lpstr>C.III.5.2</vt:lpstr>
      <vt:lpstr>C.III.6.1</vt:lpstr>
      <vt:lpstr>C.III.6.2</vt:lpstr>
      <vt:lpstr>C.III.7.1</vt:lpstr>
      <vt:lpstr>C.III.8.1</vt:lpstr>
      <vt:lpstr>C A.I.1</vt:lpstr>
      <vt:lpstr>C A.I.2</vt:lpstr>
      <vt:lpstr>C A.I.3</vt:lpstr>
      <vt:lpstr>C A.I.4</vt:lpstr>
      <vt:lpstr>C A.I.5</vt:lpstr>
      <vt:lpstr>C A.I.6</vt:lpstr>
      <vt:lpstr>C A.I.7</vt:lpstr>
      <vt:lpstr>C A.I.8</vt:lpstr>
      <vt:lpstr>C.A.II.1</vt:lpstr>
      <vt:lpstr>C.A.II.2</vt:lpstr>
      <vt:lpstr>C.A.II.3</vt:lpstr>
      <vt:lpstr>C.A.II.4</vt:lpstr>
      <vt:lpstr>C.A.II.5</vt:lpstr>
      <vt:lpstr>C.A.II.6</vt:lpstr>
      <vt:lpstr>C.A.II.7</vt:lpstr>
      <vt:lpstr>C.A.II.8</vt:lpstr>
      <vt:lpstr>C.A.II.9</vt:lpstr>
      <vt:lpstr>C.A.II.10</vt:lpstr>
      <vt:lpstr>C.A.II.11</vt:lpstr>
      <vt:lpstr>C.A.II.12</vt:lpstr>
      <vt:lpstr>C.A.II.13</vt:lpstr>
      <vt:lpstr>C.A.III.1</vt:lpstr>
      <vt:lpstr>C.A.III.2</vt:lpstr>
      <vt:lpstr>C.A.III.3</vt:lpstr>
      <vt:lpstr>C R.1.1</vt:lpstr>
      <vt:lpstr>C R.2.1</vt:lpstr>
      <vt:lpstr>C R.2.2</vt:lpstr>
      <vt:lpstr>C R.2.3</vt:lpstr>
      <vt:lpstr>C R.3.1</vt:lpstr>
      <vt:lpstr>C R.3.2</vt:lpstr>
      <vt:lpstr>C R.3.3</vt:lpstr>
      <vt:lpstr>C R.4.1</vt:lpstr>
      <vt:lpstr>C R.4.2</vt:lpstr>
      <vt:lpstr>C R.5.1</vt:lpstr>
      <vt:lpstr>C R.5.2</vt:lpstr>
      <vt:lpstr>C R.5.3</vt:lpstr>
      <vt:lpstr>C R.6.1</vt:lpstr>
      <vt:lpstr>C R.6.2</vt:lpstr>
      <vt:lpstr>'C R.1.1'!_ftn1</vt:lpstr>
      <vt:lpstr>'C R.1.1'!_ftn2</vt:lpstr>
      <vt:lpstr>'C R.1.1'!_ftnref1</vt:lpstr>
      <vt:lpstr>'C R.1.1'!_ftnref2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Javiera V.</dc:creator>
  <cp:keywords/>
  <dc:description/>
  <cp:lastModifiedBy>Nicolás</cp:lastModifiedBy>
  <cp:revision/>
  <dcterms:created xsi:type="dcterms:W3CDTF">2021-01-21T19:52:53Z</dcterms:created>
  <dcterms:modified xsi:type="dcterms:W3CDTF">2021-02-08T20:23:12Z</dcterms:modified>
  <cp:category/>
  <cp:contentStatus/>
</cp:coreProperties>
</file>