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Y:\GCENTRAL\2020\Ejecuciones\Ago\valores\"/>
    </mc:Choice>
  </mc:AlternateContent>
  <xr:revisionPtr revIDLastSave="0" documentId="13_ncr:1_{45ADCEE0-8704-4336-921D-74DC2244A109}" xr6:coauthVersionLast="45" xr6:coauthVersionMax="45"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 name="Hoja1" sheetId="11" r:id="rId11"/>
  </sheets>
  <definedNames>
    <definedName name="_xlnm.Print_Area" localSheetId="5">'%AvancPptario'!$A$1:$O$43</definedName>
    <definedName name="_xlnm.Print_Area" localSheetId="6">'%AvancPptario(cont)'!$A$1:$O$43</definedName>
    <definedName name="_xlnm.Print_Area" localSheetId="8">Extrappt!$A$1:$Q$74</definedName>
    <definedName name="_xlnm.Print_Area" localSheetId="2">Pptario!$A$1:$Q$78</definedName>
    <definedName name="_xlnm.Print_Area" localSheetId="4">PptarioME!$A$1:$P$77</definedName>
    <definedName name="_xlnm.Print_Area" localSheetId="3">PptarioMN!$A$1:$P$77</definedName>
    <definedName name="_xlnm.Print_Area" localSheetId="0">Total!$A$1:$Q$74</definedName>
    <definedName name="_xlnm.Print_Area" localSheetId="9">VarExtrappt!$A$1:$P$42</definedName>
    <definedName name="_xlnm.Print_Area" localSheetId="7">VarPptario!$A$1:$P$42</definedName>
    <definedName name="_xlnm.Print_Area" localSheetId="1">VarTotal!$A$1:$P$42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P19" i="7" l="1"/>
  <c r="A76" i="6"/>
  <c r="B76" i="6"/>
  <c r="A77" i="6"/>
  <c r="B77" i="6"/>
  <c r="B75" i="6"/>
  <c r="A75" i="6"/>
  <c r="B74" i="6"/>
  <c r="A74" i="6"/>
  <c r="O54" i="2"/>
  <c r="E7" i="9"/>
  <c r="E7" i="4"/>
  <c r="A3" i="9"/>
  <c r="A3" i="7"/>
  <c r="A3" i="4"/>
  <c r="A3" i="10"/>
  <c r="A3" i="5"/>
  <c r="A3" i="3"/>
  <c r="A3" i="2"/>
  <c r="A3" i="8"/>
  <c r="O15" i="2" l="1"/>
  <c r="P57" i="1"/>
  <c r="P57" i="6"/>
  <c r="O62" i="2"/>
  <c r="O53" i="2"/>
  <c r="O57" i="2"/>
  <c r="O56" i="3"/>
  <c r="O61" i="3"/>
  <c r="P17" i="7"/>
  <c r="P57" i="7"/>
  <c r="O55" i="3"/>
  <c r="O13" i="3"/>
  <c r="P14" i="7"/>
  <c r="O54" i="3"/>
  <c r="O63" i="3"/>
  <c r="O55" i="2"/>
  <c r="O56" i="2"/>
  <c r="P12" i="7"/>
  <c r="P16" i="7"/>
  <c r="O53" i="3"/>
  <c r="O57" i="3"/>
  <c r="O62" i="3"/>
  <c r="P13" i="7"/>
  <c r="O70" i="2" l="1"/>
  <c r="P69" i="7"/>
  <c r="P55" i="1"/>
  <c r="P54" i="1"/>
  <c r="P46" i="7"/>
  <c r="P66" i="7" l="1"/>
  <c r="P61" i="7"/>
  <c r="P55" i="7"/>
  <c r="P62" i="7"/>
  <c r="P50" i="7"/>
  <c r="P53" i="1"/>
  <c r="P67" i="7"/>
  <c r="P47" i="7"/>
  <c r="P49" i="7"/>
  <c r="P56" i="1"/>
  <c r="P28" i="7" l="1"/>
  <c r="P23" i="7"/>
  <c r="P35" i="7"/>
  <c r="P34" i="7"/>
  <c r="P18" i="7"/>
  <c r="P36" i="7"/>
  <c r="P26" i="7"/>
  <c r="P27" i="7"/>
  <c r="P65" i="7"/>
  <c r="P45" i="7"/>
  <c r="P55" i="6"/>
  <c r="P68" i="7"/>
  <c r="P51" i="7"/>
  <c r="P62" i="1"/>
  <c r="P63" i="7"/>
  <c r="P33" i="7"/>
  <c r="P48" i="7"/>
  <c r="P60" i="7"/>
  <c r="P64" i="7" l="1"/>
  <c r="P20" i="7"/>
  <c r="P24" i="7"/>
  <c r="P62" i="6"/>
  <c r="P54" i="7"/>
  <c r="P25" i="7" l="1"/>
  <c r="P54" i="6"/>
  <c r="P53" i="7"/>
  <c r="P70" i="7"/>
  <c r="P53" i="6" l="1"/>
  <c r="P56" i="7"/>
  <c r="P22" i="7"/>
  <c r="P56" i="6" l="1"/>
  <c r="P59" i="7"/>
  <c r="P39" i="7"/>
  <c r="P52" i="7" l="1"/>
  <c r="P15" i="7"/>
  <c r="P11" i="7" l="1"/>
  <c r="O13" i="2"/>
  <c r="P38" i="7" l="1"/>
  <c r="P30" i="7"/>
  <c r="P13" i="1"/>
  <c r="P40" i="7" l="1"/>
  <c r="P13" i="6"/>
  <c r="P44" i="7" l="1"/>
  <c r="P72" i="7" l="1"/>
  <c r="O70" i="3" l="1"/>
  <c r="O69" i="3"/>
  <c r="O67" i="3"/>
  <c r="O64" i="2"/>
  <c r="O61" i="2"/>
  <c r="O25" i="3"/>
  <c r="O25" i="2"/>
  <c r="O64" i="3"/>
  <c r="O49" i="2"/>
  <c r="O24" i="3"/>
  <c r="O47" i="3"/>
  <c r="O16" i="3"/>
  <c r="O46" i="2"/>
  <c r="O23" i="2"/>
  <c r="O63" i="2" l="1"/>
  <c r="P64" i="1"/>
  <c r="O12" i="3"/>
  <c r="O67" i="2"/>
  <c r="O27" i="2"/>
  <c r="O19" i="2"/>
  <c r="O20" i="3"/>
  <c r="O51" i="2"/>
  <c r="O49" i="3"/>
  <c r="O23" i="3"/>
  <c r="O19" i="3"/>
  <c r="O34" i="3"/>
  <c r="O28" i="2"/>
  <c r="O24" i="2"/>
  <c r="O18" i="2"/>
  <c r="O47" i="2"/>
  <c r="O12" i="2"/>
  <c r="O60" i="2"/>
  <c r="O50" i="2"/>
  <c r="O27" i="3"/>
  <c r="O28" i="3"/>
  <c r="O36" i="3"/>
  <c r="O18" i="3"/>
  <c r="O16" i="2"/>
  <c r="P66" i="1"/>
  <c r="O66" i="2"/>
  <c r="O34" i="2"/>
  <c r="O17" i="2"/>
  <c r="O60" i="3"/>
  <c r="O69" i="2"/>
  <c r="O26" i="2"/>
  <c r="O36" i="2"/>
  <c r="O35" i="2"/>
  <c r="O50" i="3"/>
  <c r="O51" i="3" l="1"/>
  <c r="O45" i="3"/>
  <c r="O46" i="3"/>
  <c r="O66" i="3"/>
  <c r="O14" i="3"/>
  <c r="O45" i="2"/>
  <c r="O14" i="2"/>
  <c r="P28" i="1"/>
  <c r="P19" i="1"/>
  <c r="P24" i="1"/>
  <c r="P18" i="1"/>
  <c r="P66" i="6"/>
  <c r="O68" i="2"/>
  <c r="O68" i="3"/>
  <c r="P61" i="1"/>
  <c r="P25" i="1"/>
  <c r="P12" i="1"/>
  <c r="P70" i="1"/>
  <c r="P51" i="1"/>
  <c r="P47" i="1"/>
  <c r="O22" i="2"/>
  <c r="P34" i="1"/>
  <c r="O48" i="2"/>
  <c r="P27" i="1"/>
  <c r="O15" i="3"/>
  <c r="P46" i="1"/>
  <c r="P50" i="1"/>
  <c r="P67" i="1"/>
  <c r="P23" i="1"/>
  <c r="P49" i="1"/>
  <c r="P16" i="1"/>
  <c r="O48" i="3"/>
  <c r="P35" i="1"/>
  <c r="P69" i="1"/>
  <c r="O17" i="3"/>
  <c r="P36" i="1"/>
  <c r="O65" i="2"/>
  <c r="O33" i="2"/>
  <c r="O20" i="2"/>
  <c r="O22" i="3" l="1"/>
  <c r="O26" i="3"/>
  <c r="O35" i="3"/>
  <c r="O59" i="3"/>
  <c r="O65" i="3"/>
  <c r="P15" i="1"/>
  <c r="P64" i="6"/>
  <c r="O59" i="2"/>
  <c r="P28" i="6"/>
  <c r="P19" i="6"/>
  <c r="P70" i="6"/>
  <c r="P25" i="6"/>
  <c r="P68" i="1"/>
  <c r="P47" i="6"/>
  <c r="P12" i="6"/>
  <c r="P18" i="6"/>
  <c r="P50" i="6"/>
  <c r="P24" i="6"/>
  <c r="P51" i="6"/>
  <c r="P26" i="1"/>
  <c r="O33" i="3"/>
  <c r="O52" i="2"/>
  <c r="P60" i="1"/>
  <c r="P63" i="1"/>
  <c r="P61" i="6"/>
  <c r="P45" i="1"/>
  <c r="P14" i="1"/>
  <c r="P34" i="6"/>
  <c r="O11" i="3"/>
  <c r="P27" i="6"/>
  <c r="P23" i="6"/>
  <c r="O52" i="3"/>
  <c r="P67" i="6"/>
  <c r="P46" i="6"/>
  <c r="P49" i="6"/>
  <c r="P48" i="1"/>
  <c r="P16" i="6"/>
  <c r="P69" i="6"/>
  <c r="P65" i="1"/>
  <c r="P17" i="1"/>
  <c r="P20" i="1"/>
  <c r="P36" i="6"/>
  <c r="P15" i="6"/>
  <c r="P33" i="1"/>
  <c r="P35" i="6"/>
  <c r="O39" i="3" l="1"/>
  <c r="O39" i="2"/>
  <c r="O38" i="2"/>
  <c r="O11" i="2"/>
  <c r="O30" i="2"/>
  <c r="O38" i="3"/>
  <c r="O44" i="3"/>
  <c r="O40" i="2"/>
  <c r="P14" i="6"/>
  <c r="P48" i="6"/>
  <c r="P60" i="6"/>
  <c r="P45" i="6"/>
  <c r="P68" i="6"/>
  <c r="P63" i="6"/>
  <c r="O40" i="3"/>
  <c r="O44" i="2"/>
  <c r="P26" i="6"/>
  <c r="P22" i="1"/>
  <c r="P59" i="1"/>
  <c r="O30" i="3"/>
  <c r="P52" i="1"/>
  <c r="P33" i="6"/>
  <c r="P20" i="6"/>
  <c r="P65" i="6"/>
  <c r="P17" i="6"/>
  <c r="P11" i="1"/>
  <c r="P59" i="6" l="1"/>
  <c r="P22" i="6"/>
  <c r="P44" i="1"/>
  <c r="P39" i="1"/>
  <c r="O72" i="2"/>
  <c r="P52" i="6"/>
  <c r="P11" i="6"/>
  <c r="P30" i="1"/>
  <c r="P38" i="1"/>
  <c r="O72" i="3" l="1"/>
  <c r="P39" i="6"/>
  <c r="P30" i="6"/>
  <c r="P72" i="1"/>
  <c r="P38" i="6"/>
  <c r="P40" i="1"/>
  <c r="P44" i="6" l="1"/>
  <c r="P40" i="6"/>
  <c r="P72" i="6" l="1"/>
</calcChain>
</file>

<file path=xl/sharedStrings.xml><?xml version="1.0" encoding="utf-8"?>
<sst xmlns="http://schemas.openxmlformats.org/spreadsheetml/2006/main" count="598" uniqueCount="115">
  <si>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</si>
  <si>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</si>
  <si>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</si>
  <si>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</si>
  <si>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</si>
  <si>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</si>
  <si>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</si>
  <si>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</si>
  <si>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</si>
  <si>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</si>
  <si>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</si>
  <si>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</si>
  <si>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</si>
  <si>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</si>
  <si>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</si>
  <si>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</si>
  <si>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</si>
  <si>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</si>
  <si>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</si>
  <si>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</si>
  <si>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</si>
  <si>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</si>
  <si>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</si>
  <si>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</si>
  <si>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</si>
  <si>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</si>
  <si>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</si>
  <si>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</si>
  <si>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</si>
  <si>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</si>
  <si>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</si>
  <si>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</si>
  <si>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</si>
  <si>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</si>
  <si>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</si>
  <si>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</si>
  <si>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</si>
  <si>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</si>
  <si>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</si>
  <si>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</si>
  <si>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</si>
  <si>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</si>
  <si>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</si>
  <si>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</si>
  <si>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</si>
  <si>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</si>
  <si>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</si>
  <si>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</si>
  <si>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</si>
  <si>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</si>
  <si>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</si>
  <si>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</si>
  <si>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</si>
  <si>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</si>
  <si>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</si>
  <si>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</si>
  <si>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</si>
  <si>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</si>
  <si>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</si>
  <si>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</si>
  <si>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</si>
  <si>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</si>
  <si>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</si>
  <si>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</si>
  <si>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</si>
  <si>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</si>
  <si>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</si>
  <si>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</si>
  <si>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</si>
  <si>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</si>
  <si>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</si>
  <si>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</si>
  <si>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</si>
  <si>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</si>
  <si>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</si>
  <si>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</si>
  <si>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</si>
  <si>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</si>
  <si>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</si>
  <si>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</si>
  <si>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</si>
  <si>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</si>
  <si>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</si>
  <si>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</si>
  <si>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</si>
  <si>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</si>
  <si>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</si>
  <si>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</si>
  <si>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</si>
  <si>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</si>
  <si>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</si>
  <si>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</si>
  <si>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</si>
  <si>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</si>
  <si>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</si>
  <si>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</si>
  <si>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</si>
  <si>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</si>
  <si>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</si>
  <si>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</si>
  <si>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</si>
  <si>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</si>
  <si>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</si>
  <si>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</si>
  <si>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</si>
  <si>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</si>
  <si>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</si>
  <si>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</si>
  <si>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CUADRO 6 (continuación)</t>
  </si>
  <si>
    <t xml:space="preserve">Prestaciones previsionales </t>
  </si>
  <si>
    <t xml:space="preserve">TOTAL INGRESOS </t>
  </si>
  <si>
    <t>Año 2019</t>
  </si>
  <si>
    <t>ESTADO DE OPERACIONES DE GOBIERNO  2020</t>
  </si>
  <si>
    <t>2020 /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</si>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</sst>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
    <numFmt numFmtId="165" formatCode="#,##0.0_);\(#,##0.0\)"/>
    <numFmt numFmtId="166" formatCode="0.0"/>
    <numFmt numFmtId="167" formatCode="#,##0.0000_);\(#,##0.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8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10" fillId="0" borderId="0" xfId="0" applyFont="1" applyAlignment="1">
      <alignment horizontal="righ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4" fillId="0" borderId="0" xfId="0" applyFont="1" applyAlignment="1">
      <alignment horizontal="center" vertical="top" textRotation="180"/>
    </xf>
    <xf numFmtId="0" fontId="15"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0" fontId="0" fillId="0" borderId="10" xfId="0" applyBorder="1" applyAlignment="1"/>
    <xf numFmtId="164" fontId="0" fillId="0" borderId="0" xfId="0" applyNumberFormat="1"/>
    <xf numFmtId="166" fontId="0" fillId="0" borderId="0" xfId="0" applyNumberFormat="1"/>
    <xf numFmtId="166" fontId="1" fillId="0" borderId="0" xfId="0" applyNumberFormat="1" applyFont="1"/>
    <xf numFmtId="167" fontId="0" fillId="0" borderId="0" xfId="0" applyNumberFormat="1" applyAlignment="1"/>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0" fillId="0" borderId="10" xfId="0" applyBorder="1" applyAlignment="1">
      <alignment wrapText="1"/>
    </xf>
    <xf numFmtId="0" fontId="0" fillId="0" borderId="0" xfId="0" applyBorder="1" applyAlignment="1">
      <alignment vertical="top" wrapText="1"/>
    </xf>
    <xf numFmtId="0" fontId="8"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R77"/>
  <sheetViews>
    <sheetView tabSelected="1" workbookViewId="0">
      <selection activeCell="G8" sqref="G8"/>
    </sheetView>
  </sheetViews>
  <sheetFormatPr baseColWidth="10" defaultRowHeight="12.5" x14ac:dyDescent="0.25"/>
  <cols>
    <col min="1" max="2" width="2.54296875" customWidth="1"/>
    <col min="3" max="3" width="42.453125" customWidth="1"/>
    <col min="4" max="4" width="11.453125" style="17"/>
    <col min="5" max="5" width="10.453125" bestFit="1" customWidth="1"/>
    <col min="6" max="6" width="9.81640625" customWidth="1"/>
    <col min="7" max="7" width="10.453125" bestFit="1" customWidth="1"/>
    <col min="8" max="8" width="10.54296875" bestFit="1" customWidth="1"/>
    <col min="9" max="9" width="9.81640625" customWidth="1"/>
    <col min="10" max="10" width="10.453125" bestFit="1" customWidth="1"/>
    <col min="11" max="11" width="10.453125" style="17" customWidth="1"/>
    <col min="12" max="12" width="10.54296875" bestFit="1" customWidth="1"/>
    <col min="14" max="15" width="10.453125" customWidth="1"/>
    <col min="17" max="17" width="5.81640625" customWidth="1"/>
  </cols>
  <sheetData>
    <row r="1" spans="1:16" x14ac:dyDescent="0.25">
      <c r="A1" s="257"/>
    </row>
    <row r="2" spans="1:16" ht="13" x14ac:dyDescent="0.3">
      <c r="A2" s="1" t="s">
        <v>0</v>
      </c>
      <c r="B2" s="2"/>
      <c r="C2" s="2"/>
      <c r="D2" s="212"/>
      <c r="E2" s="2"/>
      <c r="F2" s="2"/>
      <c r="G2" s="2"/>
      <c r="H2" s="2"/>
      <c r="I2" s="2"/>
      <c r="J2" s="2"/>
      <c r="K2" s="46"/>
      <c r="L2" s="2"/>
      <c r="M2" s="2"/>
      <c r="N2" s="2"/>
      <c r="O2" s="2"/>
      <c r="P2" s="2"/>
    </row>
    <row r="3" spans="1:16" ht="13" x14ac:dyDescent="0.3">
      <c r="A3" s="4" t="s">
        <v>112</v>
      </c>
      <c r="B3" s="5"/>
      <c r="C3" s="5"/>
      <c r="D3" s="213"/>
      <c r="E3" s="5"/>
      <c r="F3" s="2"/>
      <c r="G3" s="2"/>
      <c r="H3" s="2"/>
      <c r="I3" s="2"/>
      <c r="J3" s="2"/>
      <c r="K3" s="46"/>
      <c r="L3" s="2"/>
      <c r="M3" s="2"/>
      <c r="N3" s="2"/>
      <c r="O3" s="2"/>
      <c r="P3" s="2"/>
    </row>
    <row r="4" spans="1:16" ht="13" x14ac:dyDescent="0.3">
      <c r="A4" s="1" t="s">
        <v>102</v>
      </c>
      <c r="B4" s="2"/>
      <c r="C4" s="2"/>
      <c r="D4" s="212"/>
      <c r="E4" s="2"/>
      <c r="F4" s="2"/>
      <c r="G4" s="2"/>
      <c r="H4" s="2"/>
      <c r="I4" s="2"/>
      <c r="J4" s="2"/>
      <c r="K4" s="46"/>
      <c r="L4" s="2"/>
      <c r="M4" s="2"/>
      <c r="N4" s="2"/>
      <c r="O4" s="2"/>
      <c r="P4" s="2"/>
    </row>
    <row r="5" spans="1:16" ht="13" x14ac:dyDescent="0.3">
      <c r="A5" s="1" t="s">
        <v>2</v>
      </c>
      <c r="B5" s="2"/>
      <c r="C5" s="7"/>
      <c r="D5" s="214"/>
      <c r="E5" s="2"/>
      <c r="F5" s="2"/>
      <c r="G5" s="2"/>
      <c r="H5" s="2"/>
      <c r="I5" s="2"/>
      <c r="J5" s="2"/>
      <c r="K5" s="46"/>
      <c r="L5" s="2"/>
      <c r="M5" s="2"/>
      <c r="N5" s="2"/>
      <c r="O5" s="2"/>
      <c r="P5" s="2"/>
    </row>
    <row r="6" spans="1:16" ht="13" x14ac:dyDescent="0.3">
      <c r="A6" s="1" t="s">
        <v>3</v>
      </c>
      <c r="B6" s="2"/>
      <c r="C6" s="7"/>
      <c r="D6" s="214"/>
      <c r="E6" s="2"/>
      <c r="F6" s="2"/>
      <c r="G6" s="2"/>
      <c r="H6" s="2"/>
      <c r="I6" s="2"/>
      <c r="J6" s="2"/>
      <c r="K6" s="46"/>
      <c r="L6" s="2"/>
      <c r="M6" s="2"/>
      <c r="N6" s="2"/>
      <c r="O6" s="2"/>
      <c r="P6" s="2"/>
    </row>
    <row r="7" spans="1:16" ht="13" x14ac:dyDescent="0.3">
      <c r="A7" s="9"/>
      <c r="B7" s="10"/>
      <c r="C7" s="11"/>
      <c r="D7" s="215"/>
      <c r="E7" s="159"/>
      <c r="F7" s="2"/>
      <c r="G7" s="2"/>
      <c r="H7" s="2"/>
      <c r="I7" s="2"/>
      <c r="J7" s="2"/>
      <c r="K7" s="46"/>
      <c r="L7" s="2"/>
      <c r="M7" s="2"/>
      <c r="N7" s="2"/>
      <c r="O7" s="2"/>
      <c r="P7" s="2"/>
    </row>
    <row r="8" spans="1:16" x14ac:dyDescent="0.25">
      <c r="A8" s="13"/>
      <c r="B8" s="14"/>
      <c r="C8" s="14"/>
      <c r="D8" s="142"/>
      <c r="E8" s="86" t="s">
        <v>5</v>
      </c>
      <c r="F8" s="139" t="s">
        <v>85</v>
      </c>
      <c r="G8" s="139" t="s">
        <v>86</v>
      </c>
      <c r="H8" s="34" t="s">
        <v>94</v>
      </c>
      <c r="I8" s="139" t="s">
        <v>87</v>
      </c>
      <c r="J8" s="139" t="s">
        <v>89</v>
      </c>
      <c r="K8" s="87" t="s">
        <v>95</v>
      </c>
      <c r="L8" s="87" t="s">
        <v>97</v>
      </c>
      <c r="M8" s="87" t="s">
        <v>98</v>
      </c>
      <c r="N8" s="86" t="s">
        <v>96</v>
      </c>
      <c r="O8" s="87" t="s">
        <v>101</v>
      </c>
      <c r="P8" s="87" t="s">
        <v>88</v>
      </c>
    </row>
    <row r="9" spans="1:16" ht="13" x14ac:dyDescent="0.3">
      <c r="A9" s="16"/>
      <c r="B9" s="17"/>
      <c r="C9" s="17"/>
      <c r="D9" s="174"/>
      <c r="E9" s="125"/>
      <c r="F9" s="149"/>
      <c r="G9" s="149"/>
      <c r="H9" s="242"/>
      <c r="I9" s="149"/>
      <c r="J9" s="149"/>
      <c r="K9" s="126"/>
      <c r="L9" s="126"/>
      <c r="M9" s="126"/>
      <c r="N9" s="125"/>
      <c r="O9" s="126"/>
      <c r="P9" s="126"/>
    </row>
    <row r="10" spans="1:16" ht="13" x14ac:dyDescent="0.3">
      <c r="A10" s="19" t="s">
        <v>6</v>
      </c>
      <c r="B10" s="17"/>
      <c r="C10" s="17"/>
      <c r="D10" s="174"/>
      <c r="E10" s="115"/>
      <c r="F10" s="150"/>
      <c r="G10" s="150"/>
      <c r="H10" s="243"/>
      <c r="I10" s="150"/>
      <c r="J10" s="150"/>
      <c r="K10" s="116"/>
      <c r="L10" s="116"/>
      <c r="M10" s="116"/>
      <c r="N10" s="115"/>
      <c r="O10" s="116"/>
      <c r="P10" s="116"/>
    </row>
    <row r="11" spans="1:16" x14ac:dyDescent="0.25">
      <c r="A11" s="20" t="s">
        <v>7</v>
      </c>
      <c r="B11" s="17"/>
      <c r="C11" s="17"/>
      <c r="D11" s="118"/>
      <c r="E11" s="127">
        <v>4301613.8868474998</v>
      </c>
      <c r="F11" s="151">
        <v>3580494.4541104003</v>
      </c>
      <c r="G11" s="151">
        <v>3432216.6600583997</v>
      </c>
      <c r="H11" s="244">
        <v>11314325.001016304</v>
      </c>
      <c r="I11" s="151">
        <v>4317191.4020599993</v>
      </c>
      <c r="J11" s="151">
        <v>1107468.1215199996</v>
      </c>
      <c r="K11" s="128">
        <v>2249589.9992000004</v>
      </c>
      <c r="L11" s="128">
        <v>7674249.5227799984</v>
      </c>
      <c r="M11" s="128">
        <v>18988574.523796301</v>
      </c>
      <c r="N11" s="127">
        <v>3250121.2438100008</v>
      </c>
      <c r="O11" s="128">
        <v>2859674.0779799996</v>
      </c>
      <c r="P11" s="128">
        <f>+SUM(M11:O11)</f>
        <v>25098369.845586304</v>
      </c>
    </row>
    <row r="12" spans="1:16" x14ac:dyDescent="0.25">
      <c r="A12" s="20"/>
      <c r="B12" s="17" t="s">
        <v>8</v>
      </c>
      <c r="C12" s="17"/>
      <c r="D12" s="118"/>
      <c r="E12" s="127">
        <v>3706783.3330000001</v>
      </c>
      <c r="F12" s="151">
        <v>2878563.7310000001</v>
      </c>
      <c r="G12" s="151">
        <v>2808002.287</v>
      </c>
      <c r="H12" s="244">
        <v>9393349.3509999998</v>
      </c>
      <c r="I12" s="151">
        <v>3686993.361</v>
      </c>
      <c r="J12" s="151">
        <v>529652.18299999996</v>
      </c>
      <c r="K12" s="128">
        <v>1592436.6429999999</v>
      </c>
      <c r="L12" s="128">
        <v>5809082.1869999999</v>
      </c>
      <c r="M12" s="128">
        <v>15202431.537999999</v>
      </c>
      <c r="N12" s="127">
        <v>2675023.2110000001</v>
      </c>
      <c r="O12" s="128">
        <v>2221677.2390000001</v>
      </c>
      <c r="P12" s="128">
        <f t="shared" ref="P12:P30" si="0">+SUM(M12:O12)</f>
        <v>20099131.987999998</v>
      </c>
    </row>
    <row r="13" spans="1:16" x14ac:dyDescent="0.25">
      <c r="A13" s="83"/>
      <c r="B13" s="81"/>
      <c r="C13" s="81" t="s">
        <v>69</v>
      </c>
      <c r="D13" s="198"/>
      <c r="E13" s="127">
        <v>142721.52006155701</v>
      </c>
      <c r="F13" s="193">
        <v>155094.92018404498</v>
      </c>
      <c r="G13" s="193">
        <v>109337.39437435899</v>
      </c>
      <c r="H13" s="245">
        <v>407153.83461996098</v>
      </c>
      <c r="I13" s="151">
        <v>99349.645510297807</v>
      </c>
      <c r="J13" s="193">
        <v>61345.179914388231</v>
      </c>
      <c r="K13" s="194">
        <v>38406.396999999997</v>
      </c>
      <c r="L13" s="194">
        <v>199101.22242468604</v>
      </c>
      <c r="M13" s="194">
        <v>606255.05704464705</v>
      </c>
      <c r="N13" s="192">
        <v>84083.893697809399</v>
      </c>
      <c r="O13" s="194">
        <v>149193.79281960981</v>
      </c>
      <c r="P13" s="128">
        <f t="shared" si="0"/>
        <v>839532.74356206623</v>
      </c>
    </row>
    <row r="14" spans="1:16" x14ac:dyDescent="0.25">
      <c r="A14" s="83"/>
      <c r="B14" s="81"/>
      <c r="C14" s="81" t="s">
        <v>59</v>
      </c>
      <c r="D14" s="198"/>
      <c r="E14" s="127">
        <v>3564061.8129384429</v>
      </c>
      <c r="F14" s="193">
        <v>2723468.810815955</v>
      </c>
      <c r="G14" s="193">
        <v>2698664.8926256411</v>
      </c>
      <c r="H14" s="245">
        <v>8986195.5163800381</v>
      </c>
      <c r="I14" s="151">
        <v>3587643.7154897023</v>
      </c>
      <c r="J14" s="193">
        <v>468307.00308561174</v>
      </c>
      <c r="K14" s="194">
        <v>1554030.2459999998</v>
      </c>
      <c r="L14" s="194">
        <v>5609980.964575314</v>
      </c>
      <c r="M14" s="194">
        <v>14596176.480955351</v>
      </c>
      <c r="N14" s="192">
        <v>2590939.3173021907</v>
      </c>
      <c r="O14" s="194">
        <v>2072483.4461803902</v>
      </c>
      <c r="P14" s="128">
        <f t="shared" si="0"/>
        <v>19259599.244437933</v>
      </c>
    </row>
    <row r="15" spans="1:16" x14ac:dyDescent="0.25">
      <c r="A15" s="20"/>
      <c r="B15" s="17" t="s">
        <v>103</v>
      </c>
      <c r="C15" s="17"/>
      <c r="D15" s="118"/>
      <c r="E15" s="127">
        <v>50346.646649999995</v>
      </c>
      <c r="F15" s="151">
        <v>64138.056060000003</v>
      </c>
      <c r="G15" s="151">
        <v>66904.461660000001</v>
      </c>
      <c r="H15" s="244">
        <v>181389.16437000001</v>
      </c>
      <c r="I15" s="151">
        <v>47431.713779999998</v>
      </c>
      <c r="J15" s="151">
        <v>57873.503819999991</v>
      </c>
      <c r="K15" s="128">
        <v>64643.731679999997</v>
      </c>
      <c r="L15" s="128">
        <v>169948.94928</v>
      </c>
      <c r="M15" s="128">
        <v>351338.11365000001</v>
      </c>
      <c r="N15" s="127">
        <v>67339.25076000001</v>
      </c>
      <c r="O15" s="128">
        <v>68867.254220000003</v>
      </c>
      <c r="P15" s="128">
        <f t="shared" si="0"/>
        <v>487544.61863000004</v>
      </c>
    </row>
    <row r="16" spans="1:16" x14ac:dyDescent="0.25">
      <c r="A16" s="20"/>
      <c r="B16" s="17" t="s">
        <v>9</v>
      </c>
      <c r="C16" s="17"/>
      <c r="D16" s="118"/>
      <c r="E16" s="127">
        <v>275632.712</v>
      </c>
      <c r="F16" s="151">
        <v>266086.429</v>
      </c>
      <c r="G16" s="151">
        <v>277111.076</v>
      </c>
      <c r="H16" s="244">
        <v>818830.21700000006</v>
      </c>
      <c r="I16" s="151">
        <v>257987.44</v>
      </c>
      <c r="J16" s="151">
        <v>260530.769</v>
      </c>
      <c r="K16" s="128">
        <v>244889.255</v>
      </c>
      <c r="L16" s="128">
        <v>763407.46400000004</v>
      </c>
      <c r="M16" s="128">
        <v>1582237.6810000001</v>
      </c>
      <c r="N16" s="127">
        <v>246136.755</v>
      </c>
      <c r="O16" s="128">
        <v>240987.209</v>
      </c>
      <c r="P16" s="128">
        <f t="shared" si="0"/>
        <v>2069361.6450000003</v>
      </c>
    </row>
    <row r="17" spans="1:16" x14ac:dyDescent="0.25">
      <c r="A17" s="20"/>
      <c r="B17" s="17" t="s">
        <v>56</v>
      </c>
      <c r="C17" s="17"/>
      <c r="D17" s="118"/>
      <c r="E17" s="127">
        <v>8818.5370000000003</v>
      </c>
      <c r="F17" s="151">
        <v>22266.244999999999</v>
      </c>
      <c r="G17" s="151">
        <v>2329.3420000000001</v>
      </c>
      <c r="H17" s="244">
        <v>33414.123999999996</v>
      </c>
      <c r="I17" s="151">
        <v>7563.634</v>
      </c>
      <c r="J17" s="151">
        <v>32876.101000000002</v>
      </c>
      <c r="K17" s="128">
        <v>5465.808</v>
      </c>
      <c r="L17" s="128">
        <v>45905.542999999998</v>
      </c>
      <c r="M17" s="128">
        <v>79319.666999999987</v>
      </c>
      <c r="N17" s="127">
        <v>3534.163</v>
      </c>
      <c r="O17" s="128">
        <v>11523.704</v>
      </c>
      <c r="P17" s="128">
        <f t="shared" si="0"/>
        <v>94377.533999999985</v>
      </c>
    </row>
    <row r="18" spans="1:16" x14ac:dyDescent="0.25">
      <c r="A18" s="20"/>
      <c r="B18" s="81" t="s">
        <v>57</v>
      </c>
      <c r="C18" s="17"/>
      <c r="D18" s="118"/>
      <c r="E18" s="127">
        <v>48807.114526999998</v>
      </c>
      <c r="F18" s="151">
        <v>86200.884780000008</v>
      </c>
      <c r="G18" s="151">
        <v>77705.676860000007</v>
      </c>
      <c r="H18" s="244">
        <v>212713.67616700003</v>
      </c>
      <c r="I18" s="151">
        <v>51684.955020000001</v>
      </c>
      <c r="J18" s="151">
        <v>66694.051049999995</v>
      </c>
      <c r="K18" s="128">
        <v>218050.82928000001</v>
      </c>
      <c r="L18" s="128">
        <v>336429.83535000001</v>
      </c>
      <c r="M18" s="128">
        <v>549143.51151700004</v>
      </c>
      <c r="N18" s="127">
        <v>71021.352920000005</v>
      </c>
      <c r="O18" s="128">
        <v>53780.62356</v>
      </c>
      <c r="P18" s="128">
        <f t="shared" si="0"/>
        <v>673945.48799699999</v>
      </c>
    </row>
    <row r="19" spans="1:16" x14ac:dyDescent="0.25">
      <c r="A19" s="20"/>
      <c r="B19" s="17" t="s">
        <v>10</v>
      </c>
      <c r="C19" s="17"/>
      <c r="D19" s="118"/>
      <c r="E19" s="127">
        <v>89948.442786999993</v>
      </c>
      <c r="F19" s="151">
        <v>103014.93136</v>
      </c>
      <c r="G19" s="151">
        <v>75624.232799999998</v>
      </c>
      <c r="H19" s="244">
        <v>268587.60694700002</v>
      </c>
      <c r="I19" s="151">
        <v>46107.450440000001</v>
      </c>
      <c r="J19" s="151">
        <v>45804.876920000002</v>
      </c>
      <c r="K19" s="128">
        <v>45721.784400000004</v>
      </c>
      <c r="L19" s="128">
        <v>137634.11176</v>
      </c>
      <c r="M19" s="128">
        <v>406221.71870700002</v>
      </c>
      <c r="N19" s="127">
        <v>49762.409549999997</v>
      </c>
      <c r="O19" s="128">
        <v>52757.033559999996</v>
      </c>
      <c r="P19" s="128">
        <f t="shared" si="0"/>
        <v>508741.16181700001</v>
      </c>
    </row>
    <row r="20" spans="1:16" x14ac:dyDescent="0.25">
      <c r="A20" s="20"/>
      <c r="B20" s="17" t="s">
        <v>11</v>
      </c>
      <c r="C20" s="17"/>
      <c r="D20" s="118"/>
      <c r="E20" s="127">
        <v>121277.1008835001</v>
      </c>
      <c r="F20" s="151">
        <v>160224.17691040001</v>
      </c>
      <c r="G20" s="151">
        <v>124539.58373839999</v>
      </c>
      <c r="H20" s="244">
        <v>406040.86153230013</v>
      </c>
      <c r="I20" s="151">
        <v>219422.84782</v>
      </c>
      <c r="J20" s="151">
        <v>114036.63673</v>
      </c>
      <c r="K20" s="128">
        <v>78381.947840000008</v>
      </c>
      <c r="L20" s="128">
        <v>411841.43238999997</v>
      </c>
      <c r="M20" s="128">
        <v>817882.2939223001</v>
      </c>
      <c r="N20" s="127">
        <v>137304.10158000002</v>
      </c>
      <c r="O20" s="128">
        <v>210081.01464000001</v>
      </c>
      <c r="P20" s="128">
        <f t="shared" si="0"/>
        <v>1165267.4101423002</v>
      </c>
    </row>
    <row r="21" spans="1:16" x14ac:dyDescent="0.25">
      <c r="A21" s="20"/>
      <c r="B21" s="17"/>
      <c r="C21" s="17"/>
      <c r="D21" s="174"/>
      <c r="E21" s="129"/>
      <c r="F21" s="45"/>
      <c r="G21" s="45"/>
      <c r="H21" s="246"/>
      <c r="I21" s="45"/>
      <c r="J21" s="45"/>
      <c r="K21" s="130"/>
      <c r="L21" s="130"/>
      <c r="M21" s="130"/>
      <c r="N21" s="129"/>
      <c r="O21" s="130"/>
      <c r="P21" s="130"/>
    </row>
    <row r="22" spans="1:16" x14ac:dyDescent="0.25">
      <c r="A22" s="20" t="s">
        <v>12</v>
      </c>
      <c r="B22" s="17"/>
      <c r="C22" s="17"/>
      <c r="D22" s="118"/>
      <c r="E22" s="127">
        <v>3190473.4067522222</v>
      </c>
      <c r="F22" s="151">
        <v>3187652.5987850004</v>
      </c>
      <c r="G22" s="151">
        <v>4223590.2467477778</v>
      </c>
      <c r="H22" s="244">
        <v>10601716.252285002</v>
      </c>
      <c r="I22" s="151">
        <v>3476824.3242763332</v>
      </c>
      <c r="J22" s="151">
        <v>3415414.5885419999</v>
      </c>
      <c r="K22" s="128">
        <v>3670265.9568076665</v>
      </c>
      <c r="L22" s="128">
        <v>10562504.869625999</v>
      </c>
      <c r="M22" s="128">
        <v>21164221.121911</v>
      </c>
      <c r="N22" s="127">
        <v>4043966.855698667</v>
      </c>
      <c r="O22" s="128">
        <v>5340120.8254570002</v>
      </c>
      <c r="P22" s="128">
        <f t="shared" si="0"/>
        <v>30548308.803066667</v>
      </c>
    </row>
    <row r="23" spans="1:16" x14ac:dyDescent="0.25">
      <c r="A23" s="20"/>
      <c r="B23" s="17" t="s">
        <v>13</v>
      </c>
      <c r="C23" s="17"/>
      <c r="D23" s="118"/>
      <c r="E23" s="127">
        <v>814241.70079999999</v>
      </c>
      <c r="F23" s="151">
        <v>774934.59860000003</v>
      </c>
      <c r="G23" s="151">
        <v>1028543.78362</v>
      </c>
      <c r="H23" s="244">
        <v>2617720.0830199998</v>
      </c>
      <c r="I23" s="151">
        <v>796660.94712000003</v>
      </c>
      <c r="J23" s="151">
        <v>782709.63716000004</v>
      </c>
      <c r="K23" s="128">
        <v>1019998.38844</v>
      </c>
      <c r="L23" s="128">
        <v>2599368.97272</v>
      </c>
      <c r="M23" s="128">
        <v>5217089.0557399997</v>
      </c>
      <c r="N23" s="127">
        <v>796722.68076000002</v>
      </c>
      <c r="O23" s="128">
        <v>803296.33868000004</v>
      </c>
      <c r="P23" s="128">
        <f t="shared" si="0"/>
        <v>6817108.0751799997</v>
      </c>
    </row>
    <row r="24" spans="1:16" x14ac:dyDescent="0.25">
      <c r="A24" s="20"/>
      <c r="B24" s="17" t="s">
        <v>14</v>
      </c>
      <c r="C24" s="17"/>
      <c r="D24" s="118"/>
      <c r="E24" s="127">
        <v>192683.13755000001</v>
      </c>
      <c r="F24" s="151">
        <v>274487.67340000003</v>
      </c>
      <c r="G24" s="151">
        <v>386008.08850000001</v>
      </c>
      <c r="H24" s="244">
        <v>853178.89945000014</v>
      </c>
      <c r="I24" s="151">
        <v>335726.93521999998</v>
      </c>
      <c r="J24" s="151">
        <v>301544.42582</v>
      </c>
      <c r="K24" s="128">
        <v>333928.09991999995</v>
      </c>
      <c r="L24" s="128">
        <v>971199.46095999994</v>
      </c>
      <c r="M24" s="128">
        <v>1824378.3604100002</v>
      </c>
      <c r="N24" s="127">
        <v>343865.31974000001</v>
      </c>
      <c r="O24" s="128">
        <v>328648.26027999999</v>
      </c>
      <c r="P24" s="128">
        <f t="shared" si="0"/>
        <v>2496891.9404300004</v>
      </c>
    </row>
    <row r="25" spans="1:16" x14ac:dyDescent="0.25">
      <c r="A25" s="20"/>
      <c r="B25" s="17" t="s">
        <v>15</v>
      </c>
      <c r="C25" s="17"/>
      <c r="D25" s="118"/>
      <c r="E25" s="127">
        <v>330258.86925222218</v>
      </c>
      <c r="F25" s="151">
        <v>56145.021225000004</v>
      </c>
      <c r="G25" s="151">
        <v>518982.00038777775</v>
      </c>
      <c r="H25" s="244">
        <v>905385.89086499996</v>
      </c>
      <c r="I25" s="151">
        <v>34599.859836333329</v>
      </c>
      <c r="J25" s="151">
        <v>35633.765681999997</v>
      </c>
      <c r="K25" s="128">
        <v>34076.992167666671</v>
      </c>
      <c r="L25" s="128">
        <v>104310.617686</v>
      </c>
      <c r="M25" s="128">
        <v>1009696.5085509999</v>
      </c>
      <c r="N25" s="127">
        <v>295721.73888866667</v>
      </c>
      <c r="O25" s="128">
        <v>53040.947837</v>
      </c>
      <c r="P25" s="128">
        <f t="shared" si="0"/>
        <v>1358459.1952766667</v>
      </c>
    </row>
    <row r="26" spans="1:16" x14ac:dyDescent="0.25">
      <c r="A26" s="20"/>
      <c r="B26" s="17" t="s">
        <v>58</v>
      </c>
      <c r="C26" s="17"/>
      <c r="D26" s="118"/>
      <c r="E26" s="127">
        <v>1061617.3641499998</v>
      </c>
      <c r="F26" s="151">
        <v>1379994.3568000002</v>
      </c>
      <c r="G26" s="151">
        <v>1521174.31048</v>
      </c>
      <c r="H26" s="244">
        <v>3962786.03143</v>
      </c>
      <c r="I26" s="151">
        <v>1661636.7671000001</v>
      </c>
      <c r="J26" s="151">
        <v>1586842.8309200001</v>
      </c>
      <c r="K26" s="128">
        <v>1584512.73184</v>
      </c>
      <c r="L26" s="128">
        <v>4832992.3298599999</v>
      </c>
      <c r="M26" s="128">
        <v>8795778.3612900004</v>
      </c>
      <c r="N26" s="127">
        <v>1943495.60301</v>
      </c>
      <c r="O26" s="128">
        <v>3485514.216</v>
      </c>
      <c r="P26" s="128">
        <f t="shared" si="0"/>
        <v>14224788.180300001</v>
      </c>
    </row>
    <row r="27" spans="1:16" x14ac:dyDescent="0.25">
      <c r="A27" s="20"/>
      <c r="B27" s="17" t="s">
        <v>60</v>
      </c>
      <c r="C27" s="17"/>
      <c r="D27" s="118"/>
      <c r="E27" s="127">
        <v>783002.52500000002</v>
      </c>
      <c r="F27" s="151">
        <v>697677.58776000002</v>
      </c>
      <c r="G27" s="151">
        <v>755772.15276000008</v>
      </c>
      <c r="H27" s="244">
        <v>2236452.2655199999</v>
      </c>
      <c r="I27" s="151">
        <v>642989.39199999999</v>
      </c>
      <c r="J27" s="151">
        <v>700929.87899999996</v>
      </c>
      <c r="K27" s="128">
        <v>687186.88444000005</v>
      </c>
      <c r="L27" s="128">
        <v>2031106.1554399999</v>
      </c>
      <c r="M27" s="128">
        <v>4267558.4209599998</v>
      </c>
      <c r="N27" s="127">
        <v>654427.66599999997</v>
      </c>
      <c r="O27" s="128">
        <v>662976.52665999997</v>
      </c>
      <c r="P27" s="128">
        <f t="shared" si="0"/>
        <v>5584962.61362</v>
      </c>
    </row>
    <row r="28" spans="1:16" x14ac:dyDescent="0.25">
      <c r="A28" s="20"/>
      <c r="B28" s="17" t="s">
        <v>16</v>
      </c>
      <c r="C28" s="17"/>
      <c r="D28" s="118"/>
      <c r="E28" s="127">
        <v>8669.81</v>
      </c>
      <c r="F28" s="151">
        <v>4413.3609999999999</v>
      </c>
      <c r="G28" s="151">
        <v>13109.911</v>
      </c>
      <c r="H28" s="244">
        <v>26193.081999999999</v>
      </c>
      <c r="I28" s="151">
        <v>5210.4229999999998</v>
      </c>
      <c r="J28" s="151">
        <v>7754.0499600000003</v>
      </c>
      <c r="K28" s="128">
        <v>10562.86</v>
      </c>
      <c r="L28" s="128">
        <v>23527.33296</v>
      </c>
      <c r="M28" s="128">
        <v>49720.414959999995</v>
      </c>
      <c r="N28" s="127">
        <v>9733.8472999999994</v>
      </c>
      <c r="O28" s="128">
        <v>6644.5360000000001</v>
      </c>
      <c r="P28" s="128">
        <f t="shared" si="0"/>
        <v>66098.798259999996</v>
      </c>
    </row>
    <row r="29" spans="1:16" x14ac:dyDescent="0.25">
      <c r="A29" s="20"/>
      <c r="B29" s="17"/>
      <c r="C29" s="17"/>
      <c r="D29" s="118"/>
      <c r="E29" s="127"/>
      <c r="F29" s="151"/>
      <c r="G29" s="151"/>
      <c r="H29" s="244"/>
      <c r="I29" s="151"/>
      <c r="J29" s="151"/>
      <c r="K29" s="128"/>
      <c r="L29" s="128"/>
      <c r="M29" s="128"/>
      <c r="N29" s="127"/>
      <c r="O29" s="128"/>
      <c r="P29" s="128"/>
    </row>
    <row r="30" spans="1:16" x14ac:dyDescent="0.25">
      <c r="A30" s="22" t="s">
        <v>17</v>
      </c>
      <c r="B30" s="23"/>
      <c r="C30" s="23"/>
      <c r="D30" s="118"/>
      <c r="E30" s="127">
        <v>1111140.4800952775</v>
      </c>
      <c r="F30" s="151">
        <v>392841.8553253999</v>
      </c>
      <c r="G30" s="151">
        <v>-791373.58668937813</v>
      </c>
      <c r="H30" s="244">
        <v>712608.7487313021</v>
      </c>
      <c r="I30" s="151">
        <v>840367.07778366609</v>
      </c>
      <c r="J30" s="151">
        <v>-2307946.4670220003</v>
      </c>
      <c r="K30" s="128">
        <v>-1420675.957607666</v>
      </c>
      <c r="L30" s="128">
        <v>-2888255.3468460003</v>
      </c>
      <c r="M30" s="128">
        <v>-2175646.5981146991</v>
      </c>
      <c r="N30" s="127">
        <v>-793845.61188866617</v>
      </c>
      <c r="O30" s="128">
        <v>-2480446.7474770006</v>
      </c>
      <c r="P30" s="128">
        <f t="shared" si="0"/>
        <v>-5449938.9574803654</v>
      </c>
    </row>
    <row r="31" spans="1:16" x14ac:dyDescent="0.25">
      <c r="A31" s="20"/>
      <c r="B31" s="17"/>
      <c r="C31" s="17"/>
      <c r="D31" s="118"/>
      <c r="E31" s="127"/>
      <c r="F31" s="151"/>
      <c r="G31" s="151"/>
      <c r="H31" s="244"/>
      <c r="I31" s="151"/>
      <c r="J31" s="151"/>
      <c r="K31" s="128"/>
      <c r="L31" s="128"/>
      <c r="M31" s="128"/>
      <c r="N31" s="127"/>
      <c r="O31" s="128"/>
      <c r="P31" s="128"/>
    </row>
    <row r="32" spans="1:16" x14ac:dyDescent="0.25">
      <c r="A32" s="19" t="s">
        <v>18</v>
      </c>
      <c r="B32" s="17"/>
      <c r="C32" s="17"/>
      <c r="D32" s="118"/>
      <c r="E32" s="127"/>
      <c r="F32" s="151"/>
      <c r="G32" s="151"/>
      <c r="H32" s="244"/>
      <c r="I32" s="151"/>
      <c r="J32" s="151"/>
      <c r="K32" s="128"/>
      <c r="L32" s="128"/>
      <c r="M32" s="128"/>
      <c r="N32" s="127"/>
      <c r="O32" s="128"/>
      <c r="P32" s="128"/>
    </row>
    <row r="33" spans="1:18" x14ac:dyDescent="0.25">
      <c r="A33" s="20" t="s">
        <v>19</v>
      </c>
      <c r="B33" s="17"/>
      <c r="C33" s="17"/>
      <c r="D33" s="118"/>
      <c r="E33" s="127">
        <v>233936.04444999999</v>
      </c>
      <c r="F33" s="151">
        <v>355956.83770000003</v>
      </c>
      <c r="G33" s="151">
        <v>555819.60440000007</v>
      </c>
      <c r="H33" s="244">
        <v>1145712.48655</v>
      </c>
      <c r="I33" s="151">
        <v>599449.46912000002</v>
      </c>
      <c r="J33" s="151">
        <v>430121.95620000002</v>
      </c>
      <c r="K33" s="128">
        <v>542943.05423999997</v>
      </c>
      <c r="L33" s="128">
        <v>1572514.4795599999</v>
      </c>
      <c r="M33" s="128">
        <v>2718226.9661099999</v>
      </c>
      <c r="N33" s="127">
        <v>485975.96110999997</v>
      </c>
      <c r="O33" s="128">
        <v>455596.32958000002</v>
      </c>
      <c r="P33" s="128">
        <f t="shared" ref="P33:P36" si="1">+SUM(M33:O33)</f>
        <v>3659799.2568000001</v>
      </c>
    </row>
    <row r="34" spans="1:18" x14ac:dyDescent="0.25">
      <c r="A34" s="20"/>
      <c r="B34" s="17" t="s">
        <v>20</v>
      </c>
      <c r="C34" s="17"/>
      <c r="D34" s="118"/>
      <c r="E34" s="127">
        <v>104.548</v>
      </c>
      <c r="F34" s="151">
        <v>165.00200000000001</v>
      </c>
      <c r="G34" s="151">
        <v>130.46227999999999</v>
      </c>
      <c r="H34" s="244">
        <v>400.01228000000003</v>
      </c>
      <c r="I34" s="151">
        <v>2527.6350000000002</v>
      </c>
      <c r="J34" s="151">
        <v>179.47499999999999</v>
      </c>
      <c r="K34" s="128">
        <v>142.80199999999999</v>
      </c>
      <c r="L34" s="128">
        <v>2849.9120000000003</v>
      </c>
      <c r="M34" s="128">
        <v>3249.9242800000002</v>
      </c>
      <c r="N34" s="127">
        <v>7201.9539999999997</v>
      </c>
      <c r="O34" s="128">
        <v>2291.529</v>
      </c>
      <c r="P34" s="128">
        <f t="shared" si="1"/>
        <v>12743.407280000001</v>
      </c>
    </row>
    <row r="35" spans="1:18" x14ac:dyDescent="0.25">
      <c r="A35" s="20"/>
      <c r="B35" s="17" t="s">
        <v>21</v>
      </c>
      <c r="C35" s="17"/>
      <c r="D35" s="118"/>
      <c r="E35" s="127">
        <v>68250.617450000005</v>
      </c>
      <c r="F35" s="151">
        <v>185650.49369999999</v>
      </c>
      <c r="G35" s="151">
        <v>331300.72568000003</v>
      </c>
      <c r="H35" s="244">
        <v>585201.83683000004</v>
      </c>
      <c r="I35" s="151">
        <v>284493.60712</v>
      </c>
      <c r="J35" s="151">
        <v>198034.85919999998</v>
      </c>
      <c r="K35" s="128">
        <v>306635.06023999996</v>
      </c>
      <c r="L35" s="128">
        <v>789163.52655999991</v>
      </c>
      <c r="M35" s="128">
        <v>1374365.3633900001</v>
      </c>
      <c r="N35" s="127">
        <v>240045.75511</v>
      </c>
      <c r="O35" s="128">
        <v>247704.79358</v>
      </c>
      <c r="P35" s="128">
        <f t="shared" si="1"/>
        <v>1862115.9120800002</v>
      </c>
    </row>
    <row r="36" spans="1:18" x14ac:dyDescent="0.25">
      <c r="A36" s="20"/>
      <c r="B36" s="17" t="s">
        <v>22</v>
      </c>
      <c r="C36" s="17"/>
      <c r="D36" s="118"/>
      <c r="E36" s="127">
        <v>165789.97500000001</v>
      </c>
      <c r="F36" s="151">
        <v>170471.34599999999</v>
      </c>
      <c r="G36" s="151">
        <v>224649.34099999999</v>
      </c>
      <c r="H36" s="244">
        <v>560910.66200000001</v>
      </c>
      <c r="I36" s="151">
        <v>317483.49699999997</v>
      </c>
      <c r="J36" s="151">
        <v>232266.57199999999</v>
      </c>
      <c r="K36" s="128">
        <v>236450.796</v>
      </c>
      <c r="L36" s="128">
        <v>786200.86499999987</v>
      </c>
      <c r="M36" s="128">
        <v>1347111.5269999998</v>
      </c>
      <c r="N36" s="127">
        <v>253132.16</v>
      </c>
      <c r="O36" s="128">
        <v>210183.065</v>
      </c>
      <c r="P36" s="128">
        <f t="shared" si="1"/>
        <v>1810426.7519999996</v>
      </c>
    </row>
    <row r="37" spans="1:18" x14ac:dyDescent="0.25">
      <c r="A37" s="20"/>
      <c r="B37" s="17"/>
      <c r="C37" s="17"/>
      <c r="D37" s="118"/>
      <c r="E37" s="127"/>
      <c r="F37" s="151"/>
      <c r="G37" s="151"/>
      <c r="H37" s="244"/>
      <c r="I37" s="151"/>
      <c r="J37" s="151"/>
      <c r="K37" s="128"/>
      <c r="L37" s="128"/>
      <c r="M37" s="128"/>
      <c r="N37" s="127"/>
      <c r="O37" s="128"/>
      <c r="P37" s="128"/>
    </row>
    <row r="38" spans="1:18" ht="13" x14ac:dyDescent="0.3">
      <c r="A38" s="24" t="s">
        <v>61</v>
      </c>
      <c r="B38" s="25"/>
      <c r="C38" s="25"/>
      <c r="D38" s="120"/>
      <c r="E38" s="131">
        <v>4301718.4348475002</v>
      </c>
      <c r="F38" s="152">
        <v>3580659.4561104001</v>
      </c>
      <c r="G38" s="152">
        <v>3432347.1223383998</v>
      </c>
      <c r="H38" s="247">
        <v>11314725.013296304</v>
      </c>
      <c r="I38" s="152">
        <v>4319719.0370599991</v>
      </c>
      <c r="J38" s="152">
        <v>1107647.5965199997</v>
      </c>
      <c r="K38" s="132">
        <v>2249732.8012000006</v>
      </c>
      <c r="L38" s="132">
        <v>7677099.4347799979</v>
      </c>
      <c r="M38" s="132">
        <v>18991824.4480763</v>
      </c>
      <c r="N38" s="131">
        <v>3257323.1978100007</v>
      </c>
      <c r="O38" s="132">
        <v>2861965.6069799997</v>
      </c>
      <c r="P38" s="132">
        <f t="shared" ref="P38:P40" si="2">+SUM(M38:O38)</f>
        <v>25111113.252866302</v>
      </c>
    </row>
    <row r="39" spans="1:18" ht="13" x14ac:dyDescent="0.3">
      <c r="A39" s="24" t="s">
        <v>62</v>
      </c>
      <c r="B39" s="25"/>
      <c r="C39" s="25"/>
      <c r="D39" s="120"/>
      <c r="E39" s="131">
        <v>3424513.9992022221</v>
      </c>
      <c r="F39" s="152">
        <v>3543774.4384850003</v>
      </c>
      <c r="G39" s="152">
        <v>4779540.313427778</v>
      </c>
      <c r="H39" s="247">
        <v>11747828.751115002</v>
      </c>
      <c r="I39" s="152">
        <v>4078801.428396333</v>
      </c>
      <c r="J39" s="152">
        <v>3845716.0197419999</v>
      </c>
      <c r="K39" s="132">
        <v>4213351.8130476661</v>
      </c>
      <c r="L39" s="132">
        <v>12137869.261185998</v>
      </c>
      <c r="M39" s="132">
        <v>23885698.012300998</v>
      </c>
      <c r="N39" s="131">
        <v>4537144.7708086669</v>
      </c>
      <c r="O39" s="132">
        <v>5798008.6840370009</v>
      </c>
      <c r="P39" s="132">
        <f t="shared" si="2"/>
        <v>34220851.467146665</v>
      </c>
    </row>
    <row r="40" spans="1:18" ht="13" x14ac:dyDescent="0.3">
      <c r="A40" s="24" t="s">
        <v>23</v>
      </c>
      <c r="B40" s="25"/>
      <c r="C40" s="25"/>
      <c r="D40" s="120"/>
      <c r="E40" s="131">
        <v>877204.43564527808</v>
      </c>
      <c r="F40" s="152">
        <v>36885.017625399865</v>
      </c>
      <c r="G40" s="152">
        <v>-1347193.1910893782</v>
      </c>
      <c r="H40" s="247">
        <v>-433103.73781869747</v>
      </c>
      <c r="I40" s="152">
        <v>240917.60866366606</v>
      </c>
      <c r="J40" s="240">
        <v>-2738068.4232220002</v>
      </c>
      <c r="K40" s="164">
        <v>-1963619.0118476655</v>
      </c>
      <c r="L40" s="164">
        <v>-4460769.8264060002</v>
      </c>
      <c r="M40" s="164">
        <v>-4893873.5642246976</v>
      </c>
      <c r="N40" s="256">
        <v>-1279821.5729986662</v>
      </c>
      <c r="O40" s="164">
        <v>-2936043.0770570012</v>
      </c>
      <c r="P40" s="132">
        <f t="shared" si="2"/>
        <v>-9109738.214280365</v>
      </c>
      <c r="Q40" s="270"/>
    </row>
    <row r="41" spans="1:18" ht="13" x14ac:dyDescent="0.3">
      <c r="A41" s="27"/>
      <c r="B41" s="28"/>
      <c r="C41" s="28"/>
      <c r="D41" s="216"/>
      <c r="E41" s="133"/>
      <c r="F41" s="153"/>
      <c r="G41" s="153"/>
      <c r="H41" s="248"/>
      <c r="I41" s="153"/>
      <c r="J41" s="153"/>
      <c r="K41" s="134"/>
      <c r="L41" s="134"/>
      <c r="M41" s="134"/>
      <c r="N41" s="133"/>
      <c r="O41" s="134"/>
      <c r="P41" s="134"/>
    </row>
    <row r="42" spans="1:18" x14ac:dyDescent="0.25">
      <c r="A42" s="19" t="s">
        <v>24</v>
      </c>
      <c r="B42" s="17"/>
      <c r="C42" s="17"/>
      <c r="D42" s="174"/>
      <c r="E42" s="129"/>
      <c r="F42" s="45"/>
      <c r="G42" s="45"/>
      <c r="H42" s="246"/>
      <c r="I42" s="45"/>
      <c r="J42" s="45"/>
      <c r="K42" s="130"/>
      <c r="L42" s="130"/>
      <c r="M42" s="130"/>
      <c r="N42" s="129"/>
      <c r="O42" s="130"/>
      <c r="P42" s="130"/>
    </row>
    <row r="43" spans="1:18" x14ac:dyDescent="0.25">
      <c r="A43" s="19"/>
      <c r="B43" s="17"/>
      <c r="C43" s="17"/>
      <c r="D43" s="174"/>
      <c r="E43" s="129"/>
      <c r="F43" s="45"/>
      <c r="G43" s="45"/>
      <c r="H43" s="246"/>
      <c r="I43" s="45"/>
      <c r="J43" s="45"/>
      <c r="K43" s="130"/>
      <c r="L43" s="130"/>
      <c r="M43" s="130"/>
      <c r="N43" s="129"/>
      <c r="O43" s="130"/>
      <c r="P43" s="130"/>
    </row>
    <row r="44" spans="1:18" x14ac:dyDescent="0.25">
      <c r="A44" s="20" t="s">
        <v>25</v>
      </c>
      <c r="B44" s="17"/>
      <c r="C44" s="17"/>
      <c r="D44" s="118"/>
      <c r="E44" s="127">
        <v>2242058.9138974994</v>
      </c>
      <c r="F44" s="154">
        <v>-81325.041129600024</v>
      </c>
      <c r="G44" s="154">
        <v>-1473501.7276416</v>
      </c>
      <c r="H44" s="21">
        <v>687232.14512629958</v>
      </c>
      <c r="I44" s="151">
        <v>538300.90015999984</v>
      </c>
      <c r="J44" s="154">
        <v>-569143.99854000041</v>
      </c>
      <c r="K44" s="118">
        <v>224679.23940000002</v>
      </c>
      <c r="L44" s="118">
        <v>193836.14101999922</v>
      </c>
      <c r="M44" s="118">
        <v>881068.28614629922</v>
      </c>
      <c r="N44" s="117">
        <v>-858819.58867999981</v>
      </c>
      <c r="O44" s="118">
        <v>-2525837.4862000002</v>
      </c>
      <c r="P44" s="128">
        <f t="shared" ref="P44:P57" si="3">+SUM(M44:O44)</f>
        <v>-2503588.7887337008</v>
      </c>
      <c r="R44" s="270"/>
    </row>
    <row r="45" spans="1:18" x14ac:dyDescent="0.25">
      <c r="A45" s="20" t="s">
        <v>26</v>
      </c>
      <c r="B45" s="17"/>
      <c r="C45" s="17"/>
      <c r="D45" s="118"/>
      <c r="E45" s="127">
        <v>-297293.22968700004</v>
      </c>
      <c r="F45" s="154">
        <v>-11107.116620000001</v>
      </c>
      <c r="G45" s="154">
        <v>-127237.67677999998</v>
      </c>
      <c r="H45" s="21">
        <v>-435638.02308700001</v>
      </c>
      <c r="I45" s="151">
        <v>-2171.9175399999949</v>
      </c>
      <c r="J45" s="154">
        <v>37696.930439999996</v>
      </c>
      <c r="K45" s="118">
        <v>-21983.055359999998</v>
      </c>
      <c r="L45" s="118">
        <v>13541.957539999974</v>
      </c>
      <c r="M45" s="118">
        <v>-422096.06554700003</v>
      </c>
      <c r="N45" s="117">
        <v>103266.36222999998</v>
      </c>
      <c r="O45" s="118">
        <v>259724.31433999998</v>
      </c>
      <c r="P45" s="128">
        <f t="shared" si="3"/>
        <v>-59105.388977000082</v>
      </c>
    </row>
    <row r="46" spans="1:18" x14ac:dyDescent="0.25">
      <c r="A46" s="20"/>
      <c r="B46" s="17" t="s">
        <v>27</v>
      </c>
      <c r="C46" s="17"/>
      <c r="D46" s="118"/>
      <c r="E46" s="127">
        <v>47078.300999999999</v>
      </c>
      <c r="F46" s="154">
        <v>70504.195099999997</v>
      </c>
      <c r="G46" s="154">
        <v>59775.941140000003</v>
      </c>
      <c r="H46" s="21">
        <v>177358.43724</v>
      </c>
      <c r="I46" s="151">
        <v>76467.326000000001</v>
      </c>
      <c r="J46" s="154">
        <v>100457.219</v>
      </c>
      <c r="K46" s="118">
        <v>73772.467600000004</v>
      </c>
      <c r="L46" s="118">
        <v>250697.01259999999</v>
      </c>
      <c r="M46" s="118">
        <v>428055.44984000002</v>
      </c>
      <c r="N46" s="117">
        <v>159385.08911999999</v>
      </c>
      <c r="O46" s="118">
        <v>324062.75693999999</v>
      </c>
      <c r="P46" s="128">
        <f t="shared" si="3"/>
        <v>911503.29590000003</v>
      </c>
    </row>
    <row r="47" spans="1:18" x14ac:dyDescent="0.25">
      <c r="A47" s="20"/>
      <c r="B47" s="17" t="s">
        <v>28</v>
      </c>
      <c r="C47" s="17"/>
      <c r="D47" s="118"/>
      <c r="E47" s="127">
        <v>344371.53068700002</v>
      </c>
      <c r="F47" s="154">
        <v>81611.311719999998</v>
      </c>
      <c r="G47" s="154">
        <v>187013.61791999999</v>
      </c>
      <c r="H47" s="21">
        <v>612996.46032700001</v>
      </c>
      <c r="I47" s="151">
        <v>78639.243539999996</v>
      </c>
      <c r="J47" s="154">
        <v>62760.288560000001</v>
      </c>
      <c r="K47" s="118">
        <v>95755.522960000002</v>
      </c>
      <c r="L47" s="118">
        <v>237155.05506000001</v>
      </c>
      <c r="M47" s="118">
        <v>850151.51538700005</v>
      </c>
      <c r="N47" s="117">
        <v>56118.726890000005</v>
      </c>
      <c r="O47" s="118">
        <v>64338.442599999995</v>
      </c>
      <c r="P47" s="128">
        <f t="shared" si="3"/>
        <v>970608.68487700005</v>
      </c>
    </row>
    <row r="48" spans="1:18" x14ac:dyDescent="0.25">
      <c r="A48" s="20" t="s">
        <v>29</v>
      </c>
      <c r="B48" s="17"/>
      <c r="C48" s="17"/>
      <c r="D48" s="118"/>
      <c r="E48" s="127">
        <v>2467283.5153364995</v>
      </c>
      <c r="F48" s="154">
        <v>-235673.64692959999</v>
      </c>
      <c r="G48" s="154">
        <v>-1318127.1497815999</v>
      </c>
      <c r="H48" s="21">
        <v>913482.71862529963</v>
      </c>
      <c r="I48" s="151">
        <v>-592838.76256000018</v>
      </c>
      <c r="J48" s="154">
        <v>378995.03942999995</v>
      </c>
      <c r="K48" s="118">
        <v>115334.23711999995</v>
      </c>
      <c r="L48" s="118">
        <v>-98509.486010000575</v>
      </c>
      <c r="M48" s="118">
        <v>814973.23261529952</v>
      </c>
      <c r="N48" s="117">
        <v>-1449933.27682</v>
      </c>
      <c r="O48" s="118">
        <v>-1945730.42924</v>
      </c>
      <c r="P48" s="128">
        <f t="shared" si="3"/>
        <v>-2580690.4734447002</v>
      </c>
    </row>
    <row r="49" spans="1:16" x14ac:dyDescent="0.25">
      <c r="A49" s="20"/>
      <c r="B49" s="17" t="s">
        <v>30</v>
      </c>
      <c r="C49" s="17"/>
      <c r="D49" s="118"/>
      <c r="E49" s="127">
        <v>8805351.0341999996</v>
      </c>
      <c r="F49" s="154">
        <v>172233.14468000003</v>
      </c>
      <c r="G49" s="154">
        <v>-1149804.0745399999</v>
      </c>
      <c r="H49" s="21">
        <v>7827780.1043400001</v>
      </c>
      <c r="I49" s="151">
        <v>1216074.2983799998</v>
      </c>
      <c r="J49" s="154">
        <v>492438.62639999995</v>
      </c>
      <c r="K49" s="118">
        <v>241595.06531999994</v>
      </c>
      <c r="L49" s="118">
        <v>1950107.9900999996</v>
      </c>
      <c r="M49" s="118">
        <v>9777888.0944400001</v>
      </c>
      <c r="N49" s="117">
        <v>-1416877.514</v>
      </c>
      <c r="O49" s="118">
        <v>-1006710.8255800001</v>
      </c>
      <c r="P49" s="128">
        <f t="shared" si="3"/>
        <v>7354299.7548599998</v>
      </c>
    </row>
    <row r="50" spans="1:16" x14ac:dyDescent="0.25">
      <c r="A50" s="20"/>
      <c r="B50" s="17" t="s">
        <v>31</v>
      </c>
      <c r="C50" s="17"/>
      <c r="D50" s="118"/>
      <c r="E50" s="127">
        <v>6338067.5188635001</v>
      </c>
      <c r="F50" s="154">
        <v>407906.79160960001</v>
      </c>
      <c r="G50" s="154">
        <v>168323.07524159999</v>
      </c>
      <c r="H50" s="21">
        <v>6914297.3857147004</v>
      </c>
      <c r="I50" s="151">
        <v>1808913.06094</v>
      </c>
      <c r="J50" s="154">
        <v>113443.58696999999</v>
      </c>
      <c r="K50" s="118">
        <v>126260.82819999999</v>
      </c>
      <c r="L50" s="118">
        <v>2048617.4761100002</v>
      </c>
      <c r="M50" s="118">
        <v>8962914.8618247006</v>
      </c>
      <c r="N50" s="117">
        <v>33055.762819999996</v>
      </c>
      <c r="O50" s="118">
        <v>939019.60366000002</v>
      </c>
      <c r="P50" s="128">
        <f t="shared" si="3"/>
        <v>9934990.2283047009</v>
      </c>
    </row>
    <row r="51" spans="1:16" x14ac:dyDescent="0.25">
      <c r="A51" s="20" t="s">
        <v>32</v>
      </c>
      <c r="B51" s="17"/>
      <c r="C51" s="17"/>
      <c r="D51" s="118"/>
      <c r="E51" s="127">
        <v>-1819.1802499999758</v>
      </c>
      <c r="F51" s="154">
        <v>-726.32822000002488</v>
      </c>
      <c r="G51" s="154">
        <v>-8296.4888400000054</v>
      </c>
      <c r="H51" s="21">
        <v>-10841.997310000006</v>
      </c>
      <c r="I51" s="151">
        <v>-1248.4708399999654</v>
      </c>
      <c r="J51" s="154">
        <v>1054.4503399997484</v>
      </c>
      <c r="K51" s="118">
        <v>14212.876720000058</v>
      </c>
      <c r="L51" s="118">
        <v>14018.856219999841</v>
      </c>
      <c r="M51" s="118">
        <v>3176.8589099998353</v>
      </c>
      <c r="N51" s="117">
        <v>2986.4295299999649</v>
      </c>
      <c r="O51" s="118">
        <v>15432.478280000039</v>
      </c>
      <c r="P51" s="128">
        <f t="shared" si="3"/>
        <v>21595.76671999984</v>
      </c>
    </row>
    <row r="52" spans="1:16" x14ac:dyDescent="0.25">
      <c r="A52" s="20" t="s">
        <v>33</v>
      </c>
      <c r="B52" s="17"/>
      <c r="C52" s="17"/>
      <c r="D52" s="118"/>
      <c r="E52" s="127">
        <v>73887.808497999955</v>
      </c>
      <c r="F52" s="154">
        <v>166182.05063999997</v>
      </c>
      <c r="G52" s="154">
        <v>-19840.412239999998</v>
      </c>
      <c r="H52" s="21">
        <v>220229.44689799994</v>
      </c>
      <c r="I52" s="151">
        <v>1134560.0511</v>
      </c>
      <c r="J52" s="154">
        <v>-986890.41875000007</v>
      </c>
      <c r="K52" s="118">
        <v>117115.18092</v>
      </c>
      <c r="L52" s="118">
        <v>264784.81326999998</v>
      </c>
      <c r="M52" s="118">
        <v>485014.26016799989</v>
      </c>
      <c r="N52" s="117">
        <v>484860.89637999999</v>
      </c>
      <c r="O52" s="118">
        <v>-855263.84958000004</v>
      </c>
      <c r="P52" s="128">
        <f t="shared" si="3"/>
        <v>114611.3069679999</v>
      </c>
    </row>
    <row r="53" spans="1:16" x14ac:dyDescent="0.25">
      <c r="A53" s="35" t="s">
        <v>90</v>
      </c>
      <c r="B53" s="33"/>
      <c r="C53" s="33"/>
      <c r="D53" s="118"/>
      <c r="E53" s="127">
        <v>0</v>
      </c>
      <c r="F53" s="154">
        <v>0</v>
      </c>
      <c r="G53" s="154">
        <v>0</v>
      </c>
      <c r="H53" s="21">
        <v>0</v>
      </c>
      <c r="I53" s="151">
        <v>0</v>
      </c>
      <c r="J53" s="154">
        <v>0</v>
      </c>
      <c r="K53" s="118">
        <v>0</v>
      </c>
      <c r="L53" s="118">
        <v>0</v>
      </c>
      <c r="M53" s="118">
        <v>0</v>
      </c>
      <c r="N53" s="117">
        <v>0</v>
      </c>
      <c r="O53" s="118">
        <v>0</v>
      </c>
      <c r="P53" s="128">
        <f t="shared" si="3"/>
        <v>0</v>
      </c>
    </row>
    <row r="54" spans="1:16" x14ac:dyDescent="0.25">
      <c r="A54" s="35"/>
      <c r="B54" s="33" t="s">
        <v>34</v>
      </c>
      <c r="C54" s="33"/>
      <c r="D54" s="118"/>
      <c r="E54" s="127">
        <v>0</v>
      </c>
      <c r="F54" s="154">
        <v>0</v>
      </c>
      <c r="G54" s="154">
        <v>0</v>
      </c>
      <c r="H54" s="21">
        <v>0</v>
      </c>
      <c r="I54" s="151">
        <v>0</v>
      </c>
      <c r="J54" s="154">
        <v>0</v>
      </c>
      <c r="K54" s="118">
        <v>0</v>
      </c>
      <c r="L54" s="118">
        <v>0</v>
      </c>
      <c r="M54" s="118">
        <v>0</v>
      </c>
      <c r="N54" s="117">
        <v>0</v>
      </c>
      <c r="O54" s="118">
        <v>0</v>
      </c>
      <c r="P54" s="128">
        <f t="shared" si="3"/>
        <v>0</v>
      </c>
    </row>
    <row r="55" spans="1:16" x14ac:dyDescent="0.25">
      <c r="A55" s="35"/>
      <c r="B55" s="33" t="s">
        <v>35</v>
      </c>
      <c r="C55" s="33"/>
      <c r="D55" s="118"/>
      <c r="E55" s="127">
        <v>0</v>
      </c>
      <c r="F55" s="154">
        <v>0</v>
      </c>
      <c r="G55" s="154">
        <v>0</v>
      </c>
      <c r="H55" s="21">
        <v>0</v>
      </c>
      <c r="I55" s="151">
        <v>0</v>
      </c>
      <c r="J55" s="154">
        <v>0</v>
      </c>
      <c r="K55" s="118">
        <v>0</v>
      </c>
      <c r="L55" s="118">
        <v>0</v>
      </c>
      <c r="M55" s="118">
        <v>0</v>
      </c>
      <c r="N55" s="117">
        <v>0</v>
      </c>
      <c r="O55" s="118">
        <v>0</v>
      </c>
      <c r="P55" s="128">
        <f t="shared" si="3"/>
        <v>0</v>
      </c>
    </row>
    <row r="56" spans="1:16" x14ac:dyDescent="0.25">
      <c r="A56" s="82" t="s">
        <v>91</v>
      </c>
      <c r="B56" s="33"/>
      <c r="C56" s="33"/>
      <c r="D56" s="118"/>
      <c r="E56" s="127">
        <v>0</v>
      </c>
      <c r="F56" s="154">
        <v>0</v>
      </c>
      <c r="G56" s="154">
        <v>0</v>
      </c>
      <c r="H56" s="21">
        <v>0</v>
      </c>
      <c r="I56" s="151">
        <v>0</v>
      </c>
      <c r="J56" s="154">
        <v>0</v>
      </c>
      <c r="K56" s="118">
        <v>0</v>
      </c>
      <c r="L56" s="118">
        <v>0</v>
      </c>
      <c r="M56" s="118">
        <v>0</v>
      </c>
      <c r="N56" s="117">
        <v>0</v>
      </c>
      <c r="O56" s="118">
        <v>0</v>
      </c>
      <c r="P56" s="128">
        <f t="shared" si="3"/>
        <v>0</v>
      </c>
    </row>
    <row r="57" spans="1:16" x14ac:dyDescent="0.25">
      <c r="A57" s="20" t="s">
        <v>36</v>
      </c>
      <c r="B57" s="17"/>
      <c r="C57" s="17"/>
      <c r="D57" s="118"/>
      <c r="E57" s="127">
        <v>0</v>
      </c>
      <c r="F57" s="154">
        <v>0</v>
      </c>
      <c r="G57" s="154">
        <v>0</v>
      </c>
      <c r="H57" s="21">
        <v>0</v>
      </c>
      <c r="I57" s="151">
        <v>0</v>
      </c>
      <c r="J57" s="154">
        <v>0</v>
      </c>
      <c r="K57" s="118">
        <v>0</v>
      </c>
      <c r="L57" s="118">
        <v>0</v>
      </c>
      <c r="M57" s="118">
        <v>0</v>
      </c>
      <c r="N57" s="117">
        <v>0</v>
      </c>
      <c r="O57" s="118">
        <v>0</v>
      </c>
      <c r="P57" s="128">
        <f t="shared" si="3"/>
        <v>0</v>
      </c>
    </row>
    <row r="58" spans="1:16" x14ac:dyDescent="0.25">
      <c r="A58" s="20"/>
      <c r="B58" s="17"/>
      <c r="C58" s="17"/>
      <c r="D58" s="118"/>
      <c r="E58" s="127"/>
      <c r="F58" s="151"/>
      <c r="G58" s="151"/>
      <c r="H58" s="244"/>
      <c r="I58" s="151"/>
      <c r="J58" s="151"/>
      <c r="K58" s="128"/>
      <c r="L58" s="128"/>
      <c r="M58" s="128"/>
      <c r="N58" s="127"/>
      <c r="O58" s="128"/>
      <c r="P58" s="128"/>
    </row>
    <row r="59" spans="1:16" x14ac:dyDescent="0.25">
      <c r="A59" s="20" t="s">
        <v>37</v>
      </c>
      <c r="B59" s="17"/>
      <c r="C59" s="17"/>
      <c r="D59" s="118"/>
      <c r="E59" s="127">
        <v>1364854.4782522221</v>
      </c>
      <c r="F59" s="154">
        <v>-118210.05875499999</v>
      </c>
      <c r="G59" s="154">
        <v>-126308.53655222223</v>
      </c>
      <c r="H59" s="21">
        <v>1120335.8829450002</v>
      </c>
      <c r="I59" s="151">
        <v>297383.29149633338</v>
      </c>
      <c r="J59" s="154">
        <v>2168924.4246819997</v>
      </c>
      <c r="K59" s="118">
        <v>2188298.2512476668</v>
      </c>
      <c r="L59" s="118">
        <v>4654605.9674260002</v>
      </c>
      <c r="M59" s="118">
        <v>5774941.8503710013</v>
      </c>
      <c r="N59" s="117">
        <v>421001.98431866668</v>
      </c>
      <c r="O59" s="118">
        <v>410205.59085699986</v>
      </c>
      <c r="P59" s="128">
        <f t="shared" ref="P59:P70" si="4">+SUM(M59:O59)</f>
        <v>6606149.4255466685</v>
      </c>
    </row>
    <row r="60" spans="1:16" x14ac:dyDescent="0.25">
      <c r="A60" s="20" t="s">
        <v>38</v>
      </c>
      <c r="B60" s="17"/>
      <c r="C60" s="17"/>
      <c r="D60" s="118"/>
      <c r="E60" s="127">
        <v>2562127.1842499999</v>
      </c>
      <c r="F60" s="154">
        <v>-29440.18218</v>
      </c>
      <c r="G60" s="154">
        <v>-12900.41516</v>
      </c>
      <c r="H60" s="21">
        <v>2519786.5869100001</v>
      </c>
      <c r="I60" s="151">
        <v>-4044.5280400000001</v>
      </c>
      <c r="J60" s="154">
        <v>1649809.2435899999</v>
      </c>
      <c r="K60" s="118">
        <v>-17272.556400000001</v>
      </c>
      <c r="L60" s="118">
        <v>1628492.1591499997</v>
      </c>
      <c r="M60" s="118">
        <v>4148278.7460600003</v>
      </c>
      <c r="N60" s="117">
        <v>-1584.79475</v>
      </c>
      <c r="O60" s="118">
        <v>-864771.84169999999</v>
      </c>
      <c r="P60" s="128">
        <f t="shared" si="4"/>
        <v>3281922.1096100006</v>
      </c>
    </row>
    <row r="61" spans="1:16" x14ac:dyDescent="0.25">
      <c r="A61" s="20"/>
      <c r="B61" s="17" t="s">
        <v>39</v>
      </c>
      <c r="C61" s="17"/>
      <c r="D61" s="118"/>
      <c r="E61" s="127">
        <v>2977166.4808499999</v>
      </c>
      <c r="F61" s="154">
        <v>0</v>
      </c>
      <c r="G61" s="154">
        <v>0</v>
      </c>
      <c r="H61" s="21">
        <v>2977166.4808499999</v>
      </c>
      <c r="I61" s="151">
        <v>964.24</v>
      </c>
      <c r="J61" s="154">
        <v>1655284.7711399999</v>
      </c>
      <c r="K61" s="118">
        <v>1371.4829999999999</v>
      </c>
      <c r="L61" s="118">
        <v>1657620.4941399998</v>
      </c>
      <c r="M61" s="118">
        <v>4634786.97499</v>
      </c>
      <c r="N61" s="117">
        <v>0</v>
      </c>
      <c r="O61" s="118">
        <v>4587.1480000000001</v>
      </c>
      <c r="P61" s="128">
        <f t="shared" si="4"/>
        <v>4639374.1229900001</v>
      </c>
    </row>
    <row r="62" spans="1:16" x14ac:dyDescent="0.25">
      <c r="A62" s="20"/>
      <c r="B62" s="17"/>
      <c r="C62" s="17" t="s">
        <v>40</v>
      </c>
      <c r="D62" s="118"/>
      <c r="E62" s="127">
        <v>2977166.4808499999</v>
      </c>
      <c r="F62" s="154">
        <v>0</v>
      </c>
      <c r="G62" s="154">
        <v>0</v>
      </c>
      <c r="H62" s="21">
        <v>2977166.4808499999</v>
      </c>
      <c r="I62" s="151">
        <v>0</v>
      </c>
      <c r="J62" s="154">
        <v>1655284.7711399999</v>
      </c>
      <c r="K62" s="118">
        <v>0</v>
      </c>
      <c r="L62" s="118">
        <v>1655284.7711399999</v>
      </c>
      <c r="M62" s="118">
        <v>4632451.2519899998</v>
      </c>
      <c r="N62" s="117">
        <v>0</v>
      </c>
      <c r="O62" s="118">
        <v>0</v>
      </c>
      <c r="P62" s="128">
        <f t="shared" si="4"/>
        <v>4632451.2519899998</v>
      </c>
    </row>
    <row r="63" spans="1:16" x14ac:dyDescent="0.25">
      <c r="A63" s="20"/>
      <c r="B63" s="17"/>
      <c r="C63" s="17" t="s">
        <v>41</v>
      </c>
      <c r="D63" s="118"/>
      <c r="E63" s="127">
        <v>0</v>
      </c>
      <c r="F63" s="154">
        <v>0</v>
      </c>
      <c r="G63" s="154">
        <v>0</v>
      </c>
      <c r="H63" s="21">
        <v>0</v>
      </c>
      <c r="I63" s="151">
        <v>964.24</v>
      </c>
      <c r="J63" s="154">
        <v>0</v>
      </c>
      <c r="K63" s="118">
        <v>1371.4829999999999</v>
      </c>
      <c r="L63" s="118">
        <v>2335.7229999999981</v>
      </c>
      <c r="M63" s="118">
        <v>2335.723000000231</v>
      </c>
      <c r="N63" s="117">
        <v>0</v>
      </c>
      <c r="O63" s="118">
        <v>4587.1480000000001</v>
      </c>
      <c r="P63" s="128">
        <f t="shared" si="4"/>
        <v>6922.8710000002311</v>
      </c>
    </row>
    <row r="64" spans="1:16" x14ac:dyDescent="0.25">
      <c r="A64" s="20"/>
      <c r="B64" s="17" t="s">
        <v>42</v>
      </c>
      <c r="C64" s="17"/>
      <c r="D64" s="118"/>
      <c r="E64" s="127">
        <v>415039.29659999994</v>
      </c>
      <c r="F64" s="154">
        <v>29440.18218</v>
      </c>
      <c r="G64" s="154">
        <v>12900.41516</v>
      </c>
      <c r="H64" s="21">
        <v>457379.89393999992</v>
      </c>
      <c r="I64" s="151">
        <v>5008.7680399999999</v>
      </c>
      <c r="J64" s="154">
        <v>5475.5275499999998</v>
      </c>
      <c r="K64" s="118">
        <v>18644.039400000001</v>
      </c>
      <c r="L64" s="118">
        <v>29128.334990000003</v>
      </c>
      <c r="M64" s="118">
        <v>486508.22892999992</v>
      </c>
      <c r="N64" s="117">
        <v>1584.79475</v>
      </c>
      <c r="O64" s="118">
        <v>869358.98970000003</v>
      </c>
      <c r="P64" s="128">
        <f t="shared" si="4"/>
        <v>1357452.0133799999</v>
      </c>
    </row>
    <row r="65" spans="1:17" x14ac:dyDescent="0.25">
      <c r="A65" s="20" t="s">
        <v>43</v>
      </c>
      <c r="B65" s="17"/>
      <c r="C65" s="17"/>
      <c r="D65" s="118"/>
      <c r="E65" s="127">
        <v>-1164268.8954</v>
      </c>
      <c r="F65" s="154">
        <v>-59895.031999999999</v>
      </c>
      <c r="G65" s="154">
        <v>-82190.687839999999</v>
      </c>
      <c r="H65" s="21">
        <v>-1306354.61524</v>
      </c>
      <c r="I65" s="151">
        <v>331518.75900000002</v>
      </c>
      <c r="J65" s="154">
        <v>550111.49099999992</v>
      </c>
      <c r="K65" s="118">
        <v>2238036.6510000001</v>
      </c>
      <c r="L65" s="118">
        <v>3119666.9010000005</v>
      </c>
      <c r="M65" s="118">
        <v>1813312.2857600003</v>
      </c>
      <c r="N65" s="117">
        <v>454750.97100000002</v>
      </c>
      <c r="O65" s="118">
        <v>1310641.5929999999</v>
      </c>
      <c r="P65" s="128">
        <f t="shared" si="4"/>
        <v>3578704.8497600001</v>
      </c>
    </row>
    <row r="66" spans="1:17" x14ac:dyDescent="0.25">
      <c r="A66" s="20"/>
      <c r="B66" s="17" t="s">
        <v>39</v>
      </c>
      <c r="C66" s="17"/>
      <c r="D66" s="118"/>
      <c r="E66" s="127">
        <v>0</v>
      </c>
      <c r="F66" s="154">
        <v>0</v>
      </c>
      <c r="G66" s="154">
        <v>0</v>
      </c>
      <c r="H66" s="21">
        <v>0</v>
      </c>
      <c r="I66" s="151">
        <v>440023.66800000001</v>
      </c>
      <c r="J66" s="154">
        <v>561114.74899999995</v>
      </c>
      <c r="K66" s="118">
        <v>5339834.1660000002</v>
      </c>
      <c r="L66" s="118">
        <v>6340972.5830000006</v>
      </c>
      <c r="M66" s="118">
        <v>6340972.5830000006</v>
      </c>
      <c r="N66" s="117">
        <v>1247712.98</v>
      </c>
      <c r="O66" s="118">
        <v>1903276.524</v>
      </c>
      <c r="P66" s="128">
        <f t="shared" si="4"/>
        <v>9491962.0870000012</v>
      </c>
    </row>
    <row r="67" spans="1:17" x14ac:dyDescent="0.25">
      <c r="A67" s="20"/>
      <c r="B67" s="17"/>
      <c r="C67" s="17" t="s">
        <v>40</v>
      </c>
      <c r="D67" s="118"/>
      <c r="E67" s="127">
        <v>0</v>
      </c>
      <c r="F67" s="154">
        <v>0</v>
      </c>
      <c r="G67" s="154">
        <v>0</v>
      </c>
      <c r="H67" s="21">
        <v>0</v>
      </c>
      <c r="I67" s="151">
        <v>440023.66800000001</v>
      </c>
      <c r="J67" s="154">
        <v>561114.74899999995</v>
      </c>
      <c r="K67" s="118">
        <v>5339834.1660000002</v>
      </c>
      <c r="L67" s="118">
        <v>6340972.5830000006</v>
      </c>
      <c r="M67" s="118">
        <v>6340972.5830000006</v>
      </c>
      <c r="N67" s="117">
        <v>1247712.98</v>
      </c>
      <c r="O67" s="118">
        <v>1903276.524</v>
      </c>
      <c r="P67" s="128">
        <f t="shared" si="4"/>
        <v>9491962.0870000012</v>
      </c>
    </row>
    <row r="68" spans="1:17" x14ac:dyDescent="0.25">
      <c r="A68" s="20"/>
      <c r="B68" s="17"/>
      <c r="C68" s="17" t="s">
        <v>41</v>
      </c>
      <c r="D68" s="118"/>
      <c r="E68" s="127">
        <v>0</v>
      </c>
      <c r="F68" s="154">
        <v>0</v>
      </c>
      <c r="G68" s="154">
        <v>0</v>
      </c>
      <c r="H68" s="21">
        <v>0</v>
      </c>
      <c r="I68" s="151">
        <v>0</v>
      </c>
      <c r="J68" s="154">
        <v>0</v>
      </c>
      <c r="K68" s="118">
        <v>0</v>
      </c>
      <c r="L68" s="118">
        <v>0</v>
      </c>
      <c r="M68" s="118">
        <v>0</v>
      </c>
      <c r="N68" s="117">
        <v>0</v>
      </c>
      <c r="O68" s="118">
        <v>0</v>
      </c>
      <c r="P68" s="128">
        <f t="shared" si="4"/>
        <v>0</v>
      </c>
    </row>
    <row r="69" spans="1:17" x14ac:dyDescent="0.25">
      <c r="A69" s="20"/>
      <c r="B69" s="17" t="s">
        <v>42</v>
      </c>
      <c r="C69" s="17"/>
      <c r="D69" s="118"/>
      <c r="E69" s="127">
        <v>1164268.8954</v>
      </c>
      <c r="F69" s="154">
        <v>59895.031999999999</v>
      </c>
      <c r="G69" s="154">
        <v>82190.687839999999</v>
      </c>
      <c r="H69" s="21">
        <v>1306354.61524</v>
      </c>
      <c r="I69" s="151">
        <v>108504.909</v>
      </c>
      <c r="J69" s="154">
        <v>11003.258</v>
      </c>
      <c r="K69" s="118">
        <v>3101797.5150000001</v>
      </c>
      <c r="L69" s="118">
        <v>3221305.682</v>
      </c>
      <c r="M69" s="118">
        <v>4527660.2972400002</v>
      </c>
      <c r="N69" s="117">
        <v>792962.00899999996</v>
      </c>
      <c r="O69" s="118">
        <v>592634.93099999998</v>
      </c>
      <c r="P69" s="128">
        <f t="shared" si="4"/>
        <v>5913257.2372399997</v>
      </c>
    </row>
    <row r="70" spans="1:17" x14ac:dyDescent="0.25">
      <c r="A70" s="20" t="s">
        <v>44</v>
      </c>
      <c r="B70" s="17"/>
      <c r="C70" s="17"/>
      <c r="D70" s="118"/>
      <c r="E70" s="127">
        <v>-33003.810597777781</v>
      </c>
      <c r="F70" s="154">
        <v>-28874.844574999999</v>
      </c>
      <c r="G70" s="154">
        <v>-31217.433552222221</v>
      </c>
      <c r="H70" s="21">
        <v>-93096.088725000009</v>
      </c>
      <c r="I70" s="151">
        <v>-30090.939463666666</v>
      </c>
      <c r="J70" s="154">
        <v>-30996.309907999999</v>
      </c>
      <c r="K70" s="118">
        <v>-32465.843352333337</v>
      </c>
      <c r="L70" s="118">
        <v>-93553.092724000002</v>
      </c>
      <c r="M70" s="118">
        <v>-186649.18144900003</v>
      </c>
      <c r="N70" s="117">
        <v>-32164.191931333331</v>
      </c>
      <c r="O70" s="118">
        <v>-35664.160443000001</v>
      </c>
      <c r="P70" s="128">
        <f t="shared" si="4"/>
        <v>-254477.53382333336</v>
      </c>
    </row>
    <row r="71" spans="1:17" x14ac:dyDescent="0.25">
      <c r="A71" s="20"/>
      <c r="B71" s="17"/>
      <c r="C71" s="17"/>
      <c r="D71" s="118"/>
      <c r="E71" s="127"/>
      <c r="F71" s="151"/>
      <c r="G71" s="151"/>
      <c r="H71" s="244"/>
      <c r="I71" s="151"/>
      <c r="J71" s="151"/>
      <c r="K71" s="128"/>
      <c r="L71" s="128"/>
      <c r="M71" s="128"/>
      <c r="N71" s="127"/>
      <c r="O71" s="128"/>
      <c r="P71" s="128"/>
    </row>
    <row r="72" spans="1:17" ht="13" x14ac:dyDescent="0.3">
      <c r="A72" s="24" t="s">
        <v>45</v>
      </c>
      <c r="B72" s="25"/>
      <c r="C72" s="25"/>
      <c r="D72" s="120"/>
      <c r="E72" s="131">
        <v>877204.43564527738</v>
      </c>
      <c r="F72" s="152">
        <v>36885.017625399967</v>
      </c>
      <c r="G72" s="152">
        <v>-1347193.1910893777</v>
      </c>
      <c r="H72" s="247">
        <v>-433103.73781870061</v>
      </c>
      <c r="I72" s="152">
        <v>240917.60866366647</v>
      </c>
      <c r="J72" s="152">
        <v>-2738068.4232220002</v>
      </c>
      <c r="K72" s="132">
        <v>-1963619.0118476667</v>
      </c>
      <c r="L72" s="132">
        <v>-4460769.8264060011</v>
      </c>
      <c r="M72" s="132">
        <v>-4893873.5642247023</v>
      </c>
      <c r="N72" s="131">
        <v>-1279821.5729986664</v>
      </c>
      <c r="O72" s="132">
        <v>-2936043.0770570002</v>
      </c>
      <c r="P72" s="132">
        <f t="shared" ref="P72" si="5">+SUM(M72:O72)</f>
        <v>-9109738.2142803688</v>
      </c>
    </row>
    <row r="73" spans="1:17" x14ac:dyDescent="0.25">
      <c r="A73" s="30"/>
      <c r="B73" s="31"/>
      <c r="C73" s="31"/>
      <c r="D73" s="217"/>
      <c r="E73" s="133"/>
      <c r="F73" s="153"/>
      <c r="G73" s="153"/>
      <c r="H73" s="248"/>
      <c r="I73" s="153"/>
      <c r="J73" s="153"/>
      <c r="K73" s="134"/>
      <c r="L73" s="134"/>
      <c r="M73" s="134"/>
      <c r="N73" s="133"/>
      <c r="O73" s="134"/>
      <c r="P73" s="134"/>
    </row>
    <row r="74" spans="1:17" ht="25.5" customHeight="1" x14ac:dyDescent="0.25">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Q74" s="260">
        <v>3</v>
      </c>
    </row>
    <row r="75" spans="1:17" ht="14.25" customHeight="1" x14ac:dyDescent="0.25">
      <c r="A75" s="36" t="str">
        <f>+Pptario!A75</f>
        <v xml:space="preserve"> 2/</v>
      </c>
      <c r="B75" s="36" t="str">
        <f>+Pptario!B75</f>
        <v>Ingresos de Transacciones que afectan el Patrimonio Neto más Venta de activos físicos clasificada en Transacciones en Activos  no Financieros.</v>
      </c>
      <c r="C75" s="268"/>
      <c r="D75" s="268"/>
      <c r="E75" s="268"/>
      <c r="F75" s="268"/>
      <c r="G75" s="268"/>
      <c r="H75" s="268"/>
      <c r="I75" s="268"/>
      <c r="J75" s="268"/>
      <c r="K75" s="268"/>
      <c r="L75" s="268"/>
      <c r="M75" s="268"/>
    </row>
    <row r="76" spans="1:17" x14ac:dyDescent="0.25">
      <c r="A76" s="36" t="str">
        <f>+Pptario!A76</f>
        <v xml:space="preserve"> 3/</v>
      </c>
      <c r="B76" s="36" t="str">
        <f>+Pptario!B76</f>
        <v>Gastos de Transacciones que afectan el Patrimonio Neto más Inversión y Transferencias de capital clasificadas en Transacciones en Activos No Financieros.</v>
      </c>
      <c r="C76" s="268"/>
      <c r="D76" s="268"/>
      <c r="E76" s="268"/>
      <c r="F76" s="268"/>
      <c r="G76" s="268"/>
      <c r="H76" s="267"/>
      <c r="I76" s="41"/>
      <c r="J76" s="41"/>
      <c r="K76" s="241"/>
      <c r="L76" s="41"/>
      <c r="M76" s="41"/>
    </row>
    <row r="77" spans="1:17" x14ac:dyDescent="0.25">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2:P42"/>
  <sheetViews>
    <sheetView topLeftCell="A4" workbookViewId="0">
      <selection activeCell="J12" sqref="J12"/>
    </sheetView>
  </sheetViews>
  <sheetFormatPr baseColWidth="10" defaultRowHeight="12.5" x14ac:dyDescent="0.25"/>
  <cols>
    <col min="1" max="2" width="3.453125" customWidth="1"/>
    <col min="4" max="4" width="33.1796875" customWidth="1"/>
    <col min="5" max="10" width="10.1796875" customWidth="1"/>
    <col min="11" max="13" width="10.453125" customWidth="1"/>
    <col min="14" max="14" width="10" customWidth="1"/>
    <col min="15" max="15" width="9.81640625" customWidth="1"/>
  </cols>
  <sheetData>
    <row r="2" spans="1:16" ht="13" x14ac:dyDescent="0.3">
      <c r="A2" s="4" t="s">
        <v>107</v>
      </c>
      <c r="B2" s="5"/>
      <c r="C2" s="5"/>
      <c r="D2" s="213"/>
      <c r="E2" s="2"/>
      <c r="F2" s="2"/>
      <c r="G2" s="2"/>
      <c r="H2" s="2"/>
      <c r="I2" s="2"/>
      <c r="J2" s="2"/>
      <c r="K2" s="2"/>
      <c r="L2" s="2"/>
      <c r="M2" s="2"/>
      <c r="N2" s="2"/>
      <c r="O2" s="2"/>
      <c r="P2" s="2"/>
    </row>
    <row r="3" spans="1:16" ht="13" x14ac:dyDescent="0.3">
      <c r="A3" s="47" t="str">
        <f>+Total!A3</f>
        <v>ESTADO DE OPERACIONES DE GOBIERNO  2020</v>
      </c>
      <c r="B3" s="2"/>
      <c r="C3" s="2"/>
      <c r="D3" s="212"/>
      <c r="E3" s="2"/>
      <c r="F3" s="2"/>
      <c r="G3" s="2"/>
      <c r="H3" s="2"/>
      <c r="I3" s="2"/>
      <c r="J3" s="2"/>
      <c r="K3" s="2"/>
      <c r="L3" s="2"/>
      <c r="M3" s="2"/>
      <c r="N3" s="2"/>
      <c r="O3" s="2"/>
      <c r="P3" s="2"/>
    </row>
    <row r="4" spans="1:16" ht="13" x14ac:dyDescent="0.3">
      <c r="A4" s="1" t="s">
        <v>93</v>
      </c>
      <c r="B4" s="2"/>
      <c r="C4" s="2"/>
      <c r="D4" s="212"/>
      <c r="E4" s="2"/>
      <c r="F4" s="2"/>
      <c r="G4" s="2"/>
      <c r="H4" s="2"/>
      <c r="I4" s="2"/>
      <c r="J4" s="2"/>
      <c r="K4" s="2"/>
      <c r="L4" s="2"/>
      <c r="M4" s="2"/>
      <c r="N4" s="2"/>
      <c r="O4" s="2"/>
      <c r="P4" s="2"/>
    </row>
    <row r="5" spans="1:16" ht="13" x14ac:dyDescent="0.3">
      <c r="A5" s="4" t="s">
        <v>2</v>
      </c>
      <c r="B5" s="1"/>
      <c r="C5" s="1"/>
      <c r="D5" s="1"/>
      <c r="E5" s="1"/>
      <c r="F5" s="2"/>
      <c r="G5" s="2"/>
      <c r="H5" s="2"/>
      <c r="I5" s="2"/>
      <c r="J5" s="2"/>
      <c r="K5" s="2"/>
      <c r="L5" s="2"/>
      <c r="M5" s="2"/>
      <c r="N5" s="2"/>
      <c r="O5" s="2"/>
      <c r="P5" s="2"/>
    </row>
    <row r="6" spans="1:16" ht="13" x14ac:dyDescent="0.3">
      <c r="A6" s="1" t="s">
        <v>79</v>
      </c>
      <c r="B6" s="1"/>
      <c r="C6" s="1"/>
      <c r="D6" s="1"/>
      <c r="E6" s="1"/>
      <c r="F6" s="2"/>
      <c r="G6" s="2"/>
      <c r="H6" s="2"/>
      <c r="I6" s="2"/>
      <c r="J6" s="2"/>
      <c r="K6" s="2"/>
      <c r="L6" s="2"/>
      <c r="M6" s="2"/>
      <c r="N6" s="2"/>
      <c r="O6" s="2"/>
      <c r="P6" s="2"/>
    </row>
    <row r="7" spans="1:16" ht="13" x14ac:dyDescent="0.3">
      <c r="A7" s="9"/>
      <c r="B7" s="10"/>
      <c r="C7" s="11"/>
      <c r="D7" s="215"/>
      <c r="E7" s="74" t="str">
        <f>+VarTotal!E7</f>
        <v>2020 / 2019</v>
      </c>
      <c r="F7" s="105"/>
      <c r="G7" s="105"/>
      <c r="H7" s="105"/>
      <c r="I7" s="105"/>
      <c r="J7" s="105"/>
      <c r="K7" s="105"/>
      <c r="L7" s="105"/>
      <c r="M7" s="105"/>
      <c r="N7" s="105"/>
      <c r="O7" s="105"/>
      <c r="P7" s="106"/>
    </row>
    <row r="8" spans="1:16" x14ac:dyDescent="0.25">
      <c r="A8" s="13"/>
      <c r="B8" s="14"/>
      <c r="C8" s="14"/>
      <c r="D8" s="142"/>
      <c r="E8" s="86" t="s">
        <v>5</v>
      </c>
      <c r="F8" s="139" t="s">
        <v>85</v>
      </c>
      <c r="G8" s="139" t="s">
        <v>86</v>
      </c>
      <c r="H8" s="34" t="s">
        <v>94</v>
      </c>
      <c r="I8" s="139" t="s">
        <v>87</v>
      </c>
      <c r="J8" s="139" t="s">
        <v>89</v>
      </c>
      <c r="K8" s="87" t="s">
        <v>95</v>
      </c>
      <c r="L8" s="34" t="s">
        <v>97</v>
      </c>
      <c r="M8" s="34" t="s">
        <v>98</v>
      </c>
      <c r="N8" s="86" t="s">
        <v>96</v>
      </c>
      <c r="O8" s="87" t="s">
        <v>101</v>
      </c>
      <c r="P8" s="34" t="s">
        <v>88</v>
      </c>
    </row>
    <row r="9" spans="1:16" ht="13" x14ac:dyDescent="0.3">
      <c r="A9" s="16"/>
      <c r="B9" s="17"/>
      <c r="C9" s="17"/>
      <c r="D9" s="174"/>
      <c r="E9" s="20"/>
      <c r="F9" s="17"/>
      <c r="G9" s="17"/>
      <c r="H9" s="50"/>
      <c r="I9" s="17"/>
      <c r="J9" s="17"/>
      <c r="K9" s="88"/>
      <c r="L9" s="50"/>
      <c r="M9" s="50"/>
      <c r="N9" s="20"/>
      <c r="O9" s="88"/>
      <c r="P9" s="50"/>
    </row>
    <row r="10" spans="1:16" x14ac:dyDescent="0.25">
      <c r="A10" s="19" t="s">
        <v>6</v>
      </c>
      <c r="B10" s="17"/>
      <c r="C10" s="17"/>
      <c r="D10" s="174"/>
      <c r="E10" s="20"/>
      <c r="F10" s="17"/>
      <c r="G10" s="17"/>
      <c r="H10" s="50"/>
      <c r="I10" s="17"/>
      <c r="J10" s="17"/>
      <c r="K10" s="88"/>
      <c r="L10" s="50"/>
      <c r="M10" s="50"/>
      <c r="N10" s="20"/>
      <c r="O10" s="88"/>
      <c r="P10" s="50"/>
    </row>
    <row r="11" spans="1:16" x14ac:dyDescent="0.25">
      <c r="A11" s="20" t="s">
        <v>7</v>
      </c>
      <c r="B11" s="17"/>
      <c r="C11" s="17"/>
      <c r="D11" s="118"/>
      <c r="E11" s="100">
        <v>-100</v>
      </c>
      <c r="F11" s="143">
        <v>-100</v>
      </c>
      <c r="G11" s="143">
        <v>-100</v>
      </c>
      <c r="H11" s="70">
        <v>-100</v>
      </c>
      <c r="I11" s="143">
        <v>-100</v>
      </c>
      <c r="J11" s="143">
        <v>-100</v>
      </c>
      <c r="K11" s="101">
        <v>-100</v>
      </c>
      <c r="L11" s="70">
        <v>-100</v>
      </c>
      <c r="M11" s="70">
        <v>-100</v>
      </c>
      <c r="N11" s="100">
        <v>-100</v>
      </c>
      <c r="O11" s="101">
        <v>-100</v>
      </c>
      <c r="P11" s="70">
        <v>-100</v>
      </c>
    </row>
    <row r="12" spans="1:16" x14ac:dyDescent="0.25">
      <c r="A12" s="20"/>
      <c r="B12" s="17" t="s">
        <v>8</v>
      </c>
      <c r="C12" s="17"/>
      <c r="D12" s="118"/>
      <c r="E12" s="100">
        <v>0</v>
      </c>
      <c r="F12" s="143">
        <v>0</v>
      </c>
      <c r="G12" s="143">
        <v>0</v>
      </c>
      <c r="H12" s="70">
        <v>0</v>
      </c>
      <c r="I12" s="143">
        <v>0</v>
      </c>
      <c r="J12" s="143">
        <v>0</v>
      </c>
      <c r="K12" s="101">
        <v>0</v>
      </c>
      <c r="L12" s="70">
        <v>0</v>
      </c>
      <c r="M12" s="70">
        <v>0</v>
      </c>
      <c r="N12" s="100">
        <v>0</v>
      </c>
      <c r="O12" s="101">
        <v>0</v>
      </c>
      <c r="P12" s="70">
        <v>0</v>
      </c>
    </row>
    <row r="13" spans="1:16" x14ac:dyDescent="0.25">
      <c r="A13" s="83"/>
      <c r="B13" s="81"/>
      <c r="C13" s="81" t="s">
        <v>69</v>
      </c>
      <c r="D13" s="198"/>
      <c r="E13" s="100">
        <v>0</v>
      </c>
      <c r="F13" s="143">
        <v>0</v>
      </c>
      <c r="G13" s="143">
        <v>0</v>
      </c>
      <c r="H13" s="70">
        <v>0</v>
      </c>
      <c r="I13" s="143">
        <v>0</v>
      </c>
      <c r="J13" s="143">
        <v>0</v>
      </c>
      <c r="K13" s="101">
        <v>0</v>
      </c>
      <c r="L13" s="70">
        <v>0</v>
      </c>
      <c r="M13" s="70">
        <v>0</v>
      </c>
      <c r="N13" s="100">
        <v>0</v>
      </c>
      <c r="O13" s="101">
        <v>0</v>
      </c>
      <c r="P13" s="70">
        <v>0</v>
      </c>
    </row>
    <row r="14" spans="1:16" x14ac:dyDescent="0.25">
      <c r="A14" s="83"/>
      <c r="B14" s="81"/>
      <c r="C14" s="81" t="s">
        <v>59</v>
      </c>
      <c r="D14" s="198"/>
      <c r="E14" s="100">
        <v>0</v>
      </c>
      <c r="F14" s="143">
        <v>0</v>
      </c>
      <c r="G14" s="143">
        <v>0</v>
      </c>
      <c r="H14" s="70">
        <v>0</v>
      </c>
      <c r="I14" s="143">
        <v>0</v>
      </c>
      <c r="J14" s="143">
        <v>0</v>
      </c>
      <c r="K14" s="101">
        <v>0</v>
      </c>
      <c r="L14" s="70">
        <v>0</v>
      </c>
      <c r="M14" s="70">
        <v>0</v>
      </c>
      <c r="N14" s="100">
        <v>0</v>
      </c>
      <c r="O14" s="101">
        <v>0</v>
      </c>
      <c r="P14" s="70">
        <v>0</v>
      </c>
    </row>
    <row r="15" spans="1:16" x14ac:dyDescent="0.25">
      <c r="A15" s="20"/>
      <c r="B15" s="17" t="s">
        <v>103</v>
      </c>
      <c r="C15" s="17"/>
      <c r="D15" s="118"/>
      <c r="E15" s="100">
        <v>-100</v>
      </c>
      <c r="F15" s="143">
        <v>-100</v>
      </c>
      <c r="G15" s="143">
        <v>-100</v>
      </c>
      <c r="H15" s="70">
        <v>-100</v>
      </c>
      <c r="I15" s="143">
        <v>-100</v>
      </c>
      <c r="J15" s="143">
        <v>-100</v>
      </c>
      <c r="K15" s="101">
        <v>-100</v>
      </c>
      <c r="L15" s="70">
        <v>-100</v>
      </c>
      <c r="M15" s="70">
        <v>-100</v>
      </c>
      <c r="N15" s="100">
        <v>-100</v>
      </c>
      <c r="O15" s="101">
        <v>-100</v>
      </c>
      <c r="P15" s="70">
        <v>-100</v>
      </c>
    </row>
    <row r="16" spans="1:16" x14ac:dyDescent="0.25">
      <c r="A16" s="20"/>
      <c r="B16" s="17" t="s">
        <v>9</v>
      </c>
      <c r="C16" s="17"/>
      <c r="D16" s="118"/>
      <c r="E16" s="100">
        <v>0</v>
      </c>
      <c r="F16" s="143">
        <v>0</v>
      </c>
      <c r="G16" s="143">
        <v>0</v>
      </c>
      <c r="H16" s="70">
        <v>0</v>
      </c>
      <c r="I16" s="143">
        <v>0</v>
      </c>
      <c r="J16" s="143">
        <v>0</v>
      </c>
      <c r="K16" s="101">
        <v>0</v>
      </c>
      <c r="L16" s="70">
        <v>0</v>
      </c>
      <c r="M16" s="70">
        <v>0</v>
      </c>
      <c r="N16" s="100">
        <v>0</v>
      </c>
      <c r="O16" s="101">
        <v>0</v>
      </c>
      <c r="P16" s="70">
        <v>0</v>
      </c>
    </row>
    <row r="17" spans="1:16" x14ac:dyDescent="0.25">
      <c r="A17" s="20"/>
      <c r="B17" s="17" t="s">
        <v>56</v>
      </c>
      <c r="C17" s="17"/>
      <c r="D17" s="118"/>
      <c r="E17" s="100">
        <v>0</v>
      </c>
      <c r="F17" s="143">
        <v>0</v>
      </c>
      <c r="G17" s="143">
        <v>0</v>
      </c>
      <c r="H17" s="70">
        <v>0</v>
      </c>
      <c r="I17" s="143">
        <v>0</v>
      </c>
      <c r="J17" s="143">
        <v>0</v>
      </c>
      <c r="K17" s="101">
        <v>0</v>
      </c>
      <c r="L17" s="70">
        <v>0</v>
      </c>
      <c r="M17" s="70">
        <v>0</v>
      </c>
      <c r="N17" s="100">
        <v>0</v>
      </c>
      <c r="O17" s="101">
        <v>0</v>
      </c>
      <c r="P17" s="70">
        <v>0</v>
      </c>
    </row>
    <row r="18" spans="1:16" x14ac:dyDescent="0.25">
      <c r="A18" s="20"/>
      <c r="B18" s="81" t="s">
        <v>57</v>
      </c>
      <c r="C18" s="17"/>
      <c r="D18" s="118"/>
      <c r="E18" s="100">
        <v>-100</v>
      </c>
      <c r="F18" s="143">
        <v>-100</v>
      </c>
      <c r="G18" s="143">
        <v>-100</v>
      </c>
      <c r="H18" s="70">
        <v>-100</v>
      </c>
      <c r="I18" s="143">
        <v>-100</v>
      </c>
      <c r="J18" s="143">
        <v>-100</v>
      </c>
      <c r="K18" s="101">
        <v>-100</v>
      </c>
      <c r="L18" s="70">
        <v>-100</v>
      </c>
      <c r="M18" s="70">
        <v>-100</v>
      </c>
      <c r="N18" s="100">
        <v>-100</v>
      </c>
      <c r="O18" s="101">
        <v>-100</v>
      </c>
      <c r="P18" s="70">
        <v>-100</v>
      </c>
    </row>
    <row r="19" spans="1:16" x14ac:dyDescent="0.25">
      <c r="A19" s="20"/>
      <c r="B19" s="17" t="s">
        <v>10</v>
      </c>
      <c r="C19" s="17"/>
      <c r="D19" s="118"/>
      <c r="E19" s="100">
        <v>0</v>
      </c>
      <c r="F19" s="143">
        <v>0</v>
      </c>
      <c r="G19" s="143">
        <v>0</v>
      </c>
      <c r="H19" s="70">
        <v>0</v>
      </c>
      <c r="I19" s="143">
        <v>0</v>
      </c>
      <c r="J19" s="143">
        <v>0</v>
      </c>
      <c r="K19" s="101">
        <v>0</v>
      </c>
      <c r="L19" s="70">
        <v>0</v>
      </c>
      <c r="M19" s="70">
        <v>0</v>
      </c>
      <c r="N19" s="100">
        <v>0</v>
      </c>
      <c r="O19" s="101">
        <v>0</v>
      </c>
      <c r="P19" s="70">
        <v>0</v>
      </c>
    </row>
    <row r="20" spans="1:16" x14ac:dyDescent="0.25">
      <c r="A20" s="20"/>
      <c r="B20" s="17" t="s">
        <v>11</v>
      </c>
      <c r="C20" s="17"/>
      <c r="D20" s="118"/>
      <c r="E20" s="100">
        <v>0</v>
      </c>
      <c r="F20" s="143">
        <v>0</v>
      </c>
      <c r="G20" s="143">
        <v>0</v>
      </c>
      <c r="H20" s="70">
        <v>0</v>
      </c>
      <c r="I20" s="143">
        <v>0</v>
      </c>
      <c r="J20" s="143">
        <v>0</v>
      </c>
      <c r="K20" s="101">
        <v>0</v>
      </c>
      <c r="L20" s="70">
        <v>0</v>
      </c>
      <c r="M20" s="70">
        <v>0</v>
      </c>
      <c r="N20" s="100">
        <v>0</v>
      </c>
      <c r="O20" s="101">
        <v>0</v>
      </c>
      <c r="P20" s="70">
        <v>0</v>
      </c>
    </row>
    <row r="21" spans="1:16" x14ac:dyDescent="0.25">
      <c r="A21" s="20"/>
      <c r="B21" s="17"/>
      <c r="C21" s="17"/>
      <c r="D21" s="174"/>
      <c r="E21" s="107"/>
      <c r="F21" s="146"/>
      <c r="G21" s="146"/>
      <c r="H21" s="71"/>
      <c r="I21" s="146"/>
      <c r="J21" s="146"/>
      <c r="K21" s="108"/>
      <c r="L21" s="71"/>
      <c r="M21" s="71"/>
      <c r="N21" s="107"/>
      <c r="O21" s="108"/>
      <c r="P21" s="71"/>
    </row>
    <row r="22" spans="1:16" x14ac:dyDescent="0.25">
      <c r="A22" s="20" t="s">
        <v>12</v>
      </c>
      <c r="B22" s="17"/>
      <c r="C22" s="17"/>
      <c r="D22" s="118"/>
      <c r="E22" s="100">
        <v>-34.592973734051277</v>
      </c>
      <c r="F22" s="143">
        <v>-39.27429331843274</v>
      </c>
      <c r="G22" s="143">
        <v>-43.699357790781924</v>
      </c>
      <c r="H22" s="70">
        <v>-39.160677643414587</v>
      </c>
      <c r="I22" s="143">
        <v>-39.320223346409911</v>
      </c>
      <c r="J22" s="143">
        <v>-39.100389472009077</v>
      </c>
      <c r="K22" s="101">
        <v>-39.212090461137137</v>
      </c>
      <c r="L22" s="70">
        <v>-39.207871410786467</v>
      </c>
      <c r="M22" s="70">
        <v>-39.174784241067883</v>
      </c>
      <c r="N22" s="100">
        <v>-38.961251949851871</v>
      </c>
      <c r="O22" s="101">
        <v>-38.935047108385788</v>
      </c>
      <c r="P22" s="70">
        <v>-39.110499470769632</v>
      </c>
    </row>
    <row r="23" spans="1:16" x14ac:dyDescent="0.25">
      <c r="A23" s="20"/>
      <c r="B23" s="17" t="s">
        <v>13</v>
      </c>
      <c r="C23" s="17"/>
      <c r="D23" s="118"/>
      <c r="E23" s="100">
        <v>0</v>
      </c>
      <c r="F23" s="143">
        <v>0</v>
      </c>
      <c r="G23" s="143">
        <v>0</v>
      </c>
      <c r="H23" s="70">
        <v>0</v>
      </c>
      <c r="I23" s="143">
        <v>0</v>
      </c>
      <c r="J23" s="143">
        <v>0</v>
      </c>
      <c r="K23" s="101">
        <v>0</v>
      </c>
      <c r="L23" s="70">
        <v>0</v>
      </c>
      <c r="M23" s="70">
        <v>0</v>
      </c>
      <c r="N23" s="100">
        <v>0</v>
      </c>
      <c r="O23" s="101">
        <v>0</v>
      </c>
      <c r="P23" s="70">
        <v>0</v>
      </c>
    </row>
    <row r="24" spans="1:16" x14ac:dyDescent="0.25">
      <c r="A24" s="20"/>
      <c r="B24" s="17" t="s">
        <v>14</v>
      </c>
      <c r="C24" s="17"/>
      <c r="D24" s="118"/>
      <c r="E24" s="100">
        <v>0</v>
      </c>
      <c r="F24" s="143">
        <v>0</v>
      </c>
      <c r="G24" s="143">
        <v>0</v>
      </c>
      <c r="H24" s="70">
        <v>0</v>
      </c>
      <c r="I24" s="143">
        <v>0</v>
      </c>
      <c r="J24" s="143">
        <v>0</v>
      </c>
      <c r="K24" s="101">
        <v>0</v>
      </c>
      <c r="L24" s="70">
        <v>0</v>
      </c>
      <c r="M24" s="70">
        <v>0</v>
      </c>
      <c r="N24" s="100">
        <v>0</v>
      </c>
      <c r="O24" s="101">
        <v>0</v>
      </c>
      <c r="P24" s="70">
        <v>0</v>
      </c>
    </row>
    <row r="25" spans="1:16" x14ac:dyDescent="0.25">
      <c r="A25" s="20"/>
      <c r="B25" s="17" t="s">
        <v>15</v>
      </c>
      <c r="C25" s="17"/>
      <c r="D25" s="118"/>
      <c r="E25" s="100">
        <v>-34.592973734051277</v>
      </c>
      <c r="F25" s="143">
        <v>-39.27429331843274</v>
      </c>
      <c r="G25" s="143">
        <v>-43.699357790781924</v>
      </c>
      <c r="H25" s="70">
        <v>-39.160677643414587</v>
      </c>
      <c r="I25" s="143">
        <v>-39.320223346409911</v>
      </c>
      <c r="J25" s="143">
        <v>-39.100389472009077</v>
      </c>
      <c r="K25" s="101">
        <v>-39.212090461137137</v>
      </c>
      <c r="L25" s="70">
        <v>-39.207871410786467</v>
      </c>
      <c r="M25" s="70">
        <v>-39.174784241067883</v>
      </c>
      <c r="N25" s="100">
        <v>-38.961251949851871</v>
      </c>
      <c r="O25" s="101">
        <v>-38.935047108385788</v>
      </c>
      <c r="P25" s="70">
        <v>-39.110499470769632</v>
      </c>
    </row>
    <row r="26" spans="1:16" x14ac:dyDescent="0.25">
      <c r="A26" s="20"/>
      <c r="B26" s="17" t="s">
        <v>58</v>
      </c>
      <c r="C26" s="17"/>
      <c r="D26" s="118"/>
      <c r="E26" s="100">
        <v>0</v>
      </c>
      <c r="F26" s="143">
        <v>0</v>
      </c>
      <c r="G26" s="143">
        <v>0</v>
      </c>
      <c r="H26" s="70">
        <v>0</v>
      </c>
      <c r="I26" s="143">
        <v>0</v>
      </c>
      <c r="J26" s="143">
        <v>0</v>
      </c>
      <c r="K26" s="101">
        <v>0</v>
      </c>
      <c r="L26" s="70">
        <v>0</v>
      </c>
      <c r="M26" s="70">
        <v>0</v>
      </c>
      <c r="N26" s="100">
        <v>0</v>
      </c>
      <c r="O26" s="101">
        <v>0</v>
      </c>
      <c r="P26" s="70">
        <v>0</v>
      </c>
    </row>
    <row r="27" spans="1:16" x14ac:dyDescent="0.25">
      <c r="A27" s="20"/>
      <c r="B27" s="17" t="s">
        <v>60</v>
      </c>
      <c r="C27" s="17"/>
      <c r="D27" s="118"/>
      <c r="E27" s="100">
        <v>0</v>
      </c>
      <c r="F27" s="143">
        <v>0</v>
      </c>
      <c r="G27" s="143">
        <v>0</v>
      </c>
      <c r="H27" s="70">
        <v>0</v>
      </c>
      <c r="I27" s="143">
        <v>0</v>
      </c>
      <c r="J27" s="143">
        <v>0</v>
      </c>
      <c r="K27" s="101">
        <v>0</v>
      </c>
      <c r="L27" s="70">
        <v>0</v>
      </c>
      <c r="M27" s="70">
        <v>0</v>
      </c>
      <c r="N27" s="100">
        <v>0</v>
      </c>
      <c r="O27" s="101">
        <v>0</v>
      </c>
      <c r="P27" s="70">
        <v>0</v>
      </c>
    </row>
    <row r="28" spans="1:16" x14ac:dyDescent="0.25">
      <c r="A28" s="20"/>
      <c r="B28" s="17" t="s">
        <v>16</v>
      </c>
      <c r="C28" s="17"/>
      <c r="D28" s="118"/>
      <c r="E28" s="100">
        <v>0</v>
      </c>
      <c r="F28" s="143">
        <v>0</v>
      </c>
      <c r="G28" s="143">
        <v>0</v>
      </c>
      <c r="H28" s="70">
        <v>0</v>
      </c>
      <c r="I28" s="143">
        <v>0</v>
      </c>
      <c r="J28" s="143">
        <v>0</v>
      </c>
      <c r="K28" s="101">
        <v>0</v>
      </c>
      <c r="L28" s="70">
        <v>0</v>
      </c>
      <c r="M28" s="70">
        <v>0</v>
      </c>
      <c r="N28" s="100">
        <v>0</v>
      </c>
      <c r="O28" s="101">
        <v>0</v>
      </c>
      <c r="P28" s="70">
        <v>0</v>
      </c>
    </row>
    <row r="29" spans="1:16" x14ac:dyDescent="0.25">
      <c r="A29" s="20"/>
      <c r="B29" s="17"/>
      <c r="C29" s="17"/>
      <c r="D29" s="118"/>
      <c r="E29" s="93"/>
      <c r="F29" s="137"/>
      <c r="G29" s="137"/>
      <c r="H29" s="56"/>
      <c r="I29" s="137"/>
      <c r="J29" s="137"/>
      <c r="K29" s="94"/>
      <c r="L29" s="56"/>
      <c r="M29" s="56"/>
      <c r="N29" s="93"/>
      <c r="O29" s="94"/>
      <c r="P29" s="56"/>
    </row>
    <row r="30" spans="1:16" x14ac:dyDescent="0.25">
      <c r="A30" s="22" t="s">
        <v>17</v>
      </c>
      <c r="B30" s="23"/>
      <c r="C30" s="23"/>
      <c r="D30" s="118"/>
      <c r="E30" s="100">
        <v>-106.64417896390476</v>
      </c>
      <c r="F30" s="143">
        <v>-106.57243356649909</v>
      </c>
      <c r="G30" s="143">
        <v>-104.52400449552479</v>
      </c>
      <c r="H30" s="70">
        <v>-105.79377510437078</v>
      </c>
      <c r="I30" s="143">
        <v>-105.59566389897057</v>
      </c>
      <c r="J30" s="143">
        <v>-105.385829539273</v>
      </c>
      <c r="K30" s="101">
        <v>-105.04455303417204</v>
      </c>
      <c r="L30" s="70">
        <v>-105.33671366036783</v>
      </c>
      <c r="M30" s="70">
        <v>-105.56436451959021</v>
      </c>
      <c r="N30" s="100">
        <v>-105.88121789675951</v>
      </c>
      <c r="O30" s="101">
        <v>-103.89906664610449</v>
      </c>
      <c r="P30" s="70">
        <v>-105.33721951320219</v>
      </c>
    </row>
    <row r="31" spans="1:16" x14ac:dyDescent="0.25">
      <c r="A31" s="20"/>
      <c r="B31" s="17"/>
      <c r="C31" s="17"/>
      <c r="D31" s="118"/>
      <c r="E31" s="93"/>
      <c r="F31" s="137"/>
      <c r="G31" s="137"/>
      <c r="H31" s="56"/>
      <c r="I31" s="137"/>
      <c r="J31" s="137"/>
      <c r="K31" s="94"/>
      <c r="L31" s="56"/>
      <c r="M31" s="56"/>
      <c r="N31" s="93"/>
      <c r="O31" s="94"/>
      <c r="P31" s="56"/>
    </row>
    <row r="32" spans="1:16" x14ac:dyDescent="0.25">
      <c r="A32" s="19" t="s">
        <v>18</v>
      </c>
      <c r="B32" s="17"/>
      <c r="C32" s="17"/>
      <c r="D32" s="118"/>
      <c r="E32" s="93"/>
      <c r="F32" s="137"/>
      <c r="G32" s="137"/>
      <c r="H32" s="56"/>
      <c r="I32" s="137"/>
      <c r="J32" s="137"/>
      <c r="K32" s="94"/>
      <c r="L32" s="56"/>
      <c r="M32" s="56"/>
      <c r="N32" s="93"/>
      <c r="O32" s="94"/>
      <c r="P32" s="56"/>
    </row>
    <row r="33" spans="1:16" x14ac:dyDescent="0.25">
      <c r="A33" s="20" t="s">
        <v>19</v>
      </c>
      <c r="B33" s="17"/>
      <c r="C33" s="17"/>
      <c r="D33" s="118"/>
      <c r="E33" s="100">
        <v>-100</v>
      </c>
      <c r="F33" s="143">
        <v>-100</v>
      </c>
      <c r="G33" s="143">
        <v>-100</v>
      </c>
      <c r="H33" s="70">
        <v>-100</v>
      </c>
      <c r="I33" s="143">
        <v>-100</v>
      </c>
      <c r="J33" s="143">
        <v>-100</v>
      </c>
      <c r="K33" s="101">
        <v>-100</v>
      </c>
      <c r="L33" s="70">
        <v>-100</v>
      </c>
      <c r="M33" s="70">
        <v>-100</v>
      </c>
      <c r="N33" s="100">
        <v>-100</v>
      </c>
      <c r="O33" s="101">
        <v>-100</v>
      </c>
      <c r="P33" s="70">
        <v>-100</v>
      </c>
    </row>
    <row r="34" spans="1:16" x14ac:dyDescent="0.25">
      <c r="A34" s="20"/>
      <c r="B34" s="17" t="s">
        <v>20</v>
      </c>
      <c r="C34" s="17"/>
      <c r="D34" s="118"/>
      <c r="E34" s="100">
        <v>0</v>
      </c>
      <c r="F34" s="143">
        <v>0</v>
      </c>
      <c r="G34" s="143">
        <v>0</v>
      </c>
      <c r="H34" s="70">
        <v>0</v>
      </c>
      <c r="I34" s="143">
        <v>0</v>
      </c>
      <c r="J34" s="143">
        <v>0</v>
      </c>
      <c r="K34" s="101">
        <v>0</v>
      </c>
      <c r="L34" s="70">
        <v>0</v>
      </c>
      <c r="M34" s="70">
        <v>0</v>
      </c>
      <c r="N34" s="100">
        <v>0</v>
      </c>
      <c r="O34" s="101">
        <v>0</v>
      </c>
      <c r="P34" s="70">
        <v>0</v>
      </c>
    </row>
    <row r="35" spans="1:16" x14ac:dyDescent="0.25">
      <c r="A35" s="20"/>
      <c r="B35" s="17" t="s">
        <v>21</v>
      </c>
      <c r="C35" s="17"/>
      <c r="D35" s="118"/>
      <c r="E35" s="100">
        <v>-100</v>
      </c>
      <c r="F35" s="143">
        <v>-100</v>
      </c>
      <c r="G35" s="143">
        <v>-100</v>
      </c>
      <c r="H35" s="70">
        <v>-100</v>
      </c>
      <c r="I35" s="143">
        <v>-100</v>
      </c>
      <c r="J35" s="143">
        <v>-100</v>
      </c>
      <c r="K35" s="101">
        <v>-100</v>
      </c>
      <c r="L35" s="70">
        <v>-100</v>
      </c>
      <c r="M35" s="70">
        <v>-100</v>
      </c>
      <c r="N35" s="100">
        <v>-100</v>
      </c>
      <c r="O35" s="101">
        <v>-100</v>
      </c>
      <c r="P35" s="70">
        <v>-100</v>
      </c>
    </row>
    <row r="36" spans="1:16" x14ac:dyDescent="0.25">
      <c r="A36" s="20"/>
      <c r="B36" s="17" t="s">
        <v>22</v>
      </c>
      <c r="C36" s="17"/>
      <c r="D36" s="118"/>
      <c r="E36" s="100">
        <v>0</v>
      </c>
      <c r="F36" s="143">
        <v>0</v>
      </c>
      <c r="G36" s="143">
        <v>0</v>
      </c>
      <c r="H36" s="70">
        <v>0</v>
      </c>
      <c r="I36" s="143">
        <v>0</v>
      </c>
      <c r="J36" s="143">
        <v>0</v>
      </c>
      <c r="K36" s="101">
        <v>0</v>
      </c>
      <c r="L36" s="70">
        <v>0</v>
      </c>
      <c r="M36" s="70">
        <v>0</v>
      </c>
      <c r="N36" s="100">
        <v>0</v>
      </c>
      <c r="O36" s="101">
        <v>0</v>
      </c>
      <c r="P36" s="70">
        <v>0</v>
      </c>
    </row>
    <row r="37" spans="1:16" x14ac:dyDescent="0.25">
      <c r="A37" s="20"/>
      <c r="B37" s="17"/>
      <c r="C37" s="17"/>
      <c r="D37" s="118"/>
      <c r="E37" s="107"/>
      <c r="F37" s="146"/>
      <c r="G37" s="146"/>
      <c r="H37" s="71"/>
      <c r="I37" s="146"/>
      <c r="J37" s="146"/>
      <c r="K37" s="108"/>
      <c r="L37" s="71"/>
      <c r="M37" s="71"/>
      <c r="N37" s="107"/>
      <c r="O37" s="108"/>
      <c r="P37" s="71"/>
    </row>
    <row r="38" spans="1:16" ht="13" x14ac:dyDescent="0.3">
      <c r="A38" s="24" t="s">
        <v>61</v>
      </c>
      <c r="B38" s="25"/>
      <c r="C38" s="25"/>
      <c r="D38" s="120"/>
      <c r="E38" s="109">
        <v>-100</v>
      </c>
      <c r="F38" s="234">
        <v>-100</v>
      </c>
      <c r="G38" s="147">
        <v>-100</v>
      </c>
      <c r="H38" s="72">
        <v>-100</v>
      </c>
      <c r="I38" s="147">
        <v>-100</v>
      </c>
      <c r="J38" s="147">
        <v>-100</v>
      </c>
      <c r="K38" s="255">
        <v>-100</v>
      </c>
      <c r="L38" s="236">
        <v>-100</v>
      </c>
      <c r="M38" s="236">
        <v>-100</v>
      </c>
      <c r="N38" s="259">
        <v>-100</v>
      </c>
      <c r="O38" s="255">
        <v>-100</v>
      </c>
      <c r="P38" s="236">
        <v>-100</v>
      </c>
    </row>
    <row r="39" spans="1:16" ht="13" x14ac:dyDescent="0.3">
      <c r="A39" s="24" t="s">
        <v>62</v>
      </c>
      <c r="B39" s="25"/>
      <c r="C39" s="25"/>
      <c r="D39" s="120"/>
      <c r="E39" s="109">
        <v>-97.738602119947714</v>
      </c>
      <c r="F39" s="234">
        <v>-62.246957636062461</v>
      </c>
      <c r="G39" s="147">
        <v>-62.97860899380521</v>
      </c>
      <c r="H39" s="72">
        <v>-94.354212364094764</v>
      </c>
      <c r="I39" s="147">
        <v>-45.695723035885251</v>
      </c>
      <c r="J39" s="147">
        <v>-69.888969241589365</v>
      </c>
      <c r="K39" s="255">
        <v>-53.006299264733101</v>
      </c>
      <c r="L39" s="236">
        <v>-58.82581568738685</v>
      </c>
      <c r="M39" s="236">
        <v>-90.316524298806783</v>
      </c>
      <c r="N39" s="259">
        <v>-64.24581418909743</v>
      </c>
      <c r="O39" s="255">
        <v>-53.831904787361395</v>
      </c>
      <c r="P39" s="236">
        <v>-88.233219547009384</v>
      </c>
    </row>
    <row r="40" spans="1:16" ht="13" x14ac:dyDescent="0.3">
      <c r="A40" s="27"/>
      <c r="B40" s="28"/>
      <c r="C40" s="28"/>
      <c r="D40" s="216"/>
      <c r="E40" s="111"/>
      <c r="F40" s="148"/>
      <c r="G40" s="148"/>
      <c r="H40" s="76"/>
      <c r="I40" s="148"/>
      <c r="J40" s="148"/>
      <c r="K40" s="112"/>
      <c r="L40" s="76"/>
      <c r="M40" s="76"/>
      <c r="N40" s="111"/>
      <c r="O40" s="112"/>
      <c r="P40" s="76"/>
    </row>
    <row r="41" spans="1:16" ht="13" x14ac:dyDescent="0.3">
      <c r="A41" s="231"/>
      <c r="B41" s="232"/>
      <c r="C41" s="232"/>
      <c r="D41" s="233"/>
    </row>
    <row r="42" spans="1:16" ht="48.75" customHeight="1" x14ac:dyDescent="0.25">
      <c r="A42" s="17"/>
      <c r="B42" s="17"/>
      <c r="C42" s="17"/>
      <c r="D42" s="17"/>
      <c r="P42" s="266">
        <v>12</v>
      </c>
    </row>
  </sheetData>
  <printOptions horizontalCentered="1"/>
  <pageMargins left="0" right="0" top="1.1811023622047245" bottom="0" header="0" footer="0"/>
  <pageSetup scale="7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75873-2AB0-4AAF-98D9-31AC61805ED6}">
  <dimension ref="A1"/>
  <sheetViews>
    <sheetView workbookViewId="0"/>
  </sheetViews>
  <sheetFormatPr baseColWidth="10" defaultRowHeight="12.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2:P42"/>
  <sheetViews>
    <sheetView workbookViewId="0">
      <selection activeCell="E8" sqref="E8"/>
    </sheetView>
  </sheetViews>
  <sheetFormatPr baseColWidth="10" defaultRowHeight="12.5" x14ac:dyDescent="0.25"/>
  <cols>
    <col min="1" max="2" width="2.54296875" customWidth="1"/>
    <col min="3" max="3" width="35.1796875" customWidth="1"/>
    <col min="4" max="4" width="10.54296875" customWidth="1"/>
    <col min="5" max="10" width="9.453125" customWidth="1"/>
    <col min="11" max="11" width="9.453125" style="17" customWidth="1"/>
    <col min="12" max="15" width="9.453125" customWidth="1"/>
    <col min="16" max="16" width="10.453125" bestFit="1" customWidth="1"/>
  </cols>
  <sheetData>
    <row r="2" spans="1:16" ht="13" x14ac:dyDescent="0.3">
      <c r="A2" s="4" t="s">
        <v>51</v>
      </c>
      <c r="B2" s="5"/>
      <c r="C2" s="5"/>
      <c r="D2" s="213"/>
      <c r="E2" s="2"/>
      <c r="F2" s="2"/>
      <c r="G2" s="2"/>
      <c r="H2" s="2"/>
      <c r="I2" s="2"/>
      <c r="J2" s="2"/>
      <c r="K2" s="46"/>
      <c r="L2" s="2"/>
      <c r="M2" s="2"/>
      <c r="N2" s="2"/>
      <c r="O2" s="2"/>
      <c r="P2" s="2"/>
    </row>
    <row r="3" spans="1:16" ht="13" x14ac:dyDescent="0.3">
      <c r="A3" s="47" t="str">
        <f>+Total!A3</f>
        <v>ESTADO DE OPERACIONES DE GOBIERNO  2020</v>
      </c>
      <c r="B3" s="2"/>
      <c r="C3" s="2"/>
      <c r="D3" s="212"/>
      <c r="E3" s="2"/>
      <c r="F3" s="2"/>
      <c r="G3" s="2"/>
      <c r="H3" s="2"/>
      <c r="I3" s="2"/>
      <c r="J3" s="2"/>
      <c r="K3" s="46"/>
      <c r="L3" s="2"/>
      <c r="M3" s="2"/>
      <c r="N3" s="2"/>
      <c r="O3" s="2"/>
      <c r="P3" s="2"/>
    </row>
    <row r="4" spans="1:16" ht="13" x14ac:dyDescent="0.3">
      <c r="A4" s="1" t="s">
        <v>102</v>
      </c>
      <c r="B4" s="2"/>
      <c r="C4" s="2"/>
      <c r="D4" s="212"/>
      <c r="E4" s="2"/>
      <c r="F4" s="2"/>
      <c r="G4" s="2"/>
      <c r="H4" s="2"/>
      <c r="I4" s="2"/>
      <c r="J4" s="2"/>
      <c r="K4" s="46"/>
      <c r="L4" s="2"/>
      <c r="M4" s="2"/>
      <c r="N4" s="2"/>
      <c r="O4" s="2"/>
      <c r="P4" s="2"/>
    </row>
    <row r="5" spans="1:16" ht="13" x14ac:dyDescent="0.3">
      <c r="A5" s="4" t="s">
        <v>2</v>
      </c>
      <c r="B5" s="1"/>
      <c r="C5" s="1"/>
      <c r="D5" s="1"/>
      <c r="E5" s="1"/>
      <c r="F5" s="2"/>
      <c r="G5" s="2"/>
      <c r="H5" s="2"/>
      <c r="I5" s="2"/>
      <c r="J5" s="2"/>
      <c r="K5" s="46"/>
      <c r="L5" s="2"/>
      <c r="M5" s="2"/>
      <c r="N5" s="2"/>
      <c r="O5" s="2"/>
      <c r="P5" s="2"/>
    </row>
    <row r="6" spans="1:16" ht="13" x14ac:dyDescent="0.3">
      <c r="A6" s="1" t="s">
        <v>79</v>
      </c>
      <c r="B6" s="1"/>
      <c r="C6" s="1"/>
      <c r="D6" s="1"/>
      <c r="E6" s="1"/>
      <c r="F6" s="2"/>
      <c r="G6" s="2"/>
      <c r="H6" s="2"/>
      <c r="I6" s="2"/>
      <c r="J6" s="2"/>
      <c r="K6" s="46"/>
      <c r="L6" s="2"/>
      <c r="M6" s="2"/>
      <c r="N6" s="2"/>
      <c r="O6" s="2"/>
      <c r="P6" s="2"/>
    </row>
    <row r="7" spans="1:16" ht="13" x14ac:dyDescent="0.3">
      <c r="A7" s="9"/>
      <c r="B7" s="10"/>
      <c r="C7" s="11"/>
      <c r="D7" s="215"/>
      <c r="E7" s="74" t="s">
        <v>113</v>
      </c>
      <c r="F7" s="105"/>
      <c r="G7" s="105"/>
      <c r="H7" s="105"/>
      <c r="I7" s="105"/>
      <c r="J7" s="105"/>
      <c r="K7" s="106"/>
      <c r="L7" s="106"/>
      <c r="M7" s="106"/>
      <c r="N7" s="106"/>
      <c r="O7" s="106"/>
      <c r="P7" s="106"/>
    </row>
    <row r="8" spans="1:16" x14ac:dyDescent="0.25">
      <c r="A8" s="13"/>
      <c r="B8" s="14"/>
      <c r="C8" s="14"/>
      <c r="D8" s="142"/>
      <c r="E8" s="86" t="s">
        <v>5</v>
      </c>
      <c r="F8" s="139" t="s">
        <v>85</v>
      </c>
      <c r="G8" s="139" t="s">
        <v>86</v>
      </c>
      <c r="H8" s="34" t="s">
        <v>94</v>
      </c>
      <c r="I8" s="139" t="s">
        <v>87</v>
      </c>
      <c r="J8" s="139" t="s">
        <v>89</v>
      </c>
      <c r="K8" s="87" t="s">
        <v>95</v>
      </c>
      <c r="L8" s="34" t="s">
        <v>99</v>
      </c>
      <c r="M8" s="34" t="s">
        <v>100</v>
      </c>
      <c r="N8" s="86" t="s">
        <v>96</v>
      </c>
      <c r="O8" s="87" t="s">
        <v>101</v>
      </c>
      <c r="P8" s="34" t="s">
        <v>88</v>
      </c>
    </row>
    <row r="9" spans="1:16" ht="13" x14ac:dyDescent="0.3">
      <c r="A9" s="16"/>
      <c r="B9" s="17"/>
      <c r="C9" s="17"/>
      <c r="D9" s="174"/>
      <c r="E9" s="20"/>
      <c r="F9" s="17"/>
      <c r="G9" s="17"/>
      <c r="H9" s="50"/>
      <c r="I9" s="17"/>
      <c r="J9" s="17"/>
      <c r="K9" s="88"/>
      <c r="L9" s="50"/>
      <c r="M9" s="50"/>
      <c r="N9" s="20"/>
      <c r="O9" s="88"/>
      <c r="P9" s="50"/>
    </row>
    <row r="10" spans="1:16" x14ac:dyDescent="0.25">
      <c r="A10" s="19" t="s">
        <v>6</v>
      </c>
      <c r="B10" s="17"/>
      <c r="C10" s="17"/>
      <c r="D10" s="174"/>
      <c r="E10" s="20"/>
      <c r="F10" s="17"/>
      <c r="G10" s="17"/>
      <c r="H10" s="50"/>
      <c r="I10" s="17"/>
      <c r="J10" s="17"/>
      <c r="K10" s="88"/>
      <c r="L10" s="50"/>
      <c r="M10" s="50"/>
      <c r="N10" s="20"/>
      <c r="O10" s="88"/>
      <c r="P10" s="50"/>
    </row>
    <row r="11" spans="1:16" x14ac:dyDescent="0.25">
      <c r="A11" s="20" t="s">
        <v>7</v>
      </c>
      <c r="B11" s="17"/>
      <c r="C11" s="17"/>
      <c r="D11" s="118"/>
      <c r="E11" s="100">
        <v>9.6883203554248176</v>
      </c>
      <c r="F11" s="143">
        <v>-1.518261584907421E-2</v>
      </c>
      <c r="G11" s="143">
        <v>-1.3246015876479666</v>
      </c>
      <c r="H11" s="70">
        <v>3.0315893184768239</v>
      </c>
      <c r="I11" s="143">
        <v>-35.881903908353252</v>
      </c>
      <c r="J11" s="143">
        <v>-25.595778949038962</v>
      </c>
      <c r="K11" s="101">
        <v>-25.854551905762378</v>
      </c>
      <c r="L11" s="70">
        <v>-31.697045311720075</v>
      </c>
      <c r="M11" s="70">
        <v>-14.534585557534562</v>
      </c>
      <c r="N11" s="100">
        <v>-6.5123223736718527</v>
      </c>
      <c r="O11" s="101">
        <v>-18.751052297263094</v>
      </c>
      <c r="P11" s="70">
        <v>-14.077134611409893</v>
      </c>
    </row>
    <row r="12" spans="1:16" x14ac:dyDescent="0.25">
      <c r="A12" s="20"/>
      <c r="B12" s="17" t="s">
        <v>8</v>
      </c>
      <c r="C12" s="17"/>
      <c r="D12" s="118"/>
      <c r="E12" s="100">
        <v>13.499190462105858</v>
      </c>
      <c r="F12" s="143">
        <v>-2.4958538117799023</v>
      </c>
      <c r="G12" s="143">
        <v>-0.96916630060178699</v>
      </c>
      <c r="H12" s="70">
        <v>3.7472369246166037</v>
      </c>
      <c r="I12" s="143">
        <v>-39.807429723307422</v>
      </c>
      <c r="J12" s="143">
        <v>-29.880082077967906</v>
      </c>
      <c r="K12" s="101">
        <v>-34.227304993319208</v>
      </c>
      <c r="L12" s="70">
        <v>-37.412303486146357</v>
      </c>
      <c r="M12" s="70">
        <v>-17.091194247277141</v>
      </c>
      <c r="N12" s="100">
        <v>-5.7554283874507455</v>
      </c>
      <c r="O12" s="101">
        <v>-23.743073186387921</v>
      </c>
      <c r="P12" s="70">
        <v>-16.549086279355475</v>
      </c>
    </row>
    <row r="13" spans="1:16" x14ac:dyDescent="0.25">
      <c r="A13" s="83"/>
      <c r="B13" s="81"/>
      <c r="C13" s="81" t="s">
        <v>73</v>
      </c>
      <c r="D13" s="198"/>
      <c r="E13" s="207">
        <v>26.638061012479962</v>
      </c>
      <c r="F13" s="208">
        <v>22.833285804314762</v>
      </c>
      <c r="G13" s="208">
        <v>23.144778918863839</v>
      </c>
      <c r="H13" s="210">
        <v>24.236050363237617</v>
      </c>
      <c r="I13" s="208">
        <v>-75.003060224436069</v>
      </c>
      <c r="J13" s="208">
        <v>-85.25404456705968</v>
      </c>
      <c r="K13" s="209">
        <v>-52.829476240763682</v>
      </c>
      <c r="L13" s="210">
        <v>-77.728962430235256</v>
      </c>
      <c r="M13" s="210">
        <v>-50.461342170877707</v>
      </c>
      <c r="N13" s="207">
        <v>-8.989578789318708</v>
      </c>
      <c r="O13" s="209">
        <v>15.107143862488282</v>
      </c>
      <c r="P13" s="210">
        <v>-41.885424484238165</v>
      </c>
    </row>
    <row r="14" spans="1:16" x14ac:dyDescent="0.25">
      <c r="A14" s="83"/>
      <c r="B14" s="81"/>
      <c r="C14" s="81" t="s">
        <v>59</v>
      </c>
      <c r="D14" s="198"/>
      <c r="E14" s="207">
        <v>13.029588219897615</v>
      </c>
      <c r="F14" s="208">
        <v>-3.6275566519957225</v>
      </c>
      <c r="G14" s="208">
        <v>-1.7486562610875445</v>
      </c>
      <c r="H14" s="210">
        <v>2.9777605664459195</v>
      </c>
      <c r="I14" s="208">
        <v>-37.3652696166072</v>
      </c>
      <c r="J14" s="208">
        <v>38.005907976649176</v>
      </c>
      <c r="K14" s="209">
        <v>-33.579959430117626</v>
      </c>
      <c r="L14" s="210">
        <v>-33.115112839090322</v>
      </c>
      <c r="M14" s="210">
        <v>-14.704728980470694</v>
      </c>
      <c r="N14" s="207">
        <v>-5.6466150460899645</v>
      </c>
      <c r="O14" s="209">
        <v>-25.55193044463666</v>
      </c>
      <c r="P14" s="210">
        <v>-14.932447058499465</v>
      </c>
    </row>
    <row r="15" spans="1:16" x14ac:dyDescent="0.25">
      <c r="A15" s="20"/>
      <c r="B15" s="17" t="s">
        <v>103</v>
      </c>
      <c r="C15" s="17"/>
      <c r="D15" s="118"/>
      <c r="E15" s="100">
        <v>-9.6013898428393691</v>
      </c>
      <c r="F15" s="143">
        <v>29.783205846643092</v>
      </c>
      <c r="G15" s="143">
        <v>1.4649366348246984</v>
      </c>
      <c r="H15" s="70">
        <v>6.0426735386466923</v>
      </c>
      <c r="I15" s="143">
        <v>-16.098814840948815</v>
      </c>
      <c r="J15" s="143">
        <v>1.7314792632584508</v>
      </c>
      <c r="K15" s="101">
        <v>10.92893945674378</v>
      </c>
      <c r="L15" s="70">
        <v>-1.0211841166562041</v>
      </c>
      <c r="M15" s="70">
        <v>2.5038419864718664</v>
      </c>
      <c r="N15" s="100">
        <v>35.884155923436587</v>
      </c>
      <c r="O15" s="101">
        <v>0.15150278496065539</v>
      </c>
      <c r="P15" s="70">
        <v>5.7380758431772261</v>
      </c>
    </row>
    <row r="16" spans="1:16" x14ac:dyDescent="0.25">
      <c r="A16" s="20"/>
      <c r="B16" s="17" t="s">
        <v>9</v>
      </c>
      <c r="C16" s="17"/>
      <c r="D16" s="118"/>
      <c r="E16" s="100">
        <v>2.8683237412895357</v>
      </c>
      <c r="F16" s="143">
        <v>5.089876217099798</v>
      </c>
      <c r="G16" s="143">
        <v>14.148792131058642</v>
      </c>
      <c r="H16" s="70">
        <v>7.18806423614613</v>
      </c>
      <c r="I16" s="143">
        <v>0.21806572605858054</v>
      </c>
      <c r="J16" s="143">
        <v>4.5031871200380991</v>
      </c>
      <c r="K16" s="101">
        <v>-6.340062981300532</v>
      </c>
      <c r="L16" s="70">
        <v>-0.62333161517510449</v>
      </c>
      <c r="M16" s="70">
        <v>3.2709092814693141</v>
      </c>
      <c r="N16" s="100">
        <v>-1.5847653629102898</v>
      </c>
      <c r="O16" s="101">
        <v>-0.69283005653963947</v>
      </c>
      <c r="P16" s="70">
        <v>2.2058654501753816</v>
      </c>
    </row>
    <row r="17" spans="1:16" x14ac:dyDescent="0.25">
      <c r="A17" s="20"/>
      <c r="B17" s="17" t="s">
        <v>56</v>
      </c>
      <c r="C17" s="17"/>
      <c r="D17" s="118"/>
      <c r="E17" s="100">
        <v>-57.08863431139595</v>
      </c>
      <c r="F17" s="143">
        <v>86.889373592757053</v>
      </c>
      <c r="G17" s="143">
        <v>-64.514592068116315</v>
      </c>
      <c r="H17" s="70">
        <v>-14.430752884856945</v>
      </c>
      <c r="I17" s="143">
        <v>-72.303530001512797</v>
      </c>
      <c r="J17" s="143">
        <v>-3.9937269455868285</v>
      </c>
      <c r="K17" s="101">
        <v>5.0427626910033663</v>
      </c>
      <c r="L17" s="70">
        <v>-31.180094750549749</v>
      </c>
      <c r="M17" s="70">
        <v>-25.067380558545405</v>
      </c>
      <c r="N17" s="100">
        <v>-33.148005861233365</v>
      </c>
      <c r="O17" s="101">
        <v>184.03608745344874</v>
      </c>
      <c r="P17" s="70">
        <v>-17.957108890082296</v>
      </c>
    </row>
    <row r="18" spans="1:16" x14ac:dyDescent="0.25">
      <c r="A18" s="20"/>
      <c r="B18" s="81" t="s">
        <v>57</v>
      </c>
      <c r="C18" s="17"/>
      <c r="D18" s="118"/>
      <c r="E18" s="100">
        <v>-19.817783820613588</v>
      </c>
      <c r="F18" s="143">
        <v>-12.59288929580894</v>
      </c>
      <c r="G18" s="143">
        <v>2.4365998288348845</v>
      </c>
      <c r="H18" s="70">
        <v>-9.5850005879089863</v>
      </c>
      <c r="I18" s="143">
        <v>-14.672333314139641</v>
      </c>
      <c r="J18" s="143">
        <v>-42.30668105512212</v>
      </c>
      <c r="K18" s="101">
        <v>269.60421734986141</v>
      </c>
      <c r="L18" s="70">
        <v>43.002085759709161</v>
      </c>
      <c r="M18" s="70">
        <v>16.709034726602347</v>
      </c>
      <c r="N18" s="100">
        <v>-38.43075346134259</v>
      </c>
      <c r="O18" s="101">
        <v>-15.965226390534305</v>
      </c>
      <c r="P18" s="70">
        <v>3.6883427803118041</v>
      </c>
    </row>
    <row r="19" spans="1:16" x14ac:dyDescent="0.25">
      <c r="A19" s="20"/>
      <c r="B19" s="17" t="s">
        <v>10</v>
      </c>
      <c r="C19" s="17"/>
      <c r="D19" s="118"/>
      <c r="E19" s="100">
        <v>1.4065151013497479</v>
      </c>
      <c r="F19" s="143">
        <v>13.617025278425853</v>
      </c>
      <c r="G19" s="143">
        <v>-23.748042010993188</v>
      </c>
      <c r="H19" s="70">
        <v>-3.5689715901890073</v>
      </c>
      <c r="I19" s="143">
        <v>-46.474492842939554</v>
      </c>
      <c r="J19" s="143">
        <v>-45.79937331844144</v>
      </c>
      <c r="K19" s="101">
        <v>-45.441752634812914</v>
      </c>
      <c r="L19" s="70">
        <v>-45.908202276304245</v>
      </c>
      <c r="M19" s="70">
        <v>-23.768933110554336</v>
      </c>
      <c r="N19" s="100">
        <v>-55.157706106543088</v>
      </c>
      <c r="O19" s="101">
        <v>-46.293998802030778</v>
      </c>
      <c r="P19" s="70">
        <v>-31.459399517445718</v>
      </c>
    </row>
    <row r="20" spans="1:16" x14ac:dyDescent="0.25">
      <c r="A20" s="20"/>
      <c r="B20" s="17" t="s">
        <v>11</v>
      </c>
      <c r="C20" s="17"/>
      <c r="D20" s="118"/>
      <c r="E20" s="100">
        <v>-25.135461415588324</v>
      </c>
      <c r="F20" s="143">
        <v>28.210474177803356</v>
      </c>
      <c r="G20" s="143">
        <v>-18.338680922197113</v>
      </c>
      <c r="H20" s="70">
        <v>-7.6189877437107807</v>
      </c>
      <c r="I20" s="143">
        <v>83.041299240785932</v>
      </c>
      <c r="J20" s="143">
        <v>-40.775206195723534</v>
      </c>
      <c r="K20" s="101">
        <v>-46.002254045162815</v>
      </c>
      <c r="L20" s="70">
        <v>-10.03627353512978</v>
      </c>
      <c r="M20" s="70">
        <v>-8.8586188860972577</v>
      </c>
      <c r="N20" s="100">
        <v>28.475193025176381</v>
      </c>
      <c r="O20" s="101">
        <v>63.469026492633752</v>
      </c>
      <c r="P20" s="70">
        <v>2.9084833421797684</v>
      </c>
    </row>
    <row r="21" spans="1:16" x14ac:dyDescent="0.25">
      <c r="A21" s="20"/>
      <c r="B21" s="17"/>
      <c r="C21" s="17"/>
      <c r="D21" s="174"/>
      <c r="E21" s="107"/>
      <c r="F21" s="146"/>
      <c r="G21" s="146"/>
      <c r="H21" s="71"/>
      <c r="I21" s="146"/>
      <c r="J21" s="146"/>
      <c r="K21" s="108"/>
      <c r="L21" s="71"/>
      <c r="M21" s="71"/>
      <c r="N21" s="107"/>
      <c r="O21" s="108"/>
      <c r="P21" s="71"/>
    </row>
    <row r="22" spans="1:16" x14ac:dyDescent="0.25">
      <c r="A22" s="20" t="s">
        <v>12</v>
      </c>
      <c r="B22" s="17"/>
      <c r="C22" s="17"/>
      <c r="D22" s="118"/>
      <c r="E22" s="100">
        <v>9.6973543225397307</v>
      </c>
      <c r="F22" s="143">
        <v>11.305899923382402</v>
      </c>
      <c r="G22" s="143">
        <v>0.27185201279260607</v>
      </c>
      <c r="H22" s="70">
        <v>6.1911540912965135</v>
      </c>
      <c r="I22" s="143">
        <v>10.663195131831117</v>
      </c>
      <c r="J22" s="143">
        <v>4.5280137430582901</v>
      </c>
      <c r="K22" s="101">
        <v>7.531139655035668</v>
      </c>
      <c r="L22" s="70">
        <v>7.5225921455603917</v>
      </c>
      <c r="M22" s="70">
        <v>6.8552073557523352</v>
      </c>
      <c r="N22" s="100">
        <v>24.91565540609426</v>
      </c>
      <c r="O22" s="101">
        <v>63.620826077357641</v>
      </c>
      <c r="P22" s="70">
        <v>16.127379215931946</v>
      </c>
    </row>
    <row r="23" spans="1:16" x14ac:dyDescent="0.25">
      <c r="A23" s="20"/>
      <c r="B23" s="17" t="s">
        <v>13</v>
      </c>
      <c r="C23" s="17"/>
      <c r="D23" s="118"/>
      <c r="E23" s="100">
        <v>4.5037407598829349</v>
      </c>
      <c r="F23" s="143">
        <v>3.3182059409301301</v>
      </c>
      <c r="G23" s="143">
        <v>4.1647534483087556</v>
      </c>
      <c r="H23" s="70">
        <v>4.0225418340246843</v>
      </c>
      <c r="I23" s="143">
        <v>4.1451239529843864</v>
      </c>
      <c r="J23" s="143">
        <v>4.6801588066312183</v>
      </c>
      <c r="K23" s="101">
        <v>5.6215239076022216</v>
      </c>
      <c r="L23" s="70">
        <v>4.8580268025017359</v>
      </c>
      <c r="M23" s="70">
        <v>4.4405571244170439</v>
      </c>
      <c r="N23" s="100">
        <v>7.8114768644992338</v>
      </c>
      <c r="O23" s="101">
        <v>5.3572132526308103</v>
      </c>
      <c r="P23" s="70">
        <v>4.9518621365700177</v>
      </c>
    </row>
    <row r="24" spans="1:16" x14ac:dyDescent="0.25">
      <c r="A24" s="20"/>
      <c r="B24" s="17" t="s">
        <v>14</v>
      </c>
      <c r="C24" s="17"/>
      <c r="D24" s="118"/>
      <c r="E24" s="100">
        <v>-3.5291263112129934</v>
      </c>
      <c r="F24" s="143">
        <v>3.4607654056694859</v>
      </c>
      <c r="G24" s="143">
        <v>12.554709979755163</v>
      </c>
      <c r="H24" s="70">
        <v>5.620158988151136</v>
      </c>
      <c r="I24" s="143">
        <v>11.273193444667108</v>
      </c>
      <c r="J24" s="143">
        <v>-6.1753099967103653</v>
      </c>
      <c r="K24" s="101">
        <v>8.6038683865442991</v>
      </c>
      <c r="L24" s="70">
        <v>4.3590521196522181</v>
      </c>
      <c r="M24" s="70">
        <v>4.9181925703505769</v>
      </c>
      <c r="N24" s="100">
        <v>6.5572498004611512</v>
      </c>
      <c r="O24" s="101">
        <v>2.2414661474998265</v>
      </c>
      <c r="P24" s="70">
        <v>4.7658836192384424</v>
      </c>
    </row>
    <row r="25" spans="1:16" x14ac:dyDescent="0.25">
      <c r="A25" s="20"/>
      <c r="B25" s="17" t="s">
        <v>15</v>
      </c>
      <c r="C25" s="17"/>
      <c r="D25" s="118"/>
      <c r="E25" s="100">
        <v>16.497545530199421</v>
      </c>
      <c r="F25" s="143">
        <v>-1.9941695571452867</v>
      </c>
      <c r="G25" s="143">
        <v>4.5202492208730183</v>
      </c>
      <c r="H25" s="70">
        <v>8.0916283700094525</v>
      </c>
      <c r="I25" s="143">
        <v>16.242990303039772</v>
      </c>
      <c r="J25" s="143">
        <v>-2.4037490928682126</v>
      </c>
      <c r="K25" s="101">
        <v>14.720864225932463</v>
      </c>
      <c r="L25" s="70">
        <v>8.6651022160761482</v>
      </c>
      <c r="M25" s="70">
        <v>8.4691889252842767</v>
      </c>
      <c r="N25" s="100">
        <v>9.6176248383915706</v>
      </c>
      <c r="O25" s="101">
        <v>-12.797854256793961</v>
      </c>
      <c r="P25" s="70">
        <v>7.6876649298801558</v>
      </c>
    </row>
    <row r="26" spans="1:16" x14ac:dyDescent="0.25">
      <c r="A26" s="20"/>
      <c r="B26" s="17" t="s">
        <v>58</v>
      </c>
      <c r="C26" s="17"/>
      <c r="D26" s="118"/>
      <c r="E26" s="100">
        <v>5.6351283559980425</v>
      </c>
      <c r="F26" s="143">
        <v>22.369271153948823</v>
      </c>
      <c r="G26" s="143">
        <v>-8.4370387051863069</v>
      </c>
      <c r="H26" s="70">
        <v>4.4647066947689273</v>
      </c>
      <c r="I26" s="143">
        <v>16.840201489933126</v>
      </c>
      <c r="J26" s="143">
        <v>6.2599407634918114</v>
      </c>
      <c r="K26" s="101">
        <v>5.6756809860394553</v>
      </c>
      <c r="L26" s="70">
        <v>9.4606796566072617</v>
      </c>
      <c r="M26" s="70">
        <v>7.1225022894999102</v>
      </c>
      <c r="N26" s="100">
        <v>53.671968129991512</v>
      </c>
      <c r="O26" s="101">
        <v>136.2135069413323</v>
      </c>
      <c r="P26" s="70">
        <v>29.896370128390657</v>
      </c>
    </row>
    <row r="27" spans="1:16" x14ac:dyDescent="0.25">
      <c r="A27" s="20"/>
      <c r="B27" s="81" t="s">
        <v>109</v>
      </c>
      <c r="C27" s="17"/>
      <c r="D27" s="118"/>
      <c r="E27" s="100">
        <v>23.045282411043331</v>
      </c>
      <c r="F27" s="143">
        <v>6.1593114840854835</v>
      </c>
      <c r="G27" s="143">
        <v>5.6730823712289213</v>
      </c>
      <c r="H27" s="70">
        <v>11.343456586203926</v>
      </c>
      <c r="I27" s="143">
        <v>3.8925835039438139</v>
      </c>
      <c r="J27" s="143">
        <v>6.3853447112904638</v>
      </c>
      <c r="K27" s="101">
        <v>13.179900801521649</v>
      </c>
      <c r="L27" s="70">
        <v>7.7531807043021095</v>
      </c>
      <c r="M27" s="70">
        <v>9.6187159335580539</v>
      </c>
      <c r="N27" s="100">
        <v>2.4876411230646767</v>
      </c>
      <c r="O27" s="101">
        <v>5.0225780675314136</v>
      </c>
      <c r="P27" s="70">
        <v>8.1827106342240441</v>
      </c>
    </row>
    <row r="28" spans="1:16" x14ac:dyDescent="0.25">
      <c r="A28" s="20"/>
      <c r="B28" s="17" t="s">
        <v>16</v>
      </c>
      <c r="C28" s="17"/>
      <c r="D28" s="118"/>
      <c r="E28" s="100">
        <v>83.626995704088159</v>
      </c>
      <c r="F28" s="143">
        <v>-29.930397899517779</v>
      </c>
      <c r="G28" s="143">
        <v>50.866873008365275</v>
      </c>
      <c r="H28" s="70">
        <v>32.929947764929302</v>
      </c>
      <c r="I28" s="143">
        <v>20.267816052805966</v>
      </c>
      <c r="J28" s="143">
        <v>-19.450424661389853</v>
      </c>
      <c r="K28" s="101">
        <v>181.7218978663094</v>
      </c>
      <c r="L28" s="70">
        <v>32.803798101395756</v>
      </c>
      <c r="M28" s="70">
        <v>32.896949727803438</v>
      </c>
      <c r="N28" s="100">
        <v>269.51723395055757</v>
      </c>
      <c r="O28" s="101">
        <v>-45.312370554329377</v>
      </c>
      <c r="P28" s="70">
        <v>26.598061444353995</v>
      </c>
    </row>
    <row r="29" spans="1:16" x14ac:dyDescent="0.25">
      <c r="A29" s="20"/>
      <c r="B29" s="17"/>
      <c r="C29" s="17"/>
      <c r="D29" s="118"/>
      <c r="E29" s="93"/>
      <c r="F29" s="137"/>
      <c r="G29" s="137"/>
      <c r="H29" s="56"/>
      <c r="I29" s="137"/>
      <c r="J29" s="137"/>
      <c r="K29" s="94"/>
      <c r="L29" s="56"/>
      <c r="M29" s="56"/>
      <c r="N29" s="93"/>
      <c r="O29" s="94"/>
      <c r="P29" s="56"/>
    </row>
    <row r="30" spans="1:16" x14ac:dyDescent="0.25">
      <c r="A30" s="22" t="s">
        <v>17</v>
      </c>
      <c r="B30" s="23"/>
      <c r="C30" s="23"/>
      <c r="D30" s="118"/>
      <c r="E30" s="100">
        <v>9.6623889405311978</v>
      </c>
      <c r="F30" s="143">
        <v>-45.22343944775492</v>
      </c>
      <c r="G30" s="143">
        <v>-7.8387035718381126</v>
      </c>
      <c r="H30" s="70">
        <v>-28.581890285821565</v>
      </c>
      <c r="I30" s="143">
        <v>-76.60044020224575</v>
      </c>
      <c r="J30" s="143">
        <v>-29.731672844784885</v>
      </c>
      <c r="K30" s="101">
        <v>-274.66158984557984</v>
      </c>
      <c r="L30" s="70">
        <v>-304.53869657183242</v>
      </c>
      <c r="M30" s="70">
        <v>-190.22344107411811</v>
      </c>
      <c r="N30" s="100">
        <v>-431.92276973074274</v>
      </c>
      <c r="O30" s="101">
        <v>-1069.1994355159827</v>
      </c>
      <c r="P30" s="70">
        <v>-287.63857051351465</v>
      </c>
    </row>
    <row r="31" spans="1:16" x14ac:dyDescent="0.25">
      <c r="A31" s="20"/>
      <c r="B31" s="17"/>
      <c r="C31" s="17"/>
      <c r="D31" s="118"/>
      <c r="E31" s="93"/>
      <c r="F31" s="137"/>
      <c r="G31" s="137"/>
      <c r="H31" s="56"/>
      <c r="I31" s="137"/>
      <c r="J31" s="137"/>
      <c r="K31" s="94"/>
      <c r="L31" s="56"/>
      <c r="M31" s="56"/>
      <c r="N31" s="93"/>
      <c r="O31" s="94"/>
      <c r="P31" s="56"/>
    </row>
    <row r="32" spans="1:16" x14ac:dyDescent="0.25">
      <c r="A32" s="19" t="s">
        <v>18</v>
      </c>
      <c r="B32" s="17"/>
      <c r="C32" s="17"/>
      <c r="D32" s="118"/>
      <c r="E32" s="93"/>
      <c r="F32" s="137"/>
      <c r="G32" s="137"/>
      <c r="H32" s="56"/>
      <c r="I32" s="137"/>
      <c r="J32" s="137"/>
      <c r="K32" s="94"/>
      <c r="L32" s="56"/>
      <c r="M32" s="56"/>
      <c r="N32" s="93"/>
      <c r="O32" s="94"/>
      <c r="P32" s="56"/>
    </row>
    <row r="33" spans="1:16" x14ac:dyDescent="0.25">
      <c r="A33" s="20" t="s">
        <v>19</v>
      </c>
      <c r="B33" s="17"/>
      <c r="C33" s="17"/>
      <c r="D33" s="118"/>
      <c r="E33" s="100">
        <v>-48.845640398530819</v>
      </c>
      <c r="F33" s="143">
        <v>-17.349989312724766</v>
      </c>
      <c r="G33" s="143">
        <v>-2.111803058119599</v>
      </c>
      <c r="H33" s="70">
        <v>-21.297688519253278</v>
      </c>
      <c r="I33" s="143">
        <v>13.237868787978812</v>
      </c>
      <c r="J33" s="143">
        <v>-23.320017118230261</v>
      </c>
      <c r="K33" s="101">
        <v>-0.18065186553208878</v>
      </c>
      <c r="L33" s="70">
        <v>-3.7823676151022778</v>
      </c>
      <c r="M33" s="70">
        <v>-12.052249796275694</v>
      </c>
      <c r="N33" s="100">
        <v>-14.564386347210112</v>
      </c>
      <c r="O33" s="101">
        <v>-16.789346099809887</v>
      </c>
      <c r="P33" s="70">
        <v>-13.015740630574491</v>
      </c>
    </row>
    <row r="34" spans="1:16" x14ac:dyDescent="0.25">
      <c r="A34" s="20"/>
      <c r="B34" s="17" t="s">
        <v>20</v>
      </c>
      <c r="C34" s="17"/>
      <c r="D34" s="118"/>
      <c r="E34" s="100">
        <v>-92.926782820401414</v>
      </c>
      <c r="F34" s="143">
        <v>-88.021814933292319</v>
      </c>
      <c r="G34" s="143">
        <v>-69.829665856587056</v>
      </c>
      <c r="H34" s="70">
        <v>-87.836126160617439</v>
      </c>
      <c r="I34" s="143">
        <v>540.30295021945699</v>
      </c>
      <c r="J34" s="143">
        <v>-80.19546280532397</v>
      </c>
      <c r="K34" s="101">
        <v>-34.761525274699991</v>
      </c>
      <c r="L34" s="70">
        <v>87.460615446859236</v>
      </c>
      <c r="M34" s="70">
        <v>-32.324945105146561</v>
      </c>
      <c r="N34" s="100">
        <v>2728.3787668309037</v>
      </c>
      <c r="O34" s="101">
        <v>88.021011137316933</v>
      </c>
      <c r="P34" s="70">
        <v>103.0865784328594</v>
      </c>
    </row>
    <row r="35" spans="1:16" x14ac:dyDescent="0.25">
      <c r="A35" s="20"/>
      <c r="B35" s="17" t="s">
        <v>21</v>
      </c>
      <c r="C35" s="17"/>
      <c r="D35" s="118"/>
      <c r="E35" s="100">
        <v>-68.612283036552952</v>
      </c>
      <c r="F35" s="143">
        <v>-17.449230451219567</v>
      </c>
      <c r="G35" s="143">
        <v>15.44981808013679</v>
      </c>
      <c r="H35" s="70">
        <v>-19.750980674671403</v>
      </c>
      <c r="I35" s="143">
        <v>-1.9426311778400263</v>
      </c>
      <c r="J35" s="143">
        <v>-31.8501268005007</v>
      </c>
      <c r="K35" s="101">
        <v>0.19861035153758699</v>
      </c>
      <c r="L35" s="70">
        <v>-11.009340584044002</v>
      </c>
      <c r="M35" s="70">
        <v>-14.984187516550573</v>
      </c>
      <c r="N35" s="100">
        <v>-15.826589971357851</v>
      </c>
      <c r="O35" s="101">
        <v>-12.080531425498908</v>
      </c>
      <c r="P35" s="70">
        <v>-14.722835871732165</v>
      </c>
    </row>
    <row r="36" spans="1:16" x14ac:dyDescent="0.25">
      <c r="A36" s="20"/>
      <c r="B36" s="17" t="s">
        <v>22</v>
      </c>
      <c r="C36" s="17"/>
      <c r="D36" s="118"/>
      <c r="E36" s="100">
        <v>-31.306774259358871</v>
      </c>
      <c r="F36" s="143">
        <v>-17.712180905636387</v>
      </c>
      <c r="G36" s="143">
        <v>-20.132610582621535</v>
      </c>
      <c r="H36" s="70">
        <v>-23.142992923021644</v>
      </c>
      <c r="I36" s="143">
        <v>32.485225056584866</v>
      </c>
      <c r="J36" s="143">
        <v>-14.371823600619205</v>
      </c>
      <c r="K36" s="101">
        <v>-0.69986682201538253</v>
      </c>
      <c r="L36" s="70">
        <v>4.9586810590883879</v>
      </c>
      <c r="M36" s="70">
        <v>-8.913217536071361</v>
      </c>
      <c r="N36" s="100">
        <v>-10.836273135390929</v>
      </c>
      <c r="O36" s="101">
        <v>-21.279705016258056</v>
      </c>
      <c r="P36" s="70">
        <v>-10.820699766475251</v>
      </c>
    </row>
    <row r="37" spans="1:16" x14ac:dyDescent="0.25">
      <c r="A37" s="20"/>
      <c r="B37" s="17"/>
      <c r="C37" s="17"/>
      <c r="D37" s="118"/>
      <c r="E37" s="107"/>
      <c r="F37" s="146"/>
      <c r="G37" s="146"/>
      <c r="H37" s="71"/>
      <c r="I37" s="146"/>
      <c r="J37" s="146"/>
      <c r="K37" s="108"/>
      <c r="L37" s="71"/>
      <c r="M37" s="71"/>
      <c r="N37" s="107"/>
      <c r="O37" s="108"/>
      <c r="P37" s="71"/>
    </row>
    <row r="38" spans="1:16" ht="13" x14ac:dyDescent="0.3">
      <c r="A38" s="24" t="s">
        <v>110</v>
      </c>
      <c r="B38" s="25"/>
      <c r="C38" s="25"/>
      <c r="D38" s="120"/>
      <c r="E38" s="109">
        <v>9.6496591556258782</v>
      </c>
      <c r="F38" s="147">
        <v>-4.9023181686635997E-2</v>
      </c>
      <c r="G38" s="147">
        <v>-1.3331170400889825</v>
      </c>
      <c r="H38" s="72">
        <v>3.0043859464887746</v>
      </c>
      <c r="I38" s="147">
        <v>-35.848125082549046</v>
      </c>
      <c r="J38" s="147">
        <v>-25.62900137908667</v>
      </c>
      <c r="K38" s="110">
        <v>-25.855194460951459</v>
      </c>
      <c r="L38" s="72">
        <v>-31.680924452117264</v>
      </c>
      <c r="M38" s="72">
        <v>-14.538430001460778</v>
      </c>
      <c r="N38" s="109">
        <v>-6.3120247429465319</v>
      </c>
      <c r="O38" s="110">
        <v>-18.714092680702834</v>
      </c>
      <c r="P38" s="72">
        <v>-14.051971321542389</v>
      </c>
    </row>
    <row r="39" spans="1:16" ht="13" x14ac:dyDescent="0.3">
      <c r="A39" s="24" t="s">
        <v>77</v>
      </c>
      <c r="B39" s="25"/>
      <c r="C39" s="25"/>
      <c r="D39" s="120"/>
      <c r="E39" s="109">
        <v>1.7013867991652942</v>
      </c>
      <c r="F39" s="147">
        <v>7.5199095046676545</v>
      </c>
      <c r="G39" s="147">
        <v>-1.7618119318663084E-2</v>
      </c>
      <c r="H39" s="72">
        <v>2.6669538573744989</v>
      </c>
      <c r="I39" s="147">
        <v>11.09135985387435</v>
      </c>
      <c r="J39" s="147">
        <v>0.42867304781890603</v>
      </c>
      <c r="K39" s="110">
        <v>6.4688399546031006</v>
      </c>
      <c r="L39" s="72">
        <v>5.9208886348226741</v>
      </c>
      <c r="M39" s="72">
        <v>4.2953419112439883</v>
      </c>
      <c r="N39" s="109">
        <v>19.19673281774228</v>
      </c>
      <c r="O39" s="110">
        <v>52.080613216382801</v>
      </c>
      <c r="P39" s="72">
        <v>12.1275877528211</v>
      </c>
    </row>
    <row r="40" spans="1:16" ht="13" x14ac:dyDescent="0.3">
      <c r="A40" s="27"/>
      <c r="B40" s="28"/>
      <c r="C40" s="28"/>
      <c r="D40" s="216"/>
      <c r="E40" s="111"/>
      <c r="F40" s="148"/>
      <c r="G40" s="148"/>
      <c r="H40" s="76"/>
      <c r="I40" s="148"/>
      <c r="J40" s="148"/>
      <c r="K40" s="112"/>
      <c r="L40" s="76"/>
      <c r="M40" s="76"/>
      <c r="N40" s="111"/>
      <c r="O40" s="112"/>
      <c r="P40" s="76"/>
    </row>
    <row r="42" spans="1:16" ht="65.25" customHeight="1" x14ac:dyDescent="0.25">
      <c r="P42" s="266">
        <v>4</v>
      </c>
    </row>
  </sheetData>
  <printOptions horizontalCentered="1"/>
  <pageMargins left="0" right="0" top="0.98425196850393704" bottom="0" header="0" footer="0"/>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S103"/>
  <sheetViews>
    <sheetView workbookViewId="0">
      <selection activeCell="O12" sqref="O12"/>
    </sheetView>
  </sheetViews>
  <sheetFormatPr baseColWidth="10" defaultRowHeight="12.5" x14ac:dyDescent="0.25"/>
  <cols>
    <col min="1" max="2" width="2.54296875" customWidth="1"/>
    <col min="3" max="3" width="54.54296875" customWidth="1"/>
    <col min="4" max="4" width="13.81640625" customWidth="1"/>
    <col min="5" max="10" width="10.54296875" customWidth="1"/>
    <col min="11" max="11" width="10.54296875" style="17" customWidth="1"/>
    <col min="12" max="15" width="10.54296875" customWidth="1"/>
    <col min="17" max="17" width="5.54296875" customWidth="1"/>
  </cols>
  <sheetData>
    <row r="1" spans="1:17" ht="25" x14ac:dyDescent="0.5">
      <c r="Q1" s="165"/>
    </row>
    <row r="2" spans="1:17" ht="13" x14ac:dyDescent="0.3">
      <c r="A2" s="1" t="s">
        <v>53</v>
      </c>
      <c r="B2" s="2"/>
      <c r="C2" s="2"/>
      <c r="D2" s="3"/>
      <c r="E2" s="2"/>
      <c r="F2" s="2"/>
      <c r="G2" s="2"/>
      <c r="H2" s="2"/>
      <c r="I2" s="2"/>
      <c r="J2" s="2"/>
      <c r="K2" s="46"/>
      <c r="L2" s="2"/>
      <c r="M2" s="2"/>
      <c r="N2" s="2"/>
      <c r="O2" s="2"/>
      <c r="P2" s="2"/>
    </row>
    <row r="3" spans="1:17" ht="13" x14ac:dyDescent="0.3">
      <c r="A3" s="4" t="str">
        <f>+Total!A3</f>
        <v>ESTADO DE OPERACIONES DE GOBIERNO  2020</v>
      </c>
      <c r="B3" s="5"/>
      <c r="C3" s="5"/>
      <c r="D3" s="6"/>
      <c r="E3" s="5"/>
      <c r="F3" s="2"/>
      <c r="G3" s="2"/>
      <c r="H3" s="2"/>
      <c r="I3" s="2"/>
      <c r="J3" s="2"/>
      <c r="K3" s="46"/>
      <c r="L3" s="2"/>
      <c r="M3" s="2"/>
      <c r="N3" s="2"/>
      <c r="O3" s="2"/>
      <c r="P3" s="2"/>
    </row>
    <row r="4" spans="1:17" ht="13" x14ac:dyDescent="0.3">
      <c r="A4" s="1" t="s">
        <v>1</v>
      </c>
      <c r="B4" s="2"/>
      <c r="C4" s="2"/>
      <c r="D4" s="3"/>
      <c r="E4" s="2"/>
      <c r="F4" s="2"/>
      <c r="G4" s="2"/>
      <c r="H4" s="2"/>
      <c r="I4" s="2"/>
      <c r="J4" s="2"/>
      <c r="K4" s="46"/>
      <c r="L4" s="2"/>
      <c r="M4" s="2"/>
      <c r="N4" s="2"/>
      <c r="O4" s="2"/>
      <c r="P4" s="2"/>
    </row>
    <row r="5" spans="1:17" ht="13" x14ac:dyDescent="0.3">
      <c r="A5" s="1" t="s">
        <v>2</v>
      </c>
      <c r="B5" s="2"/>
      <c r="C5" s="7"/>
      <c r="D5" s="8"/>
      <c r="E5" s="2"/>
      <c r="F5" s="2"/>
      <c r="G5" s="2"/>
      <c r="H5" s="2"/>
      <c r="I5" s="2"/>
      <c r="J5" s="2"/>
      <c r="K5" s="46"/>
      <c r="L5" s="2"/>
      <c r="M5" s="2"/>
      <c r="N5" s="2"/>
      <c r="O5" s="2"/>
      <c r="P5" s="2"/>
    </row>
    <row r="6" spans="1:17" ht="13" x14ac:dyDescent="0.3">
      <c r="A6" s="1" t="s">
        <v>3</v>
      </c>
      <c r="B6" s="2"/>
      <c r="C6" s="7"/>
      <c r="D6" s="8"/>
      <c r="E6" s="2"/>
      <c r="F6" s="2"/>
      <c r="G6" s="2"/>
      <c r="H6" s="2"/>
      <c r="I6" s="2"/>
      <c r="J6" s="2"/>
      <c r="K6" s="46"/>
      <c r="L6" s="2"/>
      <c r="M6" s="2"/>
      <c r="N6" s="2"/>
      <c r="O6" s="2"/>
      <c r="P6" s="2"/>
    </row>
    <row r="7" spans="1:17" ht="13" x14ac:dyDescent="0.3">
      <c r="A7" s="9"/>
      <c r="B7" s="10"/>
      <c r="C7" s="11"/>
      <c r="D7" s="12"/>
      <c r="E7" s="159"/>
      <c r="F7" s="2"/>
      <c r="G7" s="2"/>
      <c r="H7" s="2"/>
      <c r="I7" s="2"/>
      <c r="J7" s="2"/>
      <c r="K7" s="46"/>
      <c r="L7" s="2"/>
      <c r="M7" s="2"/>
      <c r="N7" s="2"/>
      <c r="O7" s="2"/>
      <c r="P7" s="2"/>
    </row>
    <row r="8" spans="1:17" x14ac:dyDescent="0.25">
      <c r="A8" s="13"/>
      <c r="B8" s="14"/>
      <c r="C8" s="14"/>
      <c r="D8" s="15" t="s">
        <v>4</v>
      </c>
      <c r="E8" s="86" t="s">
        <v>5</v>
      </c>
      <c r="F8" s="139" t="s">
        <v>85</v>
      </c>
      <c r="G8" s="139" t="s">
        <v>86</v>
      </c>
      <c r="H8" s="34" t="s">
        <v>94</v>
      </c>
      <c r="I8" s="139" t="s">
        <v>87</v>
      </c>
      <c r="J8" s="139" t="s">
        <v>89</v>
      </c>
      <c r="K8" s="87" t="s">
        <v>95</v>
      </c>
      <c r="L8" s="87" t="s">
        <v>97</v>
      </c>
      <c r="M8" s="87" t="s">
        <v>98</v>
      </c>
      <c r="N8" s="86" t="s">
        <v>96</v>
      </c>
      <c r="O8" s="87" t="s">
        <v>101</v>
      </c>
      <c r="P8" s="87" t="s">
        <v>88</v>
      </c>
    </row>
    <row r="9" spans="1:17" ht="13" x14ac:dyDescent="0.3">
      <c r="A9" s="16"/>
      <c r="B9" s="17"/>
      <c r="C9" s="17"/>
      <c r="D9" s="18"/>
      <c r="E9" s="125"/>
      <c r="F9" s="149"/>
      <c r="G9" s="149"/>
      <c r="H9" s="242"/>
      <c r="I9" s="149"/>
      <c r="J9" s="149"/>
      <c r="K9" s="126"/>
      <c r="L9" s="126"/>
      <c r="M9" s="126"/>
      <c r="N9" s="125"/>
      <c r="O9" s="126"/>
      <c r="P9" s="126"/>
    </row>
    <row r="10" spans="1:17" ht="13" x14ac:dyDescent="0.3">
      <c r="A10" s="19" t="s">
        <v>6</v>
      </c>
      <c r="B10" s="17"/>
      <c r="C10" s="17"/>
      <c r="D10" s="18"/>
      <c r="E10" s="115"/>
      <c r="F10" s="150"/>
      <c r="G10" s="150"/>
      <c r="H10" s="243"/>
      <c r="I10" s="150"/>
      <c r="J10" s="150"/>
      <c r="K10" s="116"/>
      <c r="L10" s="116"/>
      <c r="M10" s="116"/>
      <c r="N10" s="115"/>
      <c r="O10" s="116"/>
      <c r="P10" s="116"/>
    </row>
    <row r="11" spans="1:17" x14ac:dyDescent="0.25">
      <c r="A11" s="20" t="s">
        <v>7</v>
      </c>
      <c r="B11" s="17"/>
      <c r="C11" s="17"/>
      <c r="D11" s="21">
        <v>44528513.798999988</v>
      </c>
      <c r="E11" s="127">
        <v>4301613.8868474998</v>
      </c>
      <c r="F11" s="151">
        <v>3580494.4541104003</v>
      </c>
      <c r="G11" s="151">
        <v>3432216.6600583997</v>
      </c>
      <c r="H11" s="244">
        <v>11314325.001016304</v>
      </c>
      <c r="I11" s="151">
        <v>4317191.4020599993</v>
      </c>
      <c r="J11" s="151">
        <v>1107468.1215199996</v>
      </c>
      <c r="K11" s="128">
        <v>2249589.9992000004</v>
      </c>
      <c r="L11" s="128">
        <v>7674249.5227799984</v>
      </c>
      <c r="M11" s="128">
        <v>18988574.523796301</v>
      </c>
      <c r="N11" s="127">
        <v>3250121.2438100008</v>
      </c>
      <c r="O11" s="128">
        <v>2859674.0779799996</v>
      </c>
      <c r="P11" s="128">
        <f>+SUM(M11:O11)</f>
        <v>25098369.845586304</v>
      </c>
    </row>
    <row r="12" spans="1:17" x14ac:dyDescent="0.25">
      <c r="A12" s="20"/>
      <c r="B12" s="17" t="s">
        <v>8</v>
      </c>
      <c r="C12" s="17"/>
      <c r="D12" s="21">
        <v>36315244.512000002</v>
      </c>
      <c r="E12" s="127">
        <v>3706783.3330000001</v>
      </c>
      <c r="F12" s="151">
        <v>2878563.7310000001</v>
      </c>
      <c r="G12" s="151">
        <v>2808002.287</v>
      </c>
      <c r="H12" s="244">
        <v>9393349.3509999998</v>
      </c>
      <c r="I12" s="151">
        <v>3686993.361</v>
      </c>
      <c r="J12" s="151">
        <v>529652.18299999996</v>
      </c>
      <c r="K12" s="128">
        <v>1592436.6429999999</v>
      </c>
      <c r="L12" s="128">
        <v>5809082.1869999999</v>
      </c>
      <c r="M12" s="128">
        <v>15202431.537999999</v>
      </c>
      <c r="N12" s="127">
        <v>2675023.2110000001</v>
      </c>
      <c r="O12" s="128">
        <v>2221677.2390000001</v>
      </c>
      <c r="P12" s="128">
        <f t="shared" ref="P12:P30" si="0">+SUM(M12:O12)</f>
        <v>20099131.987999998</v>
      </c>
    </row>
    <row r="13" spans="1:17" s="195" customFormat="1" x14ac:dyDescent="0.25">
      <c r="A13" s="83"/>
      <c r="B13" s="81"/>
      <c r="C13" s="81" t="s">
        <v>69</v>
      </c>
      <c r="D13" s="191">
        <v>1518621.111</v>
      </c>
      <c r="E13" s="192">
        <v>142721.52006155701</v>
      </c>
      <c r="F13" s="193">
        <v>155094.92018404498</v>
      </c>
      <c r="G13" s="193">
        <v>109337.39437435899</v>
      </c>
      <c r="H13" s="245">
        <v>407153.83461996098</v>
      </c>
      <c r="I13" s="193">
        <v>99349.645510297807</v>
      </c>
      <c r="J13" s="193">
        <v>61345.179914388231</v>
      </c>
      <c r="K13" s="194">
        <v>38406.396999999997</v>
      </c>
      <c r="L13" s="194">
        <v>199101.22242468604</v>
      </c>
      <c r="M13" s="194">
        <v>606255.05704464705</v>
      </c>
      <c r="N13" s="192">
        <v>84083.893697809399</v>
      </c>
      <c r="O13" s="194">
        <v>149193.79281960981</v>
      </c>
      <c r="P13" s="128">
        <f t="shared" si="0"/>
        <v>839532.74356206623</v>
      </c>
    </row>
    <row r="14" spans="1:17" s="195" customFormat="1" x14ac:dyDescent="0.25">
      <c r="A14" s="83"/>
      <c r="B14" s="81"/>
      <c r="C14" s="81" t="s">
        <v>59</v>
      </c>
      <c r="D14" s="191">
        <v>34796623.401000001</v>
      </c>
      <c r="E14" s="192">
        <v>3564061.8129384429</v>
      </c>
      <c r="F14" s="193">
        <v>2723468.810815955</v>
      </c>
      <c r="G14" s="193">
        <v>2698664.8926256411</v>
      </c>
      <c r="H14" s="245">
        <v>8986195.5163800381</v>
      </c>
      <c r="I14" s="193">
        <v>3587643.7154897023</v>
      </c>
      <c r="J14" s="193">
        <v>468307.00308561174</v>
      </c>
      <c r="K14" s="194">
        <v>1554030.2459999998</v>
      </c>
      <c r="L14" s="194">
        <v>5609980.964575314</v>
      </c>
      <c r="M14" s="194">
        <v>14596176.480955351</v>
      </c>
      <c r="N14" s="192">
        <v>2590939.3173021907</v>
      </c>
      <c r="O14" s="194">
        <v>2072483.4461803902</v>
      </c>
      <c r="P14" s="128">
        <f t="shared" si="0"/>
        <v>19259599.244437933</v>
      </c>
    </row>
    <row r="15" spans="1:17" x14ac:dyDescent="0.25">
      <c r="A15" s="20"/>
      <c r="B15" s="17" t="s">
        <v>103</v>
      </c>
      <c r="C15" s="17"/>
      <c r="D15" s="21">
        <v>1143375</v>
      </c>
      <c r="E15" s="127">
        <v>50346.646649999995</v>
      </c>
      <c r="F15" s="151">
        <v>64138.056060000003</v>
      </c>
      <c r="G15" s="151">
        <v>66904.461660000001</v>
      </c>
      <c r="H15" s="244">
        <v>181389.16437000001</v>
      </c>
      <c r="I15" s="151">
        <v>47431.713779999998</v>
      </c>
      <c r="J15" s="151">
        <v>57873.503819999991</v>
      </c>
      <c r="K15" s="128">
        <v>64643.731679999997</v>
      </c>
      <c r="L15" s="128">
        <v>169948.94928</v>
      </c>
      <c r="M15" s="128">
        <v>351338.11365000001</v>
      </c>
      <c r="N15" s="127">
        <v>67339.25076000001</v>
      </c>
      <c r="O15" s="128">
        <v>68867.254220000003</v>
      </c>
      <c r="P15" s="128">
        <f t="shared" si="0"/>
        <v>487544.61863000004</v>
      </c>
    </row>
    <row r="16" spans="1:17" x14ac:dyDescent="0.25">
      <c r="A16" s="20"/>
      <c r="B16" s="17" t="s">
        <v>9</v>
      </c>
      <c r="C16" s="17"/>
      <c r="D16" s="21">
        <v>3026727.6290000002</v>
      </c>
      <c r="E16" s="127">
        <v>275632.712</v>
      </c>
      <c r="F16" s="151">
        <v>266086.429</v>
      </c>
      <c r="G16" s="151">
        <v>277111.076</v>
      </c>
      <c r="H16" s="244">
        <v>818830.21700000006</v>
      </c>
      <c r="I16" s="151">
        <v>257987.44</v>
      </c>
      <c r="J16" s="151">
        <v>260530.769</v>
      </c>
      <c r="K16" s="128">
        <v>244889.255</v>
      </c>
      <c r="L16" s="128">
        <v>763407.46400000004</v>
      </c>
      <c r="M16" s="128">
        <v>1582237.6810000001</v>
      </c>
      <c r="N16" s="127">
        <v>246136.755</v>
      </c>
      <c r="O16" s="128">
        <v>240987.209</v>
      </c>
      <c r="P16" s="128">
        <f t="shared" si="0"/>
        <v>2069361.6450000003</v>
      </c>
    </row>
    <row r="17" spans="1:16" x14ac:dyDescent="0.25">
      <c r="A17" s="20"/>
      <c r="B17" s="17" t="s">
        <v>56</v>
      </c>
      <c r="C17" s="17"/>
      <c r="D17" s="21">
        <v>144301.55600000001</v>
      </c>
      <c r="E17" s="127">
        <v>8818.5370000000003</v>
      </c>
      <c r="F17" s="151">
        <v>22266.244999999999</v>
      </c>
      <c r="G17" s="151">
        <v>2329.3420000000001</v>
      </c>
      <c r="H17" s="244">
        <v>33414.123999999996</v>
      </c>
      <c r="I17" s="151">
        <v>7563.634</v>
      </c>
      <c r="J17" s="151">
        <v>32876.101000000002</v>
      </c>
      <c r="K17" s="128">
        <v>5465.808</v>
      </c>
      <c r="L17" s="128">
        <v>45905.542999999998</v>
      </c>
      <c r="M17" s="128">
        <v>79319.666999999987</v>
      </c>
      <c r="N17" s="127">
        <v>3534.163</v>
      </c>
      <c r="O17" s="128">
        <v>11523.704</v>
      </c>
      <c r="P17" s="128">
        <f t="shared" si="0"/>
        <v>94377.533999999985</v>
      </c>
    </row>
    <row r="18" spans="1:16" x14ac:dyDescent="0.25">
      <c r="A18" s="20"/>
      <c r="B18" s="81" t="s">
        <v>57</v>
      </c>
      <c r="C18" s="17"/>
      <c r="D18" s="21">
        <v>952909.13800000004</v>
      </c>
      <c r="E18" s="127">
        <v>48807.114526999998</v>
      </c>
      <c r="F18" s="151">
        <v>86200.884780000008</v>
      </c>
      <c r="G18" s="151">
        <v>77705.676860000007</v>
      </c>
      <c r="H18" s="244">
        <v>212713.67616700003</v>
      </c>
      <c r="I18" s="151">
        <v>51684.955020000001</v>
      </c>
      <c r="J18" s="151">
        <v>66694.051049999995</v>
      </c>
      <c r="K18" s="128">
        <v>218050.82928000001</v>
      </c>
      <c r="L18" s="128">
        <v>336429.83535000001</v>
      </c>
      <c r="M18" s="128">
        <v>549143.51151700004</v>
      </c>
      <c r="N18" s="127">
        <v>71021.352920000005</v>
      </c>
      <c r="O18" s="128">
        <v>53780.62356</v>
      </c>
      <c r="P18" s="128">
        <f t="shared" si="0"/>
        <v>673945.48799699999</v>
      </c>
    </row>
    <row r="19" spans="1:16" x14ac:dyDescent="0.25">
      <c r="A19" s="20"/>
      <c r="B19" s="17" t="s">
        <v>10</v>
      </c>
      <c r="C19" s="17"/>
      <c r="D19" s="21">
        <v>1032788.197</v>
      </c>
      <c r="E19" s="127">
        <v>89948.442786999993</v>
      </c>
      <c r="F19" s="151">
        <v>103014.93136</v>
      </c>
      <c r="G19" s="151">
        <v>75624.232799999998</v>
      </c>
      <c r="H19" s="244">
        <v>268587.60694700002</v>
      </c>
      <c r="I19" s="151">
        <v>46107.450440000001</v>
      </c>
      <c r="J19" s="151">
        <v>45804.876920000002</v>
      </c>
      <c r="K19" s="128">
        <v>45721.784400000004</v>
      </c>
      <c r="L19" s="128">
        <v>137634.11176</v>
      </c>
      <c r="M19" s="128">
        <v>406221.71870700002</v>
      </c>
      <c r="N19" s="127">
        <v>49762.409549999997</v>
      </c>
      <c r="O19" s="128">
        <v>52757.033559999996</v>
      </c>
      <c r="P19" s="128">
        <f t="shared" si="0"/>
        <v>508741.16181700001</v>
      </c>
    </row>
    <row r="20" spans="1:16" x14ac:dyDescent="0.25">
      <c r="A20" s="20"/>
      <c r="B20" s="17" t="s">
        <v>11</v>
      </c>
      <c r="C20" s="17"/>
      <c r="D20" s="21">
        <v>1913167.767</v>
      </c>
      <c r="E20" s="127">
        <v>121277.1008835001</v>
      </c>
      <c r="F20" s="151">
        <v>160224.17691040001</v>
      </c>
      <c r="G20" s="151">
        <v>124539.58373839999</v>
      </c>
      <c r="H20" s="244">
        <v>406040.86153230013</v>
      </c>
      <c r="I20" s="151">
        <v>219422.84782</v>
      </c>
      <c r="J20" s="151">
        <v>114036.63673</v>
      </c>
      <c r="K20" s="128">
        <v>78381.947840000008</v>
      </c>
      <c r="L20" s="128">
        <v>411841.43238999997</v>
      </c>
      <c r="M20" s="128">
        <v>817882.2939223001</v>
      </c>
      <c r="N20" s="127">
        <v>137304.10158000002</v>
      </c>
      <c r="O20" s="128">
        <v>210081.01464000001</v>
      </c>
      <c r="P20" s="128">
        <f t="shared" si="0"/>
        <v>1165267.4101423002</v>
      </c>
    </row>
    <row r="21" spans="1:16" x14ac:dyDescent="0.25">
      <c r="A21" s="20"/>
      <c r="B21" s="17"/>
      <c r="C21" s="17"/>
      <c r="D21" s="18"/>
      <c r="E21" s="129"/>
      <c r="F21" s="45"/>
      <c r="G21" s="45"/>
      <c r="H21" s="246"/>
      <c r="I21" s="45"/>
      <c r="J21" s="45"/>
      <c r="K21" s="130"/>
      <c r="L21" s="130"/>
      <c r="M21" s="130"/>
      <c r="N21" s="129"/>
      <c r="O21" s="130"/>
      <c r="P21" s="130"/>
    </row>
    <row r="22" spans="1:16" x14ac:dyDescent="0.25">
      <c r="A22" s="20" t="s">
        <v>12</v>
      </c>
      <c r="B22" s="17"/>
      <c r="C22" s="17"/>
      <c r="D22" s="21">
        <v>43105420.577</v>
      </c>
      <c r="E22" s="127">
        <v>3187026.0463499995</v>
      </c>
      <c r="F22" s="151">
        <v>3184470.8873600001</v>
      </c>
      <c r="G22" s="151">
        <v>4220674.1843000008</v>
      </c>
      <c r="H22" s="244">
        <v>10592171.118010001</v>
      </c>
      <c r="I22" s="151">
        <v>3473795.65974</v>
      </c>
      <c r="J22" s="151">
        <v>3412462.4474499994</v>
      </c>
      <c r="K22" s="128">
        <v>3667390.33916</v>
      </c>
      <c r="L22" s="128">
        <v>10553648.446349999</v>
      </c>
      <c r="M22" s="128">
        <v>21145819.564360004</v>
      </c>
      <c r="N22" s="127">
        <v>4041159.0596300005</v>
      </c>
      <c r="O22" s="128">
        <v>5337385.2019000007</v>
      </c>
      <c r="P22" s="128">
        <f t="shared" si="0"/>
        <v>30524363.825890005</v>
      </c>
    </row>
    <row r="23" spans="1:16" x14ac:dyDescent="0.25">
      <c r="A23" s="20"/>
      <c r="B23" s="17" t="s">
        <v>13</v>
      </c>
      <c r="C23" s="17"/>
      <c r="D23" s="21">
        <v>9888132.7989999987</v>
      </c>
      <c r="E23" s="127">
        <v>814241.70079999999</v>
      </c>
      <c r="F23" s="151">
        <v>774934.59860000003</v>
      </c>
      <c r="G23" s="151">
        <v>1028543.78362</v>
      </c>
      <c r="H23" s="244">
        <v>2617720.0830199998</v>
      </c>
      <c r="I23" s="151">
        <v>796660.94712000003</v>
      </c>
      <c r="J23" s="151">
        <v>782709.63716000004</v>
      </c>
      <c r="K23" s="128">
        <v>1019998.38844</v>
      </c>
      <c r="L23" s="128">
        <v>2599368.97272</v>
      </c>
      <c r="M23" s="128">
        <v>5217089.0557399997</v>
      </c>
      <c r="N23" s="127">
        <v>796722.68076000002</v>
      </c>
      <c r="O23" s="128">
        <v>803296.33868000004</v>
      </c>
      <c r="P23" s="128">
        <f t="shared" si="0"/>
        <v>6817108.0751799997</v>
      </c>
    </row>
    <row r="24" spans="1:16" x14ac:dyDescent="0.25">
      <c r="A24" s="20"/>
      <c r="B24" s="17" t="s">
        <v>14</v>
      </c>
      <c r="C24" s="17"/>
      <c r="D24" s="21">
        <v>3569033.5659999996</v>
      </c>
      <c r="E24" s="127">
        <v>192683.13755000001</v>
      </c>
      <c r="F24" s="151">
        <v>274487.67340000003</v>
      </c>
      <c r="G24" s="151">
        <v>386008.08850000001</v>
      </c>
      <c r="H24" s="244">
        <v>853178.89945000014</v>
      </c>
      <c r="I24" s="151">
        <v>335726.93521999998</v>
      </c>
      <c r="J24" s="151">
        <v>301544.42582</v>
      </c>
      <c r="K24" s="128">
        <v>333928.09991999995</v>
      </c>
      <c r="L24" s="128">
        <v>971199.46095999994</v>
      </c>
      <c r="M24" s="128">
        <v>1824378.3604100002</v>
      </c>
      <c r="N24" s="127">
        <v>343865.31974000001</v>
      </c>
      <c r="O24" s="128">
        <v>328648.26027999999</v>
      </c>
      <c r="P24" s="128">
        <f t="shared" si="0"/>
        <v>2496891.9404300004</v>
      </c>
    </row>
    <row r="25" spans="1:16" x14ac:dyDescent="0.25">
      <c r="A25" s="20"/>
      <c r="B25" s="17" t="s">
        <v>15</v>
      </c>
      <c r="C25" s="17"/>
      <c r="D25" s="21">
        <v>1833608.0530000001</v>
      </c>
      <c r="E25" s="127">
        <v>326811.50884999998</v>
      </c>
      <c r="F25" s="151">
        <v>52963.309800000003</v>
      </c>
      <c r="G25" s="151">
        <v>516065.93793999997</v>
      </c>
      <c r="H25" s="244">
        <v>895840.75658999989</v>
      </c>
      <c r="I25" s="151">
        <v>31571.195299999999</v>
      </c>
      <c r="J25" s="151">
        <v>32681.624589999999</v>
      </c>
      <c r="K25" s="128">
        <v>31201.374520000001</v>
      </c>
      <c r="L25" s="128">
        <v>95454.194409999996</v>
      </c>
      <c r="M25" s="128">
        <v>991294.95099999988</v>
      </c>
      <c r="N25" s="127">
        <v>292913.94282</v>
      </c>
      <c r="O25" s="128">
        <v>50305.324280000001</v>
      </c>
      <c r="P25" s="128">
        <f t="shared" si="0"/>
        <v>1334514.2180999999</v>
      </c>
    </row>
    <row r="26" spans="1:16" x14ac:dyDescent="0.25">
      <c r="A26" s="20"/>
      <c r="B26" s="17" t="s">
        <v>58</v>
      </c>
      <c r="C26" s="17"/>
      <c r="D26" s="21">
        <v>20149012.876000002</v>
      </c>
      <c r="E26" s="127">
        <v>1061617.3641499998</v>
      </c>
      <c r="F26" s="151">
        <v>1379994.3568000002</v>
      </c>
      <c r="G26" s="151">
        <v>1521174.31048</v>
      </c>
      <c r="H26" s="244">
        <v>3962786.03143</v>
      </c>
      <c r="I26" s="151">
        <v>1661636.7671000001</v>
      </c>
      <c r="J26" s="151">
        <v>1586842.8309200001</v>
      </c>
      <c r="K26" s="128">
        <v>1584512.73184</v>
      </c>
      <c r="L26" s="128">
        <v>4832992.3298599999</v>
      </c>
      <c r="M26" s="128">
        <v>8795778.3612900004</v>
      </c>
      <c r="N26" s="127">
        <v>1943495.60301</v>
      </c>
      <c r="O26" s="128">
        <v>3485514.216</v>
      </c>
      <c r="P26" s="128">
        <f t="shared" si="0"/>
        <v>14224788.180300001</v>
      </c>
    </row>
    <row r="27" spans="1:16" x14ac:dyDescent="0.25">
      <c r="A27" s="20"/>
      <c r="B27" s="17" t="s">
        <v>60</v>
      </c>
      <c r="C27" s="17"/>
      <c r="D27" s="21">
        <v>7659314.2779999999</v>
      </c>
      <c r="E27" s="127">
        <v>783002.52500000002</v>
      </c>
      <c r="F27" s="151">
        <v>697677.58776000002</v>
      </c>
      <c r="G27" s="151">
        <v>755772.15276000008</v>
      </c>
      <c r="H27" s="244">
        <v>2236452.2655199999</v>
      </c>
      <c r="I27" s="151">
        <v>642989.39199999999</v>
      </c>
      <c r="J27" s="151">
        <v>700929.87899999996</v>
      </c>
      <c r="K27" s="128">
        <v>687186.88444000005</v>
      </c>
      <c r="L27" s="128">
        <v>2031106.1554399999</v>
      </c>
      <c r="M27" s="128">
        <v>4267558.4209599998</v>
      </c>
      <c r="N27" s="127">
        <v>654427.66599999997</v>
      </c>
      <c r="O27" s="128">
        <v>662976.52665999997</v>
      </c>
      <c r="P27" s="128">
        <f t="shared" si="0"/>
        <v>5584962.61362</v>
      </c>
    </row>
    <row r="28" spans="1:16" x14ac:dyDescent="0.25">
      <c r="A28" s="20"/>
      <c r="B28" s="17" t="s">
        <v>16</v>
      </c>
      <c r="C28" s="17"/>
      <c r="D28" s="21">
        <v>6319.0050000000001</v>
      </c>
      <c r="E28" s="127">
        <v>8669.81</v>
      </c>
      <c r="F28" s="151">
        <v>4413.3609999999999</v>
      </c>
      <c r="G28" s="151">
        <v>13109.911</v>
      </c>
      <c r="H28" s="244">
        <v>26193.081999999999</v>
      </c>
      <c r="I28" s="151">
        <v>5210.4229999999998</v>
      </c>
      <c r="J28" s="151">
        <v>7754.0499600000003</v>
      </c>
      <c r="K28" s="128">
        <v>10562.86</v>
      </c>
      <c r="L28" s="128">
        <v>23527.33296</v>
      </c>
      <c r="M28" s="128">
        <v>49720.414959999995</v>
      </c>
      <c r="N28" s="127">
        <v>9733.8472999999994</v>
      </c>
      <c r="O28" s="128">
        <v>6644.5360000000001</v>
      </c>
      <c r="P28" s="128">
        <f t="shared" si="0"/>
        <v>66098.798259999996</v>
      </c>
    </row>
    <row r="29" spans="1:16" x14ac:dyDescent="0.25">
      <c r="A29" s="20"/>
      <c r="B29" s="17"/>
      <c r="C29" s="17"/>
      <c r="D29" s="21"/>
      <c r="E29" s="127"/>
      <c r="F29" s="151"/>
      <c r="G29" s="151"/>
      <c r="H29" s="244"/>
      <c r="I29" s="151"/>
      <c r="J29" s="151"/>
      <c r="K29" s="128"/>
      <c r="L29" s="128"/>
      <c r="M29" s="128"/>
      <c r="N29" s="127"/>
      <c r="O29" s="128"/>
      <c r="P29" s="128"/>
    </row>
    <row r="30" spans="1:16" x14ac:dyDescent="0.25">
      <c r="A30" s="22" t="s">
        <v>17</v>
      </c>
      <c r="B30" s="23"/>
      <c r="C30" s="23"/>
      <c r="D30" s="21">
        <v>1423093.221999988</v>
      </c>
      <c r="E30" s="127">
        <v>1114587.8404975003</v>
      </c>
      <c r="F30" s="151">
        <v>396023.56675040023</v>
      </c>
      <c r="G30" s="151">
        <v>-788457.52424160112</v>
      </c>
      <c r="H30" s="244">
        <v>722153.88300630264</v>
      </c>
      <c r="I30" s="151">
        <v>843395.74231999926</v>
      </c>
      <c r="J30" s="151">
        <v>-2304994.3259299998</v>
      </c>
      <c r="K30" s="128">
        <v>-1417800.3399599995</v>
      </c>
      <c r="L30" s="128">
        <v>-2879398.9235700006</v>
      </c>
      <c r="M30" s="128">
        <v>-2157245.0405637026</v>
      </c>
      <c r="N30" s="127">
        <v>-791037.81581999967</v>
      </c>
      <c r="O30" s="128">
        <v>-2477711.1239200011</v>
      </c>
      <c r="P30" s="128">
        <f t="shared" si="0"/>
        <v>-5425993.9803037029</v>
      </c>
    </row>
    <row r="31" spans="1:16" x14ac:dyDescent="0.25">
      <c r="A31" s="20"/>
      <c r="B31" s="17"/>
      <c r="C31" s="17"/>
      <c r="D31" s="21"/>
      <c r="E31" s="127"/>
      <c r="F31" s="151"/>
      <c r="G31" s="151"/>
      <c r="H31" s="244"/>
      <c r="I31" s="151"/>
      <c r="J31" s="151"/>
      <c r="K31" s="128"/>
      <c r="L31" s="128"/>
      <c r="M31" s="128"/>
      <c r="N31" s="127"/>
      <c r="O31" s="128"/>
      <c r="P31" s="128"/>
    </row>
    <row r="32" spans="1:16" x14ac:dyDescent="0.25">
      <c r="A32" s="19" t="s">
        <v>18</v>
      </c>
      <c r="B32" s="17"/>
      <c r="C32" s="17"/>
      <c r="D32" s="21"/>
      <c r="E32" s="127"/>
      <c r="F32" s="151"/>
      <c r="G32" s="151"/>
      <c r="H32" s="244"/>
      <c r="I32" s="151"/>
      <c r="J32" s="151"/>
      <c r="K32" s="128"/>
      <c r="L32" s="128"/>
      <c r="M32" s="128"/>
      <c r="N32" s="127"/>
      <c r="O32" s="128"/>
      <c r="P32" s="128"/>
    </row>
    <row r="33" spans="1:16" x14ac:dyDescent="0.25">
      <c r="A33" s="20" t="s">
        <v>19</v>
      </c>
      <c r="B33" s="17"/>
      <c r="C33" s="17"/>
      <c r="D33" s="21">
        <v>8015331.7809999995</v>
      </c>
      <c r="E33" s="127">
        <v>233936.04444999999</v>
      </c>
      <c r="F33" s="151">
        <v>355956.83770000003</v>
      </c>
      <c r="G33" s="151">
        <v>555819.60440000007</v>
      </c>
      <c r="H33" s="244">
        <v>1145712.48655</v>
      </c>
      <c r="I33" s="151">
        <v>599449.46912000002</v>
      </c>
      <c r="J33" s="151">
        <v>430121.95620000002</v>
      </c>
      <c r="K33" s="128">
        <v>542943.05423999997</v>
      </c>
      <c r="L33" s="128">
        <v>1572514.4795599999</v>
      </c>
      <c r="M33" s="128">
        <v>2718226.9661099999</v>
      </c>
      <c r="N33" s="127">
        <v>485975.96110999997</v>
      </c>
      <c r="O33" s="128">
        <v>455596.32958000002</v>
      </c>
      <c r="P33" s="128">
        <f t="shared" ref="P33:P36" si="1">+SUM(M33:O33)</f>
        <v>3659799.2568000001</v>
      </c>
    </row>
    <row r="34" spans="1:16" x14ac:dyDescent="0.25">
      <c r="A34" s="20"/>
      <c r="B34" s="17" t="s">
        <v>20</v>
      </c>
      <c r="C34" s="17"/>
      <c r="D34" s="21">
        <v>23575.523000000001</v>
      </c>
      <c r="E34" s="127">
        <v>104.548</v>
      </c>
      <c r="F34" s="151">
        <v>165.00200000000001</v>
      </c>
      <c r="G34" s="151">
        <v>130.46227999999999</v>
      </c>
      <c r="H34" s="244">
        <v>400.01228000000003</v>
      </c>
      <c r="I34" s="151">
        <v>2527.6350000000002</v>
      </c>
      <c r="J34" s="151">
        <v>179.47499999999999</v>
      </c>
      <c r="K34" s="128">
        <v>142.80199999999999</v>
      </c>
      <c r="L34" s="128">
        <v>2849.9120000000003</v>
      </c>
      <c r="M34" s="128">
        <v>3249.9242800000002</v>
      </c>
      <c r="N34" s="127">
        <v>7201.9539999999997</v>
      </c>
      <c r="O34" s="128">
        <v>2291.529</v>
      </c>
      <c r="P34" s="128">
        <f t="shared" si="1"/>
        <v>12743.407280000001</v>
      </c>
    </row>
    <row r="35" spans="1:16" x14ac:dyDescent="0.25">
      <c r="A35" s="20"/>
      <c r="B35" s="17" t="s">
        <v>21</v>
      </c>
      <c r="C35" s="17"/>
      <c r="D35" s="21">
        <v>4451991.017</v>
      </c>
      <c r="E35" s="127">
        <v>68250.617450000005</v>
      </c>
      <c r="F35" s="151">
        <v>185650.49369999999</v>
      </c>
      <c r="G35" s="151">
        <v>331300.72568000003</v>
      </c>
      <c r="H35" s="244">
        <v>585201.83683000004</v>
      </c>
      <c r="I35" s="151">
        <v>284493.60712</v>
      </c>
      <c r="J35" s="151">
        <v>198034.85919999998</v>
      </c>
      <c r="K35" s="128">
        <v>306635.06023999996</v>
      </c>
      <c r="L35" s="128">
        <v>789163.52655999991</v>
      </c>
      <c r="M35" s="128">
        <v>1374365.3633900001</v>
      </c>
      <c r="N35" s="127">
        <v>240045.75511</v>
      </c>
      <c r="O35" s="128">
        <v>247704.79358</v>
      </c>
      <c r="P35" s="128">
        <f t="shared" si="1"/>
        <v>1862115.9120800002</v>
      </c>
    </row>
    <row r="36" spans="1:16" x14ac:dyDescent="0.25">
      <c r="A36" s="20"/>
      <c r="B36" s="17" t="s">
        <v>22</v>
      </c>
      <c r="C36" s="17"/>
      <c r="D36" s="21">
        <v>3586916.2769999998</v>
      </c>
      <c r="E36" s="127">
        <v>165789.97500000001</v>
      </c>
      <c r="F36" s="151">
        <v>170471.34599999999</v>
      </c>
      <c r="G36" s="151">
        <v>224649.34099999999</v>
      </c>
      <c r="H36" s="244">
        <v>560910.66200000001</v>
      </c>
      <c r="I36" s="151">
        <v>317483.49699999997</v>
      </c>
      <c r="J36" s="151">
        <v>232266.57199999999</v>
      </c>
      <c r="K36" s="128">
        <v>236450.796</v>
      </c>
      <c r="L36" s="128">
        <v>786200.86499999987</v>
      </c>
      <c r="M36" s="128">
        <v>1347111.5269999998</v>
      </c>
      <c r="N36" s="127">
        <v>253132.16</v>
      </c>
      <c r="O36" s="128">
        <v>210183.065</v>
      </c>
      <c r="P36" s="128">
        <f t="shared" si="1"/>
        <v>1810426.7519999996</v>
      </c>
    </row>
    <row r="37" spans="1:16" x14ac:dyDescent="0.25">
      <c r="A37" s="20"/>
      <c r="B37" s="17"/>
      <c r="C37" s="17"/>
      <c r="D37" s="21"/>
      <c r="E37" s="127"/>
      <c r="F37" s="151"/>
      <c r="G37" s="151"/>
      <c r="H37" s="244"/>
      <c r="I37" s="151"/>
      <c r="J37" s="151"/>
      <c r="K37" s="128"/>
      <c r="L37" s="128"/>
      <c r="M37" s="128"/>
      <c r="N37" s="127"/>
      <c r="O37" s="128"/>
      <c r="P37" s="128"/>
    </row>
    <row r="38" spans="1:16" ht="13" x14ac:dyDescent="0.3">
      <c r="A38" s="24" t="s">
        <v>61</v>
      </c>
      <c r="B38" s="25"/>
      <c r="C38" s="25"/>
      <c r="D38" s="26">
        <v>44552089.321999989</v>
      </c>
      <c r="E38" s="131">
        <v>4301718.4348475002</v>
      </c>
      <c r="F38" s="152">
        <v>3580659.4561104001</v>
      </c>
      <c r="G38" s="152">
        <v>3432347.1223383998</v>
      </c>
      <c r="H38" s="247">
        <v>11314725.013296304</v>
      </c>
      <c r="I38" s="152">
        <v>4319719.0370599991</v>
      </c>
      <c r="J38" s="152">
        <v>1107647.5965199997</v>
      </c>
      <c r="K38" s="132">
        <v>2249732.8012000006</v>
      </c>
      <c r="L38" s="132">
        <v>7677099.4347799979</v>
      </c>
      <c r="M38" s="132">
        <v>18991824.4480763</v>
      </c>
      <c r="N38" s="131">
        <v>3257323.1978100007</v>
      </c>
      <c r="O38" s="132">
        <v>2861965.6069799997</v>
      </c>
      <c r="P38" s="132">
        <f t="shared" ref="P38:P40" si="2">+SUM(M38:O38)</f>
        <v>25111113.252866302</v>
      </c>
    </row>
    <row r="39" spans="1:16" ht="13" x14ac:dyDescent="0.3">
      <c r="A39" s="24" t="s">
        <v>62</v>
      </c>
      <c r="B39" s="25"/>
      <c r="C39" s="25"/>
      <c r="D39" s="26">
        <v>51144327.880999997</v>
      </c>
      <c r="E39" s="131">
        <v>3421066.6387999994</v>
      </c>
      <c r="F39" s="152">
        <v>3540592.7270599999</v>
      </c>
      <c r="G39" s="152">
        <v>4776624.2509800009</v>
      </c>
      <c r="H39" s="247">
        <v>11738283.616840001</v>
      </c>
      <c r="I39" s="152">
        <v>4075772.7638599998</v>
      </c>
      <c r="J39" s="152">
        <v>3842763.8786499994</v>
      </c>
      <c r="K39" s="132">
        <v>4210476.1953999996</v>
      </c>
      <c r="L39" s="132">
        <v>12129012.837909998</v>
      </c>
      <c r="M39" s="132">
        <v>23867296.454750001</v>
      </c>
      <c r="N39" s="131">
        <v>4534336.9747400004</v>
      </c>
      <c r="O39" s="132">
        <v>5795273.0604800014</v>
      </c>
      <c r="P39" s="132">
        <f t="shared" si="2"/>
        <v>34196906.489969999</v>
      </c>
    </row>
    <row r="40" spans="1:16" ht="13" x14ac:dyDescent="0.3">
      <c r="A40" s="24" t="s">
        <v>23</v>
      </c>
      <c r="B40" s="25"/>
      <c r="C40" s="25"/>
      <c r="D40" s="26">
        <v>-6592238.5590000078</v>
      </c>
      <c r="E40" s="131">
        <v>880651.7960475008</v>
      </c>
      <c r="F40" s="152">
        <v>40066.729050400201</v>
      </c>
      <c r="G40" s="152">
        <v>-1344277.1286416012</v>
      </c>
      <c r="H40" s="247">
        <v>-423558.60354369693</v>
      </c>
      <c r="I40" s="152">
        <v>243946.27319999924</v>
      </c>
      <c r="J40" s="240">
        <v>-2735116.2821299997</v>
      </c>
      <c r="K40" s="164">
        <v>-1960743.394199999</v>
      </c>
      <c r="L40" s="164">
        <v>-4451913.4031300005</v>
      </c>
      <c r="M40" s="164">
        <v>-4875472.0066737011</v>
      </c>
      <c r="N40" s="256">
        <v>-1277013.7769299997</v>
      </c>
      <c r="O40" s="164">
        <v>-2933307.4535000017</v>
      </c>
      <c r="P40" s="132">
        <f t="shared" si="2"/>
        <v>-9085793.2371037025</v>
      </c>
    </row>
    <row r="41" spans="1:16" ht="13" x14ac:dyDescent="0.3">
      <c r="A41" s="27"/>
      <c r="B41" s="28"/>
      <c r="C41" s="28"/>
      <c r="D41" s="29"/>
      <c r="E41" s="133"/>
      <c r="F41" s="153"/>
      <c r="G41" s="153"/>
      <c r="H41" s="248"/>
      <c r="I41" s="153"/>
      <c r="J41" s="153"/>
      <c r="K41" s="134"/>
      <c r="L41" s="134"/>
      <c r="M41" s="134"/>
      <c r="N41" s="133"/>
      <c r="O41" s="134"/>
      <c r="P41" s="134"/>
    </row>
    <row r="42" spans="1:16" x14ac:dyDescent="0.25">
      <c r="A42" s="19" t="s">
        <v>24</v>
      </c>
      <c r="B42" s="17"/>
      <c r="C42" s="17"/>
      <c r="D42" s="18"/>
      <c r="E42" s="129"/>
      <c r="F42" s="45"/>
      <c r="G42" s="45"/>
      <c r="H42" s="246"/>
      <c r="I42" s="45"/>
      <c r="J42" s="45"/>
      <c r="K42" s="130"/>
      <c r="L42" s="130"/>
      <c r="M42" s="130"/>
      <c r="N42" s="129"/>
      <c r="O42" s="130"/>
      <c r="P42" s="130"/>
    </row>
    <row r="43" spans="1:16" x14ac:dyDescent="0.25">
      <c r="A43" s="19"/>
      <c r="B43" s="17"/>
      <c r="C43" s="17"/>
      <c r="D43" s="18"/>
      <c r="E43" s="129"/>
      <c r="F43" s="45"/>
      <c r="G43" s="45"/>
      <c r="H43" s="246"/>
      <c r="I43" s="45"/>
      <c r="J43" s="45"/>
      <c r="K43" s="130"/>
      <c r="L43" s="130"/>
      <c r="M43" s="130"/>
      <c r="N43" s="129"/>
      <c r="O43" s="130"/>
      <c r="P43" s="130"/>
    </row>
    <row r="44" spans="1:16" x14ac:dyDescent="0.25">
      <c r="A44" s="20" t="s">
        <v>25</v>
      </c>
      <c r="B44" s="17"/>
      <c r="C44" s="17"/>
      <c r="D44" s="21">
        <v>-2583718.7420000006</v>
      </c>
      <c r="E44" s="117">
        <v>2242058.9138974994</v>
      </c>
      <c r="F44" s="154">
        <v>-81325.041129600024</v>
      </c>
      <c r="G44" s="154">
        <v>-1473501.7276416</v>
      </c>
      <c r="H44" s="21">
        <v>687232.14512629958</v>
      </c>
      <c r="I44" s="154">
        <v>538300.90015999984</v>
      </c>
      <c r="J44" s="154">
        <v>-569143.99854000041</v>
      </c>
      <c r="K44" s="118">
        <v>224679.23940000002</v>
      </c>
      <c r="L44" s="118">
        <v>193836.14101999922</v>
      </c>
      <c r="M44" s="118">
        <v>881068.78614629922</v>
      </c>
      <c r="N44" s="117">
        <v>-858819.58867999981</v>
      </c>
      <c r="O44" s="118">
        <v>-2525837.4862000002</v>
      </c>
      <c r="P44" s="128">
        <f t="shared" ref="P44:P57" si="3">+SUM(M44:O44)</f>
        <v>-2503588.2887337008</v>
      </c>
    </row>
    <row r="45" spans="1:16" x14ac:dyDescent="0.25">
      <c r="A45" s="20" t="s">
        <v>26</v>
      </c>
      <c r="B45" s="17"/>
      <c r="C45" s="17"/>
      <c r="D45" s="21">
        <v>524985.01699999999</v>
      </c>
      <c r="E45" s="117">
        <v>-297293.22968700004</v>
      </c>
      <c r="F45" s="154">
        <v>-11107.116620000001</v>
      </c>
      <c r="G45" s="154">
        <v>-127237.67677999998</v>
      </c>
      <c r="H45" s="21">
        <v>-435638.02308700001</v>
      </c>
      <c r="I45" s="154">
        <v>-2171.9175399999949</v>
      </c>
      <c r="J45" s="154">
        <v>37696.930439999996</v>
      </c>
      <c r="K45" s="118">
        <v>-21983.055359999998</v>
      </c>
      <c r="L45" s="118">
        <v>13541.957539999974</v>
      </c>
      <c r="M45" s="118">
        <v>-422096.06554700003</v>
      </c>
      <c r="N45" s="117">
        <v>103266.36222999998</v>
      </c>
      <c r="O45" s="118">
        <v>259724.31433999998</v>
      </c>
      <c r="P45" s="128">
        <f t="shared" si="3"/>
        <v>-59105.388977000082</v>
      </c>
    </row>
    <row r="46" spans="1:16" x14ac:dyDescent="0.25">
      <c r="A46" s="20"/>
      <c r="B46" s="17" t="s">
        <v>27</v>
      </c>
      <c r="C46" s="17"/>
      <c r="D46" s="21">
        <v>1291301.8319999999</v>
      </c>
      <c r="E46" s="117">
        <v>47078.300999999999</v>
      </c>
      <c r="F46" s="154">
        <v>70504.195099999997</v>
      </c>
      <c r="G46" s="154">
        <v>59775.941140000003</v>
      </c>
      <c r="H46" s="21">
        <v>177358.43724</v>
      </c>
      <c r="I46" s="154">
        <v>76467.326000000001</v>
      </c>
      <c r="J46" s="154">
        <v>100457.219</v>
      </c>
      <c r="K46" s="118">
        <v>73772.467600000004</v>
      </c>
      <c r="L46" s="118">
        <v>250697.01259999999</v>
      </c>
      <c r="M46" s="118">
        <v>428055.44984000002</v>
      </c>
      <c r="N46" s="117">
        <v>159385.08911999999</v>
      </c>
      <c r="O46" s="118">
        <v>324062.75693999999</v>
      </c>
      <c r="P46" s="128">
        <f t="shared" si="3"/>
        <v>911503.29590000003</v>
      </c>
    </row>
    <row r="47" spans="1:16" x14ac:dyDescent="0.25">
      <c r="A47" s="20"/>
      <c r="B47" s="17" t="s">
        <v>28</v>
      </c>
      <c r="C47" s="17"/>
      <c r="D47" s="21">
        <v>766316.81499999994</v>
      </c>
      <c r="E47" s="117">
        <v>344371.53068700002</v>
      </c>
      <c r="F47" s="154">
        <v>81611.311719999998</v>
      </c>
      <c r="G47" s="154">
        <v>187013.61791999999</v>
      </c>
      <c r="H47" s="21">
        <v>612996.46032700001</v>
      </c>
      <c r="I47" s="154">
        <v>78639.243539999996</v>
      </c>
      <c r="J47" s="154">
        <v>62760.288560000001</v>
      </c>
      <c r="K47" s="118">
        <v>95755.522960000002</v>
      </c>
      <c r="L47" s="118">
        <v>237155.05506000001</v>
      </c>
      <c r="M47" s="118">
        <v>850151.51538700005</v>
      </c>
      <c r="N47" s="117">
        <v>56118.726890000005</v>
      </c>
      <c r="O47" s="118">
        <v>64338.442599999995</v>
      </c>
      <c r="P47" s="128">
        <f t="shared" si="3"/>
        <v>970608.68487700005</v>
      </c>
    </row>
    <row r="48" spans="1:16" x14ac:dyDescent="0.25">
      <c r="A48" s="20" t="s">
        <v>29</v>
      </c>
      <c r="B48" s="17"/>
      <c r="C48" s="17"/>
      <c r="D48" s="21">
        <v>-3727412.8200000003</v>
      </c>
      <c r="E48" s="117">
        <v>2467283.5153364995</v>
      </c>
      <c r="F48" s="154">
        <v>-235673.64692959999</v>
      </c>
      <c r="G48" s="154">
        <v>-1318127.1497815999</v>
      </c>
      <c r="H48" s="21">
        <v>913482.71862529963</v>
      </c>
      <c r="I48" s="154">
        <v>-592838.76256000018</v>
      </c>
      <c r="J48" s="154">
        <v>378995.03942999995</v>
      </c>
      <c r="K48" s="118">
        <v>115334.23711999995</v>
      </c>
      <c r="L48" s="118">
        <v>-98509.486010000575</v>
      </c>
      <c r="M48" s="118">
        <v>814973.23261529952</v>
      </c>
      <c r="N48" s="117">
        <v>-1449933.27682</v>
      </c>
      <c r="O48" s="118">
        <v>-1945730.42924</v>
      </c>
      <c r="P48" s="128">
        <f t="shared" si="3"/>
        <v>-2580690.4734447002</v>
      </c>
    </row>
    <row r="49" spans="1:16" x14ac:dyDescent="0.25">
      <c r="A49" s="20"/>
      <c r="B49" s="17" t="s">
        <v>30</v>
      </c>
      <c r="C49" s="17"/>
      <c r="D49" s="21">
        <v>4389340.7549999999</v>
      </c>
      <c r="E49" s="117">
        <v>8805351.0341999996</v>
      </c>
      <c r="F49" s="154">
        <v>172233.14468000003</v>
      </c>
      <c r="G49" s="154">
        <v>-1149804.0745399999</v>
      </c>
      <c r="H49" s="21">
        <v>7827780.1043400001</v>
      </c>
      <c r="I49" s="154">
        <v>1216074.2983799998</v>
      </c>
      <c r="J49" s="154">
        <v>492438.62639999995</v>
      </c>
      <c r="K49" s="118">
        <v>241595.06531999994</v>
      </c>
      <c r="L49" s="118">
        <v>1950107.9900999996</v>
      </c>
      <c r="M49" s="118">
        <v>9777888.0944400001</v>
      </c>
      <c r="N49" s="117">
        <v>-1416877.514</v>
      </c>
      <c r="O49" s="118">
        <v>-1006710.8255800001</v>
      </c>
      <c r="P49" s="128">
        <f t="shared" si="3"/>
        <v>7354299.7548599998</v>
      </c>
    </row>
    <row r="50" spans="1:16" x14ac:dyDescent="0.25">
      <c r="A50" s="20"/>
      <c r="B50" s="17" t="s">
        <v>31</v>
      </c>
      <c r="C50" s="17"/>
      <c r="D50" s="21">
        <v>8116753.5750000002</v>
      </c>
      <c r="E50" s="117">
        <v>6338067.5188635001</v>
      </c>
      <c r="F50" s="154">
        <v>407906.79160960001</v>
      </c>
      <c r="G50" s="154">
        <v>168323.07524159999</v>
      </c>
      <c r="H50" s="21">
        <v>6914297.3857147004</v>
      </c>
      <c r="I50" s="154">
        <v>1808913.06094</v>
      </c>
      <c r="J50" s="154">
        <v>113443.58696999999</v>
      </c>
      <c r="K50" s="118">
        <v>126260.82819999999</v>
      </c>
      <c r="L50" s="118">
        <v>2048617.4761100002</v>
      </c>
      <c r="M50" s="118">
        <v>8962914.8618247006</v>
      </c>
      <c r="N50" s="117">
        <v>33055.762819999996</v>
      </c>
      <c r="O50" s="118">
        <v>939019.60366000002</v>
      </c>
      <c r="P50" s="128">
        <f t="shared" si="3"/>
        <v>9934990.2283047009</v>
      </c>
    </row>
    <row r="51" spans="1:16" x14ac:dyDescent="0.25">
      <c r="A51" s="20" t="s">
        <v>32</v>
      </c>
      <c r="B51" s="17"/>
      <c r="C51" s="17"/>
      <c r="D51" s="21">
        <v>0</v>
      </c>
      <c r="E51" s="117">
        <v>-1819.1802499999758</v>
      </c>
      <c r="F51" s="154">
        <v>-726.32822000002488</v>
      </c>
      <c r="G51" s="154">
        <v>-8296.4888400000054</v>
      </c>
      <c r="H51" s="21">
        <v>-10841.997310000006</v>
      </c>
      <c r="I51" s="154">
        <v>-1248.4708399999654</v>
      </c>
      <c r="J51" s="154">
        <v>1054.4503399997484</v>
      </c>
      <c r="K51" s="118">
        <v>14212.876720000058</v>
      </c>
      <c r="L51" s="118">
        <v>14018.856219999841</v>
      </c>
      <c r="M51" s="118">
        <v>3176.8589099998353</v>
      </c>
      <c r="N51" s="117">
        <v>2986.4295299999649</v>
      </c>
      <c r="O51" s="118">
        <v>15432.478280000039</v>
      </c>
      <c r="P51" s="128">
        <f t="shared" si="3"/>
        <v>21595.76671999984</v>
      </c>
    </row>
    <row r="52" spans="1:16" x14ac:dyDescent="0.25">
      <c r="A52" s="20" t="s">
        <v>33</v>
      </c>
      <c r="B52" s="17"/>
      <c r="C52" s="17"/>
      <c r="D52" s="21">
        <v>618709.06099999999</v>
      </c>
      <c r="E52" s="117">
        <v>73887.808497999955</v>
      </c>
      <c r="F52" s="154">
        <v>166182.05063999997</v>
      </c>
      <c r="G52" s="154">
        <v>-19840.412239999998</v>
      </c>
      <c r="H52" s="21">
        <v>220229.44689799994</v>
      </c>
      <c r="I52" s="154">
        <v>1134560.0511</v>
      </c>
      <c r="J52" s="154">
        <v>-986890.41875000007</v>
      </c>
      <c r="K52" s="118">
        <v>117115.18092</v>
      </c>
      <c r="L52" s="118">
        <v>264784.81326999998</v>
      </c>
      <c r="M52" s="118">
        <v>485014.76016799989</v>
      </c>
      <c r="N52" s="117">
        <v>484860.89637999999</v>
      </c>
      <c r="O52" s="118">
        <v>-855263.84958000004</v>
      </c>
      <c r="P52" s="128">
        <f t="shared" si="3"/>
        <v>114611.8069679999</v>
      </c>
    </row>
    <row r="53" spans="1:16" x14ac:dyDescent="0.25">
      <c r="A53" s="35" t="s">
        <v>90</v>
      </c>
      <c r="B53" s="33"/>
      <c r="C53" s="33"/>
      <c r="D53" s="21">
        <v>0</v>
      </c>
      <c r="E53" s="117">
        <v>0</v>
      </c>
      <c r="F53" s="154">
        <v>0</v>
      </c>
      <c r="G53" s="154">
        <v>0</v>
      </c>
      <c r="H53" s="21">
        <v>0</v>
      </c>
      <c r="I53" s="154">
        <v>0</v>
      </c>
      <c r="J53" s="154">
        <v>0</v>
      </c>
      <c r="K53" s="118">
        <v>0</v>
      </c>
      <c r="L53" s="118">
        <v>0</v>
      </c>
      <c r="M53" s="118">
        <v>0</v>
      </c>
      <c r="N53" s="117">
        <v>0</v>
      </c>
      <c r="O53" s="118">
        <v>0</v>
      </c>
      <c r="P53" s="128">
        <f t="shared" si="3"/>
        <v>0</v>
      </c>
    </row>
    <row r="54" spans="1:16" x14ac:dyDescent="0.25">
      <c r="A54" s="35"/>
      <c r="B54" s="33" t="s">
        <v>34</v>
      </c>
      <c r="C54" s="33"/>
      <c r="D54" s="21">
        <v>0</v>
      </c>
      <c r="E54" s="117">
        <v>0</v>
      </c>
      <c r="F54" s="154">
        <v>0</v>
      </c>
      <c r="G54" s="154">
        <v>0</v>
      </c>
      <c r="H54" s="21">
        <v>0</v>
      </c>
      <c r="I54" s="154">
        <v>0</v>
      </c>
      <c r="J54" s="154">
        <v>0</v>
      </c>
      <c r="K54" s="118">
        <v>0</v>
      </c>
      <c r="L54" s="118">
        <v>0</v>
      </c>
      <c r="M54" s="118">
        <v>0</v>
      </c>
      <c r="N54" s="117">
        <v>0</v>
      </c>
      <c r="O54" s="118">
        <v>0</v>
      </c>
      <c r="P54" s="128">
        <f t="shared" si="3"/>
        <v>0</v>
      </c>
    </row>
    <row r="55" spans="1:16" x14ac:dyDescent="0.25">
      <c r="A55" s="35"/>
      <c r="B55" s="33" t="s">
        <v>35</v>
      </c>
      <c r="C55" s="33"/>
      <c r="D55" s="21">
        <v>0</v>
      </c>
      <c r="E55" s="117">
        <v>0</v>
      </c>
      <c r="F55" s="154">
        <v>0</v>
      </c>
      <c r="G55" s="154">
        <v>0</v>
      </c>
      <c r="H55" s="21">
        <v>0</v>
      </c>
      <c r="I55" s="154">
        <v>0</v>
      </c>
      <c r="J55" s="154">
        <v>0</v>
      </c>
      <c r="K55" s="118">
        <v>0</v>
      </c>
      <c r="L55" s="118">
        <v>0</v>
      </c>
      <c r="M55" s="118">
        <v>0</v>
      </c>
      <c r="N55" s="117">
        <v>0</v>
      </c>
      <c r="O55" s="118">
        <v>0</v>
      </c>
      <c r="P55" s="128">
        <f t="shared" si="3"/>
        <v>0</v>
      </c>
    </row>
    <row r="56" spans="1:16" x14ac:dyDescent="0.25">
      <c r="A56" s="82" t="s">
        <v>91</v>
      </c>
      <c r="B56" s="33"/>
      <c r="C56" s="33"/>
      <c r="D56" s="21">
        <v>0</v>
      </c>
      <c r="E56" s="117">
        <v>0</v>
      </c>
      <c r="F56" s="154">
        <v>0</v>
      </c>
      <c r="G56" s="154">
        <v>0</v>
      </c>
      <c r="H56" s="21">
        <v>0</v>
      </c>
      <c r="I56" s="154">
        <v>0</v>
      </c>
      <c r="J56" s="154">
        <v>0</v>
      </c>
      <c r="K56" s="118">
        <v>0</v>
      </c>
      <c r="L56" s="118">
        <v>0</v>
      </c>
      <c r="M56" s="118">
        <v>0</v>
      </c>
      <c r="N56" s="117">
        <v>0</v>
      </c>
      <c r="O56" s="118">
        <v>0</v>
      </c>
      <c r="P56" s="128">
        <f t="shared" si="3"/>
        <v>0</v>
      </c>
    </row>
    <row r="57" spans="1:16" x14ac:dyDescent="0.25">
      <c r="A57" s="20" t="s">
        <v>36</v>
      </c>
      <c r="B57" s="17"/>
      <c r="C57" s="17"/>
      <c r="D57" s="21">
        <v>0</v>
      </c>
      <c r="E57" s="117">
        <v>0</v>
      </c>
      <c r="F57" s="154">
        <v>0</v>
      </c>
      <c r="G57" s="154">
        <v>0</v>
      </c>
      <c r="H57" s="21">
        <v>0</v>
      </c>
      <c r="I57" s="154">
        <v>0</v>
      </c>
      <c r="J57" s="154">
        <v>0</v>
      </c>
      <c r="K57" s="118">
        <v>0</v>
      </c>
      <c r="L57" s="118">
        <v>0</v>
      </c>
      <c r="M57" s="118">
        <v>0</v>
      </c>
      <c r="N57" s="117">
        <v>0</v>
      </c>
      <c r="O57" s="118">
        <v>0</v>
      </c>
      <c r="P57" s="128">
        <f t="shared" si="3"/>
        <v>0</v>
      </c>
    </row>
    <row r="58" spans="1:16" x14ac:dyDescent="0.25">
      <c r="A58" s="20"/>
      <c r="B58" s="17"/>
      <c r="C58" s="17"/>
      <c r="D58" s="21"/>
      <c r="E58" s="127"/>
      <c r="F58" s="151"/>
      <c r="G58" s="151"/>
      <c r="H58" s="244"/>
      <c r="I58" s="151"/>
      <c r="J58" s="151"/>
      <c r="K58" s="128"/>
      <c r="L58" s="128"/>
      <c r="M58" s="128"/>
      <c r="N58" s="127"/>
      <c r="O58" s="128"/>
      <c r="P58" s="128"/>
    </row>
    <row r="59" spans="1:16" x14ac:dyDescent="0.25">
      <c r="A59" s="20" t="s">
        <v>37</v>
      </c>
      <c r="B59" s="17"/>
      <c r="C59" s="17"/>
      <c r="D59" s="21">
        <v>4008519.8170000007</v>
      </c>
      <c r="E59" s="117">
        <v>1361407.1178499998</v>
      </c>
      <c r="F59" s="154">
        <v>-121391.77017999999</v>
      </c>
      <c r="G59" s="154">
        <v>-129224.599</v>
      </c>
      <c r="H59" s="21">
        <v>1110790.7486700001</v>
      </c>
      <c r="I59" s="154">
        <v>294354.62696000002</v>
      </c>
      <c r="J59" s="154">
        <v>2165972.2835899997</v>
      </c>
      <c r="K59" s="118">
        <v>2185422.6335999998</v>
      </c>
      <c r="L59" s="118">
        <v>4645749.5441500004</v>
      </c>
      <c r="M59" s="118">
        <v>5756540.292820001</v>
      </c>
      <c r="N59" s="117">
        <v>418194.18825000001</v>
      </c>
      <c r="O59" s="118">
        <v>407469.9672999999</v>
      </c>
      <c r="P59" s="128">
        <f t="shared" ref="P59:P70" si="4">+SUM(M59:O59)</f>
        <v>6582204.4483700003</v>
      </c>
    </row>
    <row r="60" spans="1:16" x14ac:dyDescent="0.25">
      <c r="A60" s="20" t="s">
        <v>38</v>
      </c>
      <c r="B60" s="17"/>
      <c r="C60" s="17"/>
      <c r="D60" s="21">
        <v>-946942.80500000005</v>
      </c>
      <c r="E60" s="117">
        <v>2562127.1842499999</v>
      </c>
      <c r="F60" s="154">
        <v>-29440.18218</v>
      </c>
      <c r="G60" s="154">
        <v>-12900.41516</v>
      </c>
      <c r="H60" s="21">
        <v>2519786.5869100001</v>
      </c>
      <c r="I60" s="154">
        <v>-4044.5280400000001</v>
      </c>
      <c r="J60" s="154">
        <v>1649809.2435899999</v>
      </c>
      <c r="K60" s="118">
        <v>-17272.556400000001</v>
      </c>
      <c r="L60" s="118">
        <v>1628492.1591499997</v>
      </c>
      <c r="M60" s="118">
        <v>4148278.7460600003</v>
      </c>
      <c r="N60" s="117">
        <v>-1584.79475</v>
      </c>
      <c r="O60" s="118">
        <v>-864771.84169999999</v>
      </c>
      <c r="P60" s="128">
        <f t="shared" si="4"/>
        <v>3281922.1096100006</v>
      </c>
    </row>
    <row r="61" spans="1:16" x14ac:dyDescent="0.25">
      <c r="A61" s="20"/>
      <c r="B61" s="17" t="s">
        <v>39</v>
      </c>
      <c r="C61" s="17"/>
      <c r="D61" s="21">
        <v>169978.63399999999</v>
      </c>
      <c r="E61" s="117">
        <v>2977166.4808499999</v>
      </c>
      <c r="F61" s="154">
        <v>0</v>
      </c>
      <c r="G61" s="154">
        <v>0</v>
      </c>
      <c r="H61" s="21">
        <v>2977166.4808499999</v>
      </c>
      <c r="I61" s="154">
        <v>964.24</v>
      </c>
      <c r="J61" s="154">
        <v>1655284.7711399999</v>
      </c>
      <c r="K61" s="118">
        <v>1371.4829999999999</v>
      </c>
      <c r="L61" s="118">
        <v>1657620.4941399998</v>
      </c>
      <c r="M61" s="118">
        <v>4634786.97499</v>
      </c>
      <c r="N61" s="117">
        <v>0</v>
      </c>
      <c r="O61" s="118">
        <v>4587.1480000000001</v>
      </c>
      <c r="P61" s="128">
        <f t="shared" si="4"/>
        <v>4639374.1229900001</v>
      </c>
    </row>
    <row r="62" spans="1:16" x14ac:dyDescent="0.25">
      <c r="A62" s="20"/>
      <c r="B62" s="17"/>
      <c r="C62" s="17" t="s">
        <v>40</v>
      </c>
      <c r="D62" s="21"/>
      <c r="E62" s="117">
        <v>2977166.4808499999</v>
      </c>
      <c r="F62" s="154">
        <v>0</v>
      </c>
      <c r="G62" s="154">
        <v>0</v>
      </c>
      <c r="H62" s="21">
        <v>2977166.4808499999</v>
      </c>
      <c r="I62" s="154">
        <v>0</v>
      </c>
      <c r="J62" s="154">
        <v>1655284.7711399999</v>
      </c>
      <c r="K62" s="118">
        <v>0</v>
      </c>
      <c r="L62" s="118">
        <v>1655284.7711399999</v>
      </c>
      <c r="M62" s="118">
        <v>4632451.2519899998</v>
      </c>
      <c r="N62" s="117">
        <v>0</v>
      </c>
      <c r="O62" s="118">
        <v>0</v>
      </c>
      <c r="P62" s="128">
        <f t="shared" si="4"/>
        <v>4632451.2519899998</v>
      </c>
    </row>
    <row r="63" spans="1:16" x14ac:dyDescent="0.25">
      <c r="A63" s="20"/>
      <c r="B63" s="17"/>
      <c r="C63" s="17" t="s">
        <v>41</v>
      </c>
      <c r="D63" s="21"/>
      <c r="E63" s="117">
        <v>0</v>
      </c>
      <c r="F63" s="154">
        <v>0</v>
      </c>
      <c r="G63" s="154">
        <v>0</v>
      </c>
      <c r="H63" s="21">
        <v>0</v>
      </c>
      <c r="I63" s="154">
        <v>964.24</v>
      </c>
      <c r="J63" s="154">
        <v>0</v>
      </c>
      <c r="K63" s="118">
        <v>1371.4829999999999</v>
      </c>
      <c r="L63" s="118">
        <v>2335.7229999999981</v>
      </c>
      <c r="M63" s="118">
        <v>2335.723000000231</v>
      </c>
      <c r="N63" s="117">
        <v>0</v>
      </c>
      <c r="O63" s="118">
        <v>4587.1480000000001</v>
      </c>
      <c r="P63" s="128">
        <f t="shared" si="4"/>
        <v>6922.8710000002311</v>
      </c>
    </row>
    <row r="64" spans="1:16" x14ac:dyDescent="0.25">
      <c r="A64" s="20"/>
      <c r="B64" s="17" t="s">
        <v>42</v>
      </c>
      <c r="C64" s="17"/>
      <c r="D64" s="21">
        <v>1116921.439</v>
      </c>
      <c r="E64" s="117">
        <v>415039.29659999994</v>
      </c>
      <c r="F64" s="154">
        <v>29440.18218</v>
      </c>
      <c r="G64" s="154">
        <v>12900.41516</v>
      </c>
      <c r="H64" s="21">
        <v>457379.89393999992</v>
      </c>
      <c r="I64" s="154">
        <v>5008.7680399999999</v>
      </c>
      <c r="J64" s="154">
        <v>5475.5275499999998</v>
      </c>
      <c r="K64" s="118">
        <v>18644.039400000001</v>
      </c>
      <c r="L64" s="118">
        <v>29128.334990000003</v>
      </c>
      <c r="M64" s="118">
        <v>486508.22892999992</v>
      </c>
      <c r="N64" s="117">
        <v>1584.79475</v>
      </c>
      <c r="O64" s="118">
        <v>869358.98970000003</v>
      </c>
      <c r="P64" s="128">
        <f t="shared" si="4"/>
        <v>1357452.0133799999</v>
      </c>
    </row>
    <row r="65" spans="1:19" x14ac:dyDescent="0.25">
      <c r="A65" s="20" t="s">
        <v>43</v>
      </c>
      <c r="B65" s="17"/>
      <c r="C65" s="17"/>
      <c r="D65" s="21">
        <v>5387885.4790000003</v>
      </c>
      <c r="E65" s="117">
        <v>-1164268.8954</v>
      </c>
      <c r="F65" s="154">
        <v>-59895.031999999999</v>
      </c>
      <c r="G65" s="154">
        <v>-82190.687839999999</v>
      </c>
      <c r="H65" s="21">
        <v>-1306354.61524</v>
      </c>
      <c r="I65" s="154">
        <v>331518.75900000002</v>
      </c>
      <c r="J65" s="154">
        <v>550111.49099999992</v>
      </c>
      <c r="K65" s="118">
        <v>2238036.6510000001</v>
      </c>
      <c r="L65" s="118">
        <v>3119666.9010000005</v>
      </c>
      <c r="M65" s="118">
        <v>1813312.2857600003</v>
      </c>
      <c r="N65" s="117">
        <v>454750.97100000002</v>
      </c>
      <c r="O65" s="118">
        <v>1310641.5929999999</v>
      </c>
      <c r="P65" s="128">
        <f t="shared" si="4"/>
        <v>3578704.8497600001</v>
      </c>
    </row>
    <row r="66" spans="1:19" x14ac:dyDescent="0.25">
      <c r="A66" s="20"/>
      <c r="B66" s="17" t="s">
        <v>39</v>
      </c>
      <c r="C66" s="17"/>
      <c r="D66" s="21">
        <v>6130000</v>
      </c>
      <c r="E66" s="117">
        <v>0</v>
      </c>
      <c r="F66" s="154">
        <v>0</v>
      </c>
      <c r="G66" s="154">
        <v>0</v>
      </c>
      <c r="H66" s="21">
        <v>0</v>
      </c>
      <c r="I66" s="154">
        <v>440023.66800000001</v>
      </c>
      <c r="J66" s="154">
        <v>561114.74899999995</v>
      </c>
      <c r="K66" s="118">
        <v>5339834.1660000002</v>
      </c>
      <c r="L66" s="118">
        <v>6340972.5830000006</v>
      </c>
      <c r="M66" s="118">
        <v>6340972.5830000006</v>
      </c>
      <c r="N66" s="117">
        <v>1247712.98</v>
      </c>
      <c r="O66" s="118">
        <v>1903276.524</v>
      </c>
      <c r="P66" s="128">
        <f t="shared" si="4"/>
        <v>9491962.0870000012</v>
      </c>
    </row>
    <row r="67" spans="1:19" x14ac:dyDescent="0.25">
      <c r="A67" s="20"/>
      <c r="B67" s="17"/>
      <c r="C67" s="17" t="s">
        <v>40</v>
      </c>
      <c r="D67" s="21"/>
      <c r="E67" s="117">
        <v>0</v>
      </c>
      <c r="F67" s="154">
        <v>0</v>
      </c>
      <c r="G67" s="154">
        <v>0</v>
      </c>
      <c r="H67" s="21">
        <v>0</v>
      </c>
      <c r="I67" s="154">
        <v>440023.66800000001</v>
      </c>
      <c r="J67" s="154">
        <v>561114.74899999995</v>
      </c>
      <c r="K67" s="118">
        <v>5339834.1660000002</v>
      </c>
      <c r="L67" s="118">
        <v>6340972.5830000006</v>
      </c>
      <c r="M67" s="118">
        <v>6340972.5830000006</v>
      </c>
      <c r="N67" s="117">
        <v>1247712.98</v>
      </c>
      <c r="O67" s="118">
        <v>1903276.524</v>
      </c>
      <c r="P67" s="128">
        <f t="shared" si="4"/>
        <v>9491962.0870000012</v>
      </c>
    </row>
    <row r="68" spans="1:19" x14ac:dyDescent="0.25">
      <c r="A68" s="20"/>
      <c r="B68" s="17"/>
      <c r="C68" s="17" t="s">
        <v>41</v>
      </c>
      <c r="D68" s="21"/>
      <c r="E68" s="117">
        <v>0</v>
      </c>
      <c r="F68" s="154">
        <v>0</v>
      </c>
      <c r="G68" s="154">
        <v>0</v>
      </c>
      <c r="H68" s="21">
        <v>0</v>
      </c>
      <c r="I68" s="154">
        <v>0</v>
      </c>
      <c r="J68" s="154">
        <v>0</v>
      </c>
      <c r="K68" s="118">
        <v>0</v>
      </c>
      <c r="L68" s="118">
        <v>0</v>
      </c>
      <c r="M68" s="118">
        <v>0</v>
      </c>
      <c r="N68" s="117">
        <v>0</v>
      </c>
      <c r="O68" s="118">
        <v>0</v>
      </c>
      <c r="P68" s="128">
        <f t="shared" si="4"/>
        <v>0</v>
      </c>
    </row>
    <row r="69" spans="1:19" x14ac:dyDescent="0.25">
      <c r="A69" s="20"/>
      <c r="B69" s="17" t="s">
        <v>42</v>
      </c>
      <c r="C69" s="17"/>
      <c r="D69" s="21">
        <v>742114.52099999995</v>
      </c>
      <c r="E69" s="117">
        <v>1164268.8954</v>
      </c>
      <c r="F69" s="154">
        <v>59895.031999999999</v>
      </c>
      <c r="G69" s="154">
        <v>82190.687839999999</v>
      </c>
      <c r="H69" s="21">
        <v>1306354.61524</v>
      </c>
      <c r="I69" s="154">
        <v>108504.909</v>
      </c>
      <c r="J69" s="154">
        <v>11003.258</v>
      </c>
      <c r="K69" s="118">
        <v>3101797.5150000001</v>
      </c>
      <c r="L69" s="118">
        <v>3221305.682</v>
      </c>
      <c r="M69" s="118">
        <v>4527660.2972400002</v>
      </c>
      <c r="N69" s="117">
        <v>792962.00899999996</v>
      </c>
      <c r="O69" s="118">
        <v>592634.93099999998</v>
      </c>
      <c r="P69" s="128">
        <f t="shared" si="4"/>
        <v>5913257.2372399997</v>
      </c>
    </row>
    <row r="70" spans="1:19" x14ac:dyDescent="0.25">
      <c r="A70" s="20" t="s">
        <v>44</v>
      </c>
      <c r="B70" s="17"/>
      <c r="C70" s="17"/>
      <c r="D70" s="21">
        <v>-432422.85700000002</v>
      </c>
      <c r="E70" s="117">
        <v>-36451.171000000002</v>
      </c>
      <c r="F70" s="154">
        <v>-32056.556</v>
      </c>
      <c r="G70" s="154">
        <v>-34133.495999999999</v>
      </c>
      <c r="H70" s="21">
        <v>-102641.223</v>
      </c>
      <c r="I70" s="154">
        <v>-33119.603999999999</v>
      </c>
      <c r="J70" s="154">
        <v>-33948.451000000001</v>
      </c>
      <c r="K70" s="118">
        <v>-35341.461000000003</v>
      </c>
      <c r="L70" s="118">
        <v>-102409.516</v>
      </c>
      <c r="M70" s="118">
        <v>-205050.739</v>
      </c>
      <c r="N70" s="117">
        <v>-34971.987999999998</v>
      </c>
      <c r="O70" s="118">
        <v>-38399.784</v>
      </c>
      <c r="P70" s="128">
        <f t="shared" si="4"/>
        <v>-278422.511</v>
      </c>
    </row>
    <row r="71" spans="1:19" x14ac:dyDescent="0.25">
      <c r="A71" s="20"/>
      <c r="B71" s="17"/>
      <c r="C71" s="17"/>
      <c r="D71" s="21"/>
      <c r="E71" s="127"/>
      <c r="F71" s="151"/>
      <c r="G71" s="151"/>
      <c r="H71" s="244"/>
      <c r="I71" s="151"/>
      <c r="J71" s="151"/>
      <c r="K71" s="128"/>
      <c r="L71" s="128"/>
      <c r="M71" s="128"/>
      <c r="N71" s="127"/>
      <c r="O71" s="128"/>
      <c r="P71" s="128"/>
    </row>
    <row r="72" spans="1:19" ht="13" x14ac:dyDescent="0.3">
      <c r="A72" s="24" t="s">
        <v>45</v>
      </c>
      <c r="B72" s="25"/>
      <c r="C72" s="25"/>
      <c r="D72" s="26">
        <v>-6592238.5590000013</v>
      </c>
      <c r="E72" s="131">
        <v>880651.79604749964</v>
      </c>
      <c r="F72" s="152">
        <v>40066.729050399968</v>
      </c>
      <c r="G72" s="152">
        <v>-1344277.1286416</v>
      </c>
      <c r="H72" s="247">
        <v>-423558.60354370053</v>
      </c>
      <c r="I72" s="152">
        <v>243946.27319999982</v>
      </c>
      <c r="J72" s="152">
        <v>-2735116.2821300002</v>
      </c>
      <c r="K72" s="132">
        <v>-1960743.3941999997</v>
      </c>
      <c r="L72" s="132">
        <v>-4451913.4031300014</v>
      </c>
      <c r="M72" s="132">
        <v>-4875471.506673702</v>
      </c>
      <c r="N72" s="131">
        <v>-1277013.7769299997</v>
      </c>
      <c r="O72" s="132">
        <v>-2933307.4534999998</v>
      </c>
      <c r="P72" s="132">
        <f t="shared" ref="P72" si="5">+SUM(M72:O72)</f>
        <v>-9085792.7371037006</v>
      </c>
    </row>
    <row r="73" spans="1:19" x14ac:dyDescent="0.25">
      <c r="A73" s="30"/>
      <c r="B73" s="31"/>
      <c r="C73" s="31"/>
      <c r="D73" s="32"/>
      <c r="E73" s="133"/>
      <c r="F73" s="153"/>
      <c r="G73" s="153"/>
      <c r="H73" s="248"/>
      <c r="I73" s="153"/>
      <c r="J73" s="153"/>
      <c r="K73" s="134"/>
      <c r="L73" s="134"/>
      <c r="M73" s="134"/>
      <c r="N73" s="133"/>
      <c r="O73" s="134"/>
      <c r="P73" s="32"/>
    </row>
    <row r="74" spans="1:19" s="40" customFormat="1" ht="12.75" customHeight="1" x14ac:dyDescent="0.25">
      <c r="A74" s="17" t="s">
        <v>46</v>
      </c>
      <c r="B74" s="37" t="s">
        <v>49</v>
      </c>
      <c r="C74" s="37"/>
      <c r="D74" s="43"/>
      <c r="E74" s="44"/>
      <c r="F74" s="44"/>
      <c r="G74" s="44"/>
      <c r="H74" s="44"/>
      <c r="I74" s="44"/>
      <c r="J74" s="44"/>
      <c r="K74" s="45"/>
      <c r="L74" s="44"/>
      <c r="M74" s="44"/>
      <c r="N74" s="44"/>
      <c r="O74" s="44"/>
      <c r="P74" s="45"/>
      <c r="Q74" s="45"/>
      <c r="R74" s="45"/>
      <c r="S74" s="39"/>
    </row>
    <row r="75" spans="1:19" s="40" customFormat="1" ht="12.75" customHeight="1" x14ac:dyDescent="0.25">
      <c r="A75" s="36" t="s">
        <v>47</v>
      </c>
      <c r="B75" s="42" t="s">
        <v>63</v>
      </c>
      <c r="C75" s="42"/>
      <c r="D75" s="42"/>
      <c r="E75" s="42"/>
      <c r="F75" s="42"/>
      <c r="G75" s="42"/>
      <c r="H75" s="42"/>
      <c r="I75" s="42"/>
      <c r="J75" s="42"/>
      <c r="K75" s="37"/>
      <c r="L75" s="42"/>
      <c r="M75" s="42"/>
      <c r="N75" s="42"/>
      <c r="O75" s="42"/>
      <c r="P75" s="42"/>
      <c r="Q75" s="41"/>
      <c r="R75" s="41"/>
      <c r="S75" s="39"/>
    </row>
    <row r="76" spans="1:19" s="40" customFormat="1" ht="12.75" customHeight="1" x14ac:dyDescent="0.25">
      <c r="A76" s="36" t="s">
        <v>48</v>
      </c>
      <c r="B76" s="42" t="s">
        <v>82</v>
      </c>
      <c r="C76" s="42"/>
      <c r="D76" s="42"/>
      <c r="E76" s="42"/>
      <c r="F76" s="42"/>
      <c r="G76" s="42"/>
      <c r="H76" s="42"/>
      <c r="I76" s="42"/>
      <c r="J76" s="42"/>
      <c r="K76" s="37"/>
      <c r="L76" s="42"/>
      <c r="M76" s="42"/>
      <c r="N76" s="42"/>
      <c r="O76" s="42"/>
      <c r="P76" s="42"/>
      <c r="Q76" s="41"/>
      <c r="R76" s="41"/>
      <c r="S76" s="39"/>
    </row>
    <row r="77" spans="1:19" s="262" customFormat="1" ht="23.25" customHeight="1" x14ac:dyDescent="0.25">
      <c r="A77" s="75" t="s">
        <v>50</v>
      </c>
      <c r="B77" s="160" t="s">
        <v>65</v>
      </c>
      <c r="C77" s="75"/>
      <c r="D77" s="160"/>
      <c r="E77" s="75"/>
      <c r="F77" s="75"/>
      <c r="G77" s="75"/>
      <c r="H77" s="75"/>
      <c r="I77" s="75"/>
      <c r="J77" s="75"/>
      <c r="K77" s="36"/>
      <c r="L77" s="75"/>
      <c r="M77" s="75"/>
      <c r="N77" s="75"/>
      <c r="Q77" s="263">
        <v>5</v>
      </c>
    </row>
    <row r="78" spans="1:19" s="162" customFormat="1" ht="25.5" customHeight="1" x14ac:dyDescent="0.25">
      <c r="A78" s="160"/>
      <c r="B78" s="274"/>
      <c r="C78" s="275"/>
      <c r="D78" s="275"/>
      <c r="E78" s="275"/>
      <c r="F78" s="275"/>
      <c r="G78" s="275"/>
      <c r="H78" s="237"/>
      <c r="I78" s="161"/>
      <c r="J78" s="161"/>
      <c r="K78" s="43"/>
      <c r="L78" s="161"/>
      <c r="M78" s="161"/>
      <c r="N78" s="161"/>
      <c r="O78" s="161"/>
      <c r="P78" s="43"/>
      <c r="Q78" s="43"/>
      <c r="R78" s="43"/>
    </row>
    <row r="79" spans="1:19" s="40" customFormat="1" ht="25.5" customHeight="1" x14ac:dyDescent="0.25">
      <c r="A79" s="80"/>
      <c r="K79" s="39"/>
    </row>
    <row r="80" spans="1:19"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39370078740157483"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Q79"/>
  <sheetViews>
    <sheetView topLeftCell="D1" workbookViewId="0">
      <selection activeCell="H10" sqref="H10"/>
    </sheetView>
  </sheetViews>
  <sheetFormatPr baseColWidth="10" defaultRowHeight="12.5" x14ac:dyDescent="0.25"/>
  <cols>
    <col min="1" max="2" width="2.54296875" customWidth="1"/>
    <col min="3" max="3" width="54.54296875" customWidth="1"/>
    <col min="4" max="9" width="10.54296875" customWidth="1"/>
    <col min="10" max="10" width="10.54296875" style="17" customWidth="1"/>
    <col min="11" max="14" width="10.54296875" customWidth="1"/>
    <col min="15" max="15" width="10.54296875" bestFit="1" customWidth="1"/>
    <col min="16" max="16" width="5.54296875" customWidth="1"/>
  </cols>
  <sheetData>
    <row r="1" spans="1:16" ht="25" x14ac:dyDescent="0.5">
      <c r="P1" s="165"/>
    </row>
    <row r="2" spans="1:16" ht="13" x14ac:dyDescent="0.3">
      <c r="A2" s="1" t="s">
        <v>71</v>
      </c>
      <c r="B2" s="2"/>
      <c r="C2" s="2"/>
      <c r="D2" s="2"/>
      <c r="E2" s="2"/>
      <c r="F2" s="2"/>
      <c r="G2" s="2"/>
      <c r="H2" s="2"/>
      <c r="I2" s="2"/>
      <c r="J2" s="46"/>
      <c r="K2" s="2"/>
      <c r="L2" s="2"/>
      <c r="M2" s="2"/>
      <c r="N2" s="2"/>
      <c r="O2" s="2"/>
    </row>
    <row r="3" spans="1:16" ht="13" x14ac:dyDescent="0.3">
      <c r="A3" s="4" t="str">
        <f>+Total!A3</f>
        <v>ESTADO DE OPERACIONES DE GOBIERNO  2020</v>
      </c>
      <c r="B3" s="5"/>
      <c r="C3" s="5"/>
      <c r="D3" s="2"/>
      <c r="E3" s="2"/>
      <c r="F3" s="2"/>
      <c r="G3" s="2"/>
      <c r="H3" s="2"/>
      <c r="I3" s="2"/>
      <c r="J3" s="46"/>
      <c r="K3" s="2"/>
      <c r="L3" s="2"/>
      <c r="M3" s="2"/>
      <c r="N3" s="2"/>
      <c r="O3" s="2"/>
    </row>
    <row r="4" spans="1:16" ht="13" x14ac:dyDescent="0.3">
      <c r="A4" s="1" t="s">
        <v>1</v>
      </c>
      <c r="B4" s="2"/>
      <c r="C4" s="2"/>
      <c r="D4" s="2"/>
      <c r="E4" s="2"/>
      <c r="F4" s="2"/>
      <c r="G4" s="2"/>
      <c r="H4" s="2"/>
      <c r="I4" s="2"/>
      <c r="J4" s="46"/>
      <c r="K4" s="2"/>
      <c r="L4" s="2"/>
      <c r="M4" s="2"/>
      <c r="N4" s="2"/>
      <c r="O4" s="2"/>
    </row>
    <row r="5" spans="1:16" ht="13" x14ac:dyDescent="0.3">
      <c r="A5" s="1" t="s">
        <v>52</v>
      </c>
      <c r="B5" s="2"/>
      <c r="C5" s="7"/>
      <c r="D5" s="2"/>
      <c r="E5" s="2"/>
      <c r="F5" s="2"/>
      <c r="G5" s="2"/>
      <c r="H5" s="2"/>
      <c r="I5" s="2"/>
      <c r="J5" s="46"/>
      <c r="K5" s="2"/>
      <c r="L5" s="2"/>
      <c r="M5" s="2"/>
      <c r="N5" s="2"/>
      <c r="O5" s="2"/>
    </row>
    <row r="6" spans="1:16" ht="13" x14ac:dyDescent="0.3">
      <c r="A6" s="1" t="s">
        <v>3</v>
      </c>
      <c r="B6" s="2"/>
      <c r="C6" s="7"/>
      <c r="D6" s="2"/>
      <c r="E6" s="2"/>
      <c r="F6" s="2"/>
      <c r="G6" s="2"/>
      <c r="H6" s="2"/>
      <c r="I6" s="2"/>
      <c r="J6" s="46"/>
      <c r="K6" s="2"/>
      <c r="L6" s="2"/>
      <c r="M6" s="2"/>
      <c r="N6" s="2"/>
      <c r="O6" s="2"/>
    </row>
    <row r="7" spans="1:16" ht="13" x14ac:dyDescent="0.3">
      <c r="A7" s="9"/>
      <c r="B7" s="10"/>
      <c r="C7" s="11"/>
    </row>
    <row r="8" spans="1:16" ht="24.75" customHeight="1"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6" ht="13" x14ac:dyDescent="0.3">
      <c r="A9" s="16"/>
      <c r="B9" s="17"/>
      <c r="C9" s="17"/>
      <c r="D9" s="123"/>
      <c r="E9" s="155"/>
      <c r="F9" s="155"/>
      <c r="G9" s="249"/>
      <c r="H9" s="155"/>
      <c r="I9" s="155"/>
      <c r="J9" s="124"/>
      <c r="K9" s="124"/>
      <c r="L9" s="124"/>
      <c r="M9" s="123"/>
      <c r="N9" s="124"/>
      <c r="O9" s="126"/>
    </row>
    <row r="10" spans="1:16" ht="13" x14ac:dyDescent="0.3">
      <c r="A10" s="19" t="s">
        <v>6</v>
      </c>
      <c r="B10" s="17"/>
      <c r="C10" s="17"/>
      <c r="D10" s="115"/>
      <c r="E10" s="150"/>
      <c r="F10" s="150"/>
      <c r="G10" s="243"/>
      <c r="H10" s="150"/>
      <c r="I10" s="150"/>
      <c r="J10" s="116"/>
      <c r="K10" s="116"/>
      <c r="L10" s="116"/>
      <c r="M10" s="115"/>
      <c r="N10" s="116"/>
      <c r="O10" s="116"/>
    </row>
    <row r="11" spans="1:16" x14ac:dyDescent="0.25">
      <c r="A11" s="20" t="s">
        <v>7</v>
      </c>
      <c r="B11" s="17"/>
      <c r="C11" s="17"/>
      <c r="D11" s="117">
        <v>4250197.5758109987</v>
      </c>
      <c r="E11" s="154">
        <v>3539616.2050000005</v>
      </c>
      <c r="F11" s="154">
        <v>3387849.8200000003</v>
      </c>
      <c r="G11" s="21">
        <v>11177663.600811001</v>
      </c>
      <c r="H11" s="154">
        <v>4074714.5689999992</v>
      </c>
      <c r="I11" s="154">
        <v>968424.44400000002</v>
      </c>
      <c r="J11" s="118">
        <v>2164673.8650000002</v>
      </c>
      <c r="K11" s="118">
        <v>7207812.8779999996</v>
      </c>
      <c r="L11" s="118">
        <v>18385476.478811</v>
      </c>
      <c r="M11" s="117">
        <v>3159016.4449999994</v>
      </c>
      <c r="N11" s="118">
        <v>2767317.2420000006</v>
      </c>
      <c r="O11" s="128">
        <f>+SUM(L11:N11)</f>
        <v>24311810.165811002</v>
      </c>
    </row>
    <row r="12" spans="1:16" x14ac:dyDescent="0.25">
      <c r="A12" s="20"/>
      <c r="B12" s="17" t="s">
        <v>8</v>
      </c>
      <c r="C12" s="17"/>
      <c r="D12" s="117">
        <v>3706783.3330000001</v>
      </c>
      <c r="E12" s="154">
        <v>2878563.7310000001</v>
      </c>
      <c r="F12" s="154">
        <v>2808002.287</v>
      </c>
      <c r="G12" s="21">
        <v>9393349.3509999998</v>
      </c>
      <c r="H12" s="154">
        <v>3686993.361</v>
      </c>
      <c r="I12" s="154">
        <v>529652.18299999996</v>
      </c>
      <c r="J12" s="118">
        <v>1592436.6429999999</v>
      </c>
      <c r="K12" s="118">
        <v>5809082.1869999999</v>
      </c>
      <c r="L12" s="118">
        <v>15202431.537999999</v>
      </c>
      <c r="M12" s="117">
        <v>2675023.2110000001</v>
      </c>
      <c r="N12" s="118">
        <v>2221677.2390000001</v>
      </c>
      <c r="O12" s="128">
        <f t="shared" ref="O12:O30" si="0">+SUM(L12:N12)</f>
        <v>20099131.987999998</v>
      </c>
    </row>
    <row r="13" spans="1:16" s="195" customFormat="1" x14ac:dyDescent="0.25">
      <c r="A13" s="83"/>
      <c r="B13" s="81"/>
      <c r="C13" s="81" t="s">
        <v>69</v>
      </c>
      <c r="D13" s="196">
        <v>142721.52006155701</v>
      </c>
      <c r="E13" s="197">
        <v>155094.92018404498</v>
      </c>
      <c r="F13" s="197">
        <v>109337.39437435899</v>
      </c>
      <c r="G13" s="191">
        <v>407153.83461996098</v>
      </c>
      <c r="H13" s="197">
        <v>99349.645510297807</v>
      </c>
      <c r="I13" s="197">
        <v>61345.179914388231</v>
      </c>
      <c r="J13" s="198">
        <v>38406.396999999997</v>
      </c>
      <c r="K13" s="198">
        <v>199101.22242468604</v>
      </c>
      <c r="L13" s="198">
        <v>606255.05704464705</v>
      </c>
      <c r="M13" s="196">
        <v>84083.893697809399</v>
      </c>
      <c r="N13" s="198">
        <v>149193.79281960981</v>
      </c>
      <c r="O13" s="128">
        <f t="shared" si="0"/>
        <v>839532.74356206623</v>
      </c>
    </row>
    <row r="14" spans="1:16" s="195" customFormat="1" x14ac:dyDescent="0.25">
      <c r="A14" s="83"/>
      <c r="B14" s="81"/>
      <c r="C14" s="81" t="s">
        <v>59</v>
      </c>
      <c r="D14" s="196">
        <v>3564061.8129384429</v>
      </c>
      <c r="E14" s="197">
        <v>2723468.810815955</v>
      </c>
      <c r="F14" s="197">
        <v>2698664.8926256411</v>
      </c>
      <c r="G14" s="191">
        <v>8986195.5163800381</v>
      </c>
      <c r="H14" s="197">
        <v>3587643.7154897023</v>
      </c>
      <c r="I14" s="197">
        <v>468307.00308561174</v>
      </c>
      <c r="J14" s="198">
        <v>1554030.2459999998</v>
      </c>
      <c r="K14" s="198">
        <v>5609980.964575314</v>
      </c>
      <c r="L14" s="198">
        <v>14596176.480955351</v>
      </c>
      <c r="M14" s="196">
        <v>2590939.3173021907</v>
      </c>
      <c r="N14" s="198">
        <v>2072483.4461803902</v>
      </c>
      <c r="O14" s="128">
        <f t="shared" si="0"/>
        <v>19259599.244437933</v>
      </c>
    </row>
    <row r="15" spans="1:16" x14ac:dyDescent="0.25">
      <c r="A15" s="20"/>
      <c r="B15" s="17" t="s">
        <v>103</v>
      </c>
      <c r="C15" s="17"/>
      <c r="D15" s="117">
        <v>0</v>
      </c>
      <c r="E15" s="154">
        <v>0</v>
      </c>
      <c r="F15" s="154">
        <v>0</v>
      </c>
      <c r="G15" s="21">
        <v>0</v>
      </c>
      <c r="H15" s="154">
        <v>0</v>
      </c>
      <c r="I15" s="154">
        <v>0</v>
      </c>
      <c r="J15" s="118">
        <v>0</v>
      </c>
      <c r="K15" s="118">
        <v>0</v>
      </c>
      <c r="L15" s="118">
        <v>0</v>
      </c>
      <c r="M15" s="117">
        <v>0</v>
      </c>
      <c r="N15" s="118">
        <v>0</v>
      </c>
      <c r="O15" s="128">
        <f t="shared" si="0"/>
        <v>0</v>
      </c>
    </row>
    <row r="16" spans="1:16" x14ac:dyDescent="0.25">
      <c r="A16" s="20"/>
      <c r="B16" s="17" t="s">
        <v>9</v>
      </c>
      <c r="C16" s="17"/>
      <c r="D16" s="117">
        <v>275632.712</v>
      </c>
      <c r="E16" s="154">
        <v>266086.429</v>
      </c>
      <c r="F16" s="154">
        <v>277111.076</v>
      </c>
      <c r="G16" s="21">
        <v>818830.21700000006</v>
      </c>
      <c r="H16" s="154">
        <v>257987.44</v>
      </c>
      <c r="I16" s="154">
        <v>260530.769</v>
      </c>
      <c r="J16" s="118">
        <v>244889.255</v>
      </c>
      <c r="K16" s="118">
        <v>763407.46400000004</v>
      </c>
      <c r="L16" s="118">
        <v>1582237.6810000001</v>
      </c>
      <c r="M16" s="117">
        <v>246136.755</v>
      </c>
      <c r="N16" s="118">
        <v>240987.209</v>
      </c>
      <c r="O16" s="128">
        <f t="shared" si="0"/>
        <v>2069361.6450000003</v>
      </c>
    </row>
    <row r="17" spans="1:15" x14ac:dyDescent="0.25">
      <c r="A17" s="20"/>
      <c r="B17" s="17" t="s">
        <v>66</v>
      </c>
      <c r="C17" s="17"/>
      <c r="D17" s="117">
        <v>8818.5370000000003</v>
      </c>
      <c r="E17" s="154">
        <v>22266.244999999999</v>
      </c>
      <c r="F17" s="154">
        <v>2329.3420000000001</v>
      </c>
      <c r="G17" s="21">
        <v>33414.123999999996</v>
      </c>
      <c r="H17" s="154">
        <v>7563.634</v>
      </c>
      <c r="I17" s="154">
        <v>32876.101000000002</v>
      </c>
      <c r="J17" s="118">
        <v>5465.808</v>
      </c>
      <c r="K17" s="118">
        <v>45905.542999999998</v>
      </c>
      <c r="L17" s="118">
        <v>79319.666999999987</v>
      </c>
      <c r="M17" s="117">
        <v>3534.163</v>
      </c>
      <c r="N17" s="118">
        <v>11523.704</v>
      </c>
      <c r="O17" s="128">
        <f t="shared" si="0"/>
        <v>94377.533999999985</v>
      </c>
    </row>
    <row r="18" spans="1:15" x14ac:dyDescent="0.25">
      <c r="A18" s="20"/>
      <c r="B18" s="17" t="s">
        <v>67</v>
      </c>
      <c r="C18" s="17"/>
      <c r="D18" s="117">
        <v>21659.284126999999</v>
      </c>
      <c r="E18" s="154">
        <v>51653.124000000003</v>
      </c>
      <c r="F18" s="154">
        <v>35739.195</v>
      </c>
      <c r="G18" s="21">
        <v>109051.60312700001</v>
      </c>
      <c r="H18" s="154">
        <v>16671.627</v>
      </c>
      <c r="I18" s="154">
        <v>34885.894999999997</v>
      </c>
      <c r="J18" s="118">
        <v>190985.77100000001</v>
      </c>
      <c r="K18" s="118">
        <v>242543.29300000001</v>
      </c>
      <c r="L18" s="118">
        <v>351594.89612699999</v>
      </c>
      <c r="M18" s="117">
        <v>44808.232000000004</v>
      </c>
      <c r="N18" s="118">
        <v>28815.881000000001</v>
      </c>
      <c r="O18" s="128">
        <f t="shared" si="0"/>
        <v>425219.009127</v>
      </c>
    </row>
    <row r="19" spans="1:15" x14ac:dyDescent="0.25">
      <c r="A19" s="20"/>
      <c r="B19" s="17" t="s">
        <v>10</v>
      </c>
      <c r="C19" s="17"/>
      <c r="D19" s="117">
        <v>89638.610136999996</v>
      </c>
      <c r="E19" s="154">
        <v>102758.497</v>
      </c>
      <c r="F19" s="154">
        <v>75364.024999999994</v>
      </c>
      <c r="G19" s="21">
        <v>267761.13213699998</v>
      </c>
      <c r="H19" s="154">
        <v>45947.014999999999</v>
      </c>
      <c r="I19" s="154">
        <v>45696.398000000001</v>
      </c>
      <c r="J19" s="118">
        <v>45666.224000000002</v>
      </c>
      <c r="K19" s="118">
        <v>137309.63699999999</v>
      </c>
      <c r="L19" s="118">
        <v>405070.76913699997</v>
      </c>
      <c r="M19" s="117">
        <v>49656.470999999998</v>
      </c>
      <c r="N19" s="118">
        <v>52626.78</v>
      </c>
      <c r="O19" s="128">
        <f t="shared" si="0"/>
        <v>507354.02013700001</v>
      </c>
    </row>
    <row r="20" spans="1:15" x14ac:dyDescent="0.25">
      <c r="A20" s="20"/>
      <c r="B20" s="17" t="s">
        <v>11</v>
      </c>
      <c r="C20" s="17"/>
      <c r="D20" s="117">
        <v>147665.09954699999</v>
      </c>
      <c r="E20" s="154">
        <v>218288.179</v>
      </c>
      <c r="F20" s="154">
        <v>189303.89499999999</v>
      </c>
      <c r="G20" s="21">
        <v>555257.17354700004</v>
      </c>
      <c r="H20" s="154">
        <v>59551.491999999998</v>
      </c>
      <c r="I20" s="154">
        <v>64783.097999999998</v>
      </c>
      <c r="J20" s="118">
        <v>85230.164000000004</v>
      </c>
      <c r="K20" s="118">
        <v>209564.75400000002</v>
      </c>
      <c r="L20" s="118">
        <v>764821.92754700012</v>
      </c>
      <c r="M20" s="117">
        <v>139857.61300000001</v>
      </c>
      <c r="N20" s="118">
        <v>211686.429</v>
      </c>
      <c r="O20" s="128">
        <f t="shared" si="0"/>
        <v>1116365.9695470002</v>
      </c>
    </row>
    <row r="21" spans="1:15" x14ac:dyDescent="0.25">
      <c r="A21" s="20"/>
      <c r="B21" s="17"/>
      <c r="C21" s="17"/>
      <c r="D21" s="113"/>
      <c r="E21" s="156"/>
      <c r="F21" s="156"/>
      <c r="G21" s="250"/>
      <c r="H21" s="156"/>
      <c r="I21" s="156"/>
      <c r="J21" s="114"/>
      <c r="K21" s="114"/>
      <c r="L21" s="114"/>
      <c r="M21" s="113"/>
      <c r="N21" s="114"/>
      <c r="O21" s="130"/>
    </row>
    <row r="22" spans="1:15" x14ac:dyDescent="0.25">
      <c r="A22" s="20" t="s">
        <v>12</v>
      </c>
      <c r="B22" s="17"/>
      <c r="C22" s="17"/>
      <c r="D22" s="117">
        <v>3079273.05</v>
      </c>
      <c r="E22" s="154">
        <v>3133405.4090000005</v>
      </c>
      <c r="F22" s="154">
        <v>4196260.8169999998</v>
      </c>
      <c r="G22" s="21">
        <v>10408939.276000001</v>
      </c>
      <c r="H22" s="154">
        <v>3436696.6710000001</v>
      </c>
      <c r="I22" s="154">
        <v>3371417.1470000003</v>
      </c>
      <c r="J22" s="118">
        <v>3626551.0639999998</v>
      </c>
      <c r="K22" s="118">
        <v>10434664.882000001</v>
      </c>
      <c r="L22" s="118">
        <v>20843604.158</v>
      </c>
      <c r="M22" s="117">
        <v>3960150.5970000001</v>
      </c>
      <c r="N22" s="118">
        <v>5284251.95</v>
      </c>
      <c r="O22" s="128">
        <f t="shared" si="0"/>
        <v>30088006.704999998</v>
      </c>
    </row>
    <row r="23" spans="1:15" x14ac:dyDescent="0.25">
      <c r="A23" s="20"/>
      <c r="B23" s="17" t="s">
        <v>13</v>
      </c>
      <c r="C23" s="17"/>
      <c r="D23" s="117">
        <v>805686.92</v>
      </c>
      <c r="E23" s="154">
        <v>766636.31900000002</v>
      </c>
      <c r="F23" s="154">
        <v>1020906.265</v>
      </c>
      <c r="G23" s="21">
        <v>2593229.5040000002</v>
      </c>
      <c r="H23" s="154">
        <v>789472.07400000002</v>
      </c>
      <c r="I23" s="154">
        <v>774708.495</v>
      </c>
      <c r="J23" s="118">
        <v>1010988.079</v>
      </c>
      <c r="K23" s="118">
        <v>2575168.648</v>
      </c>
      <c r="L23" s="118">
        <v>5168398.1520000007</v>
      </c>
      <c r="M23" s="117">
        <v>788630.54500000004</v>
      </c>
      <c r="N23" s="118">
        <v>793803.522</v>
      </c>
      <c r="O23" s="128">
        <f t="shared" si="0"/>
        <v>6750832.2190000005</v>
      </c>
    </row>
    <row r="24" spans="1:15" x14ac:dyDescent="0.25">
      <c r="A24" s="20"/>
      <c r="B24" s="17" t="s">
        <v>14</v>
      </c>
      <c r="C24" s="17"/>
      <c r="D24" s="117">
        <v>180593.48300000001</v>
      </c>
      <c r="E24" s="154">
        <v>268451.11300000001</v>
      </c>
      <c r="F24" s="154">
        <v>381370.51400000002</v>
      </c>
      <c r="G24" s="21">
        <v>830415.1100000001</v>
      </c>
      <c r="H24" s="154">
        <v>321587.28200000001</v>
      </c>
      <c r="I24" s="154">
        <v>296842.02899999998</v>
      </c>
      <c r="J24" s="118">
        <v>325684.52399999998</v>
      </c>
      <c r="K24" s="118">
        <v>944113.83499999996</v>
      </c>
      <c r="L24" s="118">
        <v>1774528.9450000001</v>
      </c>
      <c r="M24" s="117">
        <v>337086.82199999999</v>
      </c>
      <c r="N24" s="118">
        <v>322482.402</v>
      </c>
      <c r="O24" s="128">
        <f t="shared" si="0"/>
        <v>2434098.1689999998</v>
      </c>
    </row>
    <row r="25" spans="1:15" x14ac:dyDescent="0.25">
      <c r="A25" s="20"/>
      <c r="B25" s="17" t="s">
        <v>15</v>
      </c>
      <c r="C25" s="17"/>
      <c r="D25" s="117">
        <v>239819.61799999999</v>
      </c>
      <c r="E25" s="154">
        <v>17158.064999999999</v>
      </c>
      <c r="F25" s="154">
        <v>504387.64399999997</v>
      </c>
      <c r="G25" s="21">
        <v>761365.32699999993</v>
      </c>
      <c r="H25" s="154">
        <v>17887.246999999999</v>
      </c>
      <c r="I25" s="154">
        <v>4708.0339999999997</v>
      </c>
      <c r="J25" s="118">
        <v>9559.8050000000003</v>
      </c>
      <c r="K25" s="118">
        <v>32155.085999999999</v>
      </c>
      <c r="L25" s="118">
        <v>793520.41299999994</v>
      </c>
      <c r="M25" s="117">
        <v>229167.18599999999</v>
      </c>
      <c r="N25" s="118">
        <v>13420.027</v>
      </c>
      <c r="O25" s="128">
        <f t="shared" si="0"/>
        <v>1036107.6259999999</v>
      </c>
    </row>
    <row r="26" spans="1:15" x14ac:dyDescent="0.25">
      <c r="A26" s="20"/>
      <c r="B26" s="17" t="s">
        <v>68</v>
      </c>
      <c r="C26" s="17"/>
      <c r="D26" s="117">
        <v>1061500.6939999999</v>
      </c>
      <c r="E26" s="154">
        <v>1379070.5560000001</v>
      </c>
      <c r="F26" s="154">
        <v>1520716.0090000001</v>
      </c>
      <c r="G26" s="21">
        <v>3961287.2590000001</v>
      </c>
      <c r="H26" s="154">
        <v>1659550.253</v>
      </c>
      <c r="I26" s="154">
        <v>1586569.99</v>
      </c>
      <c r="J26" s="118">
        <v>1582570.4990000001</v>
      </c>
      <c r="K26" s="118">
        <v>4828690.7419999996</v>
      </c>
      <c r="L26" s="118">
        <v>8789978.0010000002</v>
      </c>
      <c r="M26" s="117">
        <v>1941112.378</v>
      </c>
      <c r="N26" s="118">
        <v>3484925.7209999999</v>
      </c>
      <c r="O26" s="128">
        <f t="shared" si="0"/>
        <v>14216016.100000001</v>
      </c>
    </row>
    <row r="27" spans="1:15" x14ac:dyDescent="0.25">
      <c r="A27" s="20"/>
      <c r="B27" s="17" t="s">
        <v>60</v>
      </c>
      <c r="C27" s="17"/>
      <c r="D27" s="117">
        <v>783002.52500000002</v>
      </c>
      <c r="E27" s="154">
        <v>697675.995</v>
      </c>
      <c r="F27" s="154">
        <v>755770.47400000005</v>
      </c>
      <c r="G27" s="21">
        <v>2236448.9939999999</v>
      </c>
      <c r="H27" s="154">
        <v>642989.39199999999</v>
      </c>
      <c r="I27" s="154">
        <v>700929.87899999996</v>
      </c>
      <c r="J27" s="118">
        <v>687185.29700000002</v>
      </c>
      <c r="K27" s="118">
        <v>2031104.568</v>
      </c>
      <c r="L27" s="118">
        <v>4267553.5619999999</v>
      </c>
      <c r="M27" s="117">
        <v>654427.66599999997</v>
      </c>
      <c r="N27" s="118">
        <v>662975.74199999997</v>
      </c>
      <c r="O27" s="128">
        <f t="shared" si="0"/>
        <v>5584956.9699999997</v>
      </c>
    </row>
    <row r="28" spans="1:15" x14ac:dyDescent="0.25">
      <c r="A28" s="20"/>
      <c r="B28" s="17" t="s">
        <v>16</v>
      </c>
      <c r="C28" s="17"/>
      <c r="D28" s="117">
        <v>8669.81</v>
      </c>
      <c r="E28" s="154">
        <v>4413.3609999999999</v>
      </c>
      <c r="F28" s="154">
        <v>13109.911</v>
      </c>
      <c r="G28" s="21">
        <v>26193.081999999999</v>
      </c>
      <c r="H28" s="154">
        <v>5210.4229999999998</v>
      </c>
      <c r="I28" s="154">
        <v>7658.72</v>
      </c>
      <c r="J28" s="118">
        <v>10562.86</v>
      </c>
      <c r="K28" s="118">
        <v>23432.003000000001</v>
      </c>
      <c r="L28" s="118">
        <v>49625.084999999999</v>
      </c>
      <c r="M28" s="117">
        <v>9726</v>
      </c>
      <c r="N28" s="118">
        <v>6644.5360000000001</v>
      </c>
      <c r="O28" s="118">
        <f t="shared" si="0"/>
        <v>65995.620999999999</v>
      </c>
    </row>
    <row r="29" spans="1:15" x14ac:dyDescent="0.25">
      <c r="A29" s="20"/>
      <c r="B29" s="17"/>
      <c r="C29" s="17"/>
      <c r="D29" s="117"/>
      <c r="E29" s="154"/>
      <c r="F29" s="154"/>
      <c r="G29" s="21"/>
      <c r="H29" s="154"/>
      <c r="I29" s="154"/>
      <c r="J29" s="118"/>
      <c r="K29" s="118"/>
      <c r="L29" s="118"/>
      <c r="M29" s="117"/>
      <c r="N29" s="118"/>
      <c r="O29" s="128"/>
    </row>
    <row r="30" spans="1:15" x14ac:dyDescent="0.25">
      <c r="A30" s="22" t="s">
        <v>17</v>
      </c>
      <c r="B30" s="23"/>
      <c r="C30" s="23"/>
      <c r="D30" s="117">
        <v>1170924.5258109989</v>
      </c>
      <c r="E30" s="154">
        <v>406210.79600000009</v>
      </c>
      <c r="F30" s="154">
        <v>-808410.99699999951</v>
      </c>
      <c r="G30" s="21">
        <v>768724.32481100038</v>
      </c>
      <c r="H30" s="154">
        <v>638017.89799999911</v>
      </c>
      <c r="I30" s="154">
        <v>-2402992.7030000002</v>
      </c>
      <c r="J30" s="118">
        <v>-1461877.1989999996</v>
      </c>
      <c r="K30" s="118">
        <v>-3226852.0040000016</v>
      </c>
      <c r="L30" s="118">
        <v>-2458127.6791890003</v>
      </c>
      <c r="M30" s="117">
        <v>-801134.1520000007</v>
      </c>
      <c r="N30" s="118">
        <v>-2516934.7079999996</v>
      </c>
      <c r="O30" s="128">
        <f t="shared" si="0"/>
        <v>-5776196.5391890006</v>
      </c>
    </row>
    <row r="31" spans="1:15" x14ac:dyDescent="0.25">
      <c r="A31" s="20"/>
      <c r="B31" s="17"/>
      <c r="C31" s="17"/>
      <c r="D31" s="117"/>
      <c r="E31" s="154"/>
      <c r="F31" s="154"/>
      <c r="G31" s="21"/>
      <c r="H31" s="154"/>
      <c r="I31" s="154"/>
      <c r="J31" s="118"/>
      <c r="K31" s="118"/>
      <c r="L31" s="118"/>
      <c r="M31" s="117"/>
      <c r="N31" s="118"/>
      <c r="O31" s="128"/>
    </row>
    <row r="32" spans="1:15" x14ac:dyDescent="0.25">
      <c r="A32" s="19" t="s">
        <v>18</v>
      </c>
      <c r="B32" s="17"/>
      <c r="C32" s="17"/>
      <c r="D32" s="117"/>
      <c r="E32" s="154"/>
      <c r="F32" s="154"/>
      <c r="G32" s="21"/>
      <c r="H32" s="154"/>
      <c r="I32" s="154"/>
      <c r="J32" s="118"/>
      <c r="K32" s="118"/>
      <c r="L32" s="118"/>
      <c r="M32" s="117"/>
      <c r="N32" s="118"/>
      <c r="O32" s="128"/>
    </row>
    <row r="33" spans="1:17" x14ac:dyDescent="0.25">
      <c r="A33" s="20" t="s">
        <v>19</v>
      </c>
      <c r="B33" s="17"/>
      <c r="C33" s="17"/>
      <c r="D33" s="117">
        <v>233771.47</v>
      </c>
      <c r="E33" s="154">
        <v>355905.07299999997</v>
      </c>
      <c r="F33" s="154">
        <v>555710.48499999999</v>
      </c>
      <c r="G33" s="21">
        <v>1145387.0279999999</v>
      </c>
      <c r="H33" s="154">
        <v>599428.9879999999</v>
      </c>
      <c r="I33" s="154">
        <v>429941.158</v>
      </c>
      <c r="J33" s="118">
        <v>542909.71799999999</v>
      </c>
      <c r="K33" s="118">
        <v>1572279.8639999998</v>
      </c>
      <c r="L33" s="118">
        <v>2717666.892</v>
      </c>
      <c r="M33" s="117">
        <v>485813.522</v>
      </c>
      <c r="N33" s="118">
        <v>455350.73100000003</v>
      </c>
      <c r="O33" s="128">
        <f t="shared" ref="O33:O36" si="1">+SUM(L33:N33)</f>
        <v>3658831.145</v>
      </c>
    </row>
    <row r="34" spans="1:17" x14ac:dyDescent="0.25">
      <c r="A34" s="20"/>
      <c r="B34" s="17" t="s">
        <v>20</v>
      </c>
      <c r="C34" s="17"/>
      <c r="D34" s="117">
        <v>104.548</v>
      </c>
      <c r="E34" s="154">
        <v>165.00200000000001</v>
      </c>
      <c r="F34" s="154">
        <v>125.426</v>
      </c>
      <c r="G34" s="21">
        <v>394.976</v>
      </c>
      <c r="H34" s="154">
        <v>2527.6350000000002</v>
      </c>
      <c r="I34" s="154">
        <v>179.47499999999999</v>
      </c>
      <c r="J34" s="118">
        <v>142.80199999999999</v>
      </c>
      <c r="K34" s="118">
        <v>2849.9120000000003</v>
      </c>
      <c r="L34" s="118">
        <v>3244.8880000000004</v>
      </c>
      <c r="M34" s="117">
        <v>7201.9539999999997</v>
      </c>
      <c r="N34" s="118">
        <v>2291.529</v>
      </c>
      <c r="O34" s="128">
        <f t="shared" si="1"/>
        <v>12738.371000000001</v>
      </c>
    </row>
    <row r="35" spans="1:17" x14ac:dyDescent="0.25">
      <c r="A35" s="20"/>
      <c r="B35" s="17" t="s">
        <v>21</v>
      </c>
      <c r="C35" s="17"/>
      <c r="D35" s="117">
        <v>68086.043000000005</v>
      </c>
      <c r="E35" s="154">
        <v>185598.72899999999</v>
      </c>
      <c r="F35" s="154">
        <v>331186.57</v>
      </c>
      <c r="G35" s="21">
        <v>584871.34199999995</v>
      </c>
      <c r="H35" s="154">
        <v>284473.12599999999</v>
      </c>
      <c r="I35" s="154">
        <v>197854.06099999999</v>
      </c>
      <c r="J35" s="118">
        <v>306601.72399999999</v>
      </c>
      <c r="K35" s="118">
        <v>788928.91099999996</v>
      </c>
      <c r="L35" s="118">
        <v>1373800.253</v>
      </c>
      <c r="M35" s="117">
        <v>239883.31599999999</v>
      </c>
      <c r="N35" s="118">
        <v>247459.19500000001</v>
      </c>
      <c r="O35" s="128">
        <f t="shared" si="1"/>
        <v>1861142.7640000002</v>
      </c>
    </row>
    <row r="36" spans="1:17" x14ac:dyDescent="0.25">
      <c r="A36" s="20"/>
      <c r="B36" s="17" t="s">
        <v>22</v>
      </c>
      <c r="C36" s="17"/>
      <c r="D36" s="117">
        <v>165789.97500000001</v>
      </c>
      <c r="E36" s="154">
        <v>170471.34599999999</v>
      </c>
      <c r="F36" s="154">
        <v>224649.34099999999</v>
      </c>
      <c r="G36" s="21">
        <v>560910.66200000001</v>
      </c>
      <c r="H36" s="154">
        <v>317483.49699999997</v>
      </c>
      <c r="I36" s="154">
        <v>232266.57199999999</v>
      </c>
      <c r="J36" s="118">
        <v>236450.796</v>
      </c>
      <c r="K36" s="118">
        <v>786200.86499999987</v>
      </c>
      <c r="L36" s="118">
        <v>1347111.5269999998</v>
      </c>
      <c r="M36" s="117">
        <v>253132.16</v>
      </c>
      <c r="N36" s="118">
        <v>210183.065</v>
      </c>
      <c r="O36" s="128">
        <f t="shared" si="1"/>
        <v>1810426.7519999996</v>
      </c>
    </row>
    <row r="37" spans="1:17" x14ac:dyDescent="0.25">
      <c r="A37" s="20"/>
      <c r="B37" s="17"/>
      <c r="C37" s="17"/>
      <c r="D37" s="117"/>
      <c r="E37" s="154"/>
      <c r="F37" s="154"/>
      <c r="G37" s="21"/>
      <c r="H37" s="154"/>
      <c r="I37" s="154"/>
      <c r="J37" s="118"/>
      <c r="K37" s="118"/>
      <c r="L37" s="118"/>
      <c r="M37" s="117"/>
      <c r="N37" s="118"/>
      <c r="O37" s="128"/>
    </row>
    <row r="38" spans="1:17" ht="13" x14ac:dyDescent="0.3">
      <c r="A38" s="24" t="s">
        <v>61</v>
      </c>
      <c r="B38" s="25"/>
      <c r="C38" s="25"/>
      <c r="D38" s="119">
        <v>4250302.1238109991</v>
      </c>
      <c r="E38" s="157">
        <v>3539781.2070000004</v>
      </c>
      <c r="F38" s="157">
        <v>3387975.2460000003</v>
      </c>
      <c r="G38" s="26">
        <v>11178058.576811001</v>
      </c>
      <c r="H38" s="157">
        <v>4077242.203999999</v>
      </c>
      <c r="I38" s="157">
        <v>968603.91899999999</v>
      </c>
      <c r="J38" s="120">
        <v>2164816.6670000004</v>
      </c>
      <c r="K38" s="120">
        <v>7210662.7899999991</v>
      </c>
      <c r="L38" s="120">
        <v>18388721.366811</v>
      </c>
      <c r="M38" s="119">
        <v>3166218.3989999993</v>
      </c>
      <c r="N38" s="120">
        <v>2769608.7710000006</v>
      </c>
      <c r="O38" s="132">
        <f t="shared" ref="O38:O40" si="2">+SUM(L38:N38)</f>
        <v>24324548.536811002</v>
      </c>
    </row>
    <row r="39" spans="1:17" ht="13" x14ac:dyDescent="0.3">
      <c r="A39" s="24" t="s">
        <v>62</v>
      </c>
      <c r="B39" s="25"/>
      <c r="C39" s="25"/>
      <c r="D39" s="119">
        <v>3313149.068</v>
      </c>
      <c r="E39" s="157">
        <v>3489475.4840000002</v>
      </c>
      <c r="F39" s="157">
        <v>4752096.7280000001</v>
      </c>
      <c r="G39" s="26">
        <v>11554721.280000001</v>
      </c>
      <c r="H39" s="157">
        <v>4038653.2940000002</v>
      </c>
      <c r="I39" s="157">
        <v>3801537.7800000007</v>
      </c>
      <c r="J39" s="120">
        <v>4169603.5839999998</v>
      </c>
      <c r="K39" s="120">
        <v>12009794.658000002</v>
      </c>
      <c r="L39" s="120">
        <v>23564515.937999997</v>
      </c>
      <c r="M39" s="119">
        <v>4453166.0729999999</v>
      </c>
      <c r="N39" s="120">
        <v>5741894.2100000009</v>
      </c>
      <c r="O39" s="132">
        <f t="shared" si="2"/>
        <v>33759576.221000001</v>
      </c>
    </row>
    <row r="40" spans="1:17" ht="13" x14ac:dyDescent="0.3">
      <c r="A40" s="24" t="s">
        <v>23</v>
      </c>
      <c r="B40" s="25"/>
      <c r="C40" s="25"/>
      <c r="D40" s="119">
        <v>937153.05581099913</v>
      </c>
      <c r="E40" s="157">
        <v>50305.723000000231</v>
      </c>
      <c r="F40" s="157">
        <v>-1364121.4819999998</v>
      </c>
      <c r="G40" s="26">
        <v>-376662.70318900049</v>
      </c>
      <c r="H40" s="157">
        <v>38588.909999998752</v>
      </c>
      <c r="I40" s="157">
        <v>-2832933.8610000005</v>
      </c>
      <c r="J40" s="120">
        <v>-2004786.9169999994</v>
      </c>
      <c r="K40" s="120">
        <v>-4799131.8680000026</v>
      </c>
      <c r="L40" s="120">
        <v>-5175794.5711889975</v>
      </c>
      <c r="M40" s="119">
        <v>-1286947.6740000006</v>
      </c>
      <c r="N40" s="120">
        <v>-2972285.4390000002</v>
      </c>
      <c r="O40" s="132">
        <f t="shared" si="2"/>
        <v>-9435027.6841889992</v>
      </c>
      <c r="Q40" s="270"/>
    </row>
    <row r="41" spans="1:17" ht="13" x14ac:dyDescent="0.3">
      <c r="A41" s="27"/>
      <c r="B41" s="28"/>
      <c r="C41" s="28"/>
      <c r="D41" s="121"/>
      <c r="E41" s="158"/>
      <c r="F41" s="158"/>
      <c r="G41" s="251"/>
      <c r="H41" s="158"/>
      <c r="I41" s="158"/>
      <c r="J41" s="122"/>
      <c r="K41" s="122"/>
      <c r="L41" s="122"/>
      <c r="M41" s="121"/>
      <c r="N41" s="122"/>
      <c r="O41" s="134"/>
    </row>
    <row r="42" spans="1:17" x14ac:dyDescent="0.25">
      <c r="A42" s="19" t="s">
        <v>24</v>
      </c>
      <c r="B42" s="17"/>
      <c r="C42" s="17"/>
      <c r="D42" s="113"/>
      <c r="E42" s="156"/>
      <c r="F42" s="156"/>
      <c r="G42" s="250"/>
      <c r="H42" s="156"/>
      <c r="I42" s="156"/>
      <c r="J42" s="114"/>
      <c r="K42" s="114"/>
      <c r="L42" s="114"/>
      <c r="M42" s="113"/>
      <c r="N42" s="114"/>
      <c r="O42" s="130"/>
    </row>
    <row r="43" spans="1:17" x14ac:dyDescent="0.25">
      <c r="A43" s="19"/>
      <c r="B43" s="17"/>
      <c r="C43" s="17"/>
      <c r="D43" s="113"/>
      <c r="E43" s="156"/>
      <c r="F43" s="156"/>
      <c r="G43" s="250"/>
      <c r="H43" s="156"/>
      <c r="I43" s="156"/>
      <c r="J43" s="114"/>
      <c r="K43" s="114"/>
      <c r="L43" s="114"/>
      <c r="M43" s="113"/>
      <c r="N43" s="114"/>
      <c r="O43" s="130"/>
    </row>
    <row r="44" spans="1:17" x14ac:dyDescent="0.25">
      <c r="A44" s="20" t="s">
        <v>25</v>
      </c>
      <c r="B44" s="17"/>
      <c r="C44" s="17"/>
      <c r="D44" s="117">
        <v>-261421.66618900013</v>
      </c>
      <c r="E44" s="154">
        <v>-42367.78800000003</v>
      </c>
      <c r="F44" s="154">
        <v>-1492548.67</v>
      </c>
      <c r="G44" s="21">
        <v>-1796338.1241890001</v>
      </c>
      <c r="H44" s="154">
        <v>335510.50400000007</v>
      </c>
      <c r="I44" s="154">
        <v>-2321379.3390000002</v>
      </c>
      <c r="J44" s="118">
        <v>193747.97100000002</v>
      </c>
      <c r="K44" s="118">
        <v>-1792120.8640000001</v>
      </c>
      <c r="L44" s="118">
        <v>-3588458.9881890002</v>
      </c>
      <c r="M44" s="117">
        <v>-868616.15799999994</v>
      </c>
      <c r="N44" s="118">
        <v>-2075936.9820000003</v>
      </c>
      <c r="O44" s="128">
        <f t="shared" ref="O44:O57" si="3">+SUM(L44:N44)</f>
        <v>-6533012.1281890012</v>
      </c>
    </row>
    <row r="45" spans="1:17" x14ac:dyDescent="0.25">
      <c r="A45" s="20" t="s">
        <v>26</v>
      </c>
      <c r="B45" s="17"/>
      <c r="C45" s="17"/>
      <c r="D45" s="117">
        <v>-296943.99188699998</v>
      </c>
      <c r="E45" s="154">
        <v>-11068.094000000012</v>
      </c>
      <c r="F45" s="154">
        <v>-127169.68699999998</v>
      </c>
      <c r="G45" s="21">
        <v>-435181.77288699988</v>
      </c>
      <c r="H45" s="154">
        <v>-2101.0869999999995</v>
      </c>
      <c r="I45" s="154">
        <v>37759.387999999999</v>
      </c>
      <c r="J45" s="118">
        <v>-21933.050999999992</v>
      </c>
      <c r="K45" s="118">
        <v>13725.25</v>
      </c>
      <c r="L45" s="118">
        <v>-421456.52288699988</v>
      </c>
      <c r="M45" s="117">
        <v>103304.81399999998</v>
      </c>
      <c r="N45" s="118">
        <v>259764.33199999999</v>
      </c>
      <c r="O45" s="128">
        <f t="shared" si="3"/>
        <v>-58387.376886999875</v>
      </c>
    </row>
    <row r="46" spans="1:17" x14ac:dyDescent="0.25">
      <c r="A46" s="20"/>
      <c r="B46" s="17" t="s">
        <v>27</v>
      </c>
      <c r="C46" s="17"/>
      <c r="D46" s="117">
        <v>47001.036</v>
      </c>
      <c r="E46" s="154">
        <v>70468.357999999993</v>
      </c>
      <c r="F46" s="154">
        <v>59773.423000000003</v>
      </c>
      <c r="G46" s="21">
        <v>177242.81700000001</v>
      </c>
      <c r="H46" s="154">
        <v>76467.326000000001</v>
      </c>
      <c r="I46" s="154">
        <v>100457.219</v>
      </c>
      <c r="J46" s="118">
        <v>73748.656000000003</v>
      </c>
      <c r="K46" s="118">
        <v>250673.201</v>
      </c>
      <c r="L46" s="118">
        <v>427916.01800000004</v>
      </c>
      <c r="M46" s="117">
        <v>159350.56099999999</v>
      </c>
      <c r="N46" s="118">
        <v>323977.22899999999</v>
      </c>
      <c r="O46" s="128">
        <f t="shared" si="3"/>
        <v>911243.80799999996</v>
      </c>
    </row>
    <row r="47" spans="1:17" x14ac:dyDescent="0.25">
      <c r="A47" s="20"/>
      <c r="B47" s="17" t="s">
        <v>28</v>
      </c>
      <c r="C47" s="17"/>
      <c r="D47" s="117">
        <v>343945.027887</v>
      </c>
      <c r="E47" s="154">
        <v>81536.452000000005</v>
      </c>
      <c r="F47" s="154">
        <v>186943.11</v>
      </c>
      <c r="G47" s="21">
        <v>612424.58988699992</v>
      </c>
      <c r="H47" s="154">
        <v>78568.413</v>
      </c>
      <c r="I47" s="154">
        <v>62697.830999999998</v>
      </c>
      <c r="J47" s="118">
        <v>95681.706999999995</v>
      </c>
      <c r="K47" s="118">
        <v>236947.951</v>
      </c>
      <c r="L47" s="118">
        <v>849372.54088699992</v>
      </c>
      <c r="M47" s="117">
        <v>56045.747000000003</v>
      </c>
      <c r="N47" s="118">
        <v>64212.896999999997</v>
      </c>
      <c r="O47" s="128">
        <f t="shared" si="3"/>
        <v>969631.18488699989</v>
      </c>
    </row>
    <row r="48" spans="1:17" x14ac:dyDescent="0.25">
      <c r="A48" s="20" t="s">
        <v>29</v>
      </c>
      <c r="B48" s="17"/>
      <c r="C48" s="17"/>
      <c r="D48" s="117">
        <v>911917.88699999987</v>
      </c>
      <c r="E48" s="154">
        <v>265231.78899999999</v>
      </c>
      <c r="F48" s="154">
        <v>-817847.16799999995</v>
      </c>
      <c r="G48" s="21">
        <v>359302.50799999991</v>
      </c>
      <c r="H48" s="154">
        <v>-188411.74</v>
      </c>
      <c r="I48" s="154">
        <v>50268.573999999993</v>
      </c>
      <c r="J48" s="118">
        <v>865442.49800000002</v>
      </c>
      <c r="K48" s="118">
        <v>727299.33200000017</v>
      </c>
      <c r="L48" s="118">
        <v>1086601.8400000003</v>
      </c>
      <c r="M48" s="117">
        <v>-846056.86099999992</v>
      </c>
      <c r="N48" s="118">
        <v>-647146.37700000009</v>
      </c>
      <c r="O48" s="128">
        <f t="shared" si="3"/>
        <v>-406601.3979999997</v>
      </c>
    </row>
    <row r="49" spans="1:15" x14ac:dyDescent="0.25">
      <c r="A49" s="20"/>
      <c r="B49" s="17" t="s">
        <v>30</v>
      </c>
      <c r="C49" s="17"/>
      <c r="D49" s="117">
        <v>2195308.65</v>
      </c>
      <c r="E49" s="154">
        <v>390094.04300000001</v>
      </c>
      <c r="F49" s="154">
        <v>-676659.83799999999</v>
      </c>
      <c r="G49" s="21">
        <v>1908742.855</v>
      </c>
      <c r="H49" s="154">
        <v>-86995.145999999993</v>
      </c>
      <c r="I49" s="154">
        <v>162859.94399999999</v>
      </c>
      <c r="J49" s="118">
        <v>990881.826</v>
      </c>
      <c r="K49" s="118">
        <v>1066746.6240000001</v>
      </c>
      <c r="L49" s="118">
        <v>2975489.4790000003</v>
      </c>
      <c r="M49" s="117">
        <v>-813498.61699999997</v>
      </c>
      <c r="N49" s="118">
        <v>-563760.05500000005</v>
      </c>
      <c r="O49" s="128">
        <f t="shared" si="3"/>
        <v>1598230.807</v>
      </c>
    </row>
    <row r="50" spans="1:15" x14ac:dyDescent="0.25">
      <c r="A50" s="20"/>
      <c r="B50" s="17" t="s">
        <v>31</v>
      </c>
      <c r="C50" s="17"/>
      <c r="D50" s="117">
        <v>1283390.763</v>
      </c>
      <c r="E50" s="154">
        <v>124862.254</v>
      </c>
      <c r="F50" s="154">
        <v>141187.32999999999</v>
      </c>
      <c r="G50" s="21">
        <v>1549440.3470000001</v>
      </c>
      <c r="H50" s="154">
        <v>101416.594</v>
      </c>
      <c r="I50" s="154">
        <v>112591.37</v>
      </c>
      <c r="J50" s="118">
        <v>125439.32799999999</v>
      </c>
      <c r="K50" s="118">
        <v>339447.29199999996</v>
      </c>
      <c r="L50" s="118">
        <v>1888887.639</v>
      </c>
      <c r="M50" s="117">
        <v>32558.243999999999</v>
      </c>
      <c r="N50" s="118">
        <v>83386.322</v>
      </c>
      <c r="O50" s="128">
        <f t="shared" si="3"/>
        <v>2004832.2049999998</v>
      </c>
    </row>
    <row r="51" spans="1:15" x14ac:dyDescent="0.25">
      <c r="A51" s="20" t="s">
        <v>32</v>
      </c>
      <c r="B51" s="17"/>
      <c r="C51" s="17"/>
      <c r="D51" s="117">
        <v>-897656.63300000003</v>
      </c>
      <c r="E51" s="154">
        <v>-490086.70699999999</v>
      </c>
      <c r="F51" s="154">
        <v>-535747.772</v>
      </c>
      <c r="G51" s="21">
        <v>-1923491.1120000002</v>
      </c>
      <c r="H51" s="154">
        <v>-472853.56699999998</v>
      </c>
      <c r="I51" s="154">
        <v>-1535495.2120000001</v>
      </c>
      <c r="J51" s="118">
        <v>-770300.76500000001</v>
      </c>
      <c r="K51" s="118">
        <v>-2778649.5440000002</v>
      </c>
      <c r="L51" s="118">
        <v>-4702140.6560000004</v>
      </c>
      <c r="M51" s="117">
        <v>-600440.33600000001</v>
      </c>
      <c r="N51" s="118">
        <v>-838440.81099999999</v>
      </c>
      <c r="O51" s="128">
        <f t="shared" si="3"/>
        <v>-6141021.8030000003</v>
      </c>
    </row>
    <row r="52" spans="1:15" x14ac:dyDescent="0.25">
      <c r="A52" s="20" t="s">
        <v>33</v>
      </c>
      <c r="B52" s="17"/>
      <c r="C52" s="17"/>
      <c r="D52" s="117">
        <v>21261.071697999952</v>
      </c>
      <c r="E52" s="154">
        <v>193555.22399999999</v>
      </c>
      <c r="F52" s="154">
        <v>-11784.043</v>
      </c>
      <c r="G52" s="21">
        <v>203032.25269799994</v>
      </c>
      <c r="H52" s="154">
        <v>998876.89800000004</v>
      </c>
      <c r="I52" s="154">
        <v>-873912.08900000004</v>
      </c>
      <c r="J52" s="118">
        <v>120539.289</v>
      </c>
      <c r="K52" s="118">
        <v>245504.098</v>
      </c>
      <c r="L52" s="118">
        <v>448536.35069799994</v>
      </c>
      <c r="M52" s="117">
        <v>474576.22499999998</v>
      </c>
      <c r="N52" s="118">
        <v>-850114.12600000005</v>
      </c>
      <c r="O52" s="118">
        <f>+SUM(L52:N52)</f>
        <v>72998.449697999866</v>
      </c>
    </row>
    <row r="53" spans="1:15" x14ac:dyDescent="0.2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5" x14ac:dyDescent="0.2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5" x14ac:dyDescent="0.2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5" x14ac:dyDescent="0.25">
      <c r="A56" s="83" t="s">
        <v>91</v>
      </c>
      <c r="B56" s="17"/>
      <c r="C56" s="17"/>
      <c r="D56" s="117">
        <v>0</v>
      </c>
      <c r="E56" s="154">
        <v>0</v>
      </c>
      <c r="F56" s="154">
        <v>0</v>
      </c>
      <c r="G56" s="21">
        <v>0</v>
      </c>
      <c r="H56" s="154">
        <v>0</v>
      </c>
      <c r="I56" s="154">
        <v>0</v>
      </c>
      <c r="J56" s="118">
        <v>0</v>
      </c>
      <c r="K56" s="118">
        <v>0</v>
      </c>
      <c r="L56" s="118">
        <v>0</v>
      </c>
      <c r="M56" s="117">
        <v>0</v>
      </c>
      <c r="N56" s="118">
        <v>0</v>
      </c>
      <c r="O56" s="128">
        <f t="shared" si="3"/>
        <v>0</v>
      </c>
    </row>
    <row r="57" spans="1:15" x14ac:dyDescent="0.2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5" x14ac:dyDescent="0.25">
      <c r="A58" s="20"/>
      <c r="B58" s="17"/>
      <c r="C58" s="17"/>
      <c r="D58" s="117"/>
      <c r="E58" s="154"/>
      <c r="F58" s="154"/>
      <c r="G58" s="21"/>
      <c r="H58" s="154"/>
      <c r="I58" s="154"/>
      <c r="J58" s="118"/>
      <c r="K58" s="118"/>
      <c r="L58" s="118"/>
      <c r="M58" s="117"/>
      <c r="N58" s="118"/>
      <c r="O58" s="128"/>
    </row>
    <row r="59" spans="1:15" x14ac:dyDescent="0.25">
      <c r="A59" s="20" t="s">
        <v>37</v>
      </c>
      <c r="B59" s="17"/>
      <c r="C59" s="17"/>
      <c r="D59" s="117">
        <v>-1198574.7220000001</v>
      </c>
      <c r="E59" s="154">
        <v>-92673.510999999999</v>
      </c>
      <c r="F59" s="154">
        <v>-128427.18799999999</v>
      </c>
      <c r="G59" s="21">
        <v>-1419675.4209999999</v>
      </c>
      <c r="H59" s="154">
        <v>296921.59400000004</v>
      </c>
      <c r="I59" s="154">
        <v>511554.52199999988</v>
      </c>
      <c r="J59" s="118">
        <v>2198534.8879999998</v>
      </c>
      <c r="K59" s="118">
        <v>3007011.0040000007</v>
      </c>
      <c r="L59" s="118">
        <v>1587335.5830000006</v>
      </c>
      <c r="M59" s="117">
        <v>418331.516</v>
      </c>
      <c r="N59" s="118">
        <v>896348.45699999994</v>
      </c>
      <c r="O59" s="118">
        <f t="shared" ref="O59:O70" si="4">+SUM(L59:N59)</f>
        <v>2902015.5560000008</v>
      </c>
    </row>
    <row r="60" spans="1:15" x14ac:dyDescent="0.25">
      <c r="A60" s="20" t="s">
        <v>38</v>
      </c>
      <c r="B60" s="17"/>
      <c r="C60" s="17"/>
      <c r="D60" s="117">
        <v>-1560.2850000000001</v>
      </c>
      <c r="E60" s="154">
        <v>-721.923</v>
      </c>
      <c r="F60" s="154">
        <v>-12076.144</v>
      </c>
      <c r="G60" s="21">
        <v>-14358.352000000001</v>
      </c>
      <c r="H60" s="154">
        <v>-1477.5609999999999</v>
      </c>
      <c r="I60" s="154">
        <v>-4608.518</v>
      </c>
      <c r="J60" s="118">
        <v>-4160.3019999999997</v>
      </c>
      <c r="K60" s="118">
        <v>-10246.380999999999</v>
      </c>
      <c r="L60" s="118">
        <v>-24604.733</v>
      </c>
      <c r="M60" s="117">
        <v>-1447.4670000000001</v>
      </c>
      <c r="N60" s="118">
        <v>-375893.35200000001</v>
      </c>
      <c r="O60" s="128">
        <f t="shared" si="4"/>
        <v>-401945.55200000003</v>
      </c>
    </row>
    <row r="61" spans="1:15" x14ac:dyDescent="0.25">
      <c r="A61" s="20"/>
      <c r="B61" s="17" t="s">
        <v>39</v>
      </c>
      <c r="C61" s="17"/>
      <c r="D61" s="117">
        <v>0</v>
      </c>
      <c r="E61" s="154">
        <v>0</v>
      </c>
      <c r="F61" s="154">
        <v>0</v>
      </c>
      <c r="G61" s="21">
        <v>0</v>
      </c>
      <c r="H61" s="154">
        <v>964.24</v>
      </c>
      <c r="I61" s="154">
        <v>0</v>
      </c>
      <c r="J61" s="118">
        <v>1371.4829999999999</v>
      </c>
      <c r="K61" s="118">
        <v>2335.723</v>
      </c>
      <c r="L61" s="118">
        <v>2335.723</v>
      </c>
      <c r="M61" s="117">
        <v>0</v>
      </c>
      <c r="N61" s="118">
        <v>4587.1480000000001</v>
      </c>
      <c r="O61" s="128">
        <f t="shared" si="4"/>
        <v>6922.8710000000001</v>
      </c>
    </row>
    <row r="62" spans="1:15" x14ac:dyDescent="0.25">
      <c r="A62" s="20"/>
      <c r="B62" s="17"/>
      <c r="C62" s="17" t="s">
        <v>40</v>
      </c>
      <c r="D62" s="117">
        <v>0</v>
      </c>
      <c r="E62" s="154">
        <v>0</v>
      </c>
      <c r="F62" s="154">
        <v>0</v>
      </c>
      <c r="G62" s="21">
        <v>0</v>
      </c>
      <c r="H62" s="154">
        <v>0</v>
      </c>
      <c r="I62" s="154">
        <v>0</v>
      </c>
      <c r="J62" s="118">
        <v>0</v>
      </c>
      <c r="K62" s="118">
        <v>0</v>
      </c>
      <c r="L62" s="118">
        <v>0</v>
      </c>
      <c r="M62" s="117">
        <v>0</v>
      </c>
      <c r="N62" s="118">
        <v>0</v>
      </c>
      <c r="O62" s="128">
        <f t="shared" si="4"/>
        <v>0</v>
      </c>
    </row>
    <row r="63" spans="1:15" x14ac:dyDescent="0.25">
      <c r="A63" s="20"/>
      <c r="B63" s="17"/>
      <c r="C63" s="17" t="s">
        <v>41</v>
      </c>
      <c r="D63" s="117">
        <v>0</v>
      </c>
      <c r="E63" s="154">
        <v>0</v>
      </c>
      <c r="F63" s="154">
        <v>0</v>
      </c>
      <c r="G63" s="21">
        <v>0</v>
      </c>
      <c r="H63" s="154">
        <v>964.24</v>
      </c>
      <c r="I63" s="154">
        <v>0</v>
      </c>
      <c r="J63" s="118">
        <v>1371.4829999999999</v>
      </c>
      <c r="K63" s="118">
        <v>2335.723</v>
      </c>
      <c r="L63" s="118">
        <v>2335.723</v>
      </c>
      <c r="M63" s="117">
        <v>0</v>
      </c>
      <c r="N63" s="118">
        <v>4587.1480000000001</v>
      </c>
      <c r="O63" s="128">
        <f t="shared" si="4"/>
        <v>6922.8710000000001</v>
      </c>
    </row>
    <row r="64" spans="1:15" x14ac:dyDescent="0.25">
      <c r="A64" s="20"/>
      <c r="B64" s="17" t="s">
        <v>42</v>
      </c>
      <c r="C64" s="17"/>
      <c r="D64" s="117">
        <v>1560.2850000000001</v>
      </c>
      <c r="E64" s="154">
        <v>721.923</v>
      </c>
      <c r="F64" s="154">
        <v>12076.144</v>
      </c>
      <c r="G64" s="21">
        <v>14358.352000000001</v>
      </c>
      <c r="H64" s="154">
        <v>2441.8009999999999</v>
      </c>
      <c r="I64" s="154">
        <v>4608.518</v>
      </c>
      <c r="J64" s="118">
        <v>5531.7849999999999</v>
      </c>
      <c r="K64" s="118">
        <v>12582.103999999999</v>
      </c>
      <c r="L64" s="118">
        <v>26940.455999999998</v>
      </c>
      <c r="M64" s="117">
        <v>1447.4670000000001</v>
      </c>
      <c r="N64" s="118">
        <v>380480.5</v>
      </c>
      <c r="O64" s="128">
        <f t="shared" si="4"/>
        <v>408868.42300000001</v>
      </c>
    </row>
    <row r="65" spans="1:16" x14ac:dyDescent="0.25">
      <c r="A65" s="20" t="s">
        <v>43</v>
      </c>
      <c r="B65" s="17"/>
      <c r="C65" s="17"/>
      <c r="D65" s="117">
        <v>-1160563.2660000001</v>
      </c>
      <c r="E65" s="154">
        <v>-59895.031999999999</v>
      </c>
      <c r="F65" s="154">
        <v>-82217.547999999995</v>
      </c>
      <c r="G65" s="21">
        <v>-1302675.8459999999</v>
      </c>
      <c r="H65" s="154">
        <v>331518.75900000002</v>
      </c>
      <c r="I65" s="154">
        <v>550111.49099999992</v>
      </c>
      <c r="J65" s="118">
        <v>2238036.6510000001</v>
      </c>
      <c r="K65" s="118">
        <v>3119666.9010000005</v>
      </c>
      <c r="L65" s="118">
        <v>1816991.0550000006</v>
      </c>
      <c r="M65" s="117">
        <v>454750.97100000002</v>
      </c>
      <c r="N65" s="118">
        <v>1310641.5929999999</v>
      </c>
      <c r="O65" s="118">
        <f t="shared" si="4"/>
        <v>3582383.6190000004</v>
      </c>
    </row>
    <row r="66" spans="1:16" x14ac:dyDescent="0.25">
      <c r="A66" s="20"/>
      <c r="B66" s="17" t="s">
        <v>39</v>
      </c>
      <c r="C66" s="17"/>
      <c r="D66" s="117">
        <v>0</v>
      </c>
      <c r="E66" s="154">
        <v>0</v>
      </c>
      <c r="F66" s="154">
        <v>0</v>
      </c>
      <c r="G66" s="21">
        <v>0</v>
      </c>
      <c r="H66" s="154">
        <v>440023.66800000001</v>
      </c>
      <c r="I66" s="154">
        <v>561114.74899999995</v>
      </c>
      <c r="J66" s="118">
        <v>5339834.1660000002</v>
      </c>
      <c r="K66" s="118">
        <v>6340972.5830000006</v>
      </c>
      <c r="L66" s="118">
        <v>6340972.5830000006</v>
      </c>
      <c r="M66" s="117">
        <v>1247712.98</v>
      </c>
      <c r="N66" s="118">
        <v>1903276.524</v>
      </c>
      <c r="O66" s="128">
        <f t="shared" si="4"/>
        <v>9491962.0870000012</v>
      </c>
    </row>
    <row r="67" spans="1:16" x14ac:dyDescent="0.25">
      <c r="A67" s="20"/>
      <c r="B67" s="17"/>
      <c r="C67" s="17" t="s">
        <v>40</v>
      </c>
      <c r="D67" s="117">
        <v>0</v>
      </c>
      <c r="E67" s="154">
        <v>0</v>
      </c>
      <c r="F67" s="154">
        <v>0</v>
      </c>
      <c r="G67" s="21">
        <v>0</v>
      </c>
      <c r="H67" s="154">
        <v>440023.66800000001</v>
      </c>
      <c r="I67" s="154">
        <v>561114.74899999995</v>
      </c>
      <c r="J67" s="118">
        <v>5339834.1660000002</v>
      </c>
      <c r="K67" s="118">
        <v>6340972.5830000006</v>
      </c>
      <c r="L67" s="118">
        <v>6340972.5830000006</v>
      </c>
      <c r="M67" s="117">
        <v>1247712.98</v>
      </c>
      <c r="N67" s="118">
        <v>1903276.524</v>
      </c>
      <c r="O67" s="128">
        <f t="shared" si="4"/>
        <v>9491962.0870000012</v>
      </c>
    </row>
    <row r="68" spans="1:16" x14ac:dyDescent="0.25">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16" x14ac:dyDescent="0.25">
      <c r="A69" s="20"/>
      <c r="B69" s="17" t="s">
        <v>42</v>
      </c>
      <c r="C69" s="17"/>
      <c r="D69" s="117">
        <v>1160563.2660000001</v>
      </c>
      <c r="E69" s="154">
        <v>59895.031999999999</v>
      </c>
      <c r="F69" s="154">
        <v>82217.547999999995</v>
      </c>
      <c r="G69" s="21">
        <v>1302675.8459999999</v>
      </c>
      <c r="H69" s="154">
        <v>108504.909</v>
      </c>
      <c r="I69" s="154">
        <v>11003.258</v>
      </c>
      <c r="J69" s="118">
        <v>3101797.5150000001</v>
      </c>
      <c r="K69" s="118">
        <v>3221305.682</v>
      </c>
      <c r="L69" s="118">
        <v>4523981.5279999999</v>
      </c>
      <c r="M69" s="117">
        <v>792962.00899999996</v>
      </c>
      <c r="N69" s="118">
        <v>592634.93099999998</v>
      </c>
      <c r="O69" s="118">
        <f t="shared" si="4"/>
        <v>5909578.4679999994</v>
      </c>
    </row>
    <row r="70" spans="1:16" x14ac:dyDescent="0.25">
      <c r="A70" s="20" t="s">
        <v>44</v>
      </c>
      <c r="B70" s="17"/>
      <c r="C70" s="17"/>
      <c r="D70" s="117">
        <v>-36451.171000000002</v>
      </c>
      <c r="E70" s="154">
        <v>-32056.556</v>
      </c>
      <c r="F70" s="154">
        <v>-34133.495999999999</v>
      </c>
      <c r="G70" s="21">
        <v>-102641.223</v>
      </c>
      <c r="H70" s="154">
        <v>-33119.603999999999</v>
      </c>
      <c r="I70" s="154">
        <v>-33948.451000000001</v>
      </c>
      <c r="J70" s="118">
        <v>-35341.461000000003</v>
      </c>
      <c r="K70" s="118">
        <v>-102409.516</v>
      </c>
      <c r="L70" s="118">
        <v>-205050.739</v>
      </c>
      <c r="M70" s="117">
        <v>-34971.987999999998</v>
      </c>
      <c r="N70" s="118">
        <v>-38399.784</v>
      </c>
      <c r="O70" s="128">
        <f t="shared" si="4"/>
        <v>-278422.511</v>
      </c>
    </row>
    <row r="71" spans="1:16" x14ac:dyDescent="0.25">
      <c r="A71" s="20"/>
      <c r="B71" s="17"/>
      <c r="C71" s="17"/>
      <c r="D71" s="117"/>
      <c r="E71" s="154"/>
      <c r="F71" s="154"/>
      <c r="G71" s="21"/>
      <c r="H71" s="154"/>
      <c r="I71" s="154"/>
      <c r="J71" s="118"/>
      <c r="K71" s="118"/>
      <c r="L71" s="118"/>
      <c r="M71" s="117"/>
      <c r="N71" s="118"/>
      <c r="O71" s="128"/>
    </row>
    <row r="72" spans="1:16" ht="13" x14ac:dyDescent="0.3">
      <c r="A72" s="24" t="s">
        <v>45</v>
      </c>
      <c r="B72" s="25"/>
      <c r="C72" s="25"/>
      <c r="D72" s="119">
        <v>937153.05581099994</v>
      </c>
      <c r="E72" s="157">
        <v>50305.722999999969</v>
      </c>
      <c r="F72" s="157">
        <v>-1364121.4819999998</v>
      </c>
      <c r="G72" s="26">
        <v>-376662.70318900025</v>
      </c>
      <c r="H72" s="157">
        <v>38588.910000000033</v>
      </c>
      <c r="I72" s="157">
        <v>-2832933.861</v>
      </c>
      <c r="J72" s="120">
        <v>-2004786.9169999999</v>
      </c>
      <c r="K72" s="120">
        <v>-4799131.8680000007</v>
      </c>
      <c r="L72" s="120">
        <v>-5175794.5711890012</v>
      </c>
      <c r="M72" s="119">
        <v>-1286947.6739999999</v>
      </c>
      <c r="N72" s="120">
        <v>-2972285.4390000002</v>
      </c>
      <c r="O72" s="120">
        <f t="shared" ref="O72" si="5">+SUM(L72:N72)</f>
        <v>-9435027.6841890011</v>
      </c>
    </row>
    <row r="73" spans="1:16" x14ac:dyDescent="0.25">
      <c r="A73" s="30"/>
      <c r="B73" s="31"/>
      <c r="C73" s="31"/>
      <c r="D73" s="121"/>
      <c r="E73" s="158"/>
      <c r="F73" s="158"/>
      <c r="G73" s="251"/>
      <c r="H73" s="158"/>
      <c r="I73" s="158"/>
      <c r="J73" s="122"/>
      <c r="K73" s="122"/>
      <c r="L73" s="122"/>
      <c r="M73" s="121"/>
      <c r="N73" s="122"/>
      <c r="O73" s="32"/>
    </row>
    <row r="74" spans="1:16" ht="13.75" customHeight="1" x14ac:dyDescent="0.25">
      <c r="A74" s="38" t="s">
        <v>46</v>
      </c>
      <c r="B74" s="269" t="s">
        <v>49</v>
      </c>
      <c r="C74" s="269"/>
      <c r="D74" s="269"/>
      <c r="E74" s="269"/>
      <c r="F74" s="269"/>
      <c r="G74" s="37"/>
      <c r="H74" s="42"/>
      <c r="I74" s="42"/>
      <c r="J74" s="37"/>
      <c r="K74" s="42"/>
      <c r="L74" s="42"/>
      <c r="M74" s="42"/>
      <c r="N74" s="42"/>
      <c r="O74" s="42"/>
    </row>
    <row r="75" spans="1:16" ht="13" customHeight="1" x14ac:dyDescent="0.25">
      <c r="A75" s="36" t="s">
        <v>47</v>
      </c>
      <c r="B75" s="37" t="s">
        <v>63</v>
      </c>
      <c r="C75" s="37"/>
      <c r="D75" s="37"/>
      <c r="E75" s="37"/>
      <c r="F75" s="37"/>
      <c r="G75" s="37"/>
      <c r="H75" s="42"/>
      <c r="I75" s="42"/>
      <c r="J75" s="37"/>
      <c r="K75" s="42"/>
      <c r="L75" s="42"/>
      <c r="M75" s="42"/>
      <c r="N75" s="42"/>
      <c r="O75" s="273"/>
    </row>
    <row r="76" spans="1:16" ht="12.65" customHeight="1" x14ac:dyDescent="0.25">
      <c r="A76" s="36" t="s">
        <v>48</v>
      </c>
      <c r="B76" s="37" t="s">
        <v>82</v>
      </c>
      <c r="C76" s="37"/>
      <c r="D76" s="37"/>
      <c r="E76" s="37"/>
      <c r="F76" s="37"/>
      <c r="G76" s="37"/>
      <c r="H76" s="42"/>
      <c r="I76" s="42"/>
      <c r="J76" s="37"/>
      <c r="K76" s="42"/>
      <c r="L76" s="42"/>
      <c r="M76" s="42"/>
      <c r="N76" s="42"/>
      <c r="O76" s="42"/>
    </row>
    <row r="77" spans="1:16" s="75" customFormat="1" ht="26.5" customHeight="1" x14ac:dyDescent="0.25">
      <c r="A77" s="36" t="s">
        <v>50</v>
      </c>
      <c r="B77" s="36" t="s">
        <v>65</v>
      </c>
      <c r="C77" s="36"/>
      <c r="D77" s="36"/>
      <c r="E77" s="36"/>
      <c r="F77" s="36"/>
      <c r="G77" s="36"/>
      <c r="J77" s="36"/>
      <c r="P77" s="263">
        <v>6</v>
      </c>
    </row>
    <row r="78" spans="1:16" x14ac:dyDescent="0.25">
      <c r="A78" s="17"/>
      <c r="B78" s="17"/>
      <c r="C78" s="17"/>
      <c r="D78" s="33"/>
      <c r="E78" s="17"/>
      <c r="F78" s="17"/>
      <c r="G78" s="17"/>
    </row>
    <row r="79" spans="1:16" x14ac:dyDescent="0.25">
      <c r="A79" s="17"/>
      <c r="B79" s="17"/>
      <c r="C79" s="17"/>
      <c r="D79" s="33"/>
      <c r="E79" s="17"/>
      <c r="F79" s="17"/>
      <c r="G79" s="17"/>
    </row>
  </sheetData>
  <phoneticPr fontId="0" type="noConversion"/>
  <printOptions horizontalCentered="1" verticalCentered="1"/>
  <pageMargins left="0" right="0" top="0.39370078740157483" bottom="0" header="0" footer="0"/>
  <pageSetup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T80"/>
  <sheetViews>
    <sheetView topLeftCell="D2" workbookViewId="0">
      <selection activeCell="G21" sqref="G21"/>
    </sheetView>
  </sheetViews>
  <sheetFormatPr baseColWidth="10" defaultRowHeight="12.5" x14ac:dyDescent="0.25"/>
  <cols>
    <col min="1" max="2" width="2.81640625" customWidth="1"/>
    <col min="3" max="3" width="52.54296875" customWidth="1"/>
    <col min="4" max="7" width="9.54296875" customWidth="1"/>
    <col min="8" max="8" width="10.453125" bestFit="1" customWidth="1"/>
    <col min="9" max="9" width="9.54296875" customWidth="1"/>
    <col min="10" max="10" width="10.453125" bestFit="1" customWidth="1"/>
    <col min="11" max="14" width="9.54296875" customWidth="1"/>
    <col min="15" max="15" width="10.453125" bestFit="1" customWidth="1"/>
    <col min="16" max="16" width="5.453125" customWidth="1"/>
  </cols>
  <sheetData>
    <row r="1" spans="1:18" ht="25" x14ac:dyDescent="0.5">
      <c r="P1" s="165"/>
    </row>
    <row r="2" spans="1:18" ht="13" x14ac:dyDescent="0.3">
      <c r="A2" s="1" t="s">
        <v>78</v>
      </c>
      <c r="B2" s="2"/>
      <c r="C2" s="2"/>
      <c r="D2" s="2"/>
      <c r="E2" s="2"/>
      <c r="F2" s="2"/>
      <c r="G2" s="2"/>
      <c r="H2" s="2"/>
      <c r="I2" s="2"/>
      <c r="J2" s="2"/>
      <c r="K2" s="2"/>
      <c r="L2" s="2"/>
      <c r="M2" s="2"/>
      <c r="N2" s="2"/>
      <c r="O2" s="2"/>
    </row>
    <row r="3" spans="1:18" ht="13" x14ac:dyDescent="0.3">
      <c r="A3" s="4" t="str">
        <f>+Total!A3</f>
        <v>ESTADO DE OPERACIONES DE GOBIERNO  2020</v>
      </c>
      <c r="B3" s="5"/>
      <c r="C3" s="5"/>
      <c r="D3" s="2"/>
      <c r="E3" s="2"/>
      <c r="F3" s="2"/>
      <c r="G3" s="2"/>
      <c r="H3" s="2"/>
      <c r="I3" s="2"/>
      <c r="J3" s="2"/>
      <c r="K3" s="2"/>
      <c r="L3" s="2"/>
      <c r="M3" s="2"/>
      <c r="N3" s="2"/>
      <c r="O3" s="2"/>
    </row>
    <row r="4" spans="1:18" ht="13" x14ac:dyDescent="0.3">
      <c r="A4" s="1" t="s">
        <v>1</v>
      </c>
      <c r="B4" s="2"/>
      <c r="C4" s="2"/>
      <c r="D4" s="2"/>
      <c r="E4" s="2"/>
      <c r="F4" s="2"/>
      <c r="G4" s="2"/>
      <c r="H4" s="2"/>
      <c r="I4" s="2"/>
      <c r="J4" s="2"/>
      <c r="K4" s="2"/>
      <c r="L4" s="2"/>
      <c r="M4" s="2"/>
      <c r="N4" s="2"/>
      <c r="O4" s="2"/>
    </row>
    <row r="5" spans="1:18" ht="13" x14ac:dyDescent="0.3">
      <c r="A5" s="1" t="s">
        <v>54</v>
      </c>
      <c r="B5" s="2"/>
      <c r="C5" s="7"/>
      <c r="D5" s="2"/>
      <c r="E5" s="2"/>
      <c r="F5" s="2"/>
      <c r="G5" s="2"/>
      <c r="H5" s="2"/>
      <c r="I5" s="2"/>
      <c r="J5" s="2"/>
      <c r="K5" s="2"/>
      <c r="L5" s="2"/>
      <c r="M5" s="2"/>
      <c r="N5" s="2"/>
      <c r="O5" s="2"/>
    </row>
    <row r="6" spans="1:18" ht="13" x14ac:dyDescent="0.3">
      <c r="A6" s="1" t="s">
        <v>55</v>
      </c>
      <c r="B6" s="2"/>
      <c r="C6" s="7"/>
      <c r="D6" s="2"/>
      <c r="E6" s="2"/>
      <c r="F6" s="2"/>
      <c r="G6" s="2"/>
      <c r="H6" s="2"/>
      <c r="I6" s="2"/>
      <c r="J6" s="2"/>
      <c r="K6" s="2"/>
      <c r="L6" s="2"/>
      <c r="M6" s="2"/>
      <c r="N6" s="2"/>
      <c r="O6" s="2"/>
    </row>
    <row r="7" spans="1:18" ht="13" x14ac:dyDescent="0.3">
      <c r="A7" s="9"/>
      <c r="B7" s="10"/>
      <c r="C7" s="11"/>
      <c r="D7" s="2"/>
      <c r="E7" s="2"/>
      <c r="F7" s="2"/>
      <c r="G7" s="2"/>
    </row>
    <row r="8" spans="1:18" ht="25.5" customHeight="1"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8" ht="13" x14ac:dyDescent="0.3">
      <c r="A9" s="16"/>
      <c r="B9" s="17"/>
      <c r="C9" s="17"/>
      <c r="D9" s="113"/>
      <c r="E9" s="156"/>
      <c r="F9" s="156"/>
      <c r="G9" s="250"/>
      <c r="H9" s="156"/>
      <c r="I9" s="156"/>
      <c r="J9" s="114"/>
      <c r="K9" s="114"/>
      <c r="L9" s="114"/>
      <c r="M9" s="113"/>
      <c r="N9" s="114"/>
      <c r="O9" s="126"/>
    </row>
    <row r="10" spans="1:18" ht="13" x14ac:dyDescent="0.3">
      <c r="A10" s="19" t="s">
        <v>6</v>
      </c>
      <c r="B10" s="17"/>
      <c r="C10" s="17"/>
      <c r="D10" s="115"/>
      <c r="E10" s="150"/>
      <c r="F10" s="150"/>
      <c r="G10" s="243"/>
      <c r="H10" s="150"/>
      <c r="I10" s="150"/>
      <c r="J10" s="116"/>
      <c r="K10" s="116"/>
      <c r="L10" s="116"/>
      <c r="M10" s="115"/>
      <c r="N10" s="116"/>
      <c r="O10" s="116"/>
    </row>
    <row r="11" spans="1:18" x14ac:dyDescent="0.25">
      <c r="A11" s="20" t="s">
        <v>7</v>
      </c>
      <c r="B11" s="17"/>
      <c r="C11" s="17"/>
      <c r="D11" s="117">
        <v>66545.410000000149</v>
      </c>
      <c r="E11" s="154">
        <v>51330.080000000016</v>
      </c>
      <c r="F11" s="154">
        <v>52856.679999999993</v>
      </c>
      <c r="G11" s="21">
        <v>170732.17000000016</v>
      </c>
      <c r="H11" s="154">
        <v>284137</v>
      </c>
      <c r="I11" s="154">
        <v>169192</v>
      </c>
      <c r="J11" s="118">
        <v>106985</v>
      </c>
      <c r="K11" s="118">
        <v>560314</v>
      </c>
      <c r="L11" s="118">
        <v>731046.17000000016</v>
      </c>
      <c r="M11" s="117">
        <v>116097</v>
      </c>
      <c r="N11" s="118">
        <v>117703</v>
      </c>
      <c r="O11" s="118">
        <f>+SUM(L11:N11)</f>
        <v>964846.17000000016</v>
      </c>
    </row>
    <row r="12" spans="1:18" x14ac:dyDescent="0.25">
      <c r="A12" s="20"/>
      <c r="B12" s="17" t="s">
        <v>83</v>
      </c>
      <c r="C12" s="17"/>
      <c r="D12" s="117">
        <v>0</v>
      </c>
      <c r="E12" s="154">
        <v>0</v>
      </c>
      <c r="F12" s="154">
        <v>0</v>
      </c>
      <c r="G12" s="21">
        <v>0</v>
      </c>
      <c r="H12" s="154">
        <v>0</v>
      </c>
      <c r="I12" s="154">
        <v>0</v>
      </c>
      <c r="J12" s="118">
        <v>0</v>
      </c>
      <c r="K12" s="118">
        <v>0</v>
      </c>
      <c r="L12" s="118">
        <v>0</v>
      </c>
      <c r="M12" s="117">
        <v>0</v>
      </c>
      <c r="N12" s="118">
        <v>0</v>
      </c>
      <c r="O12" s="128">
        <f t="shared" ref="O12:O30" si="0">+SUM(L12:N12)</f>
        <v>0</v>
      </c>
    </row>
    <row r="13" spans="1:18" s="195" customFormat="1" x14ac:dyDescent="0.25">
      <c r="A13" s="83"/>
      <c r="B13" s="81"/>
      <c r="C13" s="81" t="s">
        <v>69</v>
      </c>
      <c r="D13" s="196">
        <v>0</v>
      </c>
      <c r="E13" s="197">
        <v>0</v>
      </c>
      <c r="F13" s="197">
        <v>0</v>
      </c>
      <c r="G13" s="191">
        <v>0</v>
      </c>
      <c r="H13" s="197">
        <v>0</v>
      </c>
      <c r="I13" s="197">
        <v>0</v>
      </c>
      <c r="J13" s="198">
        <v>0</v>
      </c>
      <c r="K13" s="198">
        <v>0</v>
      </c>
      <c r="L13" s="198">
        <v>0</v>
      </c>
      <c r="M13" s="196">
        <v>0</v>
      </c>
      <c r="N13" s="198">
        <v>0</v>
      </c>
      <c r="O13" s="128">
        <f t="shared" si="0"/>
        <v>0</v>
      </c>
    </row>
    <row r="14" spans="1:18" s="195" customFormat="1" x14ac:dyDescent="0.25">
      <c r="A14" s="83"/>
      <c r="B14" s="81"/>
      <c r="C14" s="81" t="s">
        <v>84</v>
      </c>
      <c r="D14" s="196">
        <v>0</v>
      </c>
      <c r="E14" s="197">
        <v>0</v>
      </c>
      <c r="F14" s="197">
        <v>0</v>
      </c>
      <c r="G14" s="191">
        <v>0</v>
      </c>
      <c r="H14" s="197">
        <v>0</v>
      </c>
      <c r="I14" s="197">
        <v>0</v>
      </c>
      <c r="J14" s="198">
        <v>0</v>
      </c>
      <c r="K14" s="198">
        <v>0</v>
      </c>
      <c r="L14" s="198">
        <v>0</v>
      </c>
      <c r="M14" s="196">
        <v>0</v>
      </c>
      <c r="N14" s="198">
        <v>0</v>
      </c>
      <c r="O14" s="128">
        <f t="shared" si="0"/>
        <v>0</v>
      </c>
    </row>
    <row r="15" spans="1:18" x14ac:dyDescent="0.25">
      <c r="A15" s="20"/>
      <c r="B15" s="17" t="s">
        <v>103</v>
      </c>
      <c r="C15" s="17"/>
      <c r="D15" s="117">
        <v>65161</v>
      </c>
      <c r="E15" s="154">
        <v>80537</v>
      </c>
      <c r="F15" s="154">
        <v>79707</v>
      </c>
      <c r="G15" s="21">
        <v>225405</v>
      </c>
      <c r="H15" s="154">
        <v>55581</v>
      </c>
      <c r="I15" s="154">
        <v>70422</v>
      </c>
      <c r="J15" s="118">
        <v>81444</v>
      </c>
      <c r="K15" s="118">
        <v>207447</v>
      </c>
      <c r="L15" s="118">
        <v>432852</v>
      </c>
      <c r="M15" s="117">
        <v>85812</v>
      </c>
      <c r="N15" s="118">
        <v>87767</v>
      </c>
      <c r="O15" s="118">
        <f t="shared" si="0"/>
        <v>606431</v>
      </c>
      <c r="R15" s="270"/>
    </row>
    <row r="16" spans="1:18" x14ac:dyDescent="0.25">
      <c r="A16" s="20"/>
      <c r="B16" s="17" t="s">
        <v>9</v>
      </c>
      <c r="C16" s="17"/>
      <c r="D16" s="117">
        <v>0</v>
      </c>
      <c r="E16" s="154">
        <v>0</v>
      </c>
      <c r="F16" s="154">
        <v>0</v>
      </c>
      <c r="G16" s="21">
        <v>0</v>
      </c>
      <c r="H16" s="154">
        <v>0</v>
      </c>
      <c r="I16" s="154">
        <v>0</v>
      </c>
      <c r="J16" s="118">
        <v>0</v>
      </c>
      <c r="K16" s="118">
        <v>0</v>
      </c>
      <c r="L16" s="118">
        <v>0</v>
      </c>
      <c r="M16" s="117">
        <v>0</v>
      </c>
      <c r="N16" s="118">
        <v>0</v>
      </c>
      <c r="O16" s="128">
        <f t="shared" si="0"/>
        <v>0</v>
      </c>
    </row>
    <row r="17" spans="1:15" x14ac:dyDescent="0.25">
      <c r="A17" s="20"/>
      <c r="B17" s="17" t="s">
        <v>56</v>
      </c>
      <c r="C17" s="17"/>
      <c r="D17" s="117">
        <v>0</v>
      </c>
      <c r="E17" s="154">
        <v>0</v>
      </c>
      <c r="F17" s="154">
        <v>0</v>
      </c>
      <c r="G17" s="21">
        <v>0</v>
      </c>
      <c r="H17" s="154">
        <v>0</v>
      </c>
      <c r="I17" s="154">
        <v>0</v>
      </c>
      <c r="J17" s="118">
        <v>0</v>
      </c>
      <c r="K17" s="118">
        <v>0</v>
      </c>
      <c r="L17" s="118">
        <v>0</v>
      </c>
      <c r="M17" s="117">
        <v>0</v>
      </c>
      <c r="N17" s="118">
        <v>0</v>
      </c>
      <c r="O17" s="128">
        <f t="shared" si="0"/>
        <v>0</v>
      </c>
    </row>
    <row r="18" spans="1:15" x14ac:dyDescent="0.25">
      <c r="A18" s="20"/>
      <c r="B18" s="81" t="s">
        <v>57</v>
      </c>
      <c r="C18" s="17"/>
      <c r="D18" s="117">
        <v>35136</v>
      </c>
      <c r="E18" s="154">
        <v>43381</v>
      </c>
      <c r="F18" s="154">
        <v>49997</v>
      </c>
      <c r="G18" s="21">
        <v>128514</v>
      </c>
      <c r="H18" s="154">
        <v>41029</v>
      </c>
      <c r="I18" s="154">
        <v>38705</v>
      </c>
      <c r="J18" s="118">
        <v>34099</v>
      </c>
      <c r="K18" s="118">
        <v>113833</v>
      </c>
      <c r="L18" s="118">
        <v>242347</v>
      </c>
      <c r="M18" s="117">
        <v>33404</v>
      </c>
      <c r="N18" s="118">
        <v>31816</v>
      </c>
      <c r="O18" s="128">
        <f t="shared" si="0"/>
        <v>307567</v>
      </c>
    </row>
    <row r="19" spans="1:15" x14ac:dyDescent="0.25">
      <c r="A19" s="20"/>
      <c r="B19" s="17" t="s">
        <v>10</v>
      </c>
      <c r="C19" s="17"/>
      <c r="D19" s="117">
        <v>401</v>
      </c>
      <c r="E19" s="154">
        <v>322</v>
      </c>
      <c r="F19" s="154">
        <v>310</v>
      </c>
      <c r="G19" s="21">
        <v>1033</v>
      </c>
      <c r="H19" s="154">
        <v>188</v>
      </c>
      <c r="I19" s="154">
        <v>132</v>
      </c>
      <c r="J19" s="118">
        <v>70</v>
      </c>
      <c r="K19" s="118">
        <v>390</v>
      </c>
      <c r="L19" s="118">
        <v>1423</v>
      </c>
      <c r="M19" s="117">
        <v>135</v>
      </c>
      <c r="N19" s="118">
        <v>166</v>
      </c>
      <c r="O19" s="128">
        <f t="shared" si="0"/>
        <v>1724</v>
      </c>
    </row>
    <row r="20" spans="1:15" x14ac:dyDescent="0.25">
      <c r="A20" s="20"/>
      <c r="B20" s="17" t="s">
        <v>11</v>
      </c>
      <c r="C20" s="17"/>
      <c r="D20" s="117">
        <v>-34152.589999999851</v>
      </c>
      <c r="E20" s="154">
        <v>-72909.919999999984</v>
      </c>
      <c r="F20" s="154">
        <v>-77157.320000000007</v>
      </c>
      <c r="G20" s="21">
        <v>-184219.82999999984</v>
      </c>
      <c r="H20" s="154">
        <v>187339</v>
      </c>
      <c r="I20" s="154">
        <v>59933</v>
      </c>
      <c r="J20" s="118">
        <v>-8628</v>
      </c>
      <c r="K20" s="118">
        <v>238644</v>
      </c>
      <c r="L20" s="118">
        <v>54424.170000000158</v>
      </c>
      <c r="M20" s="117">
        <v>-3254</v>
      </c>
      <c r="N20" s="118">
        <v>-2046</v>
      </c>
      <c r="O20" s="118">
        <f t="shared" si="0"/>
        <v>49124.170000000158</v>
      </c>
    </row>
    <row r="21" spans="1:15" x14ac:dyDescent="0.25">
      <c r="A21" s="20"/>
      <c r="B21" s="17"/>
      <c r="C21" s="17"/>
      <c r="D21" s="113"/>
      <c r="E21" s="156"/>
      <c r="F21" s="156"/>
      <c r="G21" s="250"/>
      <c r="H21" s="156"/>
      <c r="I21" s="156"/>
      <c r="J21" s="114"/>
      <c r="K21" s="114"/>
      <c r="L21" s="114"/>
      <c r="M21" s="113"/>
      <c r="N21" s="114"/>
      <c r="O21" s="130"/>
    </row>
    <row r="22" spans="1:15" x14ac:dyDescent="0.25">
      <c r="A22" s="20" t="s">
        <v>12</v>
      </c>
      <c r="B22" s="17"/>
      <c r="C22" s="17"/>
      <c r="D22" s="117">
        <v>139459</v>
      </c>
      <c r="E22" s="154">
        <v>64122</v>
      </c>
      <c r="F22" s="154">
        <v>29085</v>
      </c>
      <c r="G22" s="21">
        <v>232666</v>
      </c>
      <c r="H22" s="154">
        <v>43473</v>
      </c>
      <c r="I22" s="154">
        <v>49945</v>
      </c>
      <c r="J22" s="118">
        <v>51453</v>
      </c>
      <c r="K22" s="118">
        <v>144871</v>
      </c>
      <c r="L22" s="118">
        <v>377537</v>
      </c>
      <c r="M22" s="117">
        <v>103231</v>
      </c>
      <c r="N22" s="118">
        <v>67715</v>
      </c>
      <c r="O22" s="128">
        <f t="shared" si="0"/>
        <v>548483</v>
      </c>
    </row>
    <row r="23" spans="1:15" x14ac:dyDescent="0.25">
      <c r="A23" s="20"/>
      <c r="B23" s="17" t="s">
        <v>13</v>
      </c>
      <c r="C23" s="17"/>
      <c r="D23" s="117">
        <v>11072</v>
      </c>
      <c r="E23" s="154">
        <v>10420</v>
      </c>
      <c r="F23" s="154">
        <v>9099</v>
      </c>
      <c r="G23" s="21">
        <v>30591</v>
      </c>
      <c r="H23" s="154">
        <v>8424</v>
      </c>
      <c r="I23" s="154">
        <v>9736</v>
      </c>
      <c r="J23" s="118">
        <v>11352</v>
      </c>
      <c r="K23" s="118">
        <v>29512</v>
      </c>
      <c r="L23" s="118">
        <v>60103</v>
      </c>
      <c r="M23" s="117">
        <v>10312</v>
      </c>
      <c r="N23" s="118">
        <v>12098</v>
      </c>
      <c r="O23" s="128">
        <f t="shared" si="0"/>
        <v>82513</v>
      </c>
    </row>
    <row r="24" spans="1:15" x14ac:dyDescent="0.25">
      <c r="A24" s="20"/>
      <c r="B24" s="17" t="s">
        <v>14</v>
      </c>
      <c r="C24" s="17"/>
      <c r="D24" s="117">
        <v>15647</v>
      </c>
      <c r="E24" s="154">
        <v>7580</v>
      </c>
      <c r="F24" s="154">
        <v>5525</v>
      </c>
      <c r="G24" s="21">
        <v>28752</v>
      </c>
      <c r="H24" s="154">
        <v>16569</v>
      </c>
      <c r="I24" s="154">
        <v>5722</v>
      </c>
      <c r="J24" s="118">
        <v>10386</v>
      </c>
      <c r="K24" s="118">
        <v>32677</v>
      </c>
      <c r="L24" s="118">
        <v>61429</v>
      </c>
      <c r="M24" s="117">
        <v>8638</v>
      </c>
      <c r="N24" s="118">
        <v>7858</v>
      </c>
      <c r="O24" s="128">
        <f t="shared" si="0"/>
        <v>77925</v>
      </c>
    </row>
    <row r="25" spans="1:15" x14ac:dyDescent="0.25">
      <c r="A25" s="20"/>
      <c r="B25" s="17" t="s">
        <v>15</v>
      </c>
      <c r="C25" s="17"/>
      <c r="D25" s="117">
        <v>112589</v>
      </c>
      <c r="E25" s="154">
        <v>44960</v>
      </c>
      <c r="F25" s="154">
        <v>13913</v>
      </c>
      <c r="G25" s="21">
        <v>171462</v>
      </c>
      <c r="H25" s="154">
        <v>16035</v>
      </c>
      <c r="I25" s="154">
        <v>34039</v>
      </c>
      <c r="J25" s="118">
        <v>27266</v>
      </c>
      <c r="K25" s="118">
        <v>77340</v>
      </c>
      <c r="L25" s="118">
        <v>248802</v>
      </c>
      <c r="M25" s="117">
        <v>81234</v>
      </c>
      <c r="N25" s="118">
        <v>47008</v>
      </c>
      <c r="O25" s="128">
        <f t="shared" si="0"/>
        <v>377044</v>
      </c>
    </row>
    <row r="26" spans="1:15" x14ac:dyDescent="0.25">
      <c r="A26" s="20"/>
      <c r="B26" s="17" t="s">
        <v>58</v>
      </c>
      <c r="C26" s="17"/>
      <c r="D26" s="117">
        <v>151</v>
      </c>
      <c r="E26" s="154">
        <v>1160</v>
      </c>
      <c r="F26" s="154">
        <v>546</v>
      </c>
      <c r="G26" s="21">
        <v>1857</v>
      </c>
      <c r="H26" s="154">
        <v>2445</v>
      </c>
      <c r="I26" s="154">
        <v>332</v>
      </c>
      <c r="J26" s="118">
        <v>2447</v>
      </c>
      <c r="K26" s="118">
        <v>5224</v>
      </c>
      <c r="L26" s="118">
        <v>7081</v>
      </c>
      <c r="M26" s="117">
        <v>3037</v>
      </c>
      <c r="N26" s="118">
        <v>750</v>
      </c>
      <c r="O26" s="128">
        <f t="shared" si="0"/>
        <v>10868</v>
      </c>
    </row>
    <row r="27" spans="1:15" x14ac:dyDescent="0.25">
      <c r="A27" s="20"/>
      <c r="B27" s="17" t="s">
        <v>60</v>
      </c>
      <c r="C27" s="17"/>
      <c r="D27" s="117">
        <v>0</v>
      </c>
      <c r="E27" s="154">
        <v>2</v>
      </c>
      <c r="F27" s="154">
        <v>2</v>
      </c>
      <c r="G27" s="21">
        <v>4</v>
      </c>
      <c r="H27" s="154">
        <v>0</v>
      </c>
      <c r="I27" s="154">
        <v>0</v>
      </c>
      <c r="J27" s="118">
        <v>2</v>
      </c>
      <c r="K27" s="118">
        <v>2</v>
      </c>
      <c r="L27" s="118">
        <v>6</v>
      </c>
      <c r="M27" s="117">
        <v>0</v>
      </c>
      <c r="N27" s="118">
        <v>1</v>
      </c>
      <c r="O27" s="128">
        <f t="shared" si="0"/>
        <v>7</v>
      </c>
    </row>
    <row r="28" spans="1:15" x14ac:dyDescent="0.25">
      <c r="A28" s="20"/>
      <c r="B28" s="17" t="s">
        <v>16</v>
      </c>
      <c r="C28" s="17"/>
      <c r="D28" s="117">
        <v>0</v>
      </c>
      <c r="E28" s="154">
        <v>0</v>
      </c>
      <c r="F28" s="154">
        <v>0</v>
      </c>
      <c r="G28" s="21">
        <v>0</v>
      </c>
      <c r="H28" s="154">
        <v>0</v>
      </c>
      <c r="I28" s="154">
        <v>116</v>
      </c>
      <c r="J28" s="118">
        <v>0</v>
      </c>
      <c r="K28" s="118">
        <v>116</v>
      </c>
      <c r="L28" s="118">
        <v>116</v>
      </c>
      <c r="M28" s="117">
        <v>10</v>
      </c>
      <c r="N28" s="118">
        <v>0</v>
      </c>
      <c r="O28" s="128">
        <f t="shared" si="0"/>
        <v>126</v>
      </c>
    </row>
    <row r="29" spans="1:15" x14ac:dyDescent="0.25">
      <c r="A29" s="20"/>
      <c r="B29" s="17"/>
      <c r="C29" s="17"/>
      <c r="D29" s="117"/>
      <c r="E29" s="154"/>
      <c r="F29" s="154"/>
      <c r="G29" s="21"/>
      <c r="H29" s="154"/>
      <c r="I29" s="154"/>
      <c r="J29" s="118"/>
      <c r="K29" s="118"/>
      <c r="L29" s="118"/>
      <c r="M29" s="117"/>
      <c r="N29" s="118"/>
      <c r="O29" s="128"/>
    </row>
    <row r="30" spans="1:15" x14ac:dyDescent="0.25">
      <c r="A30" s="22" t="s">
        <v>17</v>
      </c>
      <c r="B30" s="23"/>
      <c r="C30" s="23"/>
      <c r="D30" s="117">
        <v>-72913.589999999851</v>
      </c>
      <c r="E30" s="154">
        <v>-12791.919999999984</v>
      </c>
      <c r="F30" s="154">
        <v>23771.679999999993</v>
      </c>
      <c r="G30" s="21">
        <v>-61933.829999999842</v>
      </c>
      <c r="H30" s="154">
        <v>240664</v>
      </c>
      <c r="I30" s="154">
        <v>119247</v>
      </c>
      <c r="J30" s="118">
        <v>55532</v>
      </c>
      <c r="K30" s="118">
        <v>415443</v>
      </c>
      <c r="L30" s="118">
        <v>353509.17000000016</v>
      </c>
      <c r="M30" s="117">
        <v>12866</v>
      </c>
      <c r="N30" s="118">
        <v>49988</v>
      </c>
      <c r="O30" s="128">
        <f t="shared" si="0"/>
        <v>416363.17000000016</v>
      </c>
    </row>
    <row r="31" spans="1:15" x14ac:dyDescent="0.25">
      <c r="A31" s="20"/>
      <c r="B31" s="17"/>
      <c r="C31" s="17"/>
      <c r="D31" s="117"/>
      <c r="E31" s="154"/>
      <c r="F31" s="154"/>
      <c r="G31" s="21"/>
      <c r="H31" s="154"/>
      <c r="I31" s="154"/>
      <c r="J31" s="118"/>
      <c r="K31" s="118"/>
      <c r="L31" s="118"/>
      <c r="M31" s="117"/>
      <c r="N31" s="118"/>
      <c r="O31" s="128"/>
    </row>
    <row r="32" spans="1:15" x14ac:dyDescent="0.25">
      <c r="A32" s="19" t="s">
        <v>18</v>
      </c>
      <c r="B32" s="17"/>
      <c r="C32" s="17"/>
      <c r="D32" s="117"/>
      <c r="E32" s="154"/>
      <c r="F32" s="154"/>
      <c r="G32" s="21"/>
      <c r="H32" s="154"/>
      <c r="I32" s="154"/>
      <c r="J32" s="118"/>
      <c r="K32" s="118"/>
      <c r="L32" s="118"/>
      <c r="M32" s="117"/>
      <c r="N32" s="118"/>
      <c r="O32" s="128"/>
    </row>
    <row r="33" spans="1:15" x14ac:dyDescent="0.25">
      <c r="A33" s="20" t="s">
        <v>19</v>
      </c>
      <c r="B33" s="17"/>
      <c r="C33" s="17"/>
      <c r="D33" s="117">
        <v>213</v>
      </c>
      <c r="E33" s="154">
        <v>65</v>
      </c>
      <c r="F33" s="154">
        <v>130</v>
      </c>
      <c r="G33" s="21">
        <v>408</v>
      </c>
      <c r="H33" s="154">
        <v>24</v>
      </c>
      <c r="I33" s="154">
        <v>220</v>
      </c>
      <c r="J33" s="118">
        <v>42</v>
      </c>
      <c r="K33" s="118">
        <v>286</v>
      </c>
      <c r="L33" s="118">
        <v>694</v>
      </c>
      <c r="M33" s="117">
        <v>207</v>
      </c>
      <c r="N33" s="118">
        <v>313</v>
      </c>
      <c r="O33" s="128">
        <f t="shared" ref="O33:O36" si="1">+SUM(L33:N33)</f>
        <v>1214</v>
      </c>
    </row>
    <row r="34" spans="1:15" x14ac:dyDescent="0.25">
      <c r="A34" s="20"/>
      <c r="B34" s="17" t="s">
        <v>20</v>
      </c>
      <c r="C34" s="17"/>
      <c r="D34" s="117">
        <v>0</v>
      </c>
      <c r="E34" s="154">
        <v>0</v>
      </c>
      <c r="F34" s="154">
        <v>6</v>
      </c>
      <c r="G34" s="21">
        <v>6</v>
      </c>
      <c r="H34" s="154">
        <v>0</v>
      </c>
      <c r="I34" s="154">
        <v>0</v>
      </c>
      <c r="J34" s="118">
        <v>0</v>
      </c>
      <c r="K34" s="118">
        <v>0</v>
      </c>
      <c r="L34" s="118">
        <v>6</v>
      </c>
      <c r="M34" s="117">
        <v>0</v>
      </c>
      <c r="N34" s="118">
        <v>0</v>
      </c>
      <c r="O34" s="128">
        <f t="shared" si="1"/>
        <v>6</v>
      </c>
    </row>
    <row r="35" spans="1:15" x14ac:dyDescent="0.25">
      <c r="A35" s="20"/>
      <c r="B35" s="17" t="s">
        <v>21</v>
      </c>
      <c r="C35" s="17"/>
      <c r="D35" s="117">
        <v>213</v>
      </c>
      <c r="E35" s="154">
        <v>65</v>
      </c>
      <c r="F35" s="154">
        <v>136</v>
      </c>
      <c r="G35" s="21">
        <v>414</v>
      </c>
      <c r="H35" s="154">
        <v>24</v>
      </c>
      <c r="I35" s="154">
        <v>220</v>
      </c>
      <c r="J35" s="118">
        <v>42</v>
      </c>
      <c r="K35" s="118">
        <v>286</v>
      </c>
      <c r="L35" s="118">
        <v>700</v>
      </c>
      <c r="M35" s="117">
        <v>207</v>
      </c>
      <c r="N35" s="118">
        <v>313</v>
      </c>
      <c r="O35" s="128">
        <f t="shared" si="1"/>
        <v>1220</v>
      </c>
    </row>
    <row r="36" spans="1:15" x14ac:dyDescent="0.25">
      <c r="A36" s="20"/>
      <c r="B36" s="17" t="s">
        <v>22</v>
      </c>
      <c r="C36" s="17"/>
      <c r="D36" s="117">
        <v>0</v>
      </c>
      <c r="E36" s="154">
        <v>0</v>
      </c>
      <c r="F36" s="154">
        <v>0</v>
      </c>
      <c r="G36" s="21">
        <v>0</v>
      </c>
      <c r="H36" s="154">
        <v>0</v>
      </c>
      <c r="I36" s="154">
        <v>0</v>
      </c>
      <c r="J36" s="118">
        <v>0</v>
      </c>
      <c r="K36" s="118">
        <v>0</v>
      </c>
      <c r="L36" s="118">
        <v>0</v>
      </c>
      <c r="M36" s="117">
        <v>0</v>
      </c>
      <c r="N36" s="118">
        <v>0</v>
      </c>
      <c r="O36" s="128">
        <f t="shared" si="1"/>
        <v>0</v>
      </c>
    </row>
    <row r="37" spans="1:15" x14ac:dyDescent="0.25">
      <c r="A37" s="20"/>
      <c r="B37" s="17"/>
      <c r="C37" s="17"/>
      <c r="D37" s="117"/>
      <c r="E37" s="154"/>
      <c r="F37" s="154"/>
      <c r="G37" s="21"/>
      <c r="H37" s="154"/>
      <c r="I37" s="154"/>
      <c r="J37" s="118"/>
      <c r="K37" s="118"/>
      <c r="L37" s="118"/>
      <c r="M37" s="117"/>
      <c r="N37" s="118"/>
      <c r="O37" s="128"/>
    </row>
    <row r="38" spans="1:15" ht="13" x14ac:dyDescent="0.3">
      <c r="A38" s="24" t="s">
        <v>61</v>
      </c>
      <c r="B38" s="25"/>
      <c r="C38" s="25"/>
      <c r="D38" s="119">
        <v>66545.410000000149</v>
      </c>
      <c r="E38" s="157">
        <v>51330.080000000016</v>
      </c>
      <c r="F38" s="157">
        <v>52862.679999999993</v>
      </c>
      <c r="G38" s="26">
        <v>170738.17000000016</v>
      </c>
      <c r="H38" s="157">
        <v>284137</v>
      </c>
      <c r="I38" s="157">
        <v>169192</v>
      </c>
      <c r="J38" s="120">
        <v>106985</v>
      </c>
      <c r="K38" s="120">
        <v>560314</v>
      </c>
      <c r="L38" s="120">
        <v>731052.17000000016</v>
      </c>
      <c r="M38" s="119">
        <v>116097</v>
      </c>
      <c r="N38" s="120">
        <v>117703</v>
      </c>
      <c r="O38" s="132">
        <f t="shared" ref="O38:O40" si="2">+SUM(L38:N38)</f>
        <v>964852.17000000016</v>
      </c>
    </row>
    <row r="39" spans="1:15" ht="13" x14ac:dyDescent="0.3">
      <c r="A39" s="24" t="s">
        <v>62</v>
      </c>
      <c r="B39" s="25"/>
      <c r="C39" s="25"/>
      <c r="D39" s="119">
        <v>139672</v>
      </c>
      <c r="E39" s="157">
        <v>64187</v>
      </c>
      <c r="F39" s="157">
        <v>29221</v>
      </c>
      <c r="G39" s="26">
        <v>233080</v>
      </c>
      <c r="H39" s="157">
        <v>43497</v>
      </c>
      <c r="I39" s="157">
        <v>50165</v>
      </c>
      <c r="J39" s="120">
        <v>51495</v>
      </c>
      <c r="K39" s="120">
        <v>145157</v>
      </c>
      <c r="L39" s="120">
        <v>378237</v>
      </c>
      <c r="M39" s="119">
        <v>103438</v>
      </c>
      <c r="N39" s="120">
        <v>68028</v>
      </c>
      <c r="O39" s="132">
        <f t="shared" si="2"/>
        <v>549703</v>
      </c>
    </row>
    <row r="40" spans="1:15" ht="13" x14ac:dyDescent="0.3">
      <c r="A40" s="24" t="s">
        <v>23</v>
      </c>
      <c r="B40" s="25"/>
      <c r="C40" s="25"/>
      <c r="D40" s="119">
        <v>-73126.589999999851</v>
      </c>
      <c r="E40" s="157">
        <v>-12856.919999999984</v>
      </c>
      <c r="F40" s="157">
        <v>23641.679999999993</v>
      </c>
      <c r="G40" s="26">
        <v>-62341.829999999842</v>
      </c>
      <c r="H40" s="157">
        <v>240640</v>
      </c>
      <c r="I40" s="157">
        <v>119027</v>
      </c>
      <c r="J40" s="120">
        <v>55490</v>
      </c>
      <c r="K40" s="120">
        <v>415157</v>
      </c>
      <c r="L40" s="120">
        <v>352815.17000000016</v>
      </c>
      <c r="M40" s="119">
        <v>12659</v>
      </c>
      <c r="N40" s="120">
        <v>49675</v>
      </c>
      <c r="O40" s="132">
        <f t="shared" si="2"/>
        <v>415149.17000000016</v>
      </c>
    </row>
    <row r="41" spans="1:15" ht="13" x14ac:dyDescent="0.3">
      <c r="A41" s="27"/>
      <c r="B41" s="28"/>
      <c r="C41" s="28"/>
      <c r="D41" s="121"/>
      <c r="E41" s="158"/>
      <c r="F41" s="158"/>
      <c r="G41" s="251"/>
      <c r="H41" s="158"/>
      <c r="I41" s="158"/>
      <c r="J41" s="122"/>
      <c r="K41" s="122"/>
      <c r="L41" s="122"/>
      <c r="M41" s="121"/>
      <c r="N41" s="122"/>
      <c r="O41" s="134"/>
    </row>
    <row r="42" spans="1:15" x14ac:dyDescent="0.25">
      <c r="A42" s="19" t="s">
        <v>24</v>
      </c>
      <c r="B42" s="17"/>
      <c r="C42" s="17"/>
      <c r="D42" s="113"/>
      <c r="E42" s="156"/>
      <c r="F42" s="156"/>
      <c r="G42" s="250"/>
      <c r="H42" s="156"/>
      <c r="I42" s="156"/>
      <c r="J42" s="114"/>
      <c r="K42" s="114"/>
      <c r="L42" s="114"/>
      <c r="M42" s="113"/>
      <c r="N42" s="114"/>
      <c r="O42" s="130"/>
    </row>
    <row r="43" spans="1:15" x14ac:dyDescent="0.25">
      <c r="A43" s="19"/>
      <c r="B43" s="17"/>
      <c r="C43" s="17"/>
      <c r="D43" s="113"/>
      <c r="E43" s="156"/>
      <c r="F43" s="156"/>
      <c r="G43" s="250"/>
      <c r="H43" s="156"/>
      <c r="I43" s="156"/>
      <c r="J43" s="114"/>
      <c r="K43" s="114"/>
      <c r="L43" s="114"/>
      <c r="M43" s="113"/>
      <c r="N43" s="114"/>
      <c r="O43" s="114"/>
    </row>
    <row r="44" spans="1:15" x14ac:dyDescent="0.25">
      <c r="A44" s="20" t="s">
        <v>25</v>
      </c>
      <c r="B44" s="17"/>
      <c r="C44" s="17"/>
      <c r="D44" s="117">
        <v>3240122.41</v>
      </c>
      <c r="E44" s="154">
        <v>-48917.919999999925</v>
      </c>
      <c r="F44" s="154">
        <v>22691.680000000051</v>
      </c>
      <c r="G44" s="21">
        <v>3213896.17</v>
      </c>
      <c r="H44" s="154">
        <v>237632</v>
      </c>
      <c r="I44" s="154">
        <v>2132166</v>
      </c>
      <c r="J44" s="118">
        <v>38970</v>
      </c>
      <c r="K44" s="118">
        <v>2408768</v>
      </c>
      <c r="L44" s="118">
        <v>5622664.1699999999</v>
      </c>
      <c r="M44" s="117">
        <v>12484</v>
      </c>
      <c r="N44" s="118">
        <v>-573370</v>
      </c>
      <c r="O44" s="118">
        <f>+SUM(L44:N44)+0.5</f>
        <v>5061778.67</v>
      </c>
    </row>
    <row r="45" spans="1:15" x14ac:dyDescent="0.25">
      <c r="A45" s="20" t="s">
        <v>26</v>
      </c>
      <c r="B45" s="17"/>
      <c r="C45" s="17"/>
      <c r="D45" s="117">
        <v>-452</v>
      </c>
      <c r="E45" s="154">
        <v>-49</v>
      </c>
      <c r="F45" s="154">
        <v>-81</v>
      </c>
      <c r="G45" s="21">
        <v>-582</v>
      </c>
      <c r="H45" s="154">
        <v>-83</v>
      </c>
      <c r="I45" s="154">
        <v>-76</v>
      </c>
      <c r="J45" s="118">
        <v>-63</v>
      </c>
      <c r="K45" s="118">
        <v>-222</v>
      </c>
      <c r="L45" s="118">
        <v>-804</v>
      </c>
      <c r="M45" s="117">
        <v>-49</v>
      </c>
      <c r="N45" s="118">
        <v>-51</v>
      </c>
      <c r="O45" s="118">
        <f t="shared" ref="O45:O57" si="3">+SUM(L45:N45)</f>
        <v>-904</v>
      </c>
    </row>
    <row r="46" spans="1:15" x14ac:dyDescent="0.25">
      <c r="A46" s="20"/>
      <c r="B46" s="17" t="s">
        <v>27</v>
      </c>
      <c r="C46" s="17"/>
      <c r="D46" s="117">
        <v>100</v>
      </c>
      <c r="E46" s="154">
        <v>45</v>
      </c>
      <c r="F46" s="154">
        <v>3</v>
      </c>
      <c r="G46" s="21">
        <v>148</v>
      </c>
      <c r="H46" s="154">
        <v>0</v>
      </c>
      <c r="I46" s="154">
        <v>0</v>
      </c>
      <c r="J46" s="118">
        <v>30</v>
      </c>
      <c r="K46" s="118">
        <v>30</v>
      </c>
      <c r="L46" s="118">
        <v>178</v>
      </c>
      <c r="M46" s="117">
        <v>44</v>
      </c>
      <c r="N46" s="118">
        <v>109</v>
      </c>
      <c r="O46" s="118">
        <f t="shared" si="3"/>
        <v>331</v>
      </c>
    </row>
    <row r="47" spans="1:15" x14ac:dyDescent="0.25">
      <c r="A47" s="20"/>
      <c r="B47" s="17" t="s">
        <v>28</v>
      </c>
      <c r="C47" s="17"/>
      <c r="D47" s="117">
        <v>552</v>
      </c>
      <c r="E47" s="154">
        <v>94</v>
      </c>
      <c r="F47" s="154">
        <v>84</v>
      </c>
      <c r="G47" s="21">
        <v>730</v>
      </c>
      <c r="H47" s="154">
        <v>83</v>
      </c>
      <c r="I47" s="154">
        <v>76</v>
      </c>
      <c r="J47" s="118">
        <v>93</v>
      </c>
      <c r="K47" s="118">
        <v>252</v>
      </c>
      <c r="L47" s="118">
        <v>982</v>
      </c>
      <c r="M47" s="117">
        <v>93</v>
      </c>
      <c r="N47" s="118">
        <v>160</v>
      </c>
      <c r="O47" s="118">
        <f t="shared" si="3"/>
        <v>1235</v>
      </c>
    </row>
    <row r="48" spans="1:15" x14ac:dyDescent="0.25">
      <c r="A48" s="20" t="s">
        <v>29</v>
      </c>
      <c r="B48" s="17"/>
      <c r="C48" s="17"/>
      <c r="D48" s="117">
        <v>2013027.4100000001</v>
      </c>
      <c r="E48" s="154">
        <v>-628977.91999999993</v>
      </c>
      <c r="F48" s="154">
        <v>-596011.31999999995</v>
      </c>
      <c r="G48" s="21">
        <v>788038.16999999993</v>
      </c>
      <c r="H48" s="154">
        <v>-473912</v>
      </c>
      <c r="I48" s="154">
        <v>400003</v>
      </c>
      <c r="J48" s="118">
        <v>-945054</v>
      </c>
      <c r="K48" s="118">
        <v>-1018963</v>
      </c>
      <c r="L48" s="118">
        <v>-230924.83000000007</v>
      </c>
      <c r="M48" s="117">
        <v>-769534</v>
      </c>
      <c r="N48" s="118">
        <v>-1654964</v>
      </c>
      <c r="O48" s="118">
        <f t="shared" si="3"/>
        <v>-2655422.83</v>
      </c>
    </row>
    <row r="49" spans="1:17" x14ac:dyDescent="0.25">
      <c r="A49" s="20"/>
      <c r="B49" s="17" t="s">
        <v>30</v>
      </c>
      <c r="C49" s="17"/>
      <c r="D49" s="117">
        <v>8555028</v>
      </c>
      <c r="E49" s="154">
        <v>-273564</v>
      </c>
      <c r="F49" s="154">
        <v>-563683</v>
      </c>
      <c r="G49" s="21">
        <v>7717781</v>
      </c>
      <c r="H49" s="154">
        <v>1526951</v>
      </c>
      <c r="I49" s="154">
        <v>401040</v>
      </c>
      <c r="J49" s="118">
        <v>-944019</v>
      </c>
      <c r="K49" s="118">
        <v>983972</v>
      </c>
      <c r="L49" s="118">
        <v>8701753</v>
      </c>
      <c r="M49" s="117">
        <v>-768900</v>
      </c>
      <c r="N49" s="118">
        <v>-564513</v>
      </c>
      <c r="O49" s="118">
        <f t="shared" si="3"/>
        <v>7368340</v>
      </c>
    </row>
    <row r="50" spans="1:17" x14ac:dyDescent="0.25">
      <c r="A50" s="20"/>
      <c r="B50" s="17" t="s">
        <v>31</v>
      </c>
      <c r="C50" s="17"/>
      <c r="D50" s="117">
        <v>6542000.5899999999</v>
      </c>
      <c r="E50" s="154">
        <v>355413.92</v>
      </c>
      <c r="F50" s="154">
        <v>32328.32</v>
      </c>
      <c r="G50" s="21">
        <v>6929742.8300000001</v>
      </c>
      <c r="H50" s="154">
        <v>2000863</v>
      </c>
      <c r="I50" s="154">
        <v>1037</v>
      </c>
      <c r="J50" s="118">
        <v>1035</v>
      </c>
      <c r="K50" s="118">
        <v>2002935</v>
      </c>
      <c r="L50" s="118">
        <v>8932677.8300000001</v>
      </c>
      <c r="M50" s="117">
        <v>634</v>
      </c>
      <c r="N50" s="118">
        <v>1090451</v>
      </c>
      <c r="O50" s="118">
        <f t="shared" si="3"/>
        <v>10023762.83</v>
      </c>
    </row>
    <row r="51" spans="1:17" x14ac:dyDescent="0.25">
      <c r="A51" s="20" t="s">
        <v>32</v>
      </c>
      <c r="B51" s="17"/>
      <c r="C51" s="17"/>
      <c r="D51" s="117">
        <v>1159435</v>
      </c>
      <c r="E51" s="154">
        <v>614481</v>
      </c>
      <c r="F51" s="154">
        <v>628382</v>
      </c>
      <c r="G51" s="21">
        <v>2402298</v>
      </c>
      <c r="H51" s="154">
        <v>552632</v>
      </c>
      <c r="I51" s="154">
        <v>1869714</v>
      </c>
      <c r="J51" s="118">
        <v>988401</v>
      </c>
      <c r="K51" s="118">
        <v>3410747</v>
      </c>
      <c r="L51" s="118">
        <v>5813045</v>
      </c>
      <c r="M51" s="117">
        <v>768961</v>
      </c>
      <c r="N51" s="118">
        <v>1088208</v>
      </c>
      <c r="O51" s="118">
        <f t="shared" si="3"/>
        <v>7670214</v>
      </c>
    </row>
    <row r="52" spans="1:17" x14ac:dyDescent="0.25">
      <c r="A52" s="20" t="s">
        <v>33</v>
      </c>
      <c r="B52" s="17"/>
      <c r="C52" s="17"/>
      <c r="D52" s="117">
        <v>68112</v>
      </c>
      <c r="E52" s="154">
        <v>-34372</v>
      </c>
      <c r="F52" s="154">
        <v>-9598</v>
      </c>
      <c r="G52" s="21">
        <v>24142</v>
      </c>
      <c r="H52" s="154">
        <v>158995</v>
      </c>
      <c r="I52" s="154">
        <v>-137475</v>
      </c>
      <c r="J52" s="118">
        <v>-4314</v>
      </c>
      <c r="K52" s="118">
        <v>17206</v>
      </c>
      <c r="L52" s="118">
        <v>41348</v>
      </c>
      <c r="M52" s="117">
        <v>13106</v>
      </c>
      <c r="N52" s="118">
        <v>-6563</v>
      </c>
      <c r="O52" s="118">
        <f>+SUM(L52:N52)+0.5</f>
        <v>47891.5</v>
      </c>
    </row>
    <row r="53" spans="1:17" x14ac:dyDescent="0.2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7" x14ac:dyDescent="0.2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7" x14ac:dyDescent="0.2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7" x14ac:dyDescent="0.25">
      <c r="A56" s="83" t="s">
        <v>92</v>
      </c>
      <c r="B56" s="17"/>
      <c r="C56" s="17"/>
      <c r="D56" s="117">
        <v>0</v>
      </c>
      <c r="E56" s="154">
        <v>0</v>
      </c>
      <c r="F56" s="154">
        <v>0</v>
      </c>
      <c r="G56" s="21">
        <v>0</v>
      </c>
      <c r="H56" s="154">
        <v>0</v>
      </c>
      <c r="I56" s="154">
        <v>0</v>
      </c>
      <c r="J56" s="118">
        <v>0</v>
      </c>
      <c r="K56" s="118">
        <v>0</v>
      </c>
      <c r="L56" s="118">
        <v>0</v>
      </c>
      <c r="M56" s="117">
        <v>0</v>
      </c>
      <c r="N56" s="118">
        <v>0</v>
      </c>
      <c r="O56" s="128">
        <f t="shared" si="3"/>
        <v>0</v>
      </c>
    </row>
    <row r="57" spans="1:17" x14ac:dyDescent="0.2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7" x14ac:dyDescent="0.25">
      <c r="A58" s="20"/>
      <c r="B58" s="17"/>
      <c r="C58" s="17"/>
      <c r="D58" s="117"/>
      <c r="E58" s="154"/>
      <c r="F58" s="154"/>
      <c r="G58" s="21"/>
      <c r="H58" s="154"/>
      <c r="I58" s="154"/>
      <c r="J58" s="118"/>
      <c r="K58" s="118"/>
      <c r="L58" s="118"/>
      <c r="M58" s="117"/>
      <c r="N58" s="118"/>
      <c r="O58" s="128"/>
    </row>
    <row r="59" spans="1:17" x14ac:dyDescent="0.25">
      <c r="A59" s="20" t="s">
        <v>37</v>
      </c>
      <c r="B59" s="17"/>
      <c r="C59" s="17"/>
      <c r="D59" s="117">
        <v>3313249</v>
      </c>
      <c r="E59" s="154">
        <v>-36061</v>
      </c>
      <c r="F59" s="154">
        <v>-950</v>
      </c>
      <c r="G59" s="21">
        <v>3276238</v>
      </c>
      <c r="H59" s="154">
        <v>-3008</v>
      </c>
      <c r="I59" s="154">
        <v>2013139</v>
      </c>
      <c r="J59" s="118">
        <v>-16520</v>
      </c>
      <c r="K59" s="118">
        <v>1993611</v>
      </c>
      <c r="L59" s="118">
        <v>5269849</v>
      </c>
      <c r="M59" s="117">
        <v>-175</v>
      </c>
      <c r="N59" s="118">
        <v>-623045</v>
      </c>
      <c r="O59" s="128">
        <f t="shared" ref="O59:O70" si="4">+SUM(L59:N59)</f>
        <v>4646629</v>
      </c>
    </row>
    <row r="60" spans="1:17" x14ac:dyDescent="0.25">
      <c r="A60" s="20" t="s">
        <v>38</v>
      </c>
      <c r="B60" s="17"/>
      <c r="C60" s="17"/>
      <c r="D60" s="117">
        <v>3318045</v>
      </c>
      <c r="E60" s="154">
        <v>-36061</v>
      </c>
      <c r="F60" s="154">
        <v>-982</v>
      </c>
      <c r="G60" s="21">
        <v>3281002</v>
      </c>
      <c r="H60" s="154">
        <v>-3008</v>
      </c>
      <c r="I60" s="154">
        <v>2013139</v>
      </c>
      <c r="J60" s="118">
        <v>-16520</v>
      </c>
      <c r="K60" s="118">
        <v>1993611</v>
      </c>
      <c r="L60" s="118">
        <v>5274613</v>
      </c>
      <c r="M60" s="117">
        <v>-175</v>
      </c>
      <c r="N60" s="118">
        <v>-623045</v>
      </c>
      <c r="O60" s="128">
        <f t="shared" si="4"/>
        <v>4651393</v>
      </c>
    </row>
    <row r="61" spans="1:17" x14ac:dyDescent="0.25">
      <c r="A61" s="20"/>
      <c r="B61" s="17" t="s">
        <v>39</v>
      </c>
      <c r="C61" s="17"/>
      <c r="D61" s="117">
        <v>3853189</v>
      </c>
      <c r="E61" s="154">
        <v>0</v>
      </c>
      <c r="F61" s="154">
        <v>0</v>
      </c>
      <c r="G61" s="21">
        <v>3853189</v>
      </c>
      <c r="H61" s="154">
        <v>0</v>
      </c>
      <c r="I61" s="154">
        <v>2014194</v>
      </c>
      <c r="J61" s="118">
        <v>0</v>
      </c>
      <c r="K61" s="118">
        <v>2014194</v>
      </c>
      <c r="L61" s="118">
        <v>5867383</v>
      </c>
      <c r="M61" s="117">
        <v>0</v>
      </c>
      <c r="N61" s="118">
        <v>0</v>
      </c>
      <c r="O61" s="128">
        <f t="shared" si="4"/>
        <v>5867383</v>
      </c>
    </row>
    <row r="62" spans="1:17" x14ac:dyDescent="0.25">
      <c r="A62" s="20"/>
      <c r="B62" s="17"/>
      <c r="C62" s="17" t="s">
        <v>40</v>
      </c>
      <c r="D62" s="117">
        <v>3853189</v>
      </c>
      <c r="E62" s="154">
        <v>0</v>
      </c>
      <c r="F62" s="154">
        <v>0</v>
      </c>
      <c r="G62" s="21">
        <v>3853189</v>
      </c>
      <c r="H62" s="154">
        <v>0</v>
      </c>
      <c r="I62" s="154">
        <v>2014194</v>
      </c>
      <c r="J62" s="118">
        <v>0</v>
      </c>
      <c r="K62" s="118">
        <v>2014194</v>
      </c>
      <c r="L62" s="118">
        <v>5867383</v>
      </c>
      <c r="M62" s="117">
        <v>0</v>
      </c>
      <c r="N62" s="118">
        <v>0</v>
      </c>
      <c r="O62" s="128">
        <f t="shared" si="4"/>
        <v>5867383</v>
      </c>
    </row>
    <row r="63" spans="1:17" x14ac:dyDescent="0.25">
      <c r="A63" s="20"/>
      <c r="B63" s="17"/>
      <c r="C63" s="17" t="s">
        <v>41</v>
      </c>
      <c r="D63" s="117">
        <v>0</v>
      </c>
      <c r="E63" s="154">
        <v>0</v>
      </c>
      <c r="F63" s="154">
        <v>0</v>
      </c>
      <c r="G63" s="21">
        <v>0</v>
      </c>
      <c r="H63" s="154">
        <v>0</v>
      </c>
      <c r="I63" s="154">
        <v>0</v>
      </c>
      <c r="J63" s="118">
        <v>0</v>
      </c>
      <c r="K63" s="118">
        <v>0</v>
      </c>
      <c r="L63" s="118">
        <v>0</v>
      </c>
      <c r="M63" s="117">
        <v>0</v>
      </c>
      <c r="N63" s="118">
        <v>0</v>
      </c>
      <c r="O63" s="128">
        <f t="shared" si="4"/>
        <v>0</v>
      </c>
      <c r="Q63" s="195"/>
    </row>
    <row r="64" spans="1:17" x14ac:dyDescent="0.25">
      <c r="A64" s="20"/>
      <c r="B64" s="17" t="s">
        <v>42</v>
      </c>
      <c r="C64" s="17"/>
      <c r="D64" s="117">
        <v>535144</v>
      </c>
      <c r="E64" s="154">
        <v>36061</v>
      </c>
      <c r="F64" s="154">
        <v>982</v>
      </c>
      <c r="G64" s="21">
        <v>572187</v>
      </c>
      <c r="H64" s="154">
        <v>3008</v>
      </c>
      <c r="I64" s="154">
        <v>1055</v>
      </c>
      <c r="J64" s="118">
        <v>16520</v>
      </c>
      <c r="K64" s="118">
        <v>20583</v>
      </c>
      <c r="L64" s="118">
        <v>592770</v>
      </c>
      <c r="M64" s="117">
        <v>175</v>
      </c>
      <c r="N64" s="118">
        <v>623045</v>
      </c>
      <c r="O64" s="128">
        <f t="shared" si="4"/>
        <v>1215990</v>
      </c>
    </row>
    <row r="65" spans="1:20" x14ac:dyDescent="0.25">
      <c r="A65" s="20" t="s">
        <v>43</v>
      </c>
      <c r="B65" s="17"/>
      <c r="C65" s="17"/>
      <c r="D65" s="117">
        <v>-4796</v>
      </c>
      <c r="E65" s="154">
        <v>0</v>
      </c>
      <c r="F65" s="154">
        <v>32</v>
      </c>
      <c r="G65" s="21">
        <v>-4764</v>
      </c>
      <c r="H65" s="154">
        <v>0</v>
      </c>
      <c r="I65" s="154">
        <v>0</v>
      </c>
      <c r="J65" s="118">
        <v>0</v>
      </c>
      <c r="K65" s="118">
        <v>0</v>
      </c>
      <c r="L65" s="118">
        <v>-4764</v>
      </c>
      <c r="M65" s="117">
        <v>0</v>
      </c>
      <c r="N65" s="118">
        <v>0</v>
      </c>
      <c r="O65" s="128">
        <f t="shared" si="4"/>
        <v>-4764</v>
      </c>
    </row>
    <row r="66" spans="1:20" x14ac:dyDescent="0.25">
      <c r="A66" s="20"/>
      <c r="B66" s="17" t="s">
        <v>39</v>
      </c>
      <c r="C66" s="17"/>
      <c r="D66" s="117">
        <v>0</v>
      </c>
      <c r="E66" s="154">
        <v>0</v>
      </c>
      <c r="F66" s="154">
        <v>0</v>
      </c>
      <c r="G66" s="21">
        <v>0</v>
      </c>
      <c r="H66" s="154">
        <v>0</v>
      </c>
      <c r="I66" s="154">
        <v>0</v>
      </c>
      <c r="J66" s="118">
        <v>0</v>
      </c>
      <c r="K66" s="118">
        <v>0</v>
      </c>
      <c r="L66" s="118">
        <v>0</v>
      </c>
      <c r="M66" s="117">
        <v>0</v>
      </c>
      <c r="N66" s="118">
        <v>0</v>
      </c>
      <c r="O66" s="128">
        <f t="shared" si="4"/>
        <v>0</v>
      </c>
    </row>
    <row r="67" spans="1:20" x14ac:dyDescent="0.25">
      <c r="A67" s="20"/>
      <c r="B67" s="17"/>
      <c r="C67" s="17" t="s">
        <v>40</v>
      </c>
      <c r="D67" s="117">
        <v>0</v>
      </c>
      <c r="E67" s="154">
        <v>0</v>
      </c>
      <c r="F67" s="154">
        <v>0</v>
      </c>
      <c r="G67" s="21">
        <v>0</v>
      </c>
      <c r="H67" s="154">
        <v>0</v>
      </c>
      <c r="I67" s="154">
        <v>0</v>
      </c>
      <c r="J67" s="118">
        <v>0</v>
      </c>
      <c r="K67" s="118">
        <v>0</v>
      </c>
      <c r="L67" s="118">
        <v>0</v>
      </c>
      <c r="M67" s="117">
        <v>0</v>
      </c>
      <c r="N67" s="118">
        <v>0</v>
      </c>
      <c r="O67" s="128">
        <f t="shared" si="4"/>
        <v>0</v>
      </c>
    </row>
    <row r="68" spans="1:20" x14ac:dyDescent="0.25">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20" x14ac:dyDescent="0.25">
      <c r="A69" s="20"/>
      <c r="B69" s="17" t="s">
        <v>42</v>
      </c>
      <c r="C69" s="17"/>
      <c r="D69" s="117">
        <v>4796</v>
      </c>
      <c r="E69" s="154">
        <v>0</v>
      </c>
      <c r="F69" s="154">
        <v>-32</v>
      </c>
      <c r="G69" s="21">
        <v>4764</v>
      </c>
      <c r="H69" s="154">
        <v>0</v>
      </c>
      <c r="I69" s="154">
        <v>0</v>
      </c>
      <c r="J69" s="118">
        <v>0</v>
      </c>
      <c r="K69" s="118">
        <v>0</v>
      </c>
      <c r="L69" s="118">
        <v>4764</v>
      </c>
      <c r="M69" s="117">
        <v>0</v>
      </c>
      <c r="N69" s="118">
        <v>0</v>
      </c>
      <c r="O69" s="128">
        <f t="shared" si="4"/>
        <v>4764</v>
      </c>
    </row>
    <row r="70" spans="1:20" x14ac:dyDescent="0.25">
      <c r="A70" s="20" t="s">
        <v>44</v>
      </c>
      <c r="B70" s="17"/>
      <c r="C70" s="17"/>
      <c r="D70" s="117">
        <v>0</v>
      </c>
      <c r="E70" s="154">
        <v>0</v>
      </c>
      <c r="F70" s="154">
        <v>0</v>
      </c>
      <c r="G70" s="21">
        <v>0</v>
      </c>
      <c r="H70" s="154">
        <v>0</v>
      </c>
      <c r="I70" s="154">
        <v>0</v>
      </c>
      <c r="J70" s="118">
        <v>0</v>
      </c>
      <c r="K70" s="118">
        <v>0</v>
      </c>
      <c r="L70" s="118">
        <v>0</v>
      </c>
      <c r="M70" s="117">
        <v>0</v>
      </c>
      <c r="N70" s="118">
        <v>0</v>
      </c>
      <c r="O70" s="128">
        <f t="shared" si="4"/>
        <v>0</v>
      </c>
    </row>
    <row r="71" spans="1:20" x14ac:dyDescent="0.25">
      <c r="A71" s="20"/>
      <c r="B71" s="17"/>
      <c r="C71" s="17"/>
      <c r="D71" s="117"/>
      <c r="E71" s="154"/>
      <c r="F71" s="154"/>
      <c r="G71" s="21"/>
      <c r="H71" s="154"/>
      <c r="I71" s="154"/>
      <c r="J71" s="118"/>
      <c r="K71" s="118"/>
      <c r="L71" s="118"/>
      <c r="M71" s="117"/>
      <c r="N71" s="118"/>
      <c r="O71" s="128"/>
    </row>
    <row r="72" spans="1:20" ht="13" x14ac:dyDescent="0.3">
      <c r="A72" s="24" t="s">
        <v>45</v>
      </c>
      <c r="B72" s="25"/>
      <c r="C72" s="25"/>
      <c r="D72" s="119">
        <v>-73126.589999999851</v>
      </c>
      <c r="E72" s="157">
        <v>-12856.919999999925</v>
      </c>
      <c r="F72" s="157">
        <v>23641.680000000051</v>
      </c>
      <c r="G72" s="26">
        <v>-62341.830000000075</v>
      </c>
      <c r="H72" s="157">
        <v>240640</v>
      </c>
      <c r="I72" s="157">
        <v>119027</v>
      </c>
      <c r="J72" s="120">
        <v>55490</v>
      </c>
      <c r="K72" s="120">
        <v>415157</v>
      </c>
      <c r="L72" s="120">
        <v>352815.16999999993</v>
      </c>
      <c r="M72" s="119">
        <v>12659</v>
      </c>
      <c r="N72" s="120">
        <v>49675</v>
      </c>
      <c r="O72" s="132">
        <f>+SUM(L72:N72)</f>
        <v>415149.16999999993</v>
      </c>
    </row>
    <row r="73" spans="1:20" x14ac:dyDescent="0.25">
      <c r="A73" s="30"/>
      <c r="B73" s="31"/>
      <c r="C73" s="31"/>
      <c r="D73" s="121"/>
      <c r="E73" s="158"/>
      <c r="F73" s="158"/>
      <c r="G73" s="251"/>
      <c r="H73" s="158"/>
      <c r="I73" s="158"/>
      <c r="J73" s="122"/>
      <c r="K73" s="122"/>
      <c r="L73" s="122"/>
      <c r="M73" s="121"/>
      <c r="N73" s="122"/>
      <c r="O73" s="32"/>
    </row>
    <row r="74" spans="1:20" ht="14.25" customHeight="1" x14ac:dyDescent="0.25">
      <c r="A74" s="36" t="s">
        <v>46</v>
      </c>
      <c r="B74" s="277" t="s">
        <v>49</v>
      </c>
      <c r="C74" s="277"/>
      <c r="D74" s="277"/>
      <c r="E74" s="277"/>
      <c r="F74" s="277"/>
      <c r="G74" s="238"/>
    </row>
    <row r="75" spans="1:20" ht="12.25" customHeight="1" x14ac:dyDescent="0.25">
      <c r="A75" s="36" t="s">
        <v>47</v>
      </c>
      <c r="B75" s="37" t="s">
        <v>63</v>
      </c>
      <c r="C75" s="37"/>
      <c r="D75" s="37"/>
      <c r="E75" s="37"/>
      <c r="F75" s="37"/>
      <c r="G75" s="238"/>
    </row>
    <row r="76" spans="1:20" ht="12.75" customHeight="1" x14ac:dyDescent="0.25">
      <c r="A76" s="36" t="s">
        <v>48</v>
      </c>
      <c r="B76" s="37" t="s">
        <v>64</v>
      </c>
      <c r="C76" s="37"/>
      <c r="D76" s="37"/>
      <c r="E76" s="37"/>
      <c r="F76" s="37"/>
      <c r="G76" s="238"/>
    </row>
    <row r="77" spans="1:20" s="75" customFormat="1" ht="22.75" customHeight="1" x14ac:dyDescent="0.25">
      <c r="A77" s="36" t="s">
        <v>50</v>
      </c>
      <c r="B77" s="278" t="s">
        <v>70</v>
      </c>
      <c r="C77" s="278"/>
      <c r="D77" s="278"/>
      <c r="E77" s="278"/>
      <c r="F77" s="278"/>
      <c r="G77" s="264"/>
      <c r="P77" s="265">
        <v>7</v>
      </c>
    </row>
    <row r="78" spans="1:20" s="163" customFormat="1" ht="25.5" customHeight="1" x14ac:dyDescent="0.25">
      <c r="A78" s="160"/>
      <c r="B78" s="276"/>
      <c r="C78" s="276"/>
      <c r="D78" s="276"/>
      <c r="E78" s="276"/>
      <c r="F78" s="276"/>
      <c r="G78" s="239"/>
      <c r="H78" s="276"/>
      <c r="I78" s="276"/>
      <c r="J78" s="276"/>
      <c r="K78" s="276"/>
      <c r="L78" s="276"/>
      <c r="M78" s="276"/>
      <c r="N78" s="276"/>
      <c r="O78" s="276"/>
      <c r="P78" s="75"/>
      <c r="Q78" s="75"/>
      <c r="R78" s="75"/>
      <c r="S78" s="75"/>
      <c r="T78" s="75"/>
    </row>
    <row r="79" spans="1:20" ht="24.75" customHeight="1" x14ac:dyDescent="0.25">
      <c r="A79" s="80"/>
    </row>
    <row r="80" spans="1:20" x14ac:dyDescent="0.25">
      <c r="B80" s="79"/>
    </row>
  </sheetData>
  <mergeCells count="4">
    <mergeCell ref="H78:O78"/>
    <mergeCell ref="B74:F74"/>
    <mergeCell ref="B77:F77"/>
    <mergeCell ref="B78:F78"/>
  </mergeCells>
  <phoneticPr fontId="0" type="noConversion"/>
  <printOptions horizontalCentered="1" verticalCentered="1"/>
  <pageMargins left="0"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C44"/>
  <sheetViews>
    <sheetView workbookViewId="0">
      <selection activeCell="D12" sqref="D12"/>
    </sheetView>
  </sheetViews>
  <sheetFormatPr baseColWidth="10" defaultRowHeight="12.5" x14ac:dyDescent="0.25"/>
  <cols>
    <col min="1" max="2" width="2.81640625" customWidth="1"/>
    <col min="3" max="3" width="45.453125" customWidth="1"/>
    <col min="4" max="13" width="9.453125" customWidth="1"/>
    <col min="14" max="15" width="10.54296875" customWidth="1"/>
    <col min="16" max="27" width="9.453125" customWidth="1"/>
    <col min="28" max="28" width="9.54296875" customWidth="1"/>
  </cols>
  <sheetData>
    <row r="1" spans="1:29" ht="20" x14ac:dyDescent="0.4">
      <c r="AB1" s="78"/>
    </row>
    <row r="2" spans="1:29" ht="13" x14ac:dyDescent="0.3">
      <c r="A2" s="1" t="s">
        <v>104</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ht="13" x14ac:dyDescent="0.3">
      <c r="A3" s="47" t="str">
        <f>+Total!A3</f>
        <v>ESTADO DE OPERACIONES DE GOBIERNO  2020</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ht="13" x14ac:dyDescent="0.3">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ht="13" x14ac:dyDescent="0.3">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ht="13" x14ac:dyDescent="0.3">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ht="13" x14ac:dyDescent="0.3">
      <c r="A7" s="1"/>
      <c r="B7" s="2"/>
      <c r="C7" s="7"/>
      <c r="D7" s="74" t="s">
        <v>114</v>
      </c>
      <c r="E7" s="84"/>
      <c r="F7" s="84"/>
      <c r="G7" s="84"/>
      <c r="H7" s="84"/>
      <c r="I7" s="84"/>
      <c r="J7" s="84"/>
      <c r="K7" s="84"/>
      <c r="L7" s="84"/>
      <c r="M7" s="84"/>
      <c r="N7" s="84"/>
      <c r="O7" s="85"/>
      <c r="P7" s="48"/>
      <c r="Q7" s="49"/>
    </row>
    <row r="8" spans="1:29" ht="25.5" customHeight="1" x14ac:dyDescent="0.25">
      <c r="A8" s="13"/>
      <c r="B8" s="14"/>
      <c r="C8" s="14"/>
      <c r="D8" s="86" t="s">
        <v>5</v>
      </c>
      <c r="E8" s="139" t="s">
        <v>85</v>
      </c>
      <c r="F8" s="139" t="s">
        <v>86</v>
      </c>
      <c r="G8" s="34" t="s">
        <v>94</v>
      </c>
      <c r="H8" s="139" t="s">
        <v>87</v>
      </c>
      <c r="I8" s="139" t="s">
        <v>89</v>
      </c>
      <c r="J8" s="87" t="s">
        <v>95</v>
      </c>
      <c r="K8" s="87" t="s">
        <v>97</v>
      </c>
      <c r="L8" s="87" t="s">
        <v>98</v>
      </c>
      <c r="M8" s="86" t="s">
        <v>96</v>
      </c>
      <c r="N8" s="87" t="s">
        <v>101</v>
      </c>
      <c r="O8" s="34" t="s">
        <v>88</v>
      </c>
      <c r="P8" s="73"/>
    </row>
    <row r="9" spans="1:29" ht="13" x14ac:dyDescent="0.3">
      <c r="A9" s="16"/>
      <c r="B9" s="17"/>
      <c r="C9" s="17"/>
      <c r="D9" s="102"/>
      <c r="E9" s="140"/>
      <c r="F9" s="140"/>
      <c r="G9" s="104"/>
      <c r="H9" s="140"/>
      <c r="I9" s="140"/>
      <c r="J9" s="103"/>
      <c r="K9" s="103"/>
      <c r="L9" s="103"/>
      <c r="M9" s="102"/>
      <c r="N9" s="103"/>
      <c r="O9" s="104"/>
      <c r="P9" s="17"/>
    </row>
    <row r="10" spans="1:29" x14ac:dyDescent="0.25">
      <c r="A10" s="19" t="s">
        <v>6</v>
      </c>
      <c r="B10" s="17"/>
      <c r="C10" s="17"/>
      <c r="D10" s="20"/>
      <c r="E10" s="17"/>
      <c r="F10" s="17"/>
      <c r="G10" s="50"/>
      <c r="H10" s="17"/>
      <c r="I10" s="17"/>
      <c r="J10" s="88"/>
      <c r="K10" s="88"/>
      <c r="L10" s="88"/>
      <c r="M10" s="20"/>
      <c r="N10" s="88"/>
      <c r="O10" s="50"/>
      <c r="P10" s="17"/>
    </row>
    <row r="11" spans="1:29" x14ac:dyDescent="0.25">
      <c r="A11" s="20" t="s">
        <v>7</v>
      </c>
      <c r="B11" s="17"/>
      <c r="C11" s="17"/>
      <c r="D11" s="89">
        <v>9.6603580938380755</v>
      </c>
      <c r="E11" s="135">
        <v>8.0409026680580791</v>
      </c>
      <c r="F11" s="135">
        <v>7.7079075119176332</v>
      </c>
      <c r="G11" s="51">
        <v>25.409168273813787</v>
      </c>
      <c r="H11" s="135">
        <v>9.6953413301589997</v>
      </c>
      <c r="I11" s="135">
        <v>2.4870987756722993</v>
      </c>
      <c r="J11" s="90">
        <v>5.0520212943880498</v>
      </c>
      <c r="K11" s="90">
        <v>17.234461400219349</v>
      </c>
      <c r="L11" s="90">
        <v>42.643629674033136</v>
      </c>
      <c r="M11" s="89">
        <v>7.2989663622750225</v>
      </c>
      <c r="N11" s="90">
        <v>6.4221188492579362</v>
      </c>
      <c r="O11" s="90">
        <v>56.364714885566094</v>
      </c>
    </row>
    <row r="12" spans="1:29" x14ac:dyDescent="0.25">
      <c r="A12" s="20"/>
      <c r="B12" s="17" t="s">
        <v>8</v>
      </c>
      <c r="C12" s="17"/>
      <c r="D12" s="89">
        <v>10.207237711906721</v>
      </c>
      <c r="E12" s="135">
        <v>7.9265987870432983</v>
      </c>
      <c r="F12" s="135">
        <v>7.7322962428963526</v>
      </c>
      <c r="G12" s="51">
        <v>25.866132741846371</v>
      </c>
      <c r="H12" s="135">
        <v>10.152742768348071</v>
      </c>
      <c r="I12" s="135">
        <v>1.4584844191947595</v>
      </c>
      <c r="J12" s="90">
        <v>4.3850362689250115</v>
      </c>
      <c r="K12" s="90">
        <v>15.996263456467842</v>
      </c>
      <c r="L12" s="90">
        <v>41.862396198314215</v>
      </c>
      <c r="M12" s="89">
        <v>7.3661164806864132</v>
      </c>
      <c r="N12" s="90">
        <v>6.1177537666471427</v>
      </c>
      <c r="O12" s="90">
        <v>55.346266445647771</v>
      </c>
    </row>
    <row r="13" spans="1:29" s="195" customFormat="1" x14ac:dyDescent="0.25">
      <c r="A13" s="83"/>
      <c r="B13" s="81"/>
      <c r="C13" s="81" t="s">
        <v>73</v>
      </c>
      <c r="D13" s="199">
        <v>9.3980993038860117</v>
      </c>
      <c r="E13" s="200">
        <v>10.212877923310062</v>
      </c>
      <c r="F13" s="200">
        <v>7.1997810107065598</v>
      </c>
      <c r="G13" s="202">
        <v>26.810758237902633</v>
      </c>
      <c r="H13" s="200">
        <v>6.5420956412805857</v>
      </c>
      <c r="I13" s="200">
        <v>4.0395316165460731</v>
      </c>
      <c r="J13" s="201">
        <v>2.5290308900493086</v>
      </c>
      <c r="K13" s="201">
        <v>13.110658147875967</v>
      </c>
      <c r="L13" s="201">
        <v>39.921416385778599</v>
      </c>
      <c r="M13" s="199">
        <v>5.5368579488823784</v>
      </c>
      <c r="N13" s="201">
        <v>9.8242933499960934</v>
      </c>
      <c r="O13" s="201">
        <v>55.282567684657067</v>
      </c>
    </row>
    <row r="14" spans="1:29" s="195" customFormat="1" x14ac:dyDescent="0.25">
      <c r="A14" s="83"/>
      <c r="B14" s="81"/>
      <c r="C14" s="81" t="s">
        <v>59</v>
      </c>
      <c r="D14" s="199">
        <v>10.242550755186256</v>
      </c>
      <c r="E14" s="200">
        <v>7.8268192273440143</v>
      </c>
      <c r="F14" s="200">
        <v>7.7555366839073407</v>
      </c>
      <c r="G14" s="202">
        <v>25.824906666437609</v>
      </c>
      <c r="H14" s="200">
        <v>10.310321418677075</v>
      </c>
      <c r="I14" s="200">
        <v>1.3458403641318637</v>
      </c>
      <c r="J14" s="201">
        <v>4.4660374890149237</v>
      </c>
      <c r="K14" s="201">
        <v>16.122199271823863</v>
      </c>
      <c r="L14" s="201">
        <v>41.947105938261473</v>
      </c>
      <c r="M14" s="199">
        <v>7.4459503942205245</v>
      </c>
      <c r="N14" s="201">
        <v>5.9559901036858367</v>
      </c>
      <c r="O14" s="201">
        <v>55.349046436167832</v>
      </c>
    </row>
    <row r="15" spans="1:29" x14ac:dyDescent="0.25">
      <c r="A15" s="20"/>
      <c r="B15" s="17" t="s">
        <v>103</v>
      </c>
      <c r="C15" s="17"/>
      <c r="D15" s="89">
        <v>4.4033363201049527</v>
      </c>
      <c r="E15" s="135">
        <v>5.6095380833060027</v>
      </c>
      <c r="F15" s="135">
        <v>5.8514889393243692</v>
      </c>
      <c r="G15" s="51">
        <v>15.864363342735324</v>
      </c>
      <c r="H15" s="135">
        <v>4.1483952141685796</v>
      </c>
      <c r="I15" s="135">
        <v>5.0616380295178738</v>
      </c>
      <c r="J15" s="90">
        <v>5.6537646598884876</v>
      </c>
      <c r="K15" s="90">
        <v>14.863797903574941</v>
      </c>
      <c r="L15" s="90">
        <v>30.728161246310265</v>
      </c>
      <c r="M15" s="89">
        <v>5.8895157546736643</v>
      </c>
      <c r="N15" s="90">
        <v>6.0231555019131955</v>
      </c>
      <c r="O15" s="90">
        <v>42.640832502897126</v>
      </c>
    </row>
    <row r="16" spans="1:29" x14ac:dyDescent="0.25">
      <c r="A16" s="20"/>
      <c r="B16" s="17" t="s">
        <v>9</v>
      </c>
      <c r="C16" s="17"/>
      <c r="D16" s="89">
        <v>9.1066242419396755</v>
      </c>
      <c r="E16" s="135">
        <v>8.791224768642703</v>
      </c>
      <c r="F16" s="135">
        <v>9.1554678836943992</v>
      </c>
      <c r="G16" s="51">
        <v>27.053316894276776</v>
      </c>
      <c r="H16" s="135">
        <v>8.5236424159261546</v>
      </c>
      <c r="I16" s="135">
        <v>8.6076714172684472</v>
      </c>
      <c r="J16" s="90">
        <v>8.0908917159787155</v>
      </c>
      <c r="K16" s="90">
        <v>25.222205549173317</v>
      </c>
      <c r="L16" s="90">
        <v>52.275522443450093</v>
      </c>
      <c r="M16" s="89">
        <v>8.1321078461665568</v>
      </c>
      <c r="N16" s="90">
        <v>7.9619720879747513</v>
      </c>
      <c r="O16" s="90">
        <v>68.369602377591406</v>
      </c>
    </row>
    <row r="17" spans="1:17" x14ac:dyDescent="0.25">
      <c r="A17" s="20"/>
      <c r="B17" s="17" t="s">
        <v>56</v>
      </c>
      <c r="C17" s="17"/>
      <c r="D17" s="89">
        <v>6.1111863547749961</v>
      </c>
      <c r="E17" s="135">
        <v>15.430356828584715</v>
      </c>
      <c r="F17" s="135">
        <v>1.6142182139740751</v>
      </c>
      <c r="G17" s="51">
        <v>23.155761397333784</v>
      </c>
      <c r="H17" s="135">
        <v>5.2415470835255578</v>
      </c>
      <c r="I17" s="135">
        <v>22.782915105918885</v>
      </c>
      <c r="J17" s="90">
        <v>3.7877678879637307</v>
      </c>
      <c r="K17" s="90">
        <v>31.812230077408174</v>
      </c>
      <c r="L17" s="90">
        <v>54.967991474741957</v>
      </c>
      <c r="M17" s="89">
        <v>2.4491509987598468</v>
      </c>
      <c r="N17" s="90">
        <v>7.9858487458028513</v>
      </c>
      <c r="O17" s="90">
        <v>65.402991219304653</v>
      </c>
    </row>
    <row r="18" spans="1:17" x14ac:dyDescent="0.25">
      <c r="A18" s="20"/>
      <c r="B18" s="17" t="s">
        <v>57</v>
      </c>
      <c r="C18" s="17"/>
      <c r="D18" s="89">
        <v>5.1219064421439091</v>
      </c>
      <c r="E18" s="135">
        <v>9.0460759942885556</v>
      </c>
      <c r="F18" s="135">
        <v>8.1545735853778751</v>
      </c>
      <c r="G18" s="51">
        <v>22.322556021810339</v>
      </c>
      <c r="H18" s="135">
        <v>5.4239122030541385</v>
      </c>
      <c r="I18" s="135">
        <v>6.9989937540088931</v>
      </c>
      <c r="J18" s="90">
        <v>22.882646475366258</v>
      </c>
      <c r="K18" s="90">
        <v>35.305552432429288</v>
      </c>
      <c r="L18" s="90">
        <v>57.628108454239623</v>
      </c>
      <c r="M18" s="89">
        <v>7.4531086005809728</v>
      </c>
      <c r="N18" s="90">
        <v>5.6438354314532768</v>
      </c>
      <c r="O18" s="90">
        <v>70.725052486273881</v>
      </c>
    </row>
    <row r="19" spans="1:17" x14ac:dyDescent="0.25">
      <c r="A19" s="20"/>
      <c r="B19" s="17" t="s">
        <v>10</v>
      </c>
      <c r="C19" s="17"/>
      <c r="D19" s="89">
        <v>8.7092826049211709</v>
      </c>
      <c r="E19" s="135">
        <v>9.9744489392145912</v>
      </c>
      <c r="F19" s="135">
        <v>7.3223370502945428</v>
      </c>
      <c r="G19" s="51">
        <v>26.006068594430303</v>
      </c>
      <c r="H19" s="135">
        <v>4.4643665152188028</v>
      </c>
      <c r="I19" s="135">
        <v>4.4350697512860906</v>
      </c>
      <c r="J19" s="90">
        <v>4.4270242952824921</v>
      </c>
      <c r="K19" s="90">
        <v>13.326460561787385</v>
      </c>
      <c r="L19" s="90">
        <v>39.332529156217689</v>
      </c>
      <c r="M19" s="89">
        <v>4.8182589319424602</v>
      </c>
      <c r="N19" s="90">
        <v>5.1082142217781357</v>
      </c>
      <c r="O19" s="90">
        <v>49.259002309938282</v>
      </c>
    </row>
    <row r="20" spans="1:17" x14ac:dyDescent="0.25">
      <c r="A20" s="20"/>
      <c r="B20" s="17" t="s">
        <v>11</v>
      </c>
      <c r="C20" s="17"/>
      <c r="D20" s="89">
        <v>6.339072974957773</v>
      </c>
      <c r="E20" s="135">
        <v>8.3748105981131147</v>
      </c>
      <c r="F20" s="135">
        <v>6.5096007724240526</v>
      </c>
      <c r="G20" s="51">
        <v>21.223484345494938</v>
      </c>
      <c r="H20" s="135">
        <v>11.46908554517791</v>
      </c>
      <c r="I20" s="135">
        <v>5.9606187547691416</v>
      </c>
      <c r="J20" s="90">
        <v>4.0969720059056387</v>
      </c>
      <c r="K20" s="90">
        <v>21.526676305852689</v>
      </c>
      <c r="L20" s="90">
        <v>42.750160651347628</v>
      </c>
      <c r="M20" s="89">
        <v>7.1767935854001887</v>
      </c>
      <c r="N20" s="90">
        <v>10.980794170990233</v>
      </c>
      <c r="O20" s="90">
        <v>60.907748407738055</v>
      </c>
    </row>
    <row r="21" spans="1:17" x14ac:dyDescent="0.25">
      <c r="A21" s="52"/>
      <c r="B21" s="53"/>
      <c r="C21" s="53"/>
      <c r="D21" s="91"/>
      <c r="E21" s="136"/>
      <c r="F21" s="136"/>
      <c r="G21" s="54"/>
      <c r="H21" s="136"/>
      <c r="I21" s="136"/>
      <c r="J21" s="92"/>
      <c r="K21" s="92"/>
      <c r="L21" s="92"/>
      <c r="M21" s="91"/>
      <c r="N21" s="92"/>
      <c r="O21" s="92"/>
      <c r="P21" s="55"/>
      <c r="Q21" s="55"/>
    </row>
    <row r="22" spans="1:17" x14ac:dyDescent="0.25">
      <c r="A22" s="20" t="s">
        <v>12</v>
      </c>
      <c r="B22" s="17"/>
      <c r="C22" s="17"/>
      <c r="D22" s="89">
        <v>7.3935621174533184</v>
      </c>
      <c r="E22" s="135">
        <v>7.3876344198324704</v>
      </c>
      <c r="F22" s="135">
        <v>9.7915160733915894</v>
      </c>
      <c r="G22" s="51">
        <v>24.572712610677378</v>
      </c>
      <c r="H22" s="135">
        <v>8.0588371792700535</v>
      </c>
      <c r="I22" s="135">
        <v>7.9165506374175267</v>
      </c>
      <c r="J22" s="90">
        <v>8.5079562850079924</v>
      </c>
      <c r="K22" s="90">
        <v>24.483344101695572</v>
      </c>
      <c r="L22" s="90">
        <v>49.05605671237295</v>
      </c>
      <c r="M22" s="89">
        <v>9.3750600400968231</v>
      </c>
      <c r="N22" s="90">
        <v>12.382167092803867</v>
      </c>
      <c r="O22" s="90">
        <v>70.813283845273645</v>
      </c>
    </row>
    <row r="23" spans="1:17" x14ac:dyDescent="0.25">
      <c r="A23" s="20"/>
      <c r="B23" s="17" t="s">
        <v>13</v>
      </c>
      <c r="C23" s="17"/>
      <c r="D23" s="89">
        <v>8.2345344399333449</v>
      </c>
      <c r="E23" s="135">
        <v>7.8370164959593813</v>
      </c>
      <c r="F23" s="135">
        <v>10.401799859767438</v>
      </c>
      <c r="G23" s="51">
        <v>26.473350795660167</v>
      </c>
      <c r="H23" s="135">
        <v>8.0567379434929052</v>
      </c>
      <c r="I23" s="135">
        <v>7.9156464933314465</v>
      </c>
      <c r="J23" s="90">
        <v>10.315379143604888</v>
      </c>
      <c r="K23" s="90">
        <v>26.287763580429239</v>
      </c>
      <c r="L23" s="90">
        <v>52.761114376089409</v>
      </c>
      <c r="M23" s="89">
        <v>8.0573622639915765</v>
      </c>
      <c r="N23" s="90">
        <v>8.1238425394250218</v>
      </c>
      <c r="O23" s="90">
        <v>68.942319179506015</v>
      </c>
    </row>
    <row r="24" spans="1:17" x14ac:dyDescent="0.25">
      <c r="A24" s="20"/>
      <c r="B24" s="17" t="s">
        <v>14</v>
      </c>
      <c r="C24" s="17"/>
      <c r="D24" s="89">
        <v>5.3987482601893815</v>
      </c>
      <c r="E24" s="135">
        <v>7.6908123256356067</v>
      </c>
      <c r="F24" s="135">
        <v>10.815479354894924</v>
      </c>
      <c r="G24" s="51">
        <v>23.905039940719909</v>
      </c>
      <c r="H24" s="135">
        <v>9.4066623082020069</v>
      </c>
      <c r="I24" s="135">
        <v>8.4489097746972561</v>
      </c>
      <c r="J24" s="90">
        <v>9.3562611206890516</v>
      </c>
      <c r="K24" s="90">
        <v>27.211833203588313</v>
      </c>
      <c r="L24" s="90">
        <v>51.116873144308222</v>
      </c>
      <c r="M24" s="89">
        <v>9.6346899904723404</v>
      </c>
      <c r="N24" s="90">
        <v>9.2083264055242022</v>
      </c>
      <c r="O24" s="90">
        <v>69.959889540304758</v>
      </c>
    </row>
    <row r="25" spans="1:17" x14ac:dyDescent="0.25">
      <c r="A25" s="20"/>
      <c r="B25" s="17" t="s">
        <v>15</v>
      </c>
      <c r="C25" s="17"/>
      <c r="D25" s="89">
        <v>17.823411514543562</v>
      </c>
      <c r="E25" s="135">
        <v>2.888474977700155</v>
      </c>
      <c r="F25" s="135">
        <v>28.144833738903742</v>
      </c>
      <c r="G25" s="51">
        <v>48.856720231147463</v>
      </c>
      <c r="H25" s="135">
        <v>1.7218071903832326</v>
      </c>
      <c r="I25" s="135">
        <v>1.7823669860376641</v>
      </c>
      <c r="J25" s="90">
        <v>1.7016381701067933</v>
      </c>
      <c r="K25" s="90">
        <v>5.20581234652769</v>
      </c>
      <c r="L25" s="90">
        <v>54.062532577675157</v>
      </c>
      <c r="M25" s="89">
        <v>15.974730386941641</v>
      </c>
      <c r="N25" s="90">
        <v>2.743515671066918</v>
      </c>
      <c r="O25" s="90">
        <v>72.780778635683717</v>
      </c>
    </row>
    <row r="26" spans="1:17" x14ac:dyDescent="0.25">
      <c r="A26" s="20"/>
      <c r="B26" s="17" t="s">
        <v>58</v>
      </c>
      <c r="C26" s="17"/>
      <c r="D26" s="89">
        <v>5.2688306404058087</v>
      </c>
      <c r="E26" s="135">
        <v>6.8489427511545564</v>
      </c>
      <c r="F26" s="135">
        <v>7.5496220079937961</v>
      </c>
      <c r="G26" s="51">
        <v>19.667395399554163</v>
      </c>
      <c r="H26" s="135">
        <v>8.2467403109321413</v>
      </c>
      <c r="I26" s="135">
        <v>7.8755363386070822</v>
      </c>
      <c r="J26" s="90">
        <v>7.8639720049380344</v>
      </c>
      <c r="K26" s="90">
        <v>23.986248654477258</v>
      </c>
      <c r="L26" s="90">
        <v>43.653644054031417</v>
      </c>
      <c r="M26" s="89">
        <v>9.6456119958360169</v>
      </c>
      <c r="N26" s="90">
        <v>17.298684741780495</v>
      </c>
      <c r="O26" s="90">
        <v>70.597940791647929</v>
      </c>
    </row>
    <row r="27" spans="1:17" x14ac:dyDescent="0.25">
      <c r="A27" s="20"/>
      <c r="B27" s="17" t="s">
        <v>74</v>
      </c>
      <c r="C27" s="17"/>
      <c r="D27" s="89">
        <v>10.222880228965584</v>
      </c>
      <c r="E27" s="135">
        <v>9.1088779287194566</v>
      </c>
      <c r="F27" s="135">
        <v>9.8673605146458012</v>
      </c>
      <c r="G27" s="51">
        <v>29.19911867233084</v>
      </c>
      <c r="H27" s="135">
        <v>8.3948688963824232</v>
      </c>
      <c r="I27" s="135">
        <v>9.1513398400858765</v>
      </c>
      <c r="J27" s="90">
        <v>8.9719113160537169</v>
      </c>
      <c r="K27" s="90">
        <v>26.518120052522018</v>
      </c>
      <c r="L27" s="90">
        <v>55.717238724852862</v>
      </c>
      <c r="M27" s="89">
        <v>8.5442069909538176</v>
      </c>
      <c r="N27" s="90">
        <v>8.6558209076794324</v>
      </c>
      <c r="O27" s="90">
        <v>72.9172666234861</v>
      </c>
    </row>
    <row r="28" spans="1:17" x14ac:dyDescent="0.25">
      <c r="A28" s="20"/>
      <c r="B28" s="17" t="s">
        <v>75</v>
      </c>
      <c r="C28" s="17"/>
      <c r="D28" s="91"/>
      <c r="E28" s="136"/>
      <c r="F28" s="136"/>
      <c r="G28" s="54"/>
      <c r="H28" s="136"/>
      <c r="I28" s="136"/>
      <c r="J28" s="92"/>
      <c r="K28" s="92"/>
      <c r="L28" s="92"/>
      <c r="M28" s="91"/>
      <c r="N28" s="92"/>
      <c r="O28" s="92"/>
      <c r="P28" s="55"/>
    </row>
    <row r="29" spans="1:17" x14ac:dyDescent="0.25">
      <c r="A29" s="20"/>
      <c r="B29" s="17"/>
      <c r="C29" s="17"/>
      <c r="D29" s="93"/>
      <c r="E29" s="137"/>
      <c r="F29" s="137"/>
      <c r="G29" s="56"/>
      <c r="H29" s="137"/>
      <c r="I29" s="137"/>
      <c r="J29" s="94"/>
      <c r="K29" s="94"/>
      <c r="L29" s="94"/>
      <c r="M29" s="93"/>
      <c r="N29" s="94"/>
      <c r="O29" s="94"/>
    </row>
    <row r="30" spans="1:17" ht="14" x14ac:dyDescent="0.3">
      <c r="A30" s="20" t="s">
        <v>17</v>
      </c>
      <c r="B30" s="23"/>
      <c r="C30" s="23"/>
      <c r="D30" s="235">
        <v>78.321491752387089</v>
      </c>
      <c r="E30" s="135">
        <v>27.828364342417167</v>
      </c>
      <c r="F30" s="135">
        <v>-55.404488761004565</v>
      </c>
      <c r="G30" s="51">
        <v>50.745367333799685</v>
      </c>
      <c r="H30" s="135">
        <v>59.264967978324499</v>
      </c>
      <c r="I30" s="135">
        <v>-161.97071915574196</v>
      </c>
      <c r="J30" s="90">
        <v>-99.62807200834321</v>
      </c>
      <c r="K30" s="90">
        <v>-202.33382318576068</v>
      </c>
      <c r="L30" s="90">
        <v>-151.58845585196099</v>
      </c>
      <c r="M30" s="89">
        <v>-55.585804470932011</v>
      </c>
      <c r="N30" s="90">
        <v>-174.10743622528631</v>
      </c>
      <c r="O30" s="90">
        <v>-381.2816965481793</v>
      </c>
    </row>
    <row r="31" spans="1:17" x14ac:dyDescent="0.25">
      <c r="A31" s="20"/>
      <c r="B31" s="17"/>
      <c r="C31" s="17"/>
      <c r="D31" s="93"/>
      <c r="E31" s="137"/>
      <c r="F31" s="137"/>
      <c r="G31" s="56"/>
      <c r="H31" s="137"/>
      <c r="I31" s="137"/>
      <c r="J31" s="94"/>
      <c r="K31" s="94"/>
      <c r="L31" s="94"/>
      <c r="M31" s="93"/>
      <c r="N31" s="94"/>
      <c r="O31" s="94"/>
    </row>
    <row r="32" spans="1:17" x14ac:dyDescent="0.25">
      <c r="A32" s="19" t="s">
        <v>18</v>
      </c>
      <c r="B32" s="17"/>
      <c r="C32" s="17"/>
      <c r="D32" s="93"/>
      <c r="E32" s="137"/>
      <c r="F32" s="137"/>
      <c r="G32" s="56"/>
      <c r="H32" s="137"/>
      <c r="I32" s="137"/>
      <c r="J32" s="94"/>
      <c r="K32" s="94"/>
      <c r="L32" s="94"/>
      <c r="M32" s="93"/>
      <c r="N32" s="94"/>
      <c r="O32" s="94"/>
    </row>
    <row r="33" spans="1:27" x14ac:dyDescent="0.25">
      <c r="A33" s="20" t="s">
        <v>19</v>
      </c>
      <c r="B33" s="17"/>
      <c r="C33" s="17"/>
      <c r="D33" s="89">
        <v>2.9186071249668712</v>
      </c>
      <c r="E33" s="135">
        <v>4.4409495130791772</v>
      </c>
      <c r="F33" s="135">
        <v>6.9344553611311088</v>
      </c>
      <c r="G33" s="51">
        <v>14.294011999177158</v>
      </c>
      <c r="H33" s="135">
        <v>7.4787854763662969</v>
      </c>
      <c r="I33" s="135">
        <v>5.3662402000574154</v>
      </c>
      <c r="J33" s="90">
        <v>6.7738063635372301</v>
      </c>
      <c r="K33" s="90">
        <v>19.618832039960942</v>
      </c>
      <c r="L33" s="90">
        <v>33.912844039138101</v>
      </c>
      <c r="M33" s="89">
        <v>6.0630797874391824</v>
      </c>
      <c r="N33" s="90">
        <v>5.6840607728799402</v>
      </c>
      <c r="O33" s="90">
        <v>45.659984599457225</v>
      </c>
    </row>
    <row r="34" spans="1:27" x14ac:dyDescent="0.25">
      <c r="A34" s="20"/>
      <c r="B34" s="17" t="s">
        <v>20</v>
      </c>
      <c r="C34" s="17"/>
      <c r="D34" s="89">
        <v>0.4434599393616846</v>
      </c>
      <c r="E34" s="135">
        <v>0.69988691237093659</v>
      </c>
      <c r="F34" s="135">
        <v>0.55338021557358441</v>
      </c>
      <c r="G34" s="51">
        <v>1.6967270673062056</v>
      </c>
      <c r="H34" s="135">
        <v>10.721437653790332</v>
      </c>
      <c r="I34" s="135">
        <v>0.76127685481251028</v>
      </c>
      <c r="J34" s="90">
        <v>0.60572145101510577</v>
      </c>
      <c r="K34" s="90">
        <v>12.088435959617948</v>
      </c>
      <c r="L34" s="90">
        <v>13.785163026924154</v>
      </c>
      <c r="M34" s="89">
        <v>30.548437886192385</v>
      </c>
      <c r="N34" s="90">
        <v>9.7199497970840341</v>
      </c>
      <c r="O34" s="90">
        <v>54.053550710200575</v>
      </c>
    </row>
    <row r="35" spans="1:27" x14ac:dyDescent="0.25">
      <c r="A35" s="20"/>
      <c r="B35" s="17" t="s">
        <v>21</v>
      </c>
      <c r="C35" s="17"/>
      <c r="D35" s="89">
        <v>1.533035830247274</v>
      </c>
      <c r="E35" s="135">
        <v>4.170055442409712</v>
      </c>
      <c r="F35" s="135">
        <v>7.4416305966234626</v>
      </c>
      <c r="G35" s="51">
        <v>13.144721869280449</v>
      </c>
      <c r="H35" s="135">
        <v>6.3902556414345071</v>
      </c>
      <c r="I35" s="135">
        <v>4.4482313293939866</v>
      </c>
      <c r="J35" s="90">
        <v>6.8875938668588725</v>
      </c>
      <c r="K35" s="90">
        <v>17.726080837687366</v>
      </c>
      <c r="L35" s="90">
        <v>30.870802706967815</v>
      </c>
      <c r="M35" s="89">
        <v>5.3918742017533594</v>
      </c>
      <c r="N35" s="90">
        <v>5.5639104534159038</v>
      </c>
      <c r="O35" s="90">
        <v>41.826587362137076</v>
      </c>
    </row>
    <row r="36" spans="1:27" x14ac:dyDescent="0.25">
      <c r="A36" s="20"/>
      <c r="B36" s="17" t="s">
        <v>22</v>
      </c>
      <c r="C36" s="17"/>
      <c r="D36" s="89">
        <v>4.6220754039640504</v>
      </c>
      <c r="E36" s="135">
        <v>4.7525878173710154</v>
      </c>
      <c r="F36" s="135">
        <v>6.263021594356549</v>
      </c>
      <c r="G36" s="51">
        <v>15.637684815691614</v>
      </c>
      <c r="H36" s="135">
        <v>8.8511543755778597</v>
      </c>
      <c r="I36" s="135">
        <v>6.4753831442718113</v>
      </c>
      <c r="J36" s="90">
        <v>6.5920355464154037</v>
      </c>
      <c r="K36" s="90">
        <v>21.918573066265076</v>
      </c>
      <c r="L36" s="90">
        <v>37.556257881956689</v>
      </c>
      <c r="M36" s="89">
        <v>7.0570969727710766</v>
      </c>
      <c r="N36" s="90">
        <v>5.8597148293573067</v>
      </c>
      <c r="O36" s="90">
        <v>50.473069684085075</v>
      </c>
    </row>
    <row r="37" spans="1:27" x14ac:dyDescent="0.25">
      <c r="A37" s="52"/>
      <c r="B37" s="53"/>
      <c r="C37" s="53"/>
      <c r="D37" s="91"/>
      <c r="E37" s="136"/>
      <c r="F37" s="136"/>
      <c r="G37" s="54"/>
      <c r="H37" s="136"/>
      <c r="I37" s="136"/>
      <c r="J37" s="92"/>
      <c r="K37" s="92"/>
      <c r="L37" s="92"/>
      <c r="M37" s="91"/>
      <c r="N37" s="92"/>
      <c r="O37" s="92"/>
      <c r="P37" s="55"/>
      <c r="Q37" s="55"/>
    </row>
    <row r="38" spans="1:27" ht="13" x14ac:dyDescent="0.3">
      <c r="A38" s="24" t="s">
        <v>76</v>
      </c>
      <c r="B38" s="25"/>
      <c r="C38" s="25"/>
      <c r="D38" s="95">
        <v>9.6554808097928984</v>
      </c>
      <c r="E38" s="138">
        <v>8.037018040234214</v>
      </c>
      <c r="F38" s="138">
        <v>7.7041215677476513</v>
      </c>
      <c r="G38" s="57">
        <v>25.396620417774766</v>
      </c>
      <c r="H38" s="138">
        <v>9.6958843071067946</v>
      </c>
      <c r="I38" s="138">
        <v>2.4861855265967048</v>
      </c>
      <c r="J38" s="96">
        <v>5.0496684564893659</v>
      </c>
      <c r="K38" s="96">
        <v>17.231738290192865</v>
      </c>
      <c r="L38" s="96">
        <v>42.628358707967635</v>
      </c>
      <c r="M38" s="95">
        <v>7.3112692297497315</v>
      </c>
      <c r="N38" s="96">
        <v>6.4238639546063903</v>
      </c>
      <c r="O38" s="96">
        <v>56.363491892323758</v>
      </c>
      <c r="P38" s="58"/>
      <c r="Q38" s="58"/>
    </row>
    <row r="39" spans="1:27" ht="13" x14ac:dyDescent="0.3">
      <c r="A39" s="24" t="s">
        <v>77</v>
      </c>
      <c r="B39" s="25"/>
      <c r="C39" s="25"/>
      <c r="D39" s="95">
        <v>6.6890440847320587</v>
      </c>
      <c r="E39" s="138">
        <v>6.9227475924565285</v>
      </c>
      <c r="F39" s="138">
        <v>9.3394995083208556</v>
      </c>
      <c r="G39" s="57">
        <v>22.951291185509444</v>
      </c>
      <c r="H39" s="138">
        <v>7.9691589130730183</v>
      </c>
      <c r="I39" s="138">
        <v>7.5135680492099652</v>
      </c>
      <c r="J39" s="96">
        <v>8.2325379369472209</v>
      </c>
      <c r="K39" s="96">
        <v>23.715264899230206</v>
      </c>
      <c r="L39" s="96">
        <v>46.666556084739653</v>
      </c>
      <c r="M39" s="95">
        <v>8.8657670607975589</v>
      </c>
      <c r="N39" s="96">
        <v>11.331213646925121</v>
      </c>
      <c r="O39" s="96">
        <v>66.863536792462327</v>
      </c>
      <c r="P39" s="58"/>
      <c r="Q39" s="58"/>
    </row>
    <row r="40" spans="1:27" ht="13" x14ac:dyDescent="0.3">
      <c r="A40" s="59"/>
      <c r="B40" s="60"/>
      <c r="C40" s="60"/>
      <c r="D40" s="97"/>
      <c r="E40" s="141"/>
      <c r="F40" s="141"/>
      <c r="G40" s="61"/>
      <c r="H40" s="141"/>
      <c r="I40" s="141"/>
      <c r="J40" s="98"/>
      <c r="K40" s="98"/>
      <c r="L40" s="98"/>
      <c r="M40" s="97"/>
      <c r="N40" s="98"/>
      <c r="O40" s="98"/>
      <c r="P40" s="62"/>
      <c r="Q40" s="62"/>
    </row>
    <row r="41" spans="1:27" ht="13" x14ac:dyDescent="0.3">
      <c r="A41" s="63"/>
      <c r="B41" s="63"/>
      <c r="C41" s="63"/>
      <c r="D41" s="64"/>
      <c r="E41" s="64"/>
      <c r="F41" s="64"/>
      <c r="G41" s="64"/>
      <c r="H41" s="64"/>
      <c r="I41" s="64"/>
      <c r="J41" s="64"/>
      <c r="K41" s="64"/>
      <c r="L41" s="64"/>
      <c r="M41" s="64"/>
      <c r="N41" s="64"/>
      <c r="O41" s="64"/>
      <c r="P41" s="63"/>
      <c r="Q41" s="63"/>
    </row>
    <row r="42" spans="1:27" ht="25.5" customHeight="1" x14ac:dyDescent="0.25">
      <c r="A42" s="75" t="s">
        <v>80</v>
      </c>
      <c r="B42" s="279" t="s">
        <v>81</v>
      </c>
      <c r="C42" s="280"/>
      <c r="D42" s="280"/>
      <c r="E42" s="280"/>
      <c r="F42" s="280"/>
      <c r="G42" s="280"/>
      <c r="H42" s="280"/>
      <c r="I42" s="280"/>
      <c r="J42" s="280"/>
      <c r="K42" s="280"/>
      <c r="L42" s="280"/>
      <c r="M42" s="280"/>
      <c r="N42" s="280"/>
      <c r="O42" s="280"/>
      <c r="P42" s="42"/>
      <c r="Q42" s="42"/>
      <c r="S42" s="42"/>
      <c r="T42" s="42"/>
      <c r="U42" s="42"/>
      <c r="V42" s="42"/>
      <c r="W42" s="42"/>
      <c r="X42" s="42"/>
      <c r="Y42" s="42"/>
      <c r="Z42" s="42"/>
      <c r="AA42" s="42"/>
    </row>
    <row r="43" spans="1:27" ht="35.5" customHeight="1" x14ac:dyDescent="0.25">
      <c r="A43" s="195"/>
      <c r="D43" s="66"/>
      <c r="E43" s="66"/>
      <c r="F43" s="66"/>
      <c r="G43" s="66"/>
      <c r="H43" s="66"/>
      <c r="I43" s="66"/>
      <c r="J43" s="66"/>
      <c r="K43" s="66"/>
      <c r="L43" s="66"/>
      <c r="M43" s="66"/>
      <c r="O43" s="261">
        <v>8</v>
      </c>
    </row>
    <row r="44" spans="1:27" x14ac:dyDescent="0.25">
      <c r="A44" s="17"/>
      <c r="C44" s="65"/>
      <c r="D44" s="66"/>
      <c r="E44" s="66"/>
      <c r="F44" s="66"/>
      <c r="G44" s="66"/>
      <c r="H44" s="66"/>
      <c r="I44" s="66"/>
      <c r="J44" s="66"/>
      <c r="K44" s="66"/>
      <c r="L44" s="66"/>
      <c r="M44" s="66"/>
      <c r="N44" s="66"/>
      <c r="O44" s="66"/>
    </row>
  </sheetData>
  <mergeCells count="1">
    <mergeCell ref="B42:O42"/>
  </mergeCells>
  <phoneticPr fontId="0" type="noConversion"/>
  <printOptions horizontalCentered="1" verticalCentered="1"/>
  <pageMargins left="0" right="0" top="0" bottom="0" header="0" footer="0"/>
  <pageSetup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AC43"/>
  <sheetViews>
    <sheetView workbookViewId="0">
      <selection activeCell="D8" sqref="D8"/>
    </sheetView>
  </sheetViews>
  <sheetFormatPr baseColWidth="10" defaultRowHeight="12.5" x14ac:dyDescent="0.25"/>
  <cols>
    <col min="1" max="2" width="2.81640625" customWidth="1"/>
    <col min="3" max="3" width="45.453125" customWidth="1"/>
    <col min="4" max="14" width="8.81640625" customWidth="1"/>
  </cols>
  <sheetData>
    <row r="1" spans="1:29" ht="20" x14ac:dyDescent="0.4">
      <c r="AB1" s="78"/>
    </row>
    <row r="2" spans="1:29" ht="13" x14ac:dyDescent="0.3">
      <c r="A2" s="1" t="s">
        <v>108</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ht="13" x14ac:dyDescent="0.3">
      <c r="A3" s="47" t="str">
        <f>+Total!3:3</f>
        <v>ESTADO DE OPERACIONES DE GOBIERNO  2020</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ht="13" x14ac:dyDescent="0.3">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ht="13" x14ac:dyDescent="0.3">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ht="13" x14ac:dyDescent="0.3">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ht="13" x14ac:dyDescent="0.3">
      <c r="A7" s="1"/>
      <c r="B7" s="2"/>
      <c r="C7" s="7"/>
      <c r="D7" s="166" t="s">
        <v>111</v>
      </c>
      <c r="E7" s="167"/>
      <c r="F7" s="168"/>
      <c r="G7" s="168"/>
      <c r="H7" s="168"/>
      <c r="I7" s="168"/>
      <c r="J7" s="168"/>
      <c r="K7" s="168"/>
      <c r="L7" s="168"/>
      <c r="M7" s="168"/>
      <c r="N7" s="105"/>
      <c r="O7" s="106"/>
    </row>
    <row r="8" spans="1:29"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99" t="s">
        <v>88</v>
      </c>
    </row>
    <row r="9" spans="1:29" ht="13" x14ac:dyDescent="0.3">
      <c r="A9" s="16"/>
      <c r="B9" s="17"/>
      <c r="C9" s="17"/>
      <c r="D9" s="170"/>
      <c r="E9" s="171"/>
      <c r="F9" s="171"/>
      <c r="G9" s="173"/>
      <c r="H9" s="171"/>
      <c r="I9" s="171"/>
      <c r="J9" s="172"/>
      <c r="K9" s="172"/>
      <c r="L9" s="172"/>
      <c r="M9" s="170"/>
      <c r="N9" s="172"/>
      <c r="O9" s="172"/>
    </row>
    <row r="10" spans="1:29" x14ac:dyDescent="0.25">
      <c r="A10" s="19" t="s">
        <v>6</v>
      </c>
      <c r="B10" s="17"/>
      <c r="C10" s="17"/>
      <c r="D10" s="35"/>
      <c r="E10" s="33"/>
      <c r="F10" s="33"/>
      <c r="G10" s="18"/>
      <c r="H10" s="33"/>
      <c r="I10" s="33"/>
      <c r="J10" s="174"/>
      <c r="K10" s="174"/>
      <c r="L10" s="174"/>
      <c r="M10" s="35"/>
      <c r="N10" s="174"/>
      <c r="O10" s="174"/>
    </row>
    <row r="11" spans="1:29" x14ac:dyDescent="0.25">
      <c r="A11" s="20" t="s">
        <v>7</v>
      </c>
      <c r="B11" s="17"/>
      <c r="C11" s="17"/>
      <c r="D11" s="175">
        <v>8.6242912474064077</v>
      </c>
      <c r="E11" s="176">
        <v>7.8398774208195894</v>
      </c>
      <c r="F11" s="176">
        <v>7.586699618472835</v>
      </c>
      <c r="G11" s="178">
        <v>24.050868286698833</v>
      </c>
      <c r="H11" s="176">
        <v>14.901293498032533</v>
      </c>
      <c r="I11" s="176">
        <v>3.2107670376080906</v>
      </c>
      <c r="J11" s="177">
        <v>6.687046993071295</v>
      </c>
      <c r="K11" s="177">
        <v>24.799107528711918</v>
      </c>
      <c r="L11" s="177">
        <v>48.849975815410751</v>
      </c>
      <c r="M11" s="175">
        <v>7.7136997334972017</v>
      </c>
      <c r="N11" s="177">
        <v>7.7646465481636371</v>
      </c>
      <c r="O11" s="177">
        <v>64.328322097071592</v>
      </c>
    </row>
    <row r="12" spans="1:29" x14ac:dyDescent="0.25">
      <c r="A12" s="20"/>
      <c r="B12" s="17" t="s">
        <v>8</v>
      </c>
      <c r="C12" s="17"/>
      <c r="D12" s="175">
        <v>8.5672390605027928</v>
      </c>
      <c r="E12" s="176">
        <v>7.7128808335247392</v>
      </c>
      <c r="F12" s="176">
        <v>7.4183104777760009</v>
      </c>
      <c r="G12" s="178">
        <v>23.698430371803532</v>
      </c>
      <c r="H12" s="176">
        <v>16.075723880960606</v>
      </c>
      <c r="I12" s="176">
        <v>1.995255363180213</v>
      </c>
      <c r="J12" s="177">
        <v>6.4027700670460801</v>
      </c>
      <c r="K12" s="177">
        <v>24.4737493111869</v>
      </c>
      <c r="L12" s="177">
        <v>48.172179682990432</v>
      </c>
      <c r="M12" s="175">
        <v>7.5159696444027464</v>
      </c>
      <c r="N12" s="177">
        <v>7.7186541686208585</v>
      </c>
      <c r="O12" s="177">
        <v>63.406803496014035</v>
      </c>
    </row>
    <row r="13" spans="1:29" x14ac:dyDescent="0.25">
      <c r="A13" s="83"/>
      <c r="B13" s="81"/>
      <c r="C13" s="81" t="s">
        <v>73</v>
      </c>
      <c r="D13" s="203">
        <v>8.2526007163771471</v>
      </c>
      <c r="E13" s="204">
        <v>9.2081955851048871</v>
      </c>
      <c r="F13" s="204">
        <v>6.4842518644700542</v>
      </c>
      <c r="G13" s="206">
        <v>23.945048165952088</v>
      </c>
      <c r="H13" s="204">
        <v>29.117207675427281</v>
      </c>
      <c r="I13" s="204">
        <v>30.675088327245721</v>
      </c>
      <c r="J13" s="205">
        <v>6.0105390657791071</v>
      </c>
      <c r="K13" s="205">
        <v>65.802835068452111</v>
      </c>
      <c r="L13" s="205">
        <v>89.747883234404199</v>
      </c>
      <c r="M13" s="203">
        <v>6.8291188753511634</v>
      </c>
      <c r="N13" s="205">
        <v>9.5855617265162891</v>
      </c>
      <c r="O13" s="205">
        <v>106.16256383627166</v>
      </c>
    </row>
    <row r="14" spans="1:29" x14ac:dyDescent="0.25">
      <c r="A14" s="83"/>
      <c r="B14" s="81"/>
      <c r="C14" s="81" t="s">
        <v>59</v>
      </c>
      <c r="D14" s="203">
        <v>8.5789293706956915</v>
      </c>
      <c r="E14" s="204">
        <v>7.6573227821671876</v>
      </c>
      <c r="F14" s="204">
        <v>7.4530151955313606</v>
      </c>
      <c r="G14" s="206">
        <v>23.689267348394239</v>
      </c>
      <c r="H14" s="204">
        <v>15.591170762183438</v>
      </c>
      <c r="I14" s="204">
        <v>0.92966323211898116</v>
      </c>
      <c r="J14" s="205">
        <v>6.4173433133070352</v>
      </c>
      <c r="K14" s="205">
        <v>22.938177307609454</v>
      </c>
      <c r="L14" s="205">
        <v>46.627444656003689</v>
      </c>
      <c r="M14" s="203">
        <v>7.541489415582439</v>
      </c>
      <c r="N14" s="205">
        <v>7.6492896780534041</v>
      </c>
      <c r="O14" s="205">
        <v>61.818223749639536</v>
      </c>
    </row>
    <row r="15" spans="1:29" x14ac:dyDescent="0.25">
      <c r="A15" s="20"/>
      <c r="B15" s="17" t="s">
        <v>103</v>
      </c>
      <c r="C15" s="17"/>
      <c r="D15" s="175">
        <v>1.1139159269437486</v>
      </c>
      <c r="E15" s="176">
        <v>0.77203314769328035</v>
      </c>
      <c r="F15" s="176">
        <v>0.67971217198861844</v>
      </c>
      <c r="G15" s="178">
        <v>2.5656612466256474</v>
      </c>
      <c r="H15" s="176">
        <v>0.97304482112891855</v>
      </c>
      <c r="I15" s="176">
        <v>1.14219801065201</v>
      </c>
      <c r="J15" s="177">
        <v>0.9818922420292322</v>
      </c>
      <c r="K15" s="177">
        <v>3.0971350738101604</v>
      </c>
      <c r="L15" s="177">
        <v>5.6627963204358078</v>
      </c>
      <c r="M15" s="175">
        <v>1.0654877696442031</v>
      </c>
      <c r="N15" s="177">
        <v>0.78696364211191905</v>
      </c>
      <c r="O15" s="177">
        <v>7.5152477321919307</v>
      </c>
    </row>
    <row r="16" spans="1:29" x14ac:dyDescent="0.25">
      <c r="A16" s="20"/>
      <c r="B16" s="17" t="s">
        <v>9</v>
      </c>
      <c r="C16" s="17"/>
      <c r="D16" s="175">
        <v>8.8422980557542878</v>
      </c>
      <c r="E16" s="176">
        <v>8.3215707028534673</v>
      </c>
      <c r="F16" s="176">
        <v>7.9898781296983135</v>
      </c>
      <c r="G16" s="178">
        <v>25.153746888306067</v>
      </c>
      <c r="H16" s="176">
        <v>8.4991055843751759</v>
      </c>
      <c r="I16" s="176">
        <v>8.2843456696296141</v>
      </c>
      <c r="J16" s="177">
        <v>8.6985498401145538</v>
      </c>
      <c r="K16" s="177">
        <v>25.482001094119344</v>
      </c>
      <c r="L16" s="177">
        <v>50.635747982425414</v>
      </c>
      <c r="M16" s="175">
        <v>8.3311998522674546</v>
      </c>
      <c r="N16" s="177">
        <v>8.087846673834532</v>
      </c>
      <c r="O16" s="177">
        <v>67.054794508527394</v>
      </c>
    </row>
    <row r="17" spans="1:15" x14ac:dyDescent="0.25">
      <c r="A17" s="20"/>
      <c r="B17" s="17" t="s">
        <v>56</v>
      </c>
      <c r="C17" s="17"/>
      <c r="D17" s="175">
        <v>14.530099098707952</v>
      </c>
      <c r="E17" s="176">
        <v>8.3894628345919671</v>
      </c>
      <c r="F17" s="176">
        <v>4.6288100865175545</v>
      </c>
      <c r="G17" s="178">
        <v>27.548372019817471</v>
      </c>
      <c r="H17" s="176">
        <v>19.317684972775645</v>
      </c>
      <c r="I17" s="176">
        <v>24.380226609255313</v>
      </c>
      <c r="J17" s="177">
        <v>3.7089206394295222</v>
      </c>
      <c r="K17" s="177">
        <v>47.406832221460476</v>
      </c>
      <c r="L17" s="177">
        <v>74.955204241277954</v>
      </c>
      <c r="M17" s="175">
        <v>3.773061987269831</v>
      </c>
      <c r="N17" s="177">
        <v>2.89711952098859</v>
      </c>
      <c r="O17" s="177">
        <v>81.625385749536377</v>
      </c>
    </row>
    <row r="18" spans="1:15" x14ac:dyDescent="0.25">
      <c r="A18" s="20"/>
      <c r="B18" s="17" t="s">
        <v>57</v>
      </c>
      <c r="C18" s="17"/>
      <c r="D18" s="175">
        <v>6.6355800357596024</v>
      </c>
      <c r="E18" s="176">
        <v>11.011431749896177</v>
      </c>
      <c r="F18" s="176">
        <v>8.3840953874522217</v>
      </c>
      <c r="G18" s="178">
        <v>26.031107173107998</v>
      </c>
      <c r="H18" s="176">
        <v>6.5393443788453105</v>
      </c>
      <c r="I18" s="176">
        <v>13.200333307089615</v>
      </c>
      <c r="J18" s="177">
        <v>6.288492483239791</v>
      </c>
      <c r="K18" s="177">
        <v>26.028170169174718</v>
      </c>
      <c r="L18" s="177">
        <v>52.059277342282712</v>
      </c>
      <c r="M18" s="175">
        <v>13.241666005382941</v>
      </c>
      <c r="N18" s="177">
        <v>6.7183372594003714</v>
      </c>
      <c r="O18" s="177">
        <v>72.019280607066023</v>
      </c>
    </row>
    <row r="19" spans="1:15" x14ac:dyDescent="0.25">
      <c r="A19" s="20"/>
      <c r="B19" s="17" t="s">
        <v>10</v>
      </c>
      <c r="C19" s="17"/>
      <c r="D19" s="175">
        <v>8.7837230006137084</v>
      </c>
      <c r="E19" s="176">
        <v>8.9420071300209667</v>
      </c>
      <c r="F19" s="176">
        <v>9.7949530469555857</v>
      </c>
      <c r="G19" s="178">
        <v>27.520683177590257</v>
      </c>
      <c r="H19" s="176">
        <v>8.5342582542339986</v>
      </c>
      <c r="I19" s="176">
        <v>8.4269598464446922</v>
      </c>
      <c r="J19" s="177">
        <v>8.3662056225374943</v>
      </c>
      <c r="K19" s="177">
        <v>25.327423723216185</v>
      </c>
      <c r="L19" s="177">
        <v>52.848106900806442</v>
      </c>
      <c r="M19" s="175">
        <v>11.092815268121072</v>
      </c>
      <c r="N19" s="177">
        <v>9.8245317323596861</v>
      </c>
      <c r="O19" s="177">
        <v>73.765453901287202</v>
      </c>
    </row>
    <row r="20" spans="1:15" x14ac:dyDescent="0.25">
      <c r="A20" s="20"/>
      <c r="B20" s="17" t="s">
        <v>11</v>
      </c>
      <c r="C20" s="17"/>
      <c r="D20" s="175">
        <v>12.878977984667706</v>
      </c>
      <c r="E20" s="176">
        <v>9.8948837733372272</v>
      </c>
      <c r="F20" s="176">
        <v>12.092366496252914</v>
      </c>
      <c r="G20" s="178">
        <v>34.866228254257848</v>
      </c>
      <c r="H20" s="176">
        <v>9.5348996565535433</v>
      </c>
      <c r="I20" s="176">
        <v>15.414600039546405</v>
      </c>
      <c r="J20" s="177">
        <v>11.634135019445402</v>
      </c>
      <c r="K20" s="177">
        <v>36.583634715545351</v>
      </c>
      <c r="L20" s="177">
        <v>71.449862969803206</v>
      </c>
      <c r="M20" s="175">
        <v>8.5767023376913727</v>
      </c>
      <c r="N20" s="177">
        <v>10.318903350295397</v>
      </c>
      <c r="O20" s="177">
        <v>90.345468657789979</v>
      </c>
    </row>
    <row r="21" spans="1:15" x14ac:dyDescent="0.25">
      <c r="A21" s="52"/>
      <c r="B21" s="53"/>
      <c r="C21" s="53"/>
      <c r="D21" s="179"/>
      <c r="E21" s="180"/>
      <c r="F21" s="180"/>
      <c r="G21" s="182"/>
      <c r="H21" s="180"/>
      <c r="I21" s="180"/>
      <c r="J21" s="181"/>
      <c r="K21" s="181"/>
      <c r="L21" s="181"/>
      <c r="M21" s="179"/>
      <c r="N21" s="181"/>
      <c r="O21" s="181"/>
    </row>
    <row r="22" spans="1:15" x14ac:dyDescent="0.25">
      <c r="A22" s="20" t="s">
        <v>12</v>
      </c>
      <c r="B22" s="17"/>
      <c r="C22" s="17"/>
      <c r="D22" s="175">
        <v>6.995361783322017</v>
      </c>
      <c r="E22" s="176">
        <v>6.8599961815722548</v>
      </c>
      <c r="F22" s="176">
        <v>10.109946602627945</v>
      </c>
      <c r="G22" s="178">
        <v>23.965304567522217</v>
      </c>
      <c r="H22" s="176">
        <v>7.5619293807608123</v>
      </c>
      <c r="I22" s="176">
        <v>7.9162145094291505</v>
      </c>
      <c r="J22" s="177">
        <v>8.2797043473212355</v>
      </c>
      <c r="K22" s="177">
        <v>23.757848237511197</v>
      </c>
      <c r="L22" s="177">
        <v>47.723152805033415</v>
      </c>
      <c r="M22" s="175">
        <v>7.8630218358993407</v>
      </c>
      <c r="N22" s="177">
        <v>7.9315557246683062</v>
      </c>
      <c r="O22" s="177">
        <v>63.517730365601061</v>
      </c>
    </row>
    <row r="23" spans="1:15" x14ac:dyDescent="0.25">
      <c r="A23" s="20"/>
      <c r="B23" s="17" t="s">
        <v>13</v>
      </c>
      <c r="C23" s="17"/>
      <c r="D23" s="175">
        <v>8.3288344013596518</v>
      </c>
      <c r="E23" s="176">
        <v>7.9850626176770048</v>
      </c>
      <c r="F23" s="176">
        <v>10.52703949974158</v>
      </c>
      <c r="G23" s="178">
        <v>26.840936518778236</v>
      </c>
      <c r="H23" s="176">
        <v>8.1809159950809285</v>
      </c>
      <c r="I23" s="176">
        <v>8.0484398512891513</v>
      </c>
      <c r="J23" s="177">
        <v>10.406979817085467</v>
      </c>
      <c r="K23" s="177">
        <v>26.636335663455547</v>
      </c>
      <c r="L23" s="177">
        <v>53.477272182233783</v>
      </c>
      <c r="M23" s="175">
        <v>7.9741108366963394</v>
      </c>
      <c r="N23" s="177">
        <v>8.2314757697007153</v>
      </c>
      <c r="O23" s="177">
        <v>69.682858788630838</v>
      </c>
    </row>
    <row r="24" spans="1:15" x14ac:dyDescent="0.25">
      <c r="A24" s="20"/>
      <c r="B24" s="17" t="s">
        <v>14</v>
      </c>
      <c r="C24" s="17"/>
      <c r="D24" s="175">
        <v>5.7927252525493245</v>
      </c>
      <c r="E24" s="176">
        <v>7.6631971695354695</v>
      </c>
      <c r="F24" s="176">
        <v>9.9199549639240185</v>
      </c>
      <c r="G24" s="178">
        <v>23.37587738600881</v>
      </c>
      <c r="H24" s="176">
        <v>8.7545875362228571</v>
      </c>
      <c r="I24" s="176">
        <v>9.3860371902048509</v>
      </c>
      <c r="J24" s="177">
        <v>8.9899657485653641</v>
      </c>
      <c r="K24" s="177">
        <v>27.13059047499307</v>
      </c>
      <c r="L24" s="177">
        <v>50.50646786100188</v>
      </c>
      <c r="M24" s="175">
        <v>9.4475275440066948</v>
      </c>
      <c r="N24" s="177">
        <v>9.4154952815325021</v>
      </c>
      <c r="O24" s="177">
        <v>69.369490686541084</v>
      </c>
    </row>
    <row r="25" spans="1:15" x14ac:dyDescent="0.25">
      <c r="A25" s="20"/>
      <c r="B25" s="17" t="s">
        <v>15</v>
      </c>
      <c r="C25" s="17"/>
      <c r="D25" s="175">
        <v>14.764708289649029</v>
      </c>
      <c r="E25" s="176">
        <v>2.7508604899599542</v>
      </c>
      <c r="F25" s="176">
        <v>26.006203148283717</v>
      </c>
      <c r="G25" s="178">
        <v>43.521771927892701</v>
      </c>
      <c r="H25" s="176">
        <v>1.3153349281773052</v>
      </c>
      <c r="I25" s="176">
        <v>1.6920531205551248</v>
      </c>
      <c r="J25" s="177">
        <v>1.3360884915972187</v>
      </c>
      <c r="K25" s="177">
        <v>4.3434765403296485</v>
      </c>
      <c r="L25" s="177">
        <v>47.865248468222347</v>
      </c>
      <c r="M25" s="175">
        <v>14.205241337297918</v>
      </c>
      <c r="N25" s="177">
        <v>3.0199490782512664</v>
      </c>
      <c r="O25" s="177">
        <v>65.09043888377154</v>
      </c>
    </row>
    <row r="26" spans="1:15" x14ac:dyDescent="0.25">
      <c r="A26" s="20"/>
      <c r="B26" s="17" t="s">
        <v>58</v>
      </c>
      <c r="C26" s="17"/>
      <c r="D26" s="175">
        <v>5.1841283754379477</v>
      </c>
      <c r="E26" s="176">
        <v>5.7935991485828637</v>
      </c>
      <c r="F26" s="176">
        <v>8.547060672625296</v>
      </c>
      <c r="G26" s="178">
        <v>19.524788196646107</v>
      </c>
      <c r="H26" s="176">
        <v>7.3394669227824396</v>
      </c>
      <c r="I26" s="176">
        <v>7.756987909332838</v>
      </c>
      <c r="J26" s="177">
        <v>7.7974340340616832</v>
      </c>
      <c r="K26" s="177">
        <v>22.893888866176962</v>
      </c>
      <c r="L26" s="177">
        <v>42.418677062823065</v>
      </c>
      <c r="M26" s="175">
        <v>6.5854031469934293</v>
      </c>
      <c r="N26" s="177">
        <v>7.6874392681073713</v>
      </c>
      <c r="O26" s="177">
        <v>56.691519477923862</v>
      </c>
    </row>
    <row r="27" spans="1:15" x14ac:dyDescent="0.25">
      <c r="A27" s="20"/>
      <c r="B27" s="17" t="s">
        <v>74</v>
      </c>
      <c r="C27" s="17"/>
      <c r="D27" s="175">
        <v>8.5738077456190105</v>
      </c>
      <c r="E27" s="176">
        <v>8.8185997662645548</v>
      </c>
      <c r="F27" s="176">
        <v>9.6104470886528865</v>
      </c>
      <c r="G27" s="178">
        <v>27.002854600536452</v>
      </c>
      <c r="H27" s="176">
        <v>8.3425617662998963</v>
      </c>
      <c r="I27" s="176">
        <v>8.9388363278985583</v>
      </c>
      <c r="J27" s="177">
        <v>8.247000703721957</v>
      </c>
      <c r="K27" s="177">
        <v>25.52839879792041</v>
      </c>
      <c r="L27" s="177">
        <v>52.531253398456862</v>
      </c>
      <c r="M27" s="175">
        <v>8.6844647883451955</v>
      </c>
      <c r="N27" s="177">
        <v>8.5900262523522333</v>
      </c>
      <c r="O27" s="177">
        <v>69.805744439154296</v>
      </c>
    </row>
    <row r="28" spans="1:15" x14ac:dyDescent="0.25">
      <c r="A28" s="20"/>
      <c r="B28" s="17" t="s">
        <v>75</v>
      </c>
      <c r="C28" s="17"/>
      <c r="D28" s="179"/>
      <c r="E28" s="180"/>
      <c r="F28" s="180"/>
      <c r="G28" s="182"/>
      <c r="H28" s="180"/>
      <c r="I28" s="180"/>
      <c r="J28" s="181"/>
      <c r="K28" s="181"/>
      <c r="L28" s="181"/>
      <c r="M28" s="179"/>
      <c r="N28" s="181"/>
      <c r="O28" s="181"/>
    </row>
    <row r="29" spans="1:15" x14ac:dyDescent="0.25">
      <c r="A29" s="20"/>
      <c r="B29" s="17"/>
      <c r="C29" s="17"/>
      <c r="D29" s="100"/>
      <c r="E29" s="143"/>
      <c r="F29" s="143"/>
      <c r="G29" s="70"/>
      <c r="H29" s="143"/>
      <c r="I29" s="143"/>
      <c r="J29" s="101"/>
      <c r="K29" s="101"/>
      <c r="L29" s="101"/>
      <c r="M29" s="100"/>
      <c r="N29" s="101"/>
      <c r="O29" s="101"/>
    </row>
    <row r="30" spans="1:15" x14ac:dyDescent="0.25">
      <c r="A30" s="20" t="s">
        <v>17</v>
      </c>
      <c r="B30" s="23"/>
      <c r="C30" s="23"/>
      <c r="D30" s="175">
        <v>29.057901043029709</v>
      </c>
      <c r="E30" s="176">
        <v>20.131699338404168</v>
      </c>
      <c r="F30" s="176">
        <v>-24.065404066194542</v>
      </c>
      <c r="G30" s="178">
        <v>25.124196315239335</v>
      </c>
      <c r="H30" s="176">
        <v>106.96771247254991</v>
      </c>
      <c r="I30" s="176">
        <v>-55.815286375354447</v>
      </c>
      <c r="J30" s="177">
        <v>-13.291558362419458</v>
      </c>
      <c r="K30" s="177">
        <v>37.860867734775994</v>
      </c>
      <c r="L30" s="177">
        <v>62.985064050015325</v>
      </c>
      <c r="M30" s="175">
        <v>5.8405740754365665</v>
      </c>
      <c r="N30" s="177">
        <v>5.670905192750002</v>
      </c>
      <c r="O30" s="177">
        <v>74.496543318201887</v>
      </c>
    </row>
    <row r="31" spans="1:15" x14ac:dyDescent="0.25">
      <c r="A31" s="20"/>
      <c r="B31" s="17"/>
      <c r="C31" s="17"/>
      <c r="D31" s="100"/>
      <c r="E31" s="143"/>
      <c r="F31" s="143"/>
      <c r="G31" s="70"/>
      <c r="H31" s="143"/>
      <c r="I31" s="143"/>
      <c r="J31" s="101"/>
      <c r="K31" s="101"/>
      <c r="L31" s="101"/>
      <c r="M31" s="100"/>
      <c r="N31" s="101"/>
      <c r="O31" s="101"/>
    </row>
    <row r="32" spans="1:15" x14ac:dyDescent="0.25">
      <c r="A32" s="19" t="s">
        <v>18</v>
      </c>
      <c r="B32" s="17"/>
      <c r="C32" s="17"/>
      <c r="D32" s="100"/>
      <c r="E32" s="143"/>
      <c r="F32" s="143"/>
      <c r="G32" s="70"/>
      <c r="H32" s="143"/>
      <c r="I32" s="143"/>
      <c r="J32" s="101"/>
      <c r="K32" s="101"/>
      <c r="L32" s="101"/>
      <c r="M32" s="100"/>
      <c r="N32" s="101"/>
      <c r="O32" s="101"/>
    </row>
    <row r="33" spans="1:27" x14ac:dyDescent="0.25">
      <c r="A33" s="20" t="s">
        <v>19</v>
      </c>
      <c r="B33" s="17"/>
      <c r="C33" s="17"/>
      <c r="D33" s="175">
        <v>4.0862698340870089</v>
      </c>
      <c r="E33" s="176">
        <v>5.6094848970844788</v>
      </c>
      <c r="F33" s="176">
        <v>7.4258337661004994</v>
      </c>
      <c r="G33" s="178">
        <v>17.121588497271986</v>
      </c>
      <c r="H33" s="176">
        <v>6.9703179914606563</v>
      </c>
      <c r="I33" s="176">
        <v>7.3762510333200053</v>
      </c>
      <c r="J33" s="177">
        <v>7.2063017814446209</v>
      </c>
      <c r="K33" s="177">
        <v>21.552870806225283</v>
      </c>
      <c r="L33" s="177">
        <v>38.674459303497272</v>
      </c>
      <c r="M33" s="175">
        <v>7.5219504687658825</v>
      </c>
      <c r="N33" s="177">
        <v>7.2664911290680108</v>
      </c>
      <c r="O33" s="177">
        <v>53.46290090133116</v>
      </c>
    </row>
    <row r="34" spans="1:27" x14ac:dyDescent="0.25">
      <c r="A34" s="20"/>
      <c r="B34" s="17" t="s">
        <v>20</v>
      </c>
      <c r="C34" s="17"/>
      <c r="D34" s="175">
        <v>8.533884653575182</v>
      </c>
      <c r="E34" s="176">
        <v>7.9208835779439575</v>
      </c>
      <c r="F34" s="176">
        <v>2.4899717071831451</v>
      </c>
      <c r="G34" s="178">
        <v>18.944739938702284</v>
      </c>
      <c r="H34" s="176">
        <v>2.2802450044916536</v>
      </c>
      <c r="I34" s="176">
        <v>5.2686575063778625</v>
      </c>
      <c r="J34" s="177">
        <v>1.2740704893889094</v>
      </c>
      <c r="K34" s="177">
        <v>8.8229730002584255</v>
      </c>
      <c r="L34" s="177">
        <v>27.76771293896071</v>
      </c>
      <c r="M34" s="175">
        <v>1.4840145763980728</v>
      </c>
      <c r="N34" s="177">
        <v>7.1067407776540161</v>
      </c>
      <c r="O34" s="177">
        <v>36.358468293012798</v>
      </c>
    </row>
    <row r="35" spans="1:27" x14ac:dyDescent="0.25">
      <c r="A35" s="20"/>
      <c r="B35" s="17" t="s">
        <v>21</v>
      </c>
      <c r="C35" s="17"/>
      <c r="D35" s="175">
        <v>1.6933157979519189</v>
      </c>
      <c r="E35" s="176">
        <v>5.3206665654771914</v>
      </c>
      <c r="F35" s="176">
        <v>6.831780034742363</v>
      </c>
      <c r="G35" s="178">
        <v>13.845762398171473</v>
      </c>
      <c r="H35" s="176">
        <v>6.9804494984569363</v>
      </c>
      <c r="I35" s="176">
        <v>6.9307783119154367</v>
      </c>
      <c r="J35" s="177">
        <v>7.4005587933377317</v>
      </c>
      <c r="K35" s="177">
        <v>21.311786603710104</v>
      </c>
      <c r="L35" s="177">
        <v>35.157549001881577</v>
      </c>
      <c r="M35" s="175">
        <v>6.857701249960706</v>
      </c>
      <c r="N35" s="177">
        <v>6.8215558520260275</v>
      </c>
      <c r="O35" s="177">
        <v>48.836806103868312</v>
      </c>
    </row>
    <row r="36" spans="1:27" x14ac:dyDescent="0.25">
      <c r="A36" s="20"/>
      <c r="B36" s="17" t="s">
        <v>22</v>
      </c>
      <c r="C36" s="17"/>
      <c r="D36" s="175">
        <v>6.9808970291298316</v>
      </c>
      <c r="E36" s="176">
        <v>5.9677431481599426</v>
      </c>
      <c r="F36" s="176">
        <v>8.1141694420690946</v>
      </c>
      <c r="G36" s="178">
        <v>21.06280961935887</v>
      </c>
      <c r="H36" s="176">
        <v>6.9346605485802861</v>
      </c>
      <c r="I36" s="176">
        <v>7.9004087860040721</v>
      </c>
      <c r="J36" s="177">
        <v>6.943409174989962</v>
      </c>
      <c r="K36" s="177">
        <v>21.77847850957432</v>
      </c>
      <c r="L36" s="177">
        <v>42.841288128933186</v>
      </c>
      <c r="M36" s="175">
        <v>8.2890230697945437</v>
      </c>
      <c r="N36" s="177">
        <v>7.7997620387143627</v>
      </c>
      <c r="O36" s="177">
        <v>58.930073237442095</v>
      </c>
    </row>
    <row r="37" spans="1:27" x14ac:dyDescent="0.25">
      <c r="A37" s="52"/>
      <c r="B37" s="53"/>
      <c r="C37" s="53"/>
      <c r="D37" s="179"/>
      <c r="E37" s="180"/>
      <c r="F37" s="180"/>
      <c r="G37" s="182"/>
      <c r="H37" s="180"/>
      <c r="I37" s="180"/>
      <c r="J37" s="181"/>
      <c r="K37" s="181"/>
      <c r="L37" s="181"/>
      <c r="M37" s="179"/>
      <c r="N37" s="181"/>
      <c r="O37" s="181"/>
    </row>
    <row r="38" spans="1:27" ht="13" x14ac:dyDescent="0.3">
      <c r="A38" s="24" t="s">
        <v>76</v>
      </c>
      <c r="B38" s="25"/>
      <c r="C38" s="25"/>
      <c r="D38" s="183">
        <v>8.6242563162645673</v>
      </c>
      <c r="E38" s="184">
        <v>7.8399087198371102</v>
      </c>
      <c r="F38" s="184">
        <v>7.5847303536433044</v>
      </c>
      <c r="G38" s="186">
        <v>24.048895389744981</v>
      </c>
      <c r="H38" s="184">
        <v>14.896416999356768</v>
      </c>
      <c r="I38" s="184">
        <v>3.2115621617335512</v>
      </c>
      <c r="J38" s="185">
        <v>6.6849555366629261</v>
      </c>
      <c r="K38" s="185">
        <v>24.792934697753246</v>
      </c>
      <c r="L38" s="185">
        <v>48.841830087498224</v>
      </c>
      <c r="M38" s="183">
        <v>7.7112927186256108</v>
      </c>
      <c r="N38" s="185">
        <v>7.76439234768098</v>
      </c>
      <c r="O38" s="185">
        <v>64.31751515380482</v>
      </c>
    </row>
    <row r="39" spans="1:27" ht="13" x14ac:dyDescent="0.3">
      <c r="A39" s="24" t="s">
        <v>77</v>
      </c>
      <c r="B39" s="25"/>
      <c r="C39" s="25"/>
      <c r="D39" s="183">
        <v>6.5462967494975421</v>
      </c>
      <c r="E39" s="184">
        <v>6.6671006062591633</v>
      </c>
      <c r="F39" s="184">
        <v>9.6924225365367853</v>
      </c>
      <c r="G39" s="186">
        <v>22.90581989229349</v>
      </c>
      <c r="H39" s="184">
        <v>7.46863150477005</v>
      </c>
      <c r="I39" s="184">
        <v>7.8318279886886248</v>
      </c>
      <c r="J39" s="185">
        <v>8.1113363789354409</v>
      </c>
      <c r="K39" s="185">
        <v>23.411795872394116</v>
      </c>
      <c r="L39" s="185">
        <v>46.317615764687602</v>
      </c>
      <c r="M39" s="183">
        <v>7.8080585485203455</v>
      </c>
      <c r="N39" s="185">
        <v>7.828477371010842</v>
      </c>
      <c r="O39" s="185">
        <v>61.954151684218786</v>
      </c>
    </row>
    <row r="40" spans="1:27" ht="13" x14ac:dyDescent="0.3">
      <c r="A40" s="59"/>
      <c r="B40" s="60"/>
      <c r="C40" s="60"/>
      <c r="D40" s="187"/>
      <c r="E40" s="188"/>
      <c r="F40" s="188"/>
      <c r="G40" s="190"/>
      <c r="H40" s="188"/>
      <c r="I40" s="188"/>
      <c r="J40" s="189"/>
      <c r="K40" s="189"/>
      <c r="L40" s="189"/>
      <c r="M40" s="187"/>
      <c r="N40" s="189"/>
      <c r="O40" s="189"/>
    </row>
    <row r="42" spans="1:27" ht="25.5" customHeight="1" x14ac:dyDescent="0.25">
      <c r="A42" s="75" t="s">
        <v>80</v>
      </c>
      <c r="B42" s="279" t="s">
        <v>81</v>
      </c>
      <c r="C42" s="280"/>
      <c r="D42" s="280"/>
      <c r="E42" s="280"/>
      <c r="F42" s="280"/>
      <c r="G42" s="280"/>
      <c r="H42" s="280"/>
      <c r="I42" s="280"/>
      <c r="J42" s="280"/>
      <c r="K42" s="280"/>
      <c r="L42" s="280"/>
      <c r="M42" s="280"/>
      <c r="N42" s="280"/>
      <c r="O42" s="280"/>
      <c r="P42" s="42"/>
      <c r="Q42" s="42"/>
      <c r="R42" s="42"/>
      <c r="S42" s="42"/>
      <c r="T42" s="42"/>
      <c r="U42" s="42"/>
      <c r="V42" s="42"/>
      <c r="W42" s="42"/>
      <c r="X42" s="42"/>
      <c r="Y42" s="42"/>
      <c r="Z42" s="42"/>
      <c r="AA42" s="42"/>
    </row>
    <row r="43" spans="1:27" ht="35.5" customHeight="1" x14ac:dyDescent="0.25">
      <c r="O43" s="261">
        <v>9</v>
      </c>
    </row>
  </sheetData>
  <mergeCells count="1">
    <mergeCell ref="B42:O42"/>
  </mergeCells>
  <pageMargins left="0" right="0" top="0.74803149606299213" bottom="0" header="0" footer="0"/>
  <pageSetup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Q42"/>
  <sheetViews>
    <sheetView workbookViewId="0">
      <selection activeCell="E7" sqref="E7"/>
    </sheetView>
  </sheetViews>
  <sheetFormatPr baseColWidth="10" defaultRowHeight="12.5" x14ac:dyDescent="0.25"/>
  <cols>
    <col min="1" max="2" width="3.1796875" customWidth="1"/>
    <col min="3" max="3" width="44.54296875" customWidth="1"/>
    <col min="4" max="4" width="1.1796875" hidden="1" customWidth="1"/>
    <col min="5" max="11" width="10.54296875" customWidth="1"/>
    <col min="12" max="12" width="8.81640625" customWidth="1"/>
    <col min="13" max="13" width="9.1796875" customWidth="1"/>
    <col min="14" max="14" width="8.81640625" customWidth="1"/>
    <col min="15" max="15" width="9" customWidth="1"/>
  </cols>
  <sheetData>
    <row r="1" spans="1:17" ht="20" x14ac:dyDescent="0.4">
      <c r="A1" s="41"/>
      <c r="O1" s="77"/>
    </row>
    <row r="2" spans="1:17" ht="13" x14ac:dyDescent="0.3">
      <c r="A2" s="1" t="s">
        <v>105</v>
      </c>
      <c r="B2" s="2"/>
      <c r="C2" s="2"/>
      <c r="D2" s="2"/>
      <c r="E2" s="2"/>
      <c r="F2" s="2"/>
      <c r="G2" s="2"/>
      <c r="H2" s="2"/>
      <c r="I2" s="2"/>
      <c r="J2" s="2"/>
      <c r="K2" s="2"/>
      <c r="L2" s="2"/>
      <c r="M2" s="2"/>
      <c r="N2" s="2"/>
      <c r="O2" s="2"/>
      <c r="P2" s="2"/>
    </row>
    <row r="3" spans="1:17" ht="13" x14ac:dyDescent="0.3">
      <c r="A3" s="47" t="str">
        <f>+Total!A3</f>
        <v>ESTADO DE OPERACIONES DE GOBIERNO  2020</v>
      </c>
      <c r="B3" s="1"/>
      <c r="C3" s="1"/>
      <c r="D3" s="1"/>
      <c r="E3" s="1"/>
      <c r="F3" s="2"/>
      <c r="G3" s="2"/>
      <c r="H3" s="2"/>
      <c r="I3" s="2"/>
      <c r="J3" s="2"/>
      <c r="K3" s="2"/>
      <c r="L3" s="2"/>
      <c r="M3" s="2"/>
      <c r="N3" s="2"/>
      <c r="O3" s="2"/>
      <c r="P3" s="2"/>
    </row>
    <row r="4" spans="1:17" ht="13" x14ac:dyDescent="0.3">
      <c r="A4" s="4" t="s">
        <v>1</v>
      </c>
      <c r="B4" s="5"/>
      <c r="C4" s="5"/>
      <c r="D4" s="5"/>
      <c r="E4" s="5"/>
      <c r="F4" s="2"/>
      <c r="G4" s="2"/>
      <c r="H4" s="2"/>
      <c r="I4" s="2"/>
      <c r="J4" s="2"/>
      <c r="K4" s="2"/>
      <c r="L4" s="2"/>
      <c r="M4" s="2"/>
      <c r="N4" s="2"/>
      <c r="O4" s="2"/>
      <c r="P4" s="2"/>
    </row>
    <row r="5" spans="1:17" ht="13" x14ac:dyDescent="0.3">
      <c r="A5" s="4" t="s">
        <v>2</v>
      </c>
      <c r="B5" s="1"/>
      <c r="C5" s="1"/>
      <c r="D5" s="1"/>
      <c r="E5" s="1"/>
      <c r="F5" s="2"/>
      <c r="G5" s="2"/>
      <c r="H5" s="2"/>
      <c r="I5" s="2"/>
      <c r="J5" s="2"/>
      <c r="K5" s="2"/>
      <c r="L5" s="2"/>
      <c r="M5" s="2"/>
      <c r="N5" s="2"/>
      <c r="O5" s="2"/>
      <c r="P5" s="2"/>
    </row>
    <row r="6" spans="1:17" ht="13" x14ac:dyDescent="0.3">
      <c r="A6" s="1" t="s">
        <v>79</v>
      </c>
      <c r="B6" s="1"/>
      <c r="C6" s="1"/>
      <c r="D6" s="1"/>
      <c r="E6" s="1"/>
      <c r="F6" s="2"/>
      <c r="G6" s="2"/>
      <c r="H6" s="2"/>
      <c r="I6" s="2"/>
      <c r="J6" s="2"/>
      <c r="K6" s="2"/>
      <c r="L6" s="2"/>
      <c r="M6" s="2"/>
      <c r="N6" s="2"/>
      <c r="O6" s="2"/>
      <c r="P6" s="2"/>
    </row>
    <row r="7" spans="1:17" ht="13" x14ac:dyDescent="0.3">
      <c r="A7" s="67"/>
      <c r="B7" s="2"/>
      <c r="C7" s="7"/>
      <c r="D7" s="2"/>
      <c r="E7" s="74" t="str">
        <f>+VarTotal!E7</f>
        <v>2020 / 2019</v>
      </c>
      <c r="F7" s="105"/>
      <c r="G7" s="105"/>
      <c r="H7" s="105"/>
      <c r="I7" s="105"/>
      <c r="J7" s="105"/>
      <c r="K7" s="105"/>
      <c r="L7" s="105"/>
      <c r="M7" s="105"/>
      <c r="N7" s="105"/>
      <c r="O7" s="105"/>
      <c r="P7" s="106"/>
    </row>
    <row r="8" spans="1:17" x14ac:dyDescent="0.25">
      <c r="A8" s="13"/>
      <c r="B8" s="14"/>
      <c r="C8" s="68"/>
      <c r="D8" s="69"/>
      <c r="E8" s="144" t="s">
        <v>5</v>
      </c>
      <c r="F8" s="145" t="s">
        <v>85</v>
      </c>
      <c r="G8" s="145" t="s">
        <v>86</v>
      </c>
      <c r="H8" s="34" t="s">
        <v>94</v>
      </c>
      <c r="I8" s="139" t="s">
        <v>87</v>
      </c>
      <c r="J8" s="139" t="s">
        <v>89</v>
      </c>
      <c r="K8" s="87" t="s">
        <v>95</v>
      </c>
      <c r="L8" s="252" t="s">
        <v>97</v>
      </c>
      <c r="M8" s="252" t="s">
        <v>98</v>
      </c>
      <c r="N8" s="86" t="s">
        <v>96</v>
      </c>
      <c r="O8" s="87" t="s">
        <v>101</v>
      </c>
      <c r="P8" s="252" t="s">
        <v>88</v>
      </c>
    </row>
    <row r="9" spans="1:17" ht="13" x14ac:dyDescent="0.3">
      <c r="A9" s="16"/>
      <c r="B9" s="17"/>
      <c r="C9" s="17"/>
      <c r="E9" s="20"/>
      <c r="F9" s="17"/>
      <c r="G9" s="17"/>
      <c r="H9" s="50"/>
      <c r="I9" s="17"/>
      <c r="J9" s="17"/>
      <c r="K9" s="88"/>
      <c r="L9" s="88"/>
      <c r="M9" s="88"/>
      <c r="N9" s="20"/>
      <c r="O9" s="88"/>
      <c r="P9" s="88"/>
    </row>
    <row r="10" spans="1:17" x14ac:dyDescent="0.25">
      <c r="A10" s="19" t="s">
        <v>6</v>
      </c>
      <c r="B10" s="17"/>
      <c r="C10" s="17"/>
      <c r="E10" s="20"/>
      <c r="F10" s="17"/>
      <c r="G10" s="17"/>
      <c r="H10" s="50"/>
      <c r="I10" s="17"/>
      <c r="J10" s="17"/>
      <c r="K10" s="88"/>
      <c r="L10" s="88"/>
      <c r="M10" s="88"/>
      <c r="N10" s="20"/>
      <c r="O10" s="88"/>
      <c r="P10" s="88"/>
    </row>
    <row r="11" spans="1:17" x14ac:dyDescent="0.25">
      <c r="A11" s="83" t="s">
        <v>7</v>
      </c>
      <c r="B11" s="17"/>
      <c r="C11" s="17"/>
      <c r="E11" s="100">
        <v>11.310607497968439</v>
      </c>
      <c r="F11" s="143">
        <v>1.5055252879136782</v>
      </c>
      <c r="G11" s="143">
        <v>0.69128509511562353</v>
      </c>
      <c r="H11" s="70">
        <v>4.7527975825911062</v>
      </c>
      <c r="I11" s="143">
        <v>-35.313969716893858</v>
      </c>
      <c r="J11" s="143">
        <v>-22.488944395577725</v>
      </c>
      <c r="K11" s="101">
        <v>-24.31453696529524</v>
      </c>
      <c r="L11" s="101">
        <v>-30.581709825998516</v>
      </c>
      <c r="M11" s="101">
        <v>-13.123162132196908</v>
      </c>
      <c r="N11" s="100">
        <v>-5.0832772941986404</v>
      </c>
      <c r="O11" s="101">
        <v>-16.99067968882888</v>
      </c>
      <c r="P11" s="101">
        <v>-12.617384647577101</v>
      </c>
      <c r="Q11" s="271"/>
    </row>
    <row r="12" spans="1:17" x14ac:dyDescent="0.25">
      <c r="A12" s="20"/>
      <c r="B12" s="17" t="s">
        <v>8</v>
      </c>
      <c r="C12" s="17"/>
      <c r="E12" s="100">
        <v>13.499190462105858</v>
      </c>
      <c r="F12" s="143">
        <v>-2.4958538117799023</v>
      </c>
      <c r="G12" s="143">
        <v>-0.96916630060178699</v>
      </c>
      <c r="H12" s="70">
        <v>3.7472369246166037</v>
      </c>
      <c r="I12" s="143">
        <v>-39.807429723307422</v>
      </c>
      <c r="J12" s="143">
        <v>-29.880082077967906</v>
      </c>
      <c r="K12" s="101">
        <v>-34.227304993319208</v>
      </c>
      <c r="L12" s="101">
        <v>-37.412303486146357</v>
      </c>
      <c r="M12" s="101">
        <v>-17.091194247277141</v>
      </c>
      <c r="N12" s="100">
        <v>-5.7554283874507455</v>
      </c>
      <c r="O12" s="101">
        <v>-23.743073186387921</v>
      </c>
      <c r="P12" s="101">
        <v>-16.549086279355475</v>
      </c>
      <c r="Q12" s="271"/>
    </row>
    <row r="13" spans="1:17" s="195" customFormat="1" x14ac:dyDescent="0.25">
      <c r="A13" s="83"/>
      <c r="B13" s="81"/>
      <c r="C13" s="81" t="s">
        <v>73</v>
      </c>
      <c r="E13" s="207">
        <v>26.638061012479962</v>
      </c>
      <c r="F13" s="208">
        <v>22.833285804314762</v>
      </c>
      <c r="G13" s="208">
        <v>23.144778918863839</v>
      </c>
      <c r="H13" s="210">
        <v>24.236050363237617</v>
      </c>
      <c r="I13" s="208">
        <v>-75.003060224436069</v>
      </c>
      <c r="J13" s="208">
        <v>-85.25404456705968</v>
      </c>
      <c r="K13" s="209">
        <v>-52.829476240763682</v>
      </c>
      <c r="L13" s="209">
        <v>-77.728962430235256</v>
      </c>
      <c r="M13" s="209">
        <v>-50.461342170877707</v>
      </c>
      <c r="N13" s="207">
        <v>-8.989578789318708</v>
      </c>
      <c r="O13" s="209">
        <v>15.107143862488282</v>
      </c>
      <c r="P13" s="209">
        <v>-41.885424484238165</v>
      </c>
      <c r="Q13" s="272"/>
    </row>
    <row r="14" spans="1:17" s="195" customFormat="1" x14ac:dyDescent="0.25">
      <c r="A14" s="83"/>
      <c r="B14" s="81"/>
      <c r="C14" s="81" t="s">
        <v>59</v>
      </c>
      <c r="D14" s="211"/>
      <c r="E14" s="207">
        <v>13.029588219897615</v>
      </c>
      <c r="F14" s="208">
        <v>-3.6275566519957225</v>
      </c>
      <c r="G14" s="208">
        <v>-1.7486562610875445</v>
      </c>
      <c r="H14" s="210">
        <v>2.9777605664459195</v>
      </c>
      <c r="I14" s="208">
        <v>-37.3652696166072</v>
      </c>
      <c r="J14" s="208">
        <v>38.005907976649176</v>
      </c>
      <c r="K14" s="209">
        <v>-33.579959430117626</v>
      </c>
      <c r="L14" s="209">
        <v>-33.115112839090322</v>
      </c>
      <c r="M14" s="209">
        <v>-14.704728980470694</v>
      </c>
      <c r="N14" s="207">
        <v>-5.6466150460899645</v>
      </c>
      <c r="O14" s="209">
        <v>-25.55193044463666</v>
      </c>
      <c r="P14" s="209">
        <v>-14.932447058499431</v>
      </c>
      <c r="Q14" s="272"/>
    </row>
    <row r="15" spans="1:17" x14ac:dyDescent="0.25">
      <c r="A15" s="20"/>
      <c r="B15" s="17" t="s">
        <v>103</v>
      </c>
      <c r="C15" s="17"/>
      <c r="E15" s="100">
        <v>962.37408770506147</v>
      </c>
      <c r="F15" s="143">
        <v>1844.7625683213846</v>
      </c>
      <c r="G15" s="143">
        <v>2207.4425807339067</v>
      </c>
      <c r="H15" s="70">
        <v>1558.0993830639197</v>
      </c>
      <c r="I15" s="143">
        <v>1046.3043157335123</v>
      </c>
      <c r="J15" s="143">
        <v>1099.2518078306846</v>
      </c>
      <c r="K15" s="101">
        <v>1460.0440321061255</v>
      </c>
      <c r="L15" s="101">
        <v>1196.4721056022404</v>
      </c>
      <c r="M15" s="101">
        <v>1360.4984829127338</v>
      </c>
      <c r="N15" s="100">
        <v>1399.534643945572</v>
      </c>
      <c r="O15" s="101">
        <v>1977.4037014594612</v>
      </c>
      <c r="P15" s="101">
        <v>1430.3247608549718</v>
      </c>
      <c r="Q15" s="271"/>
    </row>
    <row r="16" spans="1:17" x14ac:dyDescent="0.25">
      <c r="A16" s="20"/>
      <c r="B16" s="17" t="s">
        <v>9</v>
      </c>
      <c r="C16" s="17"/>
      <c r="E16" s="100">
        <v>2.8683237412895357</v>
      </c>
      <c r="F16" s="143">
        <v>5.089876217099798</v>
      </c>
      <c r="G16" s="143">
        <v>14.148792131058642</v>
      </c>
      <c r="H16" s="70">
        <v>7.18806423614613</v>
      </c>
      <c r="I16" s="143">
        <v>0.21806572605858054</v>
      </c>
      <c r="J16" s="143">
        <v>4.5031871200380991</v>
      </c>
      <c r="K16" s="101">
        <v>-6.340062981300532</v>
      </c>
      <c r="L16" s="101">
        <v>-0.62333161517510449</v>
      </c>
      <c r="M16" s="101">
        <v>3.2709092814693141</v>
      </c>
      <c r="N16" s="100">
        <v>-1.5847653629102898</v>
      </c>
      <c r="O16" s="101">
        <v>-0.69283005653963947</v>
      </c>
      <c r="P16" s="101">
        <v>2.2058654501753816</v>
      </c>
      <c r="Q16" s="271"/>
    </row>
    <row r="17" spans="1:17" x14ac:dyDescent="0.25">
      <c r="A17" s="20"/>
      <c r="B17" s="17" t="s">
        <v>56</v>
      </c>
      <c r="C17" s="17"/>
      <c r="E17" s="100">
        <v>-57.08863431139595</v>
      </c>
      <c r="F17" s="143">
        <v>86.889373592757053</v>
      </c>
      <c r="G17" s="143">
        <v>-64.514592068116315</v>
      </c>
      <c r="H17" s="70">
        <v>-14.430752884856945</v>
      </c>
      <c r="I17" s="143">
        <v>-72.303530001512797</v>
      </c>
      <c r="J17" s="143">
        <v>-3.9937269455868285</v>
      </c>
      <c r="K17" s="101">
        <v>5.0427626910033663</v>
      </c>
      <c r="L17" s="101">
        <v>-31.180094750549749</v>
      </c>
      <c r="M17" s="101">
        <v>-25.067380558545405</v>
      </c>
      <c r="N17" s="100">
        <v>-33.148005861233365</v>
      </c>
      <c r="O17" s="101">
        <v>184.03608745344874</v>
      </c>
      <c r="P17" s="101">
        <v>-17.957108890082296</v>
      </c>
      <c r="Q17" s="271"/>
    </row>
    <row r="18" spans="1:17" x14ac:dyDescent="0.25">
      <c r="A18" s="20"/>
      <c r="B18" s="81" t="s">
        <v>67</v>
      </c>
      <c r="C18" s="17"/>
      <c r="E18" s="100">
        <v>-10.72279446182206</v>
      </c>
      <c r="F18" s="143">
        <v>-5.3693796559157292</v>
      </c>
      <c r="G18" s="143">
        <v>12.195236876622783</v>
      </c>
      <c r="H18" s="70">
        <v>-1.0357543695612814</v>
      </c>
      <c r="I18" s="143">
        <v>-4.0221751014003821</v>
      </c>
      <c r="J18" s="143">
        <v>-38.24797288743008</v>
      </c>
      <c r="K18" s="101">
        <v>324.28968751597773</v>
      </c>
      <c r="L18" s="101">
        <v>57.700372355029003</v>
      </c>
      <c r="M18" s="101">
        <v>28.224649614242892</v>
      </c>
      <c r="N18" s="100">
        <v>-34.285680047608381</v>
      </c>
      <c r="O18" s="101">
        <v>-1.869537217703654</v>
      </c>
      <c r="P18" s="101">
        <v>13.989682485615717</v>
      </c>
      <c r="Q18" s="271"/>
    </row>
    <row r="19" spans="1:17" x14ac:dyDescent="0.25">
      <c r="A19" s="20"/>
      <c r="B19" s="17" t="s">
        <v>10</v>
      </c>
      <c r="C19" s="17"/>
      <c r="E19" s="100">
        <v>1.4065151013497479</v>
      </c>
      <c r="F19" s="143">
        <v>13.617025278425853</v>
      </c>
      <c r="G19" s="143">
        <v>-23.748042010993188</v>
      </c>
      <c r="H19" s="70">
        <v>-3.5689715901890073</v>
      </c>
      <c r="I19" s="143">
        <v>-46.474492842939554</v>
      </c>
      <c r="J19" s="143">
        <v>-45.79937331844144</v>
      </c>
      <c r="K19" s="101">
        <v>-45.441752634812914</v>
      </c>
      <c r="L19" s="101">
        <v>-45.908202276304245</v>
      </c>
      <c r="M19" s="101">
        <v>-23.768933110554336</v>
      </c>
      <c r="N19" s="100">
        <v>-55.157706106543088</v>
      </c>
      <c r="O19" s="101">
        <v>-46.293998802030778</v>
      </c>
      <c r="P19" s="101">
        <v>-31.459399517445718</v>
      </c>
      <c r="Q19" s="271"/>
    </row>
    <row r="20" spans="1:17" x14ac:dyDescent="0.25">
      <c r="A20" s="20"/>
      <c r="B20" s="17" t="s">
        <v>11</v>
      </c>
      <c r="C20" s="17"/>
      <c r="E20" s="100">
        <v>-25.135461415588324</v>
      </c>
      <c r="F20" s="143">
        <v>28.210474177803356</v>
      </c>
      <c r="G20" s="143">
        <v>-18.338680922197113</v>
      </c>
      <c r="H20" s="70">
        <v>-7.6189877437107807</v>
      </c>
      <c r="I20" s="143">
        <v>83.041299240785932</v>
      </c>
      <c r="J20" s="143">
        <v>-40.775206195723534</v>
      </c>
      <c r="K20" s="101">
        <v>-46.002254045162815</v>
      </c>
      <c r="L20" s="101">
        <v>-10.03627353512978</v>
      </c>
      <c r="M20" s="101">
        <v>-8.8586188860972577</v>
      </c>
      <c r="N20" s="100">
        <v>28.475193025176381</v>
      </c>
      <c r="O20" s="101">
        <v>63.469026492633752</v>
      </c>
      <c r="P20" s="101">
        <v>2.9084833421797684</v>
      </c>
      <c r="Q20" s="271"/>
    </row>
    <row r="21" spans="1:17" x14ac:dyDescent="0.25">
      <c r="A21" s="52"/>
      <c r="B21" s="53"/>
      <c r="C21" s="53"/>
      <c r="D21" s="55"/>
      <c r="E21" s="107"/>
      <c r="F21" s="146"/>
      <c r="G21" s="146"/>
      <c r="H21" s="71"/>
      <c r="I21" s="146"/>
      <c r="J21" s="146"/>
      <c r="K21" s="108"/>
      <c r="L21" s="108"/>
      <c r="M21" s="108"/>
      <c r="N21" s="107"/>
      <c r="O21" s="108"/>
      <c r="P21" s="108"/>
      <c r="Q21" s="271"/>
    </row>
    <row r="22" spans="1:17" x14ac:dyDescent="0.25">
      <c r="A22" s="20" t="s">
        <v>12</v>
      </c>
      <c r="B22" s="17"/>
      <c r="C22" s="17"/>
      <c r="E22" s="100">
        <v>9.7777624490485557</v>
      </c>
      <c r="F22" s="143">
        <v>11.398606633600705</v>
      </c>
      <c r="G22" s="143">
        <v>0.3259876810473461</v>
      </c>
      <c r="H22" s="70">
        <v>6.2625359240544354</v>
      </c>
      <c r="I22" s="143">
        <v>10.742727534270458</v>
      </c>
      <c r="J22" s="143">
        <v>4.5928362722774674</v>
      </c>
      <c r="K22" s="101">
        <v>7.5960138075396699</v>
      </c>
      <c r="L22" s="101">
        <v>7.5919967763062868</v>
      </c>
      <c r="M22" s="101">
        <v>6.9256229889532506</v>
      </c>
      <c r="N22" s="100">
        <v>25.006548449453049</v>
      </c>
      <c r="O22" s="101">
        <v>63.761790291793538</v>
      </c>
      <c r="P22" s="101">
        <v>16.210079344382343</v>
      </c>
      <c r="Q22" s="271"/>
    </row>
    <row r="23" spans="1:17" x14ac:dyDescent="0.25">
      <c r="A23" s="20"/>
      <c r="B23" s="17" t="s">
        <v>13</v>
      </c>
      <c r="C23" s="17"/>
      <c r="E23" s="100">
        <v>4.5037407598829349</v>
      </c>
      <c r="F23" s="143">
        <v>3.3182059409301301</v>
      </c>
      <c r="G23" s="143">
        <v>4.1647534483087556</v>
      </c>
      <c r="H23" s="70">
        <v>4.0225418340246843</v>
      </c>
      <c r="I23" s="143">
        <v>4.1451239529843864</v>
      </c>
      <c r="J23" s="143">
        <v>4.6801588066312183</v>
      </c>
      <c r="K23" s="101">
        <v>5.6215239076022216</v>
      </c>
      <c r="L23" s="101">
        <v>4.8580268025017359</v>
      </c>
      <c r="M23" s="101">
        <v>4.4405571244170439</v>
      </c>
      <c r="N23" s="100">
        <v>7.8114768644992338</v>
      </c>
      <c r="O23" s="101">
        <v>5.3572132526308103</v>
      </c>
      <c r="P23" s="101">
        <v>4.9518621365700177</v>
      </c>
      <c r="Q23" s="271"/>
    </row>
    <row r="24" spans="1:17" x14ac:dyDescent="0.25">
      <c r="A24" s="20"/>
      <c r="B24" s="17" t="s">
        <v>14</v>
      </c>
      <c r="C24" s="17"/>
      <c r="E24" s="100">
        <v>-3.5291263112129934</v>
      </c>
      <c r="F24" s="143">
        <v>3.4607654056694859</v>
      </c>
      <c r="G24" s="143">
        <v>12.554709979755163</v>
      </c>
      <c r="H24" s="70">
        <v>5.620158988151136</v>
      </c>
      <c r="I24" s="143">
        <v>11.273193444667108</v>
      </c>
      <c r="J24" s="143">
        <v>-6.1753099967103653</v>
      </c>
      <c r="K24" s="101">
        <v>8.6038683865442991</v>
      </c>
      <c r="L24" s="101">
        <v>4.3590521196522181</v>
      </c>
      <c r="M24" s="101">
        <v>4.9181925703505769</v>
      </c>
      <c r="N24" s="100">
        <v>6.5572498004611512</v>
      </c>
      <c r="O24" s="101">
        <v>2.2414661474998265</v>
      </c>
      <c r="P24" s="101">
        <v>4.7658836192384424</v>
      </c>
      <c r="Q24" s="271"/>
    </row>
    <row r="25" spans="1:17" x14ac:dyDescent="0.25">
      <c r="A25" s="20"/>
      <c r="B25" s="17" t="s">
        <v>15</v>
      </c>
      <c r="C25" s="17"/>
      <c r="E25" s="100">
        <v>17.465411597168746</v>
      </c>
      <c r="F25" s="143">
        <v>1.758686709609858</v>
      </c>
      <c r="G25" s="143">
        <v>5.02853651882329</v>
      </c>
      <c r="H25" s="70">
        <v>8.9935957792251173</v>
      </c>
      <c r="I25" s="143">
        <v>27.437378390732526</v>
      </c>
      <c r="J25" s="143">
        <v>3.2142945993447913</v>
      </c>
      <c r="K25" s="101">
        <v>24.936970180567531</v>
      </c>
      <c r="L25" s="101">
        <v>17.230488995761629</v>
      </c>
      <c r="M25" s="101">
        <v>10.069644289062563</v>
      </c>
      <c r="N25" s="100">
        <v>10.460326188999458</v>
      </c>
      <c r="O25" s="101">
        <v>-10.719762915886955</v>
      </c>
      <c r="P25" s="101">
        <v>9.1934894833197944</v>
      </c>
      <c r="Q25" s="271"/>
    </row>
    <row r="26" spans="1:17" x14ac:dyDescent="0.25">
      <c r="A26" s="20"/>
      <c r="B26" s="17" t="s">
        <v>58</v>
      </c>
      <c r="C26" s="17"/>
      <c r="E26" s="100">
        <v>5.6351283559980425</v>
      </c>
      <c r="F26" s="143">
        <v>22.369271153948823</v>
      </c>
      <c r="G26" s="143">
        <v>-8.4370387051863069</v>
      </c>
      <c r="H26" s="70">
        <v>4.4647066947689273</v>
      </c>
      <c r="I26" s="143">
        <v>16.840201489933126</v>
      </c>
      <c r="J26" s="143">
        <v>6.2599407634918114</v>
      </c>
      <c r="K26" s="101">
        <v>5.6756809860394553</v>
      </c>
      <c r="L26" s="101">
        <v>9.4606796566072617</v>
      </c>
      <c r="M26" s="101">
        <v>7.1225022894999102</v>
      </c>
      <c r="N26" s="100">
        <v>53.671968129991512</v>
      </c>
      <c r="O26" s="101">
        <v>136.2135069413323</v>
      </c>
      <c r="P26" s="101">
        <v>29.896370128390657</v>
      </c>
      <c r="Q26" s="271"/>
    </row>
    <row r="27" spans="1:17" x14ac:dyDescent="0.25">
      <c r="A27" s="20"/>
      <c r="B27" s="17" t="s">
        <v>74</v>
      </c>
      <c r="C27" s="17"/>
      <c r="E27" s="100">
        <v>23.045282411043331</v>
      </c>
      <c r="F27" s="143">
        <v>6.1593114840854835</v>
      </c>
      <c r="G27" s="143">
        <v>5.6730823712289213</v>
      </c>
      <c r="H27" s="70">
        <v>11.343456586203926</v>
      </c>
      <c r="I27" s="143">
        <v>3.8925835039438139</v>
      </c>
      <c r="J27" s="143">
        <v>6.3853447112904638</v>
      </c>
      <c r="K27" s="101">
        <v>13.179900801521649</v>
      </c>
      <c r="L27" s="101">
        <v>7.7531807043021095</v>
      </c>
      <c r="M27" s="101">
        <v>9.6187159335580539</v>
      </c>
      <c r="N27" s="100">
        <v>2.4876411230646767</v>
      </c>
      <c r="O27" s="101">
        <v>5.0225780675314136</v>
      </c>
      <c r="P27" s="101">
        <v>8.1827106342240441</v>
      </c>
      <c r="Q27" s="271"/>
    </row>
    <row r="28" spans="1:17" x14ac:dyDescent="0.25">
      <c r="A28" s="20"/>
      <c r="B28" s="17" t="s">
        <v>16</v>
      </c>
      <c r="C28" s="17"/>
      <c r="E28" s="100">
        <v>83.626995704088159</v>
      </c>
      <c r="F28" s="143">
        <v>-29.930397899517779</v>
      </c>
      <c r="G28" s="143">
        <v>50.866873008365275</v>
      </c>
      <c r="H28" s="70">
        <v>32.929947764929302</v>
      </c>
      <c r="I28" s="143">
        <v>20.267816052805966</v>
      </c>
      <c r="J28" s="143">
        <v>-19.450424661389853</v>
      </c>
      <c r="K28" s="101">
        <v>181.7218978663094</v>
      </c>
      <c r="L28" s="101">
        <v>32.803798101395756</v>
      </c>
      <c r="M28" s="101">
        <v>32.896949727803438</v>
      </c>
      <c r="N28" s="100">
        <v>269.51723395055757</v>
      </c>
      <c r="O28" s="101">
        <v>-45.312370554329377</v>
      </c>
      <c r="P28" s="101">
        <v>26.598061444353995</v>
      </c>
      <c r="Q28" s="271"/>
    </row>
    <row r="29" spans="1:17" x14ac:dyDescent="0.25">
      <c r="A29" s="20"/>
      <c r="B29" s="17"/>
      <c r="C29" s="17"/>
      <c r="E29" s="93"/>
      <c r="F29" s="137"/>
      <c r="G29" s="137"/>
      <c r="H29" s="56"/>
      <c r="I29" s="137"/>
      <c r="J29" s="137"/>
      <c r="K29" s="94"/>
      <c r="L29" s="94"/>
      <c r="M29" s="94"/>
      <c r="N29" s="93"/>
      <c r="O29" s="94"/>
      <c r="P29" s="94"/>
      <c r="Q29" s="271"/>
    </row>
    <row r="30" spans="1:17" x14ac:dyDescent="0.25">
      <c r="A30" s="83" t="s">
        <v>17</v>
      </c>
      <c r="B30" s="23"/>
      <c r="C30" s="23"/>
      <c r="E30" s="100">
        <v>15.93960569827766</v>
      </c>
      <c r="F30" s="143">
        <v>-40.782541840871112</v>
      </c>
      <c r="G30" s="143">
        <v>1.2337786655479466</v>
      </c>
      <c r="H30" s="70">
        <v>-13.312090522675213</v>
      </c>
      <c r="I30" s="143">
        <v>-76.156770585740773</v>
      </c>
      <c r="J30" s="143">
        <v>-25.693011966848388</v>
      </c>
      <c r="K30" s="101">
        <v>-225.03929326334111</v>
      </c>
      <c r="L30" s="101">
        <v>-331.06732653216062</v>
      </c>
      <c r="M30" s="101">
        <v>-203.6790753539253</v>
      </c>
      <c r="N30" s="100">
        <v>-513.23854832088887</v>
      </c>
      <c r="O30" s="101">
        <v>-1433.777880881601</v>
      </c>
      <c r="P30" s="101">
        <v>-320.94193360118538</v>
      </c>
      <c r="Q30" s="271"/>
    </row>
    <row r="31" spans="1:17" x14ac:dyDescent="0.25">
      <c r="A31" s="20"/>
      <c r="B31" s="17"/>
      <c r="C31" s="17"/>
      <c r="E31" s="93"/>
      <c r="F31" s="137"/>
      <c r="G31" s="137"/>
      <c r="H31" s="56"/>
      <c r="I31" s="137"/>
      <c r="J31" s="137"/>
      <c r="K31" s="94"/>
      <c r="L31" s="94"/>
      <c r="M31" s="94"/>
      <c r="N31" s="93"/>
      <c r="O31" s="94"/>
      <c r="P31" s="94"/>
      <c r="Q31" s="271"/>
    </row>
    <row r="32" spans="1:17" x14ac:dyDescent="0.25">
      <c r="A32" s="19" t="s">
        <v>18</v>
      </c>
      <c r="B32" s="17"/>
      <c r="C32" s="17"/>
      <c r="E32" s="93"/>
      <c r="F32" s="137"/>
      <c r="G32" s="137"/>
      <c r="H32" s="56"/>
      <c r="I32" s="137"/>
      <c r="J32" s="137"/>
      <c r="K32" s="94"/>
      <c r="L32" s="94"/>
      <c r="M32" s="94"/>
      <c r="N32" s="93"/>
      <c r="O32" s="94"/>
      <c r="P32" s="94"/>
      <c r="Q32" s="271"/>
    </row>
    <row r="33" spans="1:17" x14ac:dyDescent="0.25">
      <c r="A33" s="20" t="s">
        <v>19</v>
      </c>
      <c r="B33" s="17"/>
      <c r="C33" s="17"/>
      <c r="E33" s="100">
        <v>-24.571029002893109</v>
      </c>
      <c r="F33" s="143">
        <v>-16.733588727196647</v>
      </c>
      <c r="G33" s="143">
        <v>-1.6445892973092513</v>
      </c>
      <c r="H33" s="70">
        <v>-12.029132956386334</v>
      </c>
      <c r="I33" s="143">
        <v>13.363355919810239</v>
      </c>
      <c r="J33" s="143">
        <v>-22.63639878543654</v>
      </c>
      <c r="K33" s="101">
        <v>7.4827824041867608E-2</v>
      </c>
      <c r="L33" s="101">
        <v>-3.3719720716965829</v>
      </c>
      <c r="M33" s="101">
        <v>-7.2578838685575908</v>
      </c>
      <c r="N33" s="100">
        <v>-14.072978139347313</v>
      </c>
      <c r="O33" s="101">
        <v>-16.569082487125776</v>
      </c>
      <c r="P33" s="101">
        <v>-9.4838584229629213</v>
      </c>
      <c r="Q33" s="271"/>
    </row>
    <row r="34" spans="1:17" x14ac:dyDescent="0.25">
      <c r="A34" s="20"/>
      <c r="B34" s="17" t="s">
        <v>20</v>
      </c>
      <c r="C34" s="17"/>
      <c r="E34" s="100">
        <v>-92.926782820401414</v>
      </c>
      <c r="F34" s="143">
        <v>-88.021814933292319</v>
      </c>
      <c r="G34" s="143">
        <v>-69.829665856587056</v>
      </c>
      <c r="H34" s="70">
        <v>-87.836126160617439</v>
      </c>
      <c r="I34" s="143">
        <v>540.30295021945699</v>
      </c>
      <c r="J34" s="143">
        <v>-80.19546280532397</v>
      </c>
      <c r="K34" s="101">
        <v>-34.761525274699991</v>
      </c>
      <c r="L34" s="101">
        <v>87.460615446859236</v>
      </c>
      <c r="M34" s="101">
        <v>-32.324945105146561</v>
      </c>
      <c r="N34" s="100">
        <v>2728.3787668309037</v>
      </c>
      <c r="O34" s="101">
        <v>88.021011137316933</v>
      </c>
      <c r="P34" s="101">
        <v>103.0865784328594</v>
      </c>
      <c r="Q34" s="271"/>
    </row>
    <row r="35" spans="1:17" x14ac:dyDescent="0.25">
      <c r="A35" s="20"/>
      <c r="B35" s="17" t="s">
        <v>21</v>
      </c>
      <c r="C35" s="17"/>
      <c r="E35" s="100">
        <v>-2.8745233760578026</v>
      </c>
      <c r="F35" s="143">
        <v>-16.262110373194094</v>
      </c>
      <c r="G35" s="143">
        <v>16.545252426301072</v>
      </c>
      <c r="H35" s="70">
        <v>1.6231244154926161</v>
      </c>
      <c r="I35" s="143">
        <v>-1.744180128481243</v>
      </c>
      <c r="J35" s="143">
        <v>-30.667502271448242</v>
      </c>
      <c r="K35" s="101">
        <v>0.65532794009977025</v>
      </c>
      <c r="L35" s="101">
        <v>-10.307280765187599</v>
      </c>
      <c r="M35" s="101">
        <v>-5.6600585947360731</v>
      </c>
      <c r="N35" s="100">
        <v>-14.855349550440355</v>
      </c>
      <c r="O35" s="101">
        <v>-11.627126073678461</v>
      </c>
      <c r="P35" s="101">
        <v>-7.7901740941619728</v>
      </c>
      <c r="Q35" s="271"/>
    </row>
    <row r="36" spans="1:17" x14ac:dyDescent="0.25">
      <c r="A36" s="20"/>
      <c r="B36" s="17" t="s">
        <v>22</v>
      </c>
      <c r="C36" s="17"/>
      <c r="E36" s="100">
        <v>-31.306774259358871</v>
      </c>
      <c r="F36" s="143">
        <v>-17.712180905636387</v>
      </c>
      <c r="G36" s="143">
        <v>-20.132610582621535</v>
      </c>
      <c r="H36" s="70">
        <v>-23.142992923021644</v>
      </c>
      <c r="I36" s="143">
        <v>32.485225056584866</v>
      </c>
      <c r="J36" s="143">
        <v>-14.371823600619205</v>
      </c>
      <c r="K36" s="101">
        <v>-0.69986682201538253</v>
      </c>
      <c r="L36" s="101">
        <v>4.9586810590883879</v>
      </c>
      <c r="M36" s="101">
        <v>-8.913217536071361</v>
      </c>
      <c r="N36" s="100">
        <v>-10.836273135390929</v>
      </c>
      <c r="O36" s="101">
        <v>-21.279705016258056</v>
      </c>
      <c r="P36" s="101">
        <v>-10.820699766475251</v>
      </c>
      <c r="Q36" s="271"/>
    </row>
    <row r="37" spans="1:17" x14ac:dyDescent="0.25">
      <c r="A37" s="52"/>
      <c r="B37" s="53"/>
      <c r="C37" s="53"/>
      <c r="D37" s="55"/>
      <c r="E37" s="107"/>
      <c r="F37" s="146"/>
      <c r="G37" s="146"/>
      <c r="H37" s="71"/>
      <c r="I37" s="146"/>
      <c r="J37" s="146"/>
      <c r="K37" s="108"/>
      <c r="L37" s="108"/>
      <c r="M37" s="108"/>
      <c r="N37" s="107"/>
      <c r="O37" s="108"/>
      <c r="P37" s="108"/>
      <c r="Q37" s="271"/>
    </row>
    <row r="38" spans="1:17" ht="13" x14ac:dyDescent="0.3">
      <c r="A38" s="24" t="s">
        <v>76</v>
      </c>
      <c r="B38" s="25"/>
      <c r="C38" s="25"/>
      <c r="E38" s="109">
        <v>11.270754470535138</v>
      </c>
      <c r="F38" s="147">
        <v>1.4705765915013158</v>
      </c>
      <c r="G38" s="147">
        <v>0.6823399971381594</v>
      </c>
      <c r="H38" s="72">
        <v>4.7246160098838308</v>
      </c>
      <c r="I38" s="147">
        <v>-35.279925298568926</v>
      </c>
      <c r="J38" s="147">
        <v>-22.525522498996374</v>
      </c>
      <c r="K38" s="110">
        <v>-24.315306270582749</v>
      </c>
      <c r="L38" s="110">
        <v>-30.565479118737915</v>
      </c>
      <c r="M38" s="110">
        <v>-13.127380091785312</v>
      </c>
      <c r="N38" s="109">
        <v>-4.8800244176949175</v>
      </c>
      <c r="O38" s="110">
        <v>-16.953542132105405</v>
      </c>
      <c r="P38" s="110">
        <v>-12.592112786163224</v>
      </c>
      <c r="Q38" s="271"/>
    </row>
    <row r="39" spans="1:17" ht="13" x14ac:dyDescent="0.3">
      <c r="A39" s="24" t="s">
        <v>77</v>
      </c>
      <c r="B39" s="25"/>
      <c r="C39" s="25"/>
      <c r="E39" s="109">
        <v>6.416796385955692</v>
      </c>
      <c r="F39" s="147">
        <v>7.6987610875440371</v>
      </c>
      <c r="G39" s="147">
        <v>8.6294711069956342E-2</v>
      </c>
      <c r="H39" s="72">
        <v>4.1219494800277312</v>
      </c>
      <c r="I39" s="147">
        <v>11.177752071538571</v>
      </c>
      <c r="J39" s="147">
        <v>0.60916990906862978</v>
      </c>
      <c r="K39" s="110">
        <v>6.5609472047148731</v>
      </c>
      <c r="L39" s="110">
        <v>6.0426490555916867</v>
      </c>
      <c r="M39" s="110">
        <v>5.0869578290898554</v>
      </c>
      <c r="N39" s="109">
        <v>19.369239075602728</v>
      </c>
      <c r="O39" s="110">
        <v>52.245479623685597</v>
      </c>
      <c r="P39" s="110">
        <v>12.801259058613956</v>
      </c>
      <c r="Q39" s="271"/>
    </row>
    <row r="40" spans="1:17" x14ac:dyDescent="0.25">
      <c r="A40" s="30"/>
      <c r="B40" s="31"/>
      <c r="C40" s="31"/>
      <c r="D40" s="31"/>
      <c r="E40" s="111"/>
      <c r="F40" s="148"/>
      <c r="G40" s="148"/>
      <c r="H40" s="76"/>
      <c r="I40" s="148"/>
      <c r="J40" s="148"/>
      <c r="K40" s="112"/>
      <c r="L40" s="112"/>
      <c r="M40" s="112"/>
      <c r="N40" s="111"/>
      <c r="O40" s="112"/>
      <c r="P40" s="112"/>
      <c r="Q40" s="271"/>
    </row>
    <row r="41" spans="1:17" x14ac:dyDescent="0.25">
      <c r="Q41" s="271"/>
    </row>
    <row r="42" spans="1:17" ht="39.25" customHeight="1" x14ac:dyDescent="0.25">
      <c r="P42" s="261">
        <v>10</v>
      </c>
    </row>
  </sheetData>
  <phoneticPr fontId="0" type="noConversion"/>
  <printOptions horizontalCentered="1"/>
  <pageMargins left="0" right="0" top="1.1811023622047245" bottom="0" header="0" footer="0"/>
  <pageSetup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2:Q74"/>
  <sheetViews>
    <sheetView topLeftCell="A2" workbookViewId="0">
      <selection activeCell="R60" sqref="R60"/>
    </sheetView>
  </sheetViews>
  <sheetFormatPr baseColWidth="10" defaultRowHeight="12.5" x14ac:dyDescent="0.25"/>
  <cols>
    <col min="1" max="2" width="2.54296875" customWidth="1"/>
    <col min="3" max="3" width="42.453125" customWidth="1"/>
    <col min="5" max="15" width="9.54296875" customWidth="1"/>
    <col min="17" max="17" width="6.54296875" customWidth="1"/>
  </cols>
  <sheetData>
    <row r="2" spans="1:16" ht="13" x14ac:dyDescent="0.3">
      <c r="A2" s="1" t="s">
        <v>106</v>
      </c>
      <c r="B2" s="2"/>
      <c r="C2" s="2"/>
      <c r="D2" s="212"/>
      <c r="E2" s="2"/>
      <c r="F2" s="2"/>
      <c r="G2" s="2"/>
      <c r="H2" s="2"/>
      <c r="I2" s="2"/>
      <c r="J2" s="2"/>
      <c r="K2" s="2"/>
      <c r="L2" s="2"/>
      <c r="M2" s="2"/>
      <c r="N2" s="2"/>
      <c r="O2" s="2"/>
      <c r="P2" s="2"/>
    </row>
    <row r="3" spans="1:16" ht="13" x14ac:dyDescent="0.3">
      <c r="A3" s="47" t="str">
        <f>+Total!A3</f>
        <v>ESTADO DE OPERACIONES DE GOBIERNO  2020</v>
      </c>
      <c r="B3" s="5"/>
      <c r="C3" s="5"/>
      <c r="D3" s="213"/>
      <c r="E3" s="5"/>
      <c r="F3" s="2"/>
      <c r="G3" s="2"/>
      <c r="H3" s="2"/>
      <c r="I3" s="2"/>
      <c r="J3" s="2"/>
      <c r="K3" s="2"/>
      <c r="L3" s="2"/>
      <c r="M3" s="2"/>
      <c r="N3" s="2"/>
      <c r="O3" s="2"/>
      <c r="P3" s="2"/>
    </row>
    <row r="4" spans="1:16" ht="13" x14ac:dyDescent="0.3">
      <c r="A4" s="1" t="s">
        <v>93</v>
      </c>
      <c r="B4" s="2"/>
      <c r="C4" s="2"/>
      <c r="D4" s="212"/>
      <c r="E4" s="2"/>
      <c r="F4" s="2"/>
      <c r="G4" s="2"/>
      <c r="H4" s="2"/>
      <c r="I4" s="2"/>
      <c r="J4" s="2"/>
      <c r="K4" s="2"/>
      <c r="L4" s="2"/>
      <c r="M4" s="2"/>
      <c r="N4" s="2"/>
      <c r="O4" s="2"/>
      <c r="P4" s="2"/>
    </row>
    <row r="5" spans="1:16" ht="13" x14ac:dyDescent="0.3">
      <c r="A5" s="1" t="s">
        <v>2</v>
      </c>
      <c r="B5" s="2"/>
      <c r="C5" s="7"/>
      <c r="D5" s="214"/>
      <c r="E5" s="2"/>
      <c r="F5" s="2"/>
      <c r="G5" s="2"/>
      <c r="H5" s="2"/>
      <c r="I5" s="2"/>
      <c r="J5" s="2"/>
      <c r="K5" s="2"/>
      <c r="L5" s="2"/>
      <c r="M5" s="2"/>
      <c r="N5" s="2"/>
      <c r="O5" s="2"/>
      <c r="P5" s="2"/>
    </row>
    <row r="6" spans="1:16" ht="13" x14ac:dyDescent="0.3">
      <c r="A6" s="1" t="s">
        <v>3</v>
      </c>
      <c r="B6" s="2"/>
      <c r="C6" s="7"/>
      <c r="D6" s="214"/>
      <c r="E6" s="2"/>
      <c r="F6" s="2"/>
      <c r="G6" s="2"/>
      <c r="H6" s="2"/>
      <c r="I6" s="2"/>
      <c r="J6" s="2"/>
      <c r="K6" s="2"/>
      <c r="L6" s="2"/>
      <c r="M6" s="2"/>
      <c r="N6" s="2"/>
      <c r="O6" s="2"/>
      <c r="P6" s="2"/>
    </row>
    <row r="7" spans="1:16" ht="13" x14ac:dyDescent="0.3">
      <c r="A7" s="9"/>
      <c r="B7" s="10"/>
      <c r="C7" s="11"/>
      <c r="D7" s="215"/>
      <c r="E7" s="159"/>
      <c r="F7" s="2"/>
      <c r="G7" s="2"/>
      <c r="H7" s="2"/>
      <c r="I7" s="2"/>
      <c r="J7" s="2"/>
      <c r="K7" s="2"/>
      <c r="L7" s="2"/>
      <c r="M7" s="2"/>
      <c r="N7" s="2"/>
      <c r="O7" s="2"/>
      <c r="P7" s="2"/>
    </row>
    <row r="8" spans="1:16" x14ac:dyDescent="0.25">
      <c r="A8" s="218"/>
      <c r="B8" s="219"/>
      <c r="C8" s="219"/>
      <c r="D8" s="142"/>
      <c r="E8" s="15" t="s">
        <v>5</v>
      </c>
      <c r="F8" s="142" t="s">
        <v>85</v>
      </c>
      <c r="G8" s="142" t="s">
        <v>86</v>
      </c>
      <c r="H8" s="169" t="s">
        <v>94</v>
      </c>
      <c r="I8" s="142" t="s">
        <v>87</v>
      </c>
      <c r="J8" s="142" t="s">
        <v>89</v>
      </c>
      <c r="K8" s="99" t="s">
        <v>95</v>
      </c>
      <c r="L8" s="99" t="s">
        <v>97</v>
      </c>
      <c r="M8" s="99" t="s">
        <v>98</v>
      </c>
      <c r="N8" s="15" t="s">
        <v>96</v>
      </c>
      <c r="O8" s="99" t="s">
        <v>101</v>
      </c>
      <c r="P8" s="99" t="s">
        <v>88</v>
      </c>
    </row>
    <row r="9" spans="1:16" ht="13" x14ac:dyDescent="0.3">
      <c r="A9" s="220"/>
      <c r="B9" s="33"/>
      <c r="C9" s="33"/>
      <c r="D9" s="174"/>
      <c r="E9" s="123"/>
      <c r="F9" s="155"/>
      <c r="G9" s="155"/>
      <c r="H9" s="249"/>
      <c r="I9" s="155"/>
      <c r="J9" s="155"/>
      <c r="K9" s="155"/>
      <c r="L9" s="249"/>
      <c r="M9" s="249"/>
      <c r="N9" s="123"/>
      <c r="O9" s="124"/>
      <c r="P9" s="124"/>
    </row>
    <row r="10" spans="1:16" ht="13" x14ac:dyDescent="0.3">
      <c r="A10" s="221" t="s">
        <v>6</v>
      </c>
      <c r="B10" s="33"/>
      <c r="C10" s="33"/>
      <c r="D10" s="174"/>
      <c r="E10" s="115"/>
      <c r="F10" s="150"/>
      <c r="G10" s="150"/>
      <c r="H10" s="243"/>
      <c r="I10" s="150"/>
      <c r="J10" s="150"/>
      <c r="K10" s="150"/>
      <c r="L10" s="243"/>
      <c r="M10" s="243"/>
      <c r="N10" s="115"/>
      <c r="O10" s="116"/>
      <c r="P10" s="116"/>
    </row>
    <row r="11" spans="1:16" x14ac:dyDescent="0.25">
      <c r="A11" s="35" t="s">
        <v>7</v>
      </c>
      <c r="B11" s="33"/>
      <c r="C11" s="33"/>
      <c r="D11" s="118"/>
      <c r="E11" s="117">
        <v>0</v>
      </c>
      <c r="F11" s="154">
        <v>0</v>
      </c>
      <c r="G11" s="154">
        <v>0</v>
      </c>
      <c r="H11" s="21">
        <v>0</v>
      </c>
      <c r="I11" s="154">
        <v>0</v>
      </c>
      <c r="J11" s="154">
        <v>0</v>
      </c>
      <c r="K11" s="154">
        <v>0</v>
      </c>
      <c r="L11" s="21">
        <v>0</v>
      </c>
      <c r="M11" s="21">
        <v>0</v>
      </c>
      <c r="N11" s="117">
        <v>0</v>
      </c>
      <c r="O11" s="118">
        <v>0</v>
      </c>
      <c r="P11" s="128">
        <f>+SUM(M11:O11)</f>
        <v>0</v>
      </c>
    </row>
    <row r="12" spans="1:16" x14ac:dyDescent="0.25">
      <c r="A12" s="35"/>
      <c r="B12" s="33" t="s">
        <v>8</v>
      </c>
      <c r="C12" s="33"/>
      <c r="D12" s="118"/>
      <c r="E12" s="117">
        <v>0</v>
      </c>
      <c r="F12" s="154">
        <v>0</v>
      </c>
      <c r="G12" s="154">
        <v>0</v>
      </c>
      <c r="H12" s="21">
        <v>0</v>
      </c>
      <c r="I12" s="154">
        <v>0</v>
      </c>
      <c r="J12" s="154">
        <v>0</v>
      </c>
      <c r="K12" s="154">
        <v>0</v>
      </c>
      <c r="L12" s="21">
        <v>0</v>
      </c>
      <c r="M12" s="21">
        <v>0</v>
      </c>
      <c r="N12" s="117">
        <v>0</v>
      </c>
      <c r="O12" s="118">
        <v>0</v>
      </c>
      <c r="P12" s="128">
        <f t="shared" ref="P12:P30" si="0">+SUM(M12:O12)</f>
        <v>0</v>
      </c>
    </row>
    <row r="13" spans="1:16" x14ac:dyDescent="0.25">
      <c r="A13" s="82"/>
      <c r="B13" s="222"/>
      <c r="C13" s="222" t="s">
        <v>73</v>
      </c>
      <c r="D13" s="198"/>
      <c r="E13" s="117">
        <v>0</v>
      </c>
      <c r="F13" s="197">
        <v>0</v>
      </c>
      <c r="G13" s="197">
        <v>0</v>
      </c>
      <c r="H13" s="191">
        <v>0</v>
      </c>
      <c r="I13" s="154">
        <v>0</v>
      </c>
      <c r="J13" s="197">
        <v>0</v>
      </c>
      <c r="K13" s="197">
        <v>0</v>
      </c>
      <c r="L13" s="191">
        <v>0</v>
      </c>
      <c r="M13" s="191">
        <v>0</v>
      </c>
      <c r="N13" s="196">
        <v>0</v>
      </c>
      <c r="O13" s="198">
        <v>0</v>
      </c>
      <c r="P13" s="128">
        <f t="shared" si="0"/>
        <v>0</v>
      </c>
    </row>
    <row r="14" spans="1:16" x14ac:dyDescent="0.25">
      <c r="A14" s="82"/>
      <c r="B14" s="222"/>
      <c r="C14" s="222" t="s">
        <v>59</v>
      </c>
      <c r="D14" s="198"/>
      <c r="E14" s="117">
        <v>0</v>
      </c>
      <c r="F14" s="197">
        <v>0</v>
      </c>
      <c r="G14" s="197">
        <v>0</v>
      </c>
      <c r="H14" s="191">
        <v>0</v>
      </c>
      <c r="I14" s="154">
        <v>0</v>
      </c>
      <c r="J14" s="197">
        <v>0</v>
      </c>
      <c r="K14" s="197">
        <v>0</v>
      </c>
      <c r="L14" s="191">
        <v>0</v>
      </c>
      <c r="M14" s="191">
        <v>0</v>
      </c>
      <c r="N14" s="196">
        <v>0</v>
      </c>
      <c r="O14" s="198">
        <v>0</v>
      </c>
      <c r="P14" s="128">
        <f t="shared" si="0"/>
        <v>0</v>
      </c>
    </row>
    <row r="15" spans="1:16" x14ac:dyDescent="0.25">
      <c r="A15" s="35"/>
      <c r="B15" s="33" t="s">
        <v>103</v>
      </c>
      <c r="C15" s="33"/>
      <c r="D15" s="118"/>
      <c r="E15" s="117">
        <v>0</v>
      </c>
      <c r="F15" s="154">
        <v>0</v>
      </c>
      <c r="G15" s="154">
        <v>0</v>
      </c>
      <c r="H15" s="21">
        <v>0</v>
      </c>
      <c r="I15" s="154">
        <v>0</v>
      </c>
      <c r="J15" s="154">
        <v>0</v>
      </c>
      <c r="K15" s="154">
        <v>0</v>
      </c>
      <c r="L15" s="21">
        <v>0</v>
      </c>
      <c r="M15" s="21">
        <v>0</v>
      </c>
      <c r="N15" s="117">
        <v>0</v>
      </c>
      <c r="O15" s="118">
        <v>0</v>
      </c>
      <c r="P15" s="128">
        <f t="shared" si="0"/>
        <v>0</v>
      </c>
    </row>
    <row r="16" spans="1:16" x14ac:dyDescent="0.25">
      <c r="A16" s="35"/>
      <c r="B16" s="33" t="s">
        <v>9</v>
      </c>
      <c r="C16" s="33"/>
      <c r="D16" s="118"/>
      <c r="E16" s="117">
        <v>0</v>
      </c>
      <c r="F16" s="154">
        <v>0</v>
      </c>
      <c r="G16" s="154">
        <v>0</v>
      </c>
      <c r="H16" s="21">
        <v>0</v>
      </c>
      <c r="I16" s="154">
        <v>0</v>
      </c>
      <c r="J16" s="154">
        <v>0</v>
      </c>
      <c r="K16" s="154">
        <v>0</v>
      </c>
      <c r="L16" s="21">
        <v>0</v>
      </c>
      <c r="M16" s="21">
        <v>0</v>
      </c>
      <c r="N16" s="117">
        <v>0</v>
      </c>
      <c r="O16" s="118">
        <v>0</v>
      </c>
      <c r="P16" s="128">
        <f t="shared" si="0"/>
        <v>0</v>
      </c>
    </row>
    <row r="17" spans="1:16" x14ac:dyDescent="0.25">
      <c r="A17" s="35"/>
      <c r="B17" s="33" t="s">
        <v>56</v>
      </c>
      <c r="C17" s="33"/>
      <c r="D17" s="118"/>
      <c r="E17" s="117">
        <v>0</v>
      </c>
      <c r="F17" s="154">
        <v>0</v>
      </c>
      <c r="G17" s="154">
        <v>0</v>
      </c>
      <c r="H17" s="21">
        <v>0</v>
      </c>
      <c r="I17" s="154">
        <v>0</v>
      </c>
      <c r="J17" s="154">
        <v>0</v>
      </c>
      <c r="K17" s="154">
        <v>0</v>
      </c>
      <c r="L17" s="21">
        <v>0</v>
      </c>
      <c r="M17" s="21">
        <v>0</v>
      </c>
      <c r="N17" s="117">
        <v>0</v>
      </c>
      <c r="O17" s="118">
        <v>0</v>
      </c>
      <c r="P17" s="128">
        <f t="shared" si="0"/>
        <v>0</v>
      </c>
    </row>
    <row r="18" spans="1:16" x14ac:dyDescent="0.25">
      <c r="A18" s="35"/>
      <c r="B18" s="222" t="s">
        <v>57</v>
      </c>
      <c r="C18" s="33"/>
      <c r="D18" s="118"/>
      <c r="E18" s="117">
        <v>0</v>
      </c>
      <c r="F18" s="154">
        <v>0</v>
      </c>
      <c r="G18" s="154">
        <v>0</v>
      </c>
      <c r="H18" s="21">
        <v>0</v>
      </c>
      <c r="I18" s="154">
        <v>0</v>
      </c>
      <c r="J18" s="154">
        <v>0</v>
      </c>
      <c r="K18" s="154">
        <v>0</v>
      </c>
      <c r="L18" s="21">
        <v>0</v>
      </c>
      <c r="M18" s="21">
        <v>0</v>
      </c>
      <c r="N18" s="117">
        <v>0</v>
      </c>
      <c r="O18" s="118">
        <v>0</v>
      </c>
      <c r="P18" s="128">
        <f t="shared" si="0"/>
        <v>0</v>
      </c>
    </row>
    <row r="19" spans="1:16" x14ac:dyDescent="0.25">
      <c r="A19" s="35"/>
      <c r="B19" s="33" t="s">
        <v>10</v>
      </c>
      <c r="C19" s="33"/>
      <c r="D19" s="118"/>
      <c r="E19" s="117">
        <v>0</v>
      </c>
      <c r="F19" s="154">
        <v>0</v>
      </c>
      <c r="G19" s="154">
        <v>0</v>
      </c>
      <c r="H19" s="21">
        <v>0</v>
      </c>
      <c r="I19" s="154">
        <v>0</v>
      </c>
      <c r="J19" s="154">
        <v>0</v>
      </c>
      <c r="K19" s="154">
        <v>0</v>
      </c>
      <c r="L19" s="21">
        <v>0</v>
      </c>
      <c r="M19" s="21">
        <v>0</v>
      </c>
      <c r="N19" s="117">
        <v>0</v>
      </c>
      <c r="O19" s="118">
        <v>0</v>
      </c>
      <c r="P19" s="128">
        <f t="shared" si="0"/>
        <v>0</v>
      </c>
    </row>
    <row r="20" spans="1:16" x14ac:dyDescent="0.25">
      <c r="A20" s="35"/>
      <c r="B20" s="33" t="s">
        <v>11</v>
      </c>
      <c r="C20" s="33"/>
      <c r="D20" s="118"/>
      <c r="E20" s="117">
        <v>0</v>
      </c>
      <c r="F20" s="154">
        <v>0</v>
      </c>
      <c r="G20" s="154">
        <v>0</v>
      </c>
      <c r="H20" s="21">
        <v>0</v>
      </c>
      <c r="I20" s="154">
        <v>0</v>
      </c>
      <c r="J20" s="154">
        <v>0</v>
      </c>
      <c r="K20" s="154">
        <v>0</v>
      </c>
      <c r="L20" s="21">
        <v>0</v>
      </c>
      <c r="M20" s="21">
        <v>0</v>
      </c>
      <c r="N20" s="117">
        <v>0</v>
      </c>
      <c r="O20" s="118">
        <v>0</v>
      </c>
      <c r="P20" s="128">
        <f t="shared" si="0"/>
        <v>0</v>
      </c>
    </row>
    <row r="21" spans="1:16" x14ac:dyDescent="0.25">
      <c r="A21" s="35"/>
      <c r="B21" s="33"/>
      <c r="C21" s="33"/>
      <c r="D21" s="174"/>
      <c r="E21" s="113"/>
      <c r="F21" s="156"/>
      <c r="G21" s="156"/>
      <c r="H21" s="250"/>
      <c r="I21" s="156"/>
      <c r="J21" s="156"/>
      <c r="K21" s="156"/>
      <c r="L21" s="250"/>
      <c r="M21" s="250"/>
      <c r="N21" s="113"/>
      <c r="O21" s="114"/>
      <c r="P21" s="130"/>
    </row>
    <row r="22" spans="1:16" x14ac:dyDescent="0.25">
      <c r="A22" s="35" t="s">
        <v>12</v>
      </c>
      <c r="B22" s="33"/>
      <c r="C22" s="33"/>
      <c r="D22" s="118"/>
      <c r="E22" s="117">
        <v>3447.3604022222221</v>
      </c>
      <c r="F22" s="154">
        <v>3181.7114250000004</v>
      </c>
      <c r="G22" s="154">
        <v>2916.0624477777783</v>
      </c>
      <c r="H22" s="21">
        <v>9545.1342750000003</v>
      </c>
      <c r="I22" s="154">
        <v>3028.6645363333337</v>
      </c>
      <c r="J22" s="154">
        <v>2952.1410920000003</v>
      </c>
      <c r="K22" s="154">
        <v>2875.6176476666665</v>
      </c>
      <c r="L22" s="21">
        <v>8856.4232759999995</v>
      </c>
      <c r="M22" s="21">
        <v>18401.557550999998</v>
      </c>
      <c r="N22" s="117">
        <v>2807.7960686666665</v>
      </c>
      <c r="O22" s="118">
        <v>2735.6235569999999</v>
      </c>
      <c r="P22" s="128">
        <f t="shared" si="0"/>
        <v>23944.977176666664</v>
      </c>
    </row>
    <row r="23" spans="1:16" x14ac:dyDescent="0.25">
      <c r="A23" s="35"/>
      <c r="B23" s="33" t="s">
        <v>13</v>
      </c>
      <c r="C23" s="33"/>
      <c r="D23" s="118"/>
      <c r="E23" s="117">
        <v>0</v>
      </c>
      <c r="F23" s="154">
        <v>0</v>
      </c>
      <c r="G23" s="154">
        <v>0</v>
      </c>
      <c r="H23" s="21">
        <v>0</v>
      </c>
      <c r="I23" s="154">
        <v>0</v>
      </c>
      <c r="J23" s="154">
        <v>0</v>
      </c>
      <c r="K23" s="154">
        <v>0</v>
      </c>
      <c r="L23" s="21">
        <v>0</v>
      </c>
      <c r="M23" s="21">
        <v>0</v>
      </c>
      <c r="N23" s="117">
        <v>0</v>
      </c>
      <c r="O23" s="118">
        <v>0</v>
      </c>
      <c r="P23" s="128">
        <f t="shared" si="0"/>
        <v>0</v>
      </c>
    </row>
    <row r="24" spans="1:16" x14ac:dyDescent="0.25">
      <c r="A24" s="35"/>
      <c r="B24" s="33" t="s">
        <v>14</v>
      </c>
      <c r="C24" s="33"/>
      <c r="D24" s="118"/>
      <c r="E24" s="117">
        <v>0</v>
      </c>
      <c r="F24" s="154">
        <v>0</v>
      </c>
      <c r="G24" s="154">
        <v>0</v>
      </c>
      <c r="H24" s="21">
        <v>0</v>
      </c>
      <c r="I24" s="154">
        <v>0</v>
      </c>
      <c r="J24" s="154">
        <v>0</v>
      </c>
      <c r="K24" s="154">
        <v>0</v>
      </c>
      <c r="L24" s="21">
        <v>0</v>
      </c>
      <c r="M24" s="21">
        <v>0</v>
      </c>
      <c r="N24" s="117">
        <v>0</v>
      </c>
      <c r="O24" s="118">
        <v>0</v>
      </c>
      <c r="P24" s="128">
        <f t="shared" si="0"/>
        <v>0</v>
      </c>
    </row>
    <row r="25" spans="1:16" x14ac:dyDescent="0.25">
      <c r="A25" s="35"/>
      <c r="B25" s="33" t="s">
        <v>15</v>
      </c>
      <c r="C25" s="33"/>
      <c r="D25" s="118"/>
      <c r="E25" s="117">
        <v>3447.3604022222221</v>
      </c>
      <c r="F25" s="154">
        <v>3181.7114250000004</v>
      </c>
      <c r="G25" s="154">
        <v>2916.0624477777783</v>
      </c>
      <c r="H25" s="21">
        <v>9545.1342750000003</v>
      </c>
      <c r="I25" s="154">
        <v>3028.6645363333337</v>
      </c>
      <c r="J25" s="154">
        <v>2952.1410920000003</v>
      </c>
      <c r="K25" s="154">
        <v>2875.6176476666665</v>
      </c>
      <c r="L25" s="21">
        <v>8856.4232759999995</v>
      </c>
      <c r="M25" s="21">
        <v>18401.557550999998</v>
      </c>
      <c r="N25" s="117">
        <v>2807.7960686666665</v>
      </c>
      <c r="O25" s="118">
        <v>2735.6235569999999</v>
      </c>
      <c r="P25" s="128">
        <f t="shared" si="0"/>
        <v>23944.977176666664</v>
      </c>
    </row>
    <row r="26" spans="1:16" x14ac:dyDescent="0.25">
      <c r="A26" s="35"/>
      <c r="B26" s="33" t="s">
        <v>58</v>
      </c>
      <c r="C26" s="33"/>
      <c r="D26" s="118"/>
      <c r="E26" s="117">
        <v>0</v>
      </c>
      <c r="F26" s="154">
        <v>0</v>
      </c>
      <c r="G26" s="154">
        <v>0</v>
      </c>
      <c r="H26" s="21">
        <v>0</v>
      </c>
      <c r="I26" s="154">
        <v>0</v>
      </c>
      <c r="J26" s="154">
        <v>0</v>
      </c>
      <c r="K26" s="154">
        <v>0</v>
      </c>
      <c r="L26" s="21">
        <v>0</v>
      </c>
      <c r="M26" s="21">
        <v>0</v>
      </c>
      <c r="N26" s="117">
        <v>0</v>
      </c>
      <c r="O26" s="118">
        <v>0</v>
      </c>
      <c r="P26" s="128">
        <f t="shared" si="0"/>
        <v>0</v>
      </c>
    </row>
    <row r="27" spans="1:16" x14ac:dyDescent="0.25">
      <c r="A27" s="35"/>
      <c r="B27" s="222" t="s">
        <v>74</v>
      </c>
      <c r="C27" s="33"/>
      <c r="D27" s="118"/>
      <c r="E27" s="117">
        <v>0</v>
      </c>
      <c r="F27" s="154">
        <v>0</v>
      </c>
      <c r="G27" s="154">
        <v>0</v>
      </c>
      <c r="H27" s="21">
        <v>0</v>
      </c>
      <c r="I27" s="154">
        <v>0</v>
      </c>
      <c r="J27" s="154">
        <v>0</v>
      </c>
      <c r="K27" s="154">
        <v>0</v>
      </c>
      <c r="L27" s="21">
        <v>0</v>
      </c>
      <c r="M27" s="21">
        <v>0</v>
      </c>
      <c r="N27" s="117">
        <v>0</v>
      </c>
      <c r="O27" s="118">
        <v>0</v>
      </c>
      <c r="P27" s="128">
        <f t="shared" si="0"/>
        <v>0</v>
      </c>
    </row>
    <row r="28" spans="1:16" x14ac:dyDescent="0.25">
      <c r="A28" s="35"/>
      <c r="B28" s="33" t="s">
        <v>16</v>
      </c>
      <c r="C28" s="33"/>
      <c r="D28" s="118"/>
      <c r="E28" s="117">
        <v>0</v>
      </c>
      <c r="F28" s="154">
        <v>0</v>
      </c>
      <c r="G28" s="154">
        <v>0</v>
      </c>
      <c r="H28" s="21">
        <v>0</v>
      </c>
      <c r="I28" s="154">
        <v>0</v>
      </c>
      <c r="J28" s="154">
        <v>0</v>
      </c>
      <c r="K28" s="154">
        <v>0</v>
      </c>
      <c r="L28" s="21">
        <v>0</v>
      </c>
      <c r="M28" s="21">
        <v>0</v>
      </c>
      <c r="N28" s="117">
        <v>0</v>
      </c>
      <c r="O28" s="118">
        <v>0</v>
      </c>
      <c r="P28" s="128">
        <f t="shared" si="0"/>
        <v>0</v>
      </c>
    </row>
    <row r="29" spans="1:16" x14ac:dyDescent="0.25">
      <c r="A29" s="35"/>
      <c r="B29" s="33"/>
      <c r="C29" s="33"/>
      <c r="D29" s="118"/>
      <c r="E29" s="117"/>
      <c r="F29" s="154"/>
      <c r="G29" s="154"/>
      <c r="H29" s="21"/>
      <c r="I29" s="154"/>
      <c r="J29" s="154"/>
      <c r="K29" s="154"/>
      <c r="L29" s="21"/>
      <c r="M29" s="21"/>
      <c r="N29" s="117"/>
      <c r="O29" s="118"/>
      <c r="P29" s="128"/>
    </row>
    <row r="30" spans="1:16" x14ac:dyDescent="0.25">
      <c r="A30" s="223" t="s">
        <v>17</v>
      </c>
      <c r="B30" s="224"/>
      <c r="C30" s="224"/>
      <c r="D30" s="118"/>
      <c r="E30" s="117">
        <v>-3447.3604022222221</v>
      </c>
      <c r="F30" s="154">
        <v>-3181.7114250000004</v>
      </c>
      <c r="G30" s="154">
        <v>-2916.0624477777783</v>
      </c>
      <c r="H30" s="21">
        <v>-9545.1342750000003</v>
      </c>
      <c r="I30" s="154">
        <v>-3028.6645363333337</v>
      </c>
      <c r="J30" s="154">
        <v>-2952.1410920000003</v>
      </c>
      <c r="K30" s="154">
        <v>-2875.6176476666665</v>
      </c>
      <c r="L30" s="21">
        <v>-8856.4232759999995</v>
      </c>
      <c r="M30" s="21">
        <v>-18401.557550999998</v>
      </c>
      <c r="N30" s="117">
        <v>-2807.7960686666665</v>
      </c>
      <c r="O30" s="118">
        <v>-2735.6235569999999</v>
      </c>
      <c r="P30" s="128">
        <f t="shared" si="0"/>
        <v>-23944.977176666664</v>
      </c>
    </row>
    <row r="31" spans="1:16" x14ac:dyDescent="0.25">
      <c r="A31" s="35"/>
      <c r="B31" s="33"/>
      <c r="C31" s="33"/>
      <c r="D31" s="118"/>
      <c r="E31" s="117"/>
      <c r="F31" s="154"/>
      <c r="G31" s="154"/>
      <c r="H31" s="21"/>
      <c r="I31" s="154"/>
      <c r="J31" s="154"/>
      <c r="K31" s="154"/>
      <c r="L31" s="21"/>
      <c r="M31" s="21"/>
      <c r="N31" s="117"/>
      <c r="O31" s="118"/>
      <c r="P31" s="128"/>
    </row>
    <row r="32" spans="1:16" x14ac:dyDescent="0.25">
      <c r="A32" s="221" t="s">
        <v>18</v>
      </c>
      <c r="B32" s="33"/>
      <c r="C32" s="33"/>
      <c r="D32" s="118"/>
      <c r="E32" s="117"/>
      <c r="F32" s="154"/>
      <c r="G32" s="154"/>
      <c r="H32" s="21"/>
      <c r="I32" s="154"/>
      <c r="J32" s="154"/>
      <c r="K32" s="154"/>
      <c r="L32" s="21"/>
      <c r="M32" s="21"/>
      <c r="N32" s="117"/>
      <c r="O32" s="118"/>
      <c r="P32" s="128"/>
    </row>
    <row r="33" spans="1:16" x14ac:dyDescent="0.25">
      <c r="A33" s="35" t="s">
        <v>19</v>
      </c>
      <c r="B33" s="33"/>
      <c r="C33" s="33"/>
      <c r="D33" s="118"/>
      <c r="E33" s="117">
        <v>0</v>
      </c>
      <c r="F33" s="154">
        <v>0</v>
      </c>
      <c r="G33" s="154">
        <v>0</v>
      </c>
      <c r="H33" s="21">
        <v>0</v>
      </c>
      <c r="I33" s="154">
        <v>0</v>
      </c>
      <c r="J33" s="154">
        <v>0</v>
      </c>
      <c r="K33" s="154">
        <v>0</v>
      </c>
      <c r="L33" s="21">
        <v>0</v>
      </c>
      <c r="M33" s="21">
        <v>0</v>
      </c>
      <c r="N33" s="117">
        <v>0</v>
      </c>
      <c r="O33" s="118">
        <v>0</v>
      </c>
      <c r="P33" s="128">
        <f t="shared" ref="P33:P36" si="1">+SUM(M33:O33)</f>
        <v>0</v>
      </c>
    </row>
    <row r="34" spans="1:16" x14ac:dyDescent="0.25">
      <c r="A34" s="35"/>
      <c r="B34" s="33" t="s">
        <v>20</v>
      </c>
      <c r="C34" s="33"/>
      <c r="D34" s="118"/>
      <c r="E34" s="117">
        <v>0</v>
      </c>
      <c r="F34" s="154">
        <v>0</v>
      </c>
      <c r="G34" s="154">
        <v>0</v>
      </c>
      <c r="H34" s="21">
        <v>0</v>
      </c>
      <c r="I34" s="154">
        <v>0</v>
      </c>
      <c r="J34" s="154">
        <v>0</v>
      </c>
      <c r="K34" s="154">
        <v>0</v>
      </c>
      <c r="L34" s="21">
        <v>0</v>
      </c>
      <c r="M34" s="21">
        <v>0</v>
      </c>
      <c r="N34" s="117">
        <v>0</v>
      </c>
      <c r="O34" s="118">
        <v>0</v>
      </c>
      <c r="P34" s="128">
        <f t="shared" si="1"/>
        <v>0</v>
      </c>
    </row>
    <row r="35" spans="1:16" x14ac:dyDescent="0.25">
      <c r="A35" s="35"/>
      <c r="B35" s="33" t="s">
        <v>21</v>
      </c>
      <c r="C35" s="33"/>
      <c r="D35" s="118"/>
      <c r="E35" s="117">
        <v>0</v>
      </c>
      <c r="F35" s="154">
        <v>0</v>
      </c>
      <c r="G35" s="154">
        <v>0</v>
      </c>
      <c r="H35" s="21">
        <v>0</v>
      </c>
      <c r="I35" s="154">
        <v>0</v>
      </c>
      <c r="J35" s="154">
        <v>0</v>
      </c>
      <c r="K35" s="154">
        <v>0</v>
      </c>
      <c r="L35" s="21">
        <v>0</v>
      </c>
      <c r="M35" s="21">
        <v>0</v>
      </c>
      <c r="N35" s="117">
        <v>0</v>
      </c>
      <c r="O35" s="118">
        <v>0</v>
      </c>
      <c r="P35" s="128">
        <f t="shared" si="1"/>
        <v>0</v>
      </c>
    </row>
    <row r="36" spans="1:16" x14ac:dyDescent="0.25">
      <c r="A36" s="35"/>
      <c r="B36" s="33" t="s">
        <v>22</v>
      </c>
      <c r="C36" s="33"/>
      <c r="D36" s="118"/>
      <c r="E36" s="117">
        <v>0</v>
      </c>
      <c r="F36" s="154">
        <v>0</v>
      </c>
      <c r="G36" s="154">
        <v>0</v>
      </c>
      <c r="H36" s="21">
        <v>0</v>
      </c>
      <c r="I36" s="154">
        <v>0</v>
      </c>
      <c r="J36" s="154">
        <v>0</v>
      </c>
      <c r="K36" s="154">
        <v>0</v>
      </c>
      <c r="L36" s="21">
        <v>0</v>
      </c>
      <c r="M36" s="21">
        <v>0</v>
      </c>
      <c r="N36" s="117">
        <v>0</v>
      </c>
      <c r="O36" s="118">
        <v>0</v>
      </c>
      <c r="P36" s="128">
        <f t="shared" si="1"/>
        <v>0</v>
      </c>
    </row>
    <row r="37" spans="1:16" x14ac:dyDescent="0.25">
      <c r="A37" s="35"/>
      <c r="B37" s="33"/>
      <c r="C37" s="33"/>
      <c r="D37" s="118"/>
      <c r="E37" s="117"/>
      <c r="F37" s="154"/>
      <c r="G37" s="154"/>
      <c r="H37" s="21"/>
      <c r="I37" s="154"/>
      <c r="J37" s="154"/>
      <c r="K37" s="154"/>
      <c r="L37" s="21"/>
      <c r="M37" s="21"/>
      <c r="N37" s="117"/>
      <c r="O37" s="118"/>
      <c r="P37" s="128"/>
    </row>
    <row r="38" spans="1:16" ht="13" x14ac:dyDescent="0.3">
      <c r="A38" s="225" t="s">
        <v>76</v>
      </c>
      <c r="B38" s="226"/>
      <c r="C38" s="226"/>
      <c r="D38" s="120"/>
      <c r="E38" s="119">
        <v>0</v>
      </c>
      <c r="F38" s="157">
        <v>0</v>
      </c>
      <c r="G38" s="157">
        <v>0</v>
      </c>
      <c r="H38" s="26">
        <v>0</v>
      </c>
      <c r="I38" s="157">
        <v>0</v>
      </c>
      <c r="J38" s="157">
        <v>0</v>
      </c>
      <c r="K38" s="157">
        <v>0</v>
      </c>
      <c r="L38" s="26">
        <v>0</v>
      </c>
      <c r="M38" s="26">
        <v>0</v>
      </c>
      <c r="N38" s="119">
        <v>0</v>
      </c>
      <c r="O38" s="120">
        <v>0</v>
      </c>
      <c r="P38" s="132">
        <f t="shared" ref="P38:P40" si="2">+SUM(M38:O38)</f>
        <v>0</v>
      </c>
    </row>
    <row r="39" spans="1:16" ht="13" x14ac:dyDescent="0.3">
      <c r="A39" s="225" t="s">
        <v>77</v>
      </c>
      <c r="B39" s="226"/>
      <c r="C39" s="226"/>
      <c r="D39" s="120"/>
      <c r="E39" s="119">
        <v>3447.3604022222221</v>
      </c>
      <c r="F39" s="157">
        <v>3181.7114250000004</v>
      </c>
      <c r="G39" s="157">
        <v>2916.0624477777783</v>
      </c>
      <c r="H39" s="26">
        <v>9545.1342750000003</v>
      </c>
      <c r="I39" s="157">
        <v>3028.6645363333337</v>
      </c>
      <c r="J39" s="157">
        <v>2952.1410920000003</v>
      </c>
      <c r="K39" s="157">
        <v>2875.6176476666665</v>
      </c>
      <c r="L39" s="26">
        <v>8856.4232759999995</v>
      </c>
      <c r="M39" s="26">
        <v>18401.557550999998</v>
      </c>
      <c r="N39" s="119">
        <v>2807.7960686666665</v>
      </c>
      <c r="O39" s="120">
        <v>2735.6235569999999</v>
      </c>
      <c r="P39" s="132">
        <f t="shared" si="2"/>
        <v>23944.977176666664</v>
      </c>
    </row>
    <row r="40" spans="1:16" ht="13" x14ac:dyDescent="0.3">
      <c r="A40" s="225" t="s">
        <v>23</v>
      </c>
      <c r="B40" s="226"/>
      <c r="C40" s="226"/>
      <c r="D40" s="120"/>
      <c r="E40" s="119">
        <v>-3447.3604022222221</v>
      </c>
      <c r="F40" s="157">
        <v>-3181.7114250000004</v>
      </c>
      <c r="G40" s="157">
        <v>-2916.0624477777783</v>
      </c>
      <c r="H40" s="26">
        <v>-9545.1342750000003</v>
      </c>
      <c r="I40" s="157">
        <v>-3028.6645363333337</v>
      </c>
      <c r="J40" s="253">
        <v>-2952.1410920000003</v>
      </c>
      <c r="K40" s="253">
        <v>-2875.6176476666665</v>
      </c>
      <c r="L40" s="254">
        <v>-8856.4232759999995</v>
      </c>
      <c r="M40" s="254">
        <v>-18401.557550999998</v>
      </c>
      <c r="N40" s="258">
        <v>-2807.7960686666665</v>
      </c>
      <c r="O40" s="227">
        <v>-2735.6235569999999</v>
      </c>
      <c r="P40" s="132">
        <f t="shared" si="2"/>
        <v>-23944.977176666664</v>
      </c>
    </row>
    <row r="41" spans="1:16" ht="13" x14ac:dyDescent="0.3">
      <c r="A41" s="27"/>
      <c r="B41" s="228"/>
      <c r="C41" s="228"/>
      <c r="D41" s="216"/>
      <c r="E41" s="121"/>
      <c r="F41" s="158"/>
      <c r="G41" s="158"/>
      <c r="H41" s="251"/>
      <c r="I41" s="158"/>
      <c r="J41" s="158"/>
      <c r="K41" s="158"/>
      <c r="L41" s="251"/>
      <c r="M41" s="251"/>
      <c r="N41" s="121"/>
      <c r="O41" s="122"/>
      <c r="P41" s="134"/>
    </row>
    <row r="42" spans="1:16" x14ac:dyDescent="0.25">
      <c r="A42" s="221" t="s">
        <v>24</v>
      </c>
      <c r="B42" s="33"/>
      <c r="C42" s="33"/>
      <c r="D42" s="174"/>
      <c r="E42" s="113"/>
      <c r="F42" s="156"/>
      <c r="G42" s="156"/>
      <c r="H42" s="250"/>
      <c r="I42" s="156"/>
      <c r="J42" s="156"/>
      <c r="K42" s="114"/>
      <c r="L42" s="114"/>
      <c r="M42" s="114"/>
      <c r="N42" s="113"/>
      <c r="O42" s="114"/>
      <c r="P42" s="130"/>
    </row>
    <row r="43" spans="1:16" x14ac:dyDescent="0.25">
      <c r="A43" s="221"/>
      <c r="B43" s="33"/>
      <c r="C43" s="33"/>
      <c r="D43" s="174"/>
      <c r="E43" s="113"/>
      <c r="F43" s="156"/>
      <c r="G43" s="156"/>
      <c r="H43" s="250"/>
      <c r="I43" s="156"/>
      <c r="J43" s="156"/>
      <c r="K43" s="114"/>
      <c r="L43" s="114"/>
      <c r="M43" s="114"/>
      <c r="N43" s="113"/>
      <c r="O43" s="114"/>
      <c r="P43" s="130"/>
    </row>
    <row r="44" spans="1:16" x14ac:dyDescent="0.25">
      <c r="A44" s="35" t="s">
        <v>25</v>
      </c>
      <c r="B44" s="33"/>
      <c r="C44" s="33"/>
      <c r="D44" s="118"/>
      <c r="E44" s="117">
        <v>0</v>
      </c>
      <c r="F44" s="154">
        <v>0</v>
      </c>
      <c r="G44" s="154">
        <v>0</v>
      </c>
      <c r="H44" s="21">
        <v>0</v>
      </c>
      <c r="I44" s="154">
        <v>0</v>
      </c>
      <c r="J44" s="154">
        <v>0</v>
      </c>
      <c r="K44" s="118">
        <v>0</v>
      </c>
      <c r="L44" s="118">
        <v>0</v>
      </c>
      <c r="M44" s="118">
        <v>0</v>
      </c>
      <c r="N44" s="117">
        <v>0</v>
      </c>
      <c r="O44" s="118">
        <v>0</v>
      </c>
      <c r="P44" s="128">
        <f t="shared" ref="P44:P57" si="3">+SUM(M44:O44)</f>
        <v>0</v>
      </c>
    </row>
    <row r="45" spans="1:16" x14ac:dyDescent="0.25">
      <c r="A45" s="35" t="s">
        <v>26</v>
      </c>
      <c r="B45" s="33"/>
      <c r="C45" s="33"/>
      <c r="D45" s="118"/>
      <c r="E45" s="117">
        <v>0</v>
      </c>
      <c r="F45" s="154">
        <v>0</v>
      </c>
      <c r="G45" s="154">
        <v>0</v>
      </c>
      <c r="H45" s="21">
        <v>0</v>
      </c>
      <c r="I45" s="154">
        <v>0</v>
      </c>
      <c r="J45" s="154">
        <v>0</v>
      </c>
      <c r="K45" s="118">
        <v>0</v>
      </c>
      <c r="L45" s="118">
        <v>0</v>
      </c>
      <c r="M45" s="118">
        <v>0</v>
      </c>
      <c r="N45" s="117">
        <v>0</v>
      </c>
      <c r="O45" s="118">
        <v>0</v>
      </c>
      <c r="P45" s="128">
        <f t="shared" si="3"/>
        <v>0</v>
      </c>
    </row>
    <row r="46" spans="1:16" x14ac:dyDescent="0.25">
      <c r="A46" s="35"/>
      <c r="B46" s="33" t="s">
        <v>27</v>
      </c>
      <c r="C46" s="33"/>
      <c r="D46" s="118"/>
      <c r="E46" s="117">
        <v>0</v>
      </c>
      <c r="F46" s="154">
        <v>0</v>
      </c>
      <c r="G46" s="154">
        <v>0</v>
      </c>
      <c r="H46" s="21">
        <v>0</v>
      </c>
      <c r="I46" s="154">
        <v>0</v>
      </c>
      <c r="J46" s="154">
        <v>0</v>
      </c>
      <c r="K46" s="118">
        <v>0</v>
      </c>
      <c r="L46" s="118">
        <v>0</v>
      </c>
      <c r="M46" s="118">
        <v>0</v>
      </c>
      <c r="N46" s="117">
        <v>0</v>
      </c>
      <c r="O46" s="118">
        <v>0</v>
      </c>
      <c r="P46" s="128">
        <f t="shared" si="3"/>
        <v>0</v>
      </c>
    </row>
    <row r="47" spans="1:16" x14ac:dyDescent="0.25">
      <c r="A47" s="35"/>
      <c r="B47" s="33" t="s">
        <v>28</v>
      </c>
      <c r="C47" s="33"/>
      <c r="D47" s="118"/>
      <c r="E47" s="117">
        <v>0</v>
      </c>
      <c r="F47" s="154">
        <v>0</v>
      </c>
      <c r="G47" s="154">
        <v>0</v>
      </c>
      <c r="H47" s="21">
        <v>0</v>
      </c>
      <c r="I47" s="154">
        <v>0</v>
      </c>
      <c r="J47" s="154">
        <v>0</v>
      </c>
      <c r="K47" s="118">
        <v>0</v>
      </c>
      <c r="L47" s="118">
        <v>0</v>
      </c>
      <c r="M47" s="118">
        <v>0</v>
      </c>
      <c r="N47" s="117">
        <v>0</v>
      </c>
      <c r="O47" s="118">
        <v>0</v>
      </c>
      <c r="P47" s="128">
        <f t="shared" si="3"/>
        <v>0</v>
      </c>
    </row>
    <row r="48" spans="1:16" x14ac:dyDescent="0.25">
      <c r="A48" s="35" t="s">
        <v>29</v>
      </c>
      <c r="B48" s="33"/>
      <c r="C48" s="33"/>
      <c r="D48" s="118"/>
      <c r="E48" s="117">
        <v>0</v>
      </c>
      <c r="F48" s="154">
        <v>0</v>
      </c>
      <c r="G48" s="154">
        <v>0</v>
      </c>
      <c r="H48" s="21">
        <v>0</v>
      </c>
      <c r="I48" s="154">
        <v>0</v>
      </c>
      <c r="J48" s="154">
        <v>0</v>
      </c>
      <c r="K48" s="118">
        <v>0</v>
      </c>
      <c r="L48" s="118">
        <v>0</v>
      </c>
      <c r="M48" s="118">
        <v>0</v>
      </c>
      <c r="N48" s="117">
        <v>0</v>
      </c>
      <c r="O48" s="118">
        <v>0</v>
      </c>
      <c r="P48" s="128">
        <f t="shared" si="3"/>
        <v>0</v>
      </c>
    </row>
    <row r="49" spans="1:16" x14ac:dyDescent="0.25">
      <c r="A49" s="35"/>
      <c r="B49" s="33" t="s">
        <v>30</v>
      </c>
      <c r="C49" s="33"/>
      <c r="D49" s="118"/>
      <c r="E49" s="117">
        <v>0</v>
      </c>
      <c r="F49" s="154">
        <v>0</v>
      </c>
      <c r="G49" s="154">
        <v>0</v>
      </c>
      <c r="H49" s="21">
        <v>0</v>
      </c>
      <c r="I49" s="154">
        <v>0</v>
      </c>
      <c r="J49" s="154">
        <v>0</v>
      </c>
      <c r="K49" s="118">
        <v>0</v>
      </c>
      <c r="L49" s="118">
        <v>0</v>
      </c>
      <c r="M49" s="118">
        <v>0</v>
      </c>
      <c r="N49" s="117">
        <v>0</v>
      </c>
      <c r="O49" s="118">
        <v>0</v>
      </c>
      <c r="P49" s="128">
        <f t="shared" si="3"/>
        <v>0</v>
      </c>
    </row>
    <row r="50" spans="1:16" x14ac:dyDescent="0.25">
      <c r="A50" s="35"/>
      <c r="B50" s="33" t="s">
        <v>31</v>
      </c>
      <c r="C50" s="33"/>
      <c r="D50" s="118"/>
      <c r="E50" s="117">
        <v>0</v>
      </c>
      <c r="F50" s="154">
        <v>0</v>
      </c>
      <c r="G50" s="154">
        <v>0</v>
      </c>
      <c r="H50" s="21">
        <v>0</v>
      </c>
      <c r="I50" s="154">
        <v>0</v>
      </c>
      <c r="J50" s="154">
        <v>0</v>
      </c>
      <c r="K50" s="118">
        <v>0</v>
      </c>
      <c r="L50" s="118">
        <v>0</v>
      </c>
      <c r="M50" s="118">
        <v>0</v>
      </c>
      <c r="N50" s="117">
        <v>0</v>
      </c>
      <c r="O50" s="118">
        <v>0</v>
      </c>
      <c r="P50" s="128">
        <f t="shared" si="3"/>
        <v>0</v>
      </c>
    </row>
    <row r="51" spans="1:16" x14ac:dyDescent="0.25">
      <c r="A51" s="35" t="s">
        <v>32</v>
      </c>
      <c r="B51" s="33"/>
      <c r="C51" s="33"/>
      <c r="D51" s="118"/>
      <c r="E51" s="117">
        <v>0</v>
      </c>
      <c r="F51" s="154">
        <v>0</v>
      </c>
      <c r="G51" s="154">
        <v>0</v>
      </c>
      <c r="H51" s="21">
        <v>0</v>
      </c>
      <c r="I51" s="154">
        <v>0</v>
      </c>
      <c r="J51" s="154">
        <v>0</v>
      </c>
      <c r="K51" s="118">
        <v>0</v>
      </c>
      <c r="L51" s="118">
        <v>0</v>
      </c>
      <c r="M51" s="118">
        <v>0</v>
      </c>
      <c r="N51" s="117">
        <v>0</v>
      </c>
      <c r="O51" s="118">
        <v>0</v>
      </c>
      <c r="P51" s="128">
        <f t="shared" si="3"/>
        <v>0</v>
      </c>
    </row>
    <row r="52" spans="1:16" x14ac:dyDescent="0.25">
      <c r="A52" s="35" t="s">
        <v>33</v>
      </c>
      <c r="B52" s="33"/>
      <c r="C52" s="33"/>
      <c r="D52" s="118"/>
      <c r="E52" s="117">
        <v>0</v>
      </c>
      <c r="F52" s="154">
        <v>0</v>
      </c>
      <c r="G52" s="154">
        <v>0</v>
      </c>
      <c r="H52" s="21">
        <v>0</v>
      </c>
      <c r="I52" s="154">
        <v>0</v>
      </c>
      <c r="J52" s="154">
        <v>0</v>
      </c>
      <c r="K52" s="118">
        <v>0</v>
      </c>
      <c r="L52" s="118">
        <v>0</v>
      </c>
      <c r="M52" s="118">
        <v>0</v>
      </c>
      <c r="N52" s="117">
        <v>0</v>
      </c>
      <c r="O52" s="118">
        <v>0</v>
      </c>
      <c r="P52" s="128">
        <f t="shared" si="3"/>
        <v>0</v>
      </c>
    </row>
    <row r="53" spans="1:16" x14ac:dyDescent="0.25">
      <c r="A53" s="35" t="s">
        <v>90</v>
      </c>
      <c r="B53" s="33"/>
      <c r="C53" s="33"/>
      <c r="D53" s="118"/>
      <c r="E53" s="117">
        <v>0</v>
      </c>
      <c r="F53" s="154">
        <v>0</v>
      </c>
      <c r="G53" s="154">
        <v>0</v>
      </c>
      <c r="H53" s="21">
        <v>0</v>
      </c>
      <c r="I53" s="154">
        <v>0</v>
      </c>
      <c r="J53" s="154">
        <v>0</v>
      </c>
      <c r="K53" s="118">
        <v>0</v>
      </c>
      <c r="L53" s="118">
        <v>0</v>
      </c>
      <c r="M53" s="118">
        <v>0</v>
      </c>
      <c r="N53" s="117">
        <v>0</v>
      </c>
      <c r="O53" s="118">
        <v>0</v>
      </c>
      <c r="P53" s="128">
        <f t="shared" si="3"/>
        <v>0</v>
      </c>
    </row>
    <row r="54" spans="1:16" x14ac:dyDescent="0.25">
      <c r="A54" s="35"/>
      <c r="B54" s="33" t="s">
        <v>34</v>
      </c>
      <c r="C54" s="33"/>
      <c r="D54" s="118"/>
      <c r="E54" s="117">
        <v>0</v>
      </c>
      <c r="F54" s="154">
        <v>0</v>
      </c>
      <c r="G54" s="154">
        <v>0</v>
      </c>
      <c r="H54" s="21">
        <v>0</v>
      </c>
      <c r="I54" s="154">
        <v>0</v>
      </c>
      <c r="J54" s="154">
        <v>0</v>
      </c>
      <c r="K54" s="118">
        <v>0</v>
      </c>
      <c r="L54" s="118">
        <v>0</v>
      </c>
      <c r="M54" s="118">
        <v>0</v>
      </c>
      <c r="N54" s="117">
        <v>0</v>
      </c>
      <c r="O54" s="118">
        <v>0</v>
      </c>
      <c r="P54" s="128">
        <f t="shared" si="3"/>
        <v>0</v>
      </c>
    </row>
    <row r="55" spans="1:16" x14ac:dyDescent="0.25">
      <c r="A55" s="35"/>
      <c r="B55" s="33" t="s">
        <v>35</v>
      </c>
      <c r="C55" s="33"/>
      <c r="D55" s="118"/>
      <c r="E55" s="117">
        <v>0</v>
      </c>
      <c r="F55" s="154">
        <v>0</v>
      </c>
      <c r="G55" s="154">
        <v>0</v>
      </c>
      <c r="H55" s="21">
        <v>0</v>
      </c>
      <c r="I55" s="154">
        <v>0</v>
      </c>
      <c r="J55" s="154">
        <v>0</v>
      </c>
      <c r="K55" s="118">
        <v>0</v>
      </c>
      <c r="L55" s="118">
        <v>0</v>
      </c>
      <c r="M55" s="118">
        <v>0</v>
      </c>
      <c r="N55" s="117">
        <v>0</v>
      </c>
      <c r="O55" s="118">
        <v>0</v>
      </c>
      <c r="P55" s="128">
        <f t="shared" si="3"/>
        <v>0</v>
      </c>
    </row>
    <row r="56" spans="1:16" x14ac:dyDescent="0.25">
      <c r="A56" s="82" t="s">
        <v>91</v>
      </c>
      <c r="B56" s="33"/>
      <c r="C56" s="33"/>
      <c r="D56" s="118"/>
      <c r="E56" s="117">
        <v>0</v>
      </c>
      <c r="F56" s="154">
        <v>0</v>
      </c>
      <c r="G56" s="154">
        <v>0</v>
      </c>
      <c r="H56" s="21">
        <v>0</v>
      </c>
      <c r="I56" s="154">
        <v>0</v>
      </c>
      <c r="J56" s="154">
        <v>0</v>
      </c>
      <c r="K56" s="118">
        <v>0</v>
      </c>
      <c r="L56" s="118">
        <v>0</v>
      </c>
      <c r="M56" s="118">
        <v>0</v>
      </c>
      <c r="N56" s="117">
        <v>0</v>
      </c>
      <c r="O56" s="118">
        <v>0</v>
      </c>
      <c r="P56" s="128">
        <f t="shared" si="3"/>
        <v>0</v>
      </c>
    </row>
    <row r="57" spans="1:16" x14ac:dyDescent="0.25">
      <c r="A57" s="35" t="s">
        <v>36</v>
      </c>
      <c r="B57" s="33"/>
      <c r="C57" s="33"/>
      <c r="D57" s="118"/>
      <c r="E57" s="117">
        <v>0</v>
      </c>
      <c r="F57" s="154">
        <v>0</v>
      </c>
      <c r="G57" s="154">
        <v>0</v>
      </c>
      <c r="H57" s="21">
        <v>0</v>
      </c>
      <c r="I57" s="154">
        <v>0</v>
      </c>
      <c r="J57" s="154">
        <v>0</v>
      </c>
      <c r="K57" s="118">
        <v>0</v>
      </c>
      <c r="L57" s="118">
        <v>0</v>
      </c>
      <c r="M57" s="118">
        <v>0</v>
      </c>
      <c r="N57" s="117">
        <v>0</v>
      </c>
      <c r="O57" s="118">
        <v>0</v>
      </c>
      <c r="P57" s="128">
        <f t="shared" si="3"/>
        <v>0</v>
      </c>
    </row>
    <row r="58" spans="1:16" x14ac:dyDescent="0.25">
      <c r="A58" s="35"/>
      <c r="B58" s="33"/>
      <c r="C58" s="33"/>
      <c r="D58" s="118"/>
      <c r="E58" s="117"/>
      <c r="F58" s="154"/>
      <c r="G58" s="154"/>
      <c r="H58" s="21"/>
      <c r="I58" s="154"/>
      <c r="J58" s="154"/>
      <c r="K58" s="118"/>
      <c r="L58" s="118"/>
      <c r="M58" s="118"/>
      <c r="N58" s="117"/>
      <c r="O58" s="118"/>
      <c r="P58" s="128"/>
    </row>
    <row r="59" spans="1:16" x14ac:dyDescent="0.25">
      <c r="A59" s="35" t="s">
        <v>37</v>
      </c>
      <c r="B59" s="33"/>
      <c r="C59" s="33"/>
      <c r="D59" s="118"/>
      <c r="E59" s="117">
        <v>3447.3604022222221</v>
      </c>
      <c r="F59" s="154">
        <v>3181.7114250000004</v>
      </c>
      <c r="G59" s="154">
        <v>2916.0624477777783</v>
      </c>
      <c r="H59" s="21">
        <v>9545.1342750000003</v>
      </c>
      <c r="I59" s="154">
        <v>3028.6645363333337</v>
      </c>
      <c r="J59" s="154">
        <v>2952.1410920000003</v>
      </c>
      <c r="K59" s="118">
        <v>2875.6176476666665</v>
      </c>
      <c r="L59" s="118">
        <v>8856.4232759999995</v>
      </c>
      <c r="M59" s="118">
        <v>18401.557550999998</v>
      </c>
      <c r="N59" s="117">
        <v>2807.7960686666665</v>
      </c>
      <c r="O59" s="118">
        <v>2735.6235569999999</v>
      </c>
      <c r="P59" s="128">
        <f t="shared" ref="P59:P70" si="4">+SUM(M59:O59)</f>
        <v>23944.977176666664</v>
      </c>
    </row>
    <row r="60" spans="1:16" x14ac:dyDescent="0.25">
      <c r="A60" s="35" t="s">
        <v>38</v>
      </c>
      <c r="B60" s="33"/>
      <c r="C60" s="33"/>
      <c r="D60" s="118"/>
      <c r="E60" s="117">
        <v>0</v>
      </c>
      <c r="F60" s="154">
        <v>0</v>
      </c>
      <c r="G60" s="154">
        <v>0</v>
      </c>
      <c r="H60" s="21">
        <v>0</v>
      </c>
      <c r="I60" s="154">
        <v>0</v>
      </c>
      <c r="J60" s="154">
        <v>0</v>
      </c>
      <c r="K60" s="118">
        <v>0</v>
      </c>
      <c r="L60" s="118">
        <v>0</v>
      </c>
      <c r="M60" s="118">
        <v>0</v>
      </c>
      <c r="N60" s="117">
        <v>0</v>
      </c>
      <c r="O60" s="118">
        <v>0</v>
      </c>
      <c r="P60" s="128">
        <f t="shared" si="4"/>
        <v>0</v>
      </c>
    </row>
    <row r="61" spans="1:16" x14ac:dyDescent="0.25">
      <c r="A61" s="35"/>
      <c r="B61" s="33" t="s">
        <v>39</v>
      </c>
      <c r="C61" s="33"/>
      <c r="D61" s="118"/>
      <c r="E61" s="117">
        <v>0</v>
      </c>
      <c r="F61" s="154">
        <v>0</v>
      </c>
      <c r="G61" s="154">
        <v>0</v>
      </c>
      <c r="H61" s="21">
        <v>0</v>
      </c>
      <c r="I61" s="154">
        <v>0</v>
      </c>
      <c r="J61" s="154">
        <v>0</v>
      </c>
      <c r="K61" s="118">
        <v>0</v>
      </c>
      <c r="L61" s="118">
        <v>0</v>
      </c>
      <c r="M61" s="118">
        <v>0</v>
      </c>
      <c r="N61" s="117">
        <v>0</v>
      </c>
      <c r="O61" s="118">
        <v>0</v>
      </c>
      <c r="P61" s="128">
        <f t="shared" si="4"/>
        <v>0</v>
      </c>
    </row>
    <row r="62" spans="1:16" x14ac:dyDescent="0.25">
      <c r="A62" s="35"/>
      <c r="B62" s="33"/>
      <c r="C62" s="33" t="s">
        <v>40</v>
      </c>
      <c r="D62" s="118"/>
      <c r="E62" s="117">
        <v>0</v>
      </c>
      <c r="F62" s="154">
        <v>0</v>
      </c>
      <c r="G62" s="154">
        <v>0</v>
      </c>
      <c r="H62" s="21">
        <v>0</v>
      </c>
      <c r="I62" s="154">
        <v>0</v>
      </c>
      <c r="J62" s="154">
        <v>0</v>
      </c>
      <c r="K62" s="118">
        <v>0</v>
      </c>
      <c r="L62" s="118">
        <v>0</v>
      </c>
      <c r="M62" s="118">
        <v>0</v>
      </c>
      <c r="N62" s="117">
        <v>0</v>
      </c>
      <c r="O62" s="118">
        <v>0</v>
      </c>
      <c r="P62" s="128">
        <f t="shared" si="4"/>
        <v>0</v>
      </c>
    </row>
    <row r="63" spans="1:16" x14ac:dyDescent="0.25">
      <c r="A63" s="35"/>
      <c r="B63" s="33"/>
      <c r="C63" s="33" t="s">
        <v>41</v>
      </c>
      <c r="D63" s="118"/>
      <c r="E63" s="117">
        <v>0</v>
      </c>
      <c r="F63" s="154">
        <v>0</v>
      </c>
      <c r="G63" s="154">
        <v>0</v>
      </c>
      <c r="H63" s="21">
        <v>0</v>
      </c>
      <c r="I63" s="154">
        <v>0</v>
      </c>
      <c r="J63" s="154">
        <v>0</v>
      </c>
      <c r="K63" s="118">
        <v>0</v>
      </c>
      <c r="L63" s="118">
        <v>0</v>
      </c>
      <c r="M63" s="118">
        <v>0</v>
      </c>
      <c r="N63" s="117">
        <v>0</v>
      </c>
      <c r="O63" s="118">
        <v>0</v>
      </c>
      <c r="P63" s="128">
        <f t="shared" si="4"/>
        <v>0</v>
      </c>
    </row>
    <row r="64" spans="1:16" x14ac:dyDescent="0.25">
      <c r="A64" s="35"/>
      <c r="B64" s="33" t="s">
        <v>42</v>
      </c>
      <c r="C64" s="33"/>
      <c r="D64" s="118"/>
      <c r="E64" s="117">
        <v>0</v>
      </c>
      <c r="F64" s="154">
        <v>0</v>
      </c>
      <c r="G64" s="154">
        <v>0</v>
      </c>
      <c r="H64" s="21">
        <v>0</v>
      </c>
      <c r="I64" s="154">
        <v>0</v>
      </c>
      <c r="J64" s="154">
        <v>0</v>
      </c>
      <c r="K64" s="118">
        <v>0</v>
      </c>
      <c r="L64" s="118">
        <v>0</v>
      </c>
      <c r="M64" s="118">
        <v>0</v>
      </c>
      <c r="N64" s="117">
        <v>0</v>
      </c>
      <c r="O64" s="118">
        <v>0</v>
      </c>
      <c r="P64" s="128">
        <f t="shared" si="4"/>
        <v>0</v>
      </c>
    </row>
    <row r="65" spans="1:17" x14ac:dyDescent="0.25">
      <c r="A65" s="35" t="s">
        <v>43</v>
      </c>
      <c r="B65" s="33"/>
      <c r="C65" s="33"/>
      <c r="D65" s="118"/>
      <c r="E65" s="117">
        <v>0</v>
      </c>
      <c r="F65" s="154">
        <v>0</v>
      </c>
      <c r="G65" s="154">
        <v>0</v>
      </c>
      <c r="H65" s="21">
        <v>0</v>
      </c>
      <c r="I65" s="154">
        <v>0</v>
      </c>
      <c r="J65" s="154">
        <v>0</v>
      </c>
      <c r="K65" s="118">
        <v>0</v>
      </c>
      <c r="L65" s="118">
        <v>0</v>
      </c>
      <c r="M65" s="118">
        <v>0</v>
      </c>
      <c r="N65" s="117">
        <v>0</v>
      </c>
      <c r="O65" s="118">
        <v>0</v>
      </c>
      <c r="P65" s="128">
        <f t="shared" si="4"/>
        <v>0</v>
      </c>
    </row>
    <row r="66" spans="1:17" x14ac:dyDescent="0.25">
      <c r="A66" s="35"/>
      <c r="B66" s="33" t="s">
        <v>39</v>
      </c>
      <c r="C66" s="33"/>
      <c r="D66" s="118"/>
      <c r="E66" s="117">
        <v>0</v>
      </c>
      <c r="F66" s="154">
        <v>0</v>
      </c>
      <c r="G66" s="154">
        <v>0</v>
      </c>
      <c r="H66" s="21">
        <v>0</v>
      </c>
      <c r="I66" s="154">
        <v>0</v>
      </c>
      <c r="J66" s="154">
        <v>0</v>
      </c>
      <c r="K66" s="118">
        <v>0</v>
      </c>
      <c r="L66" s="118">
        <v>0</v>
      </c>
      <c r="M66" s="118">
        <v>0</v>
      </c>
      <c r="N66" s="117">
        <v>0</v>
      </c>
      <c r="O66" s="118">
        <v>0</v>
      </c>
      <c r="P66" s="128">
        <f t="shared" si="4"/>
        <v>0</v>
      </c>
    </row>
    <row r="67" spans="1:17" x14ac:dyDescent="0.25">
      <c r="A67" s="35"/>
      <c r="B67" s="33"/>
      <c r="C67" s="33" t="s">
        <v>40</v>
      </c>
      <c r="D67" s="118"/>
      <c r="E67" s="117">
        <v>0</v>
      </c>
      <c r="F67" s="154">
        <v>0</v>
      </c>
      <c r="G67" s="154">
        <v>0</v>
      </c>
      <c r="H67" s="21">
        <v>0</v>
      </c>
      <c r="I67" s="154">
        <v>0</v>
      </c>
      <c r="J67" s="154">
        <v>0</v>
      </c>
      <c r="K67" s="118">
        <v>0</v>
      </c>
      <c r="L67" s="118">
        <v>0</v>
      </c>
      <c r="M67" s="118">
        <v>0</v>
      </c>
      <c r="N67" s="117">
        <v>0</v>
      </c>
      <c r="O67" s="118">
        <v>0</v>
      </c>
      <c r="P67" s="128">
        <f t="shared" si="4"/>
        <v>0</v>
      </c>
    </row>
    <row r="68" spans="1:17" x14ac:dyDescent="0.25">
      <c r="A68" s="35"/>
      <c r="B68" s="33"/>
      <c r="C68" s="33" t="s">
        <v>41</v>
      </c>
      <c r="D68" s="118"/>
      <c r="E68" s="117">
        <v>0</v>
      </c>
      <c r="F68" s="154">
        <v>0</v>
      </c>
      <c r="G68" s="154">
        <v>0</v>
      </c>
      <c r="H68" s="21">
        <v>0</v>
      </c>
      <c r="I68" s="154">
        <v>0</v>
      </c>
      <c r="J68" s="154">
        <v>0</v>
      </c>
      <c r="K68" s="118">
        <v>0</v>
      </c>
      <c r="L68" s="118">
        <v>0</v>
      </c>
      <c r="M68" s="118">
        <v>0</v>
      </c>
      <c r="N68" s="117">
        <v>0</v>
      </c>
      <c r="O68" s="118">
        <v>0</v>
      </c>
      <c r="P68" s="128">
        <f t="shared" si="4"/>
        <v>0</v>
      </c>
    </row>
    <row r="69" spans="1:17" x14ac:dyDescent="0.25">
      <c r="A69" s="35"/>
      <c r="B69" s="33" t="s">
        <v>42</v>
      </c>
      <c r="C69" s="33"/>
      <c r="D69" s="118"/>
      <c r="E69" s="117">
        <v>0</v>
      </c>
      <c r="F69" s="154">
        <v>0</v>
      </c>
      <c r="G69" s="154">
        <v>0</v>
      </c>
      <c r="H69" s="21">
        <v>0</v>
      </c>
      <c r="I69" s="154">
        <v>0</v>
      </c>
      <c r="J69" s="154">
        <v>0</v>
      </c>
      <c r="K69" s="118">
        <v>0</v>
      </c>
      <c r="L69" s="118">
        <v>0</v>
      </c>
      <c r="M69" s="118">
        <v>0</v>
      </c>
      <c r="N69" s="117">
        <v>0</v>
      </c>
      <c r="O69" s="118">
        <v>0</v>
      </c>
      <c r="P69" s="128">
        <f t="shared" si="4"/>
        <v>0</v>
      </c>
    </row>
    <row r="70" spans="1:17" x14ac:dyDescent="0.25">
      <c r="A70" s="35" t="s">
        <v>44</v>
      </c>
      <c r="B70" s="33"/>
      <c r="C70" s="33"/>
      <c r="D70" s="118"/>
      <c r="E70" s="117">
        <v>3447.3604022222221</v>
      </c>
      <c r="F70" s="154">
        <v>3181.7114250000004</v>
      </c>
      <c r="G70" s="154">
        <v>2916.0624477777783</v>
      </c>
      <c r="H70" s="21">
        <v>9545.1342750000003</v>
      </c>
      <c r="I70" s="154">
        <v>3028.6645363333337</v>
      </c>
      <c r="J70" s="154">
        <v>2952.1410920000003</v>
      </c>
      <c r="K70" s="118">
        <v>2875.6176476666665</v>
      </c>
      <c r="L70" s="118">
        <v>8856.4232759999995</v>
      </c>
      <c r="M70" s="118">
        <v>18401.557550999998</v>
      </c>
      <c r="N70" s="117">
        <v>2807.7960686666665</v>
      </c>
      <c r="O70" s="118">
        <v>2735.6235569999999</v>
      </c>
      <c r="P70" s="128">
        <f t="shared" si="4"/>
        <v>23944.977176666664</v>
      </c>
    </row>
    <row r="71" spans="1:17" x14ac:dyDescent="0.25">
      <c r="A71" s="35"/>
      <c r="B71" s="33"/>
      <c r="C71" s="33"/>
      <c r="D71" s="118"/>
      <c r="E71" s="117"/>
      <c r="F71" s="154"/>
      <c r="G71" s="154"/>
      <c r="H71" s="21"/>
      <c r="I71" s="154"/>
      <c r="J71" s="154"/>
      <c r="K71" s="118"/>
      <c r="L71" s="118"/>
      <c r="M71" s="118"/>
      <c r="N71" s="117"/>
      <c r="O71" s="118"/>
      <c r="P71" s="128"/>
    </row>
    <row r="72" spans="1:17" ht="13" x14ac:dyDescent="0.3">
      <c r="A72" s="225" t="s">
        <v>45</v>
      </c>
      <c r="B72" s="226"/>
      <c r="C72" s="226"/>
      <c r="D72" s="120"/>
      <c r="E72" s="119">
        <v>-3447.3604022222221</v>
      </c>
      <c r="F72" s="157">
        <v>-3181.7114250000004</v>
      </c>
      <c r="G72" s="157">
        <v>-2916.0624477777783</v>
      </c>
      <c r="H72" s="26">
        <v>-9545.1342750000003</v>
      </c>
      <c r="I72" s="157">
        <v>-3028.6645363333337</v>
      </c>
      <c r="J72" s="157">
        <v>-2952.1410920000003</v>
      </c>
      <c r="K72" s="120">
        <v>-2875.6176476666665</v>
      </c>
      <c r="L72" s="120">
        <v>-8856.4232759999995</v>
      </c>
      <c r="M72" s="120">
        <v>-18401.557550999998</v>
      </c>
      <c r="N72" s="119">
        <v>-2807.7960686666665</v>
      </c>
      <c r="O72" s="120">
        <v>-2735.6235569999999</v>
      </c>
      <c r="P72" s="132">
        <f t="shared" ref="P72" si="5">+SUM(M72:O72)</f>
        <v>-23944.977176666664</v>
      </c>
    </row>
    <row r="73" spans="1:17" x14ac:dyDescent="0.25">
      <c r="A73" s="229"/>
      <c r="B73" s="230"/>
      <c r="C73" s="230"/>
      <c r="D73" s="217"/>
      <c r="E73" s="121"/>
      <c r="F73" s="158"/>
      <c r="G73" s="158"/>
      <c r="H73" s="251"/>
      <c r="I73" s="158"/>
      <c r="J73" s="158"/>
      <c r="K73" s="122"/>
      <c r="L73" s="122"/>
      <c r="M73" s="122"/>
      <c r="N73" s="121"/>
      <c r="O73" s="122"/>
      <c r="P73" s="32"/>
    </row>
    <row r="74" spans="1:17" ht="39.75" customHeight="1" x14ac:dyDescent="0.25">
      <c r="Q74" s="263">
        <v>11</v>
      </c>
    </row>
  </sheetData>
  <printOptions horizontalCentered="1"/>
  <pageMargins left="0.39370078740157483" right="0" top="0.39370078740157483"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Total</vt:lpstr>
      <vt:lpstr>VarTotal</vt:lpstr>
      <vt:lpstr>Pptario</vt:lpstr>
      <vt:lpstr>PptarioMN</vt:lpstr>
      <vt:lpstr>PptarioME</vt:lpstr>
      <vt:lpstr>%AvancPptario</vt:lpstr>
      <vt:lpstr>%AvancPptario(cont)</vt:lpstr>
      <vt:lpstr>VarPptario</vt:lpstr>
      <vt:lpstr>Extrappt</vt:lpstr>
      <vt:lpstr>VarExtrappt</vt:lpstr>
      <vt:lpstr>Hoja1</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2019-09-24T14:05:35Z</cp:lastPrinted>
  <dcterms:created xsi:type="dcterms:W3CDTF">2005-03-30T13:24:33Z</dcterms:created>
  <dcterms:modified xsi:type="dcterms:W3CDTF">2020-09-25T15:27:50Z</dcterms:modified>
</cp:coreProperties>
</file>