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425"/>
  </bookViews>
  <sheets>
    <sheet name="C I.1.1" sheetId="69" r:id="rId1"/>
    <sheet name="C I.1.2" sheetId="70" r:id="rId2"/>
    <sheet name="C I.2.1" sheetId="72" r:id="rId3"/>
    <sheet name="C I.2.2" sheetId="71" r:id="rId4"/>
    <sheet name="C. I.3.1" sheetId="52" r:id="rId5"/>
    <sheet name="C I.3.2" sheetId="53" r:id="rId6"/>
    <sheet name="C I.4.1" sheetId="54" r:id="rId7"/>
    <sheet name="C I.4.2" sheetId="55" r:id="rId8"/>
    <sheet name="C I.5.1" sheetId="56" r:id="rId9"/>
    <sheet name="C I.5.2" sheetId="57" r:id="rId10"/>
    <sheet name="C I.6.1" sheetId="73" r:id="rId11"/>
    <sheet name="C II.1.1" sheetId="35" r:id="rId12"/>
    <sheet name="C II.1.2" sheetId="36" r:id="rId13"/>
    <sheet name="C II.2.1" sheetId="25" r:id="rId14"/>
    <sheet name="C II.2.2" sheetId="31" r:id="rId15"/>
    <sheet name="C II.2.3" sheetId="32" r:id="rId16"/>
    <sheet name="C II.4.1" sheetId="37" r:id="rId17"/>
    <sheet name="C II.4.2" sheetId="38" r:id="rId18"/>
    <sheet name="C II.5.1" sheetId="26" r:id="rId19"/>
    <sheet name="C II.5.2" sheetId="27" r:id="rId20"/>
    <sheet name="C II.5.3" sheetId="39" r:id="rId21"/>
    <sheet name="C II.5.4" sheetId="40" r:id="rId22"/>
    <sheet name="C II.5.5" sheetId="28" r:id="rId23"/>
    <sheet name="C II.5.6" sheetId="30" r:id="rId24"/>
    <sheet name="C II.6.1" sheetId="43" r:id="rId25"/>
    <sheet name="C II.7.1" sheetId="29" r:id="rId26"/>
    <sheet name="C II.7.2" sheetId="44" r:id="rId27"/>
    <sheet name="C II.7.3" sheetId="45" r:id="rId28"/>
    <sheet name="C II.8.1" sheetId="46" r:id="rId29"/>
    <sheet name="C II.8.2" sheetId="47" r:id="rId30"/>
    <sheet name="C II.9.1" sheetId="48" r:id="rId31"/>
    <sheet name="C II.9.2" sheetId="49" r:id="rId32"/>
    <sheet name="C II.9.3" sheetId="50" r:id="rId33"/>
    <sheet name="C II.10.1" sheetId="34" r:id="rId34"/>
    <sheet name="C II.11.1" sheetId="97" r:id="rId35"/>
    <sheet name="C II.11.2" sheetId="98" r:id="rId36"/>
    <sheet name="C II.11.3" sheetId="99" r:id="rId37"/>
    <sheet name="C II.11.4" sheetId="100" r:id="rId38"/>
    <sheet name="C II.11.5" sheetId="101" r:id="rId39"/>
    <sheet name="C II.11.6" sheetId="102" r:id="rId40"/>
    <sheet name="C II.11.7" sheetId="103" r:id="rId41"/>
    <sheet name="C II.11.8" sheetId="104" r:id="rId42"/>
    <sheet name="C II.11.9" sheetId="105" r:id="rId43"/>
    <sheet name="C A.I.1" sheetId="79" r:id="rId44"/>
    <sheet name="C A.I.2" sheetId="82" r:id="rId45"/>
    <sheet name="C A.I.3" sheetId="80" r:id="rId46"/>
    <sheet name="C A.I.4" sheetId="81" r:id="rId47"/>
    <sheet name="C A.II.1" sheetId="15" r:id="rId48"/>
    <sheet name="C A.II.2" sheetId="2" r:id="rId49"/>
    <sheet name="C A.II.3" sheetId="3" r:id="rId50"/>
    <sheet name="C A.II.4" sheetId="4" r:id="rId51"/>
    <sheet name="C A.II.5" sheetId="5" r:id="rId52"/>
    <sheet name="C A.II.6" sheetId="6" r:id="rId53"/>
    <sheet name="C A.II.7" sheetId="16" r:id="rId54"/>
    <sheet name="C A.II.8" sheetId="17" r:id="rId55"/>
    <sheet name="C A.II.9" sheetId="18" r:id="rId56"/>
    <sheet name="C A.II.10" sheetId="19" r:id="rId57"/>
    <sheet name="C A.II.11" sheetId="20" r:id="rId58"/>
    <sheet name="C A.II.12" sheetId="21" r:id="rId59"/>
    <sheet name="C A.II.13" sheetId="22" r:id="rId60"/>
    <sheet name="C A.II.14" sheetId="23" r:id="rId61"/>
    <sheet name="C A.III.1" sheetId="92" r:id="rId62"/>
    <sheet name="C A.III.2" sheetId="93" r:id="rId63"/>
    <sheet name="C A.III.3" sheetId="96" r:id="rId64"/>
    <sheet name="C R.1.1" sheetId="68" r:id="rId65"/>
    <sheet name="C R.1.2" sheetId="75" r:id="rId66"/>
    <sheet name="C R.2.1" sheetId="76" r:id="rId67"/>
    <sheet name="C R.2.2" sheetId="77" r:id="rId68"/>
    <sheet name="C R.2.3" sheetId="78" r:id="rId69"/>
  </sheets>
  <externalReferences>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_0012TC" localSheetId="33">#REF!</definedName>
    <definedName name="_0012TC" localSheetId="14">#REF!</definedName>
    <definedName name="_0012TC" localSheetId="15">#REF!</definedName>
    <definedName name="_0012TC">#REF!</definedName>
    <definedName name="_0106TC" localSheetId="33">#REF!</definedName>
    <definedName name="_0106TC" localSheetId="14">#REF!</definedName>
    <definedName name="_0106TC" localSheetId="15">#REF!</definedName>
    <definedName name="_0106TC">#REF!</definedName>
    <definedName name="_0112TC" localSheetId="14">#REF!</definedName>
    <definedName name="_0112TC" localSheetId="15">#REF!</definedName>
    <definedName name="_0112TC">#REF!</definedName>
    <definedName name="_ftn1" localSheetId="37">'C II.11.4'!$A$13</definedName>
    <definedName name="_ftnref1" localSheetId="37">'C II.11.4'!$H$4</definedName>
    <definedName name="_Hlk35327908" localSheetId="34">'C II.11.1'!$A$31</definedName>
    <definedName name="_Hlk35609165" localSheetId="41">'C II.11.8'!$A$4</definedName>
    <definedName name="a" localSheetId="33">[1]Hoja1!$B$5:$E$63</definedName>
    <definedName name="a">[2]Hoja1!$B$5:$E$63</definedName>
    <definedName name="aaaa">[3]Hoja1!$B$5:$E$63</definedName>
    <definedName name="aaaaa">[3]Hoja1!$B$5:$E$63</definedName>
    <definedName name="Amortizaciones" localSheetId="33">#REF!</definedName>
    <definedName name="Amortizaciones">#REF!</definedName>
    <definedName name="CalcAmort" localSheetId="33">#REF!</definedName>
    <definedName name="CalcAmort">#REF!</definedName>
    <definedName name="Cancel_Prepag" localSheetId="33">[4]Base!$GM$6:$HA$307,[4]Base!$HD$6:$HQ$307</definedName>
    <definedName name="Cancel_Prepag">[5]Base!$GM$6:$HA$307,[5]Base!$HD$6:$HQ$307</definedName>
    <definedName name="Cancelaciones" localSheetId="33">#REF!</definedName>
    <definedName name="Cancelaciones">#REF!</definedName>
    <definedName name="Capitulo" localSheetId="33">[6]Proyeccion!$W$21:$W$156</definedName>
    <definedName name="Capitulo">[7]Proyeccion!$W$21:$W$156</definedName>
    <definedName name="Comisiones" localSheetId="33">#REF!</definedName>
    <definedName name="Comisiones">#REF!</definedName>
    <definedName name="Desembolsos" localSheetId="33">#REF!</definedName>
    <definedName name="Desembolsos">#REF!</definedName>
    <definedName name="Detalle_Prestamos" localSheetId="33">#REF!</definedName>
    <definedName name="Detalle_Prestamos">#REF!</definedName>
    <definedName name="Dext">#REF!</definedName>
    <definedName name="Dext0901">#REF!</definedName>
    <definedName name="Dint">#REF!</definedName>
    <definedName name="Dint0901">#REF!</definedName>
    <definedName name="Intereses">#REF!</definedName>
    <definedName name="lalala">#REF!</definedName>
    <definedName name="Monedas" localSheetId="33">[6]Tasas!$B$54:$B$71</definedName>
    <definedName name="Monedas">[7]Tasas!$B$54:$B$71</definedName>
    <definedName name="Paridades" localSheetId="33">[6]Tasas!$B$54:$C$71</definedName>
    <definedName name="Paridades">[7]Tasas!$B$54:$C$71</definedName>
    <definedName name="ParidFechas" localSheetId="33">#REF!</definedName>
    <definedName name="ParidFechas">#REF!</definedName>
    <definedName name="ParidVigDic2000" localSheetId="33">#REF!</definedName>
    <definedName name="ParidVigDic2000">#REF!</definedName>
    <definedName name="Partidas" localSheetId="33">#REF!</definedName>
    <definedName name="Partidas">#REF!</definedName>
    <definedName name="PartidasCodigos">#REF!</definedName>
    <definedName name="Prepagos">#REF!</definedName>
    <definedName name="Proyección">#REF!</definedName>
    <definedName name="Resumen_Desemb">#REF!</definedName>
    <definedName name="Resumen_Ppto" localSheetId="33">[4]Base!$HR$1:$IL$307,[4]Base!$IO$1:$IU$307</definedName>
    <definedName name="Resumen_Ppto">[5]Base!$HR$1:$IL$307,[5]Base!$IO$1:$IU$307</definedName>
    <definedName name="Resumen_SD" localSheetId="33">#REF!</definedName>
    <definedName name="Resumen_SD">#REF!</definedName>
    <definedName name="Saldos" localSheetId="33">#REF!</definedName>
    <definedName name="Saldos">#REF!</definedName>
    <definedName name="Servicio_Deuda" localSheetId="33">[4]Base!A1:R124,[4]Base!T1:AG124,[4]Base!$FX$6:$GK$307</definedName>
    <definedName name="Servicio_Deuda">[5]Base!A1:R124,[5]Base!T1:AG124,[5]Base!$FX$6:$GK$307</definedName>
    <definedName name="Tasas_Interes" localSheetId="33">[6]Tasas!$B$8:$D$49</definedName>
    <definedName name="Tasas_Interes">[7]Tasas!$B$8:$D$49</definedName>
    <definedName name="TasasProy" localSheetId="33">[8]Tasas!$A$4:$K$65</definedName>
    <definedName name="TasasProy">[9]Tasas!$A$4:$K$65</definedName>
    <definedName name="TasasVig" localSheetId="33">#REF!</definedName>
    <definedName name="TasasVig">#REF!</definedName>
    <definedName name="TasasVigTipos" localSheetId="33">#REF!</definedName>
    <definedName name="TasasVigTipos">#REF!</definedName>
    <definedName name="Tipos_Tasas" localSheetId="33">[6]Tasas!$B$8:$B$49</definedName>
    <definedName name="Tipos_Tasas">[7]Tasas!$B$8:$B$49</definedName>
    <definedName name="Totales" localSheetId="33">#REF!</definedName>
    <definedName name="Tota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92" l="1"/>
  <c r="B8" i="47" l="1"/>
  <c r="B6" i="47"/>
  <c r="B5" i="47" s="1"/>
  <c r="E17" i="32" l="1"/>
  <c r="D17" i="32"/>
  <c r="C17" i="32"/>
  <c r="B17" i="32"/>
  <c r="C12" i="15" l="1"/>
  <c r="B12" i="15"/>
</calcChain>
</file>

<file path=xl/sharedStrings.xml><?xml version="1.0" encoding="utf-8"?>
<sst xmlns="http://schemas.openxmlformats.org/spreadsheetml/2006/main" count="1922" uniqueCount="1142">
  <si>
    <t>Ingresos Cobre Bruto</t>
  </si>
  <si>
    <t>Gobierno Central Presupuestario</t>
  </si>
  <si>
    <t xml:space="preserve">     en miles de US$</t>
  </si>
  <si>
    <t>Gobierno Central Extrapresupuestario</t>
  </si>
  <si>
    <t>Gobierno Central Consolidado</t>
  </si>
  <si>
    <t>Fuente: Dipres.</t>
  </si>
  <si>
    <t>Primer</t>
  </si>
  <si>
    <t>Segundo</t>
  </si>
  <si>
    <t>Tercer</t>
  </si>
  <si>
    <t>Cuarto</t>
  </si>
  <si>
    <t>Trimestre</t>
  </si>
  <si>
    <t>TOTAL GASTOS</t>
  </si>
  <si>
    <t>DE TRANSACCIONES QUE AFECTAN EL PATRIMONIO NETO</t>
  </si>
  <si>
    <t>Personal</t>
  </si>
  <si>
    <t>Bienes y servicios de consumo y producción</t>
  </si>
  <si>
    <t>Intereses</t>
  </si>
  <si>
    <t>Subsidios y donaciones</t>
  </si>
  <si>
    <r>
      <t>Prestaciones previsionales</t>
    </r>
    <r>
      <rPr>
        <vertAlign val="superscript"/>
        <sz val="10"/>
        <rFont val="Calibri"/>
        <family val="2"/>
        <scheme val="minor"/>
      </rPr>
      <t xml:space="preserve"> (1)</t>
    </r>
  </si>
  <si>
    <t>Otros</t>
  </si>
  <si>
    <t>DE TRANSACCIONES EN ACTIVOS NO FINANCIEROS</t>
  </si>
  <si>
    <t>Inversión</t>
  </si>
  <si>
    <t>Transferencias de capital</t>
  </si>
  <si>
    <t>Ejecución</t>
  </si>
  <si>
    <t>Ejecución -</t>
  </si>
  <si>
    <t>Presupuesto</t>
  </si>
  <si>
    <r>
      <t xml:space="preserve">Prestaciones previsionales </t>
    </r>
    <r>
      <rPr>
        <vertAlign val="superscript"/>
        <sz val="10"/>
        <rFont val="Calibri"/>
        <family val="2"/>
        <scheme val="minor"/>
      </rPr>
      <t>(1)</t>
    </r>
  </si>
  <si>
    <t>Presupuestario</t>
  </si>
  <si>
    <t>Extrapresupuestario</t>
  </si>
  <si>
    <t>Consolidado</t>
  </si>
  <si>
    <t>TOTAL INGRESOS</t>
  </si>
  <si>
    <t>De transacciones que afectan el patrimonio neto</t>
  </si>
  <si>
    <t xml:space="preserve"> I.   Tributarios</t>
  </si>
  <si>
    <t xml:space="preserve"> II.  Cobre bruto</t>
  </si>
  <si>
    <t xml:space="preserve"> III. Otros</t>
  </si>
  <si>
    <t>De transacciones en activos no financieros</t>
  </si>
  <si>
    <t>PRESTAMO NETO / ENDEUDAMIENTO NETO</t>
  </si>
  <si>
    <t>Gobierno Central Presupuestario, Extrapresupuestario y Total</t>
  </si>
  <si>
    <t>GOBIERNO CENTRAL PRESUPUESTARIO</t>
  </si>
  <si>
    <t>TRANSACCIONES QUE AFECTAN EL PATRIMONIO NETO</t>
  </si>
  <si>
    <t xml:space="preserve">    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</si>
  <si>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</si>
  <si>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</si>
  <si>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</si>
  <si>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</si>
  <si>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</si>
  <si>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</si>
  <si>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</si>
  <si>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GASTOS</t>
  </si>
  <si>
    <t xml:space="preserve">         Personal</t>
  </si>
  <si>
    <t xml:space="preserve">         Bienes y Servicios de Consumo y Producción</t>
  </si>
  <si>
    <t xml:space="preserve">         Intereses de la Deuda</t>
  </si>
  <si>
    <t xml:space="preserve">         Subsidios y Donaciones</t>
  </si>
  <si>
    <t xml:space="preserve">         Prestaciones Previsionales</t>
  </si>
  <si>
    <t xml:space="preserve">         Otros </t>
  </si>
  <si>
    <t>RESULTADO OPERATIVO BRUTO PRESUPUESTARIO</t>
  </si>
  <si>
    <t>ADQUISICION NETA DE ACTIVOS NO  FINANCIEROS</t>
  </si>
  <si>
    <t xml:space="preserve">       Venta de Activos Físicos</t>
  </si>
  <si>
    <t xml:space="preserve">        Inversión </t>
  </si>
  <si>
    <t xml:space="preserve">        Transferencias de Capital </t>
  </si>
  <si>
    <t>PRESTAMO NETO/ENDEUDAMIENTO NETO PRESUPUESTARIO</t>
  </si>
  <si>
    <t>GOBIERNO CENTRAL EXTRAPRESUPUESTARIO</t>
  </si>
  <si>
    <t xml:space="preserve">    Fondos Estabilización Precios de Combustibles</t>
  </si>
  <si>
    <t xml:space="preserve">    Ley N° 13.196</t>
  </si>
  <si>
    <t xml:space="preserve">          Ingresos Ley 13.196 </t>
  </si>
  <si>
    <t xml:space="preserve">          Gastos</t>
  </si>
  <si>
    <t xml:space="preserve">    Intereses Devengados Bono de Reconocimiento</t>
  </si>
  <si>
    <t>ADQUISICIÓN NETA DE ACTIVOS NO FINANCIEROS</t>
  </si>
  <si>
    <t>PRESTAMO NETO/ENDEUDAMIENTO NETO EXTRAPRES</t>
  </si>
  <si>
    <t>PRÉSTAMO NETO/ENDEUDAM NETO (PRESUPUESTARIO+EXTRAPRESUPUESTARIO)</t>
  </si>
  <si>
    <t>A. EN MONEDA EXTRANJERA</t>
  </si>
  <si>
    <t>Millones de dólares</t>
  </si>
  <si>
    <t>Fondo de Reserva de Pensiones</t>
  </si>
  <si>
    <t xml:space="preserve">    Aportes</t>
  </si>
  <si>
    <r>
      <t xml:space="preserve">    Variación Valor Mercado</t>
    </r>
    <r>
      <rPr>
        <vertAlign val="superscript"/>
        <sz val="10"/>
        <rFont val="Calibri"/>
        <family val="2"/>
        <scheme val="minor"/>
      </rPr>
      <t>(1)</t>
    </r>
  </si>
  <si>
    <r>
      <t xml:space="preserve">    Retiros</t>
    </r>
    <r>
      <rPr>
        <vertAlign val="superscript"/>
        <sz val="10"/>
        <rFont val="Calibri"/>
        <family val="2"/>
        <scheme val="minor"/>
      </rPr>
      <t>(2)</t>
    </r>
  </si>
  <si>
    <t>Saldo al 31 de diciembre</t>
  </si>
  <si>
    <t>Fondo de Estabilización Económica y Social</t>
  </si>
  <si>
    <t>Fondo de Estabilización de Precios del Petróleo</t>
  </si>
  <si>
    <t xml:space="preserve">    Depósitos</t>
  </si>
  <si>
    <t xml:space="preserve">    Aplicación</t>
  </si>
  <si>
    <t>Fondo de Estabilización de Precios de Combustibles Derivados del Petróleo</t>
  </si>
  <si>
    <t>Fondo para la Educación</t>
  </si>
  <si>
    <t>B. EN MONEDA NACIONAL</t>
  </si>
  <si>
    <t>Millones de pesos</t>
  </si>
  <si>
    <r>
      <t xml:space="preserve">Fondo de Infraestructura </t>
    </r>
    <r>
      <rPr>
        <b/>
        <vertAlign val="superscript"/>
        <sz val="10"/>
        <rFont val="Calibri"/>
        <family val="2"/>
        <scheme val="minor"/>
      </rPr>
      <t>(3)</t>
    </r>
  </si>
  <si>
    <t xml:space="preserve">    Intereses Capitalizados</t>
  </si>
  <si>
    <t xml:space="preserve">    Retiros</t>
  </si>
  <si>
    <t xml:space="preserve">    Conversión de Monedas</t>
  </si>
  <si>
    <t>Fondo de Reconstrucción</t>
  </si>
  <si>
    <t>Fondo para Diagnósticos y Tratamientos de Alto Costo</t>
  </si>
  <si>
    <t>(1) Considera los intereses devengados y las ganancias (o pérdidas) de capital.</t>
  </si>
  <si>
    <t>(2) Considera los pagos por concepto de administración, custodia y otros como los retiros efectivos de recursos.</t>
  </si>
  <si>
    <t>Ejecución Presupuestaria Consolidada</t>
  </si>
  <si>
    <t>(millones de pesos de cada año)</t>
  </si>
  <si>
    <t>1. Impuestos a la Renta</t>
  </si>
  <si>
    <t xml:space="preserve">    Declaración Anual</t>
  </si>
  <si>
    <t xml:space="preserve">       Impuestos</t>
  </si>
  <si>
    <t xml:space="preserve">       Sistemas de Pago</t>
  </si>
  <si>
    <t xml:space="preserve">    Declaración y Pago Mensual</t>
  </si>
  <si>
    <t xml:space="preserve">    Pagos Provisionales Mensuales</t>
  </si>
  <si>
    <t>2. Impuesto al Valor Agregado</t>
  </si>
  <si>
    <t xml:space="preserve">    I.V.A. Declarado</t>
  </si>
  <si>
    <t xml:space="preserve">    Crédito Especial Empresas Constructoras</t>
  </si>
  <si>
    <t xml:space="preserve">    Devoluciones</t>
  </si>
  <si>
    <t>3. Impuestos a Productos Especificos</t>
  </si>
  <si>
    <t xml:space="preserve">    Tabacos, Cigarros y Cigarrillos</t>
  </si>
  <si>
    <t xml:space="preserve">    Combustibles</t>
  </si>
  <si>
    <t xml:space="preserve">    Derechos de Extracción de Pesca</t>
  </si>
  <si>
    <t>4. Impuestos a los Actos Jurídicos</t>
  </si>
  <si>
    <t>5. Impuestos al Comercio Exterior</t>
  </si>
  <si>
    <t>6. Otros</t>
  </si>
  <si>
    <t xml:space="preserve">    Fluctuación Deudores más Diferencias Pendientes</t>
  </si>
  <si>
    <t xml:space="preserve">    Otros</t>
  </si>
  <si>
    <t>INGRESOS NETOS POR IMPUESTOS</t>
  </si>
  <si>
    <t>Ingresos por Impuestos</t>
  </si>
  <si>
    <t>Ejecución Presupuestaria sin Mineras Privadas Consolidadas</t>
  </si>
  <si>
    <t>Ejecución Presupuestaria Mineras Privadas Consolidadas</t>
  </si>
  <si>
    <t>(miles de dólares)</t>
  </si>
  <si>
    <t>Ley de Presupuestos</t>
  </si>
  <si>
    <t>Proyección</t>
  </si>
  <si>
    <t>Gobierno Central Total</t>
  </si>
  <si>
    <t>Ingresos Tributarios GMP10 moneda nacional y extranjera</t>
  </si>
  <si>
    <t>Declaración anual de Renta</t>
  </si>
  <si>
    <t>Declaración y pago mensual</t>
  </si>
  <si>
    <t>Pagos Provisionales Mensuales</t>
  </si>
  <si>
    <t>Impuesto Adicional Retenido</t>
  </si>
  <si>
    <t>Total pagos por impuesto a la Renta</t>
  </si>
  <si>
    <t>INGRESOS</t>
  </si>
  <si>
    <t>GASTOS</t>
  </si>
  <si>
    <t xml:space="preserve">    Personal</t>
  </si>
  <si>
    <t xml:space="preserve">    Bienes y servicios de consumo y producción</t>
  </si>
  <si>
    <t xml:space="preserve">    Intereses </t>
  </si>
  <si>
    <t xml:space="preserve">    Subsidios y donaciones</t>
  </si>
  <si>
    <t xml:space="preserve">    Prestaciones previsionales</t>
  </si>
  <si>
    <t>ADQUISICION NETA DE ACTIVOS NO FINANCIEROS</t>
  </si>
  <si>
    <t xml:space="preserve">    Venta de activos físicos</t>
  </si>
  <si>
    <t xml:space="preserve">    Inversión</t>
  </si>
  <si>
    <t xml:space="preserve">    Transferencias de capital</t>
  </si>
  <si>
    <t>Fondos de Estabilización Precios de Combustibles</t>
  </si>
  <si>
    <t>Ley N° 13.196</t>
  </si>
  <si>
    <t xml:space="preserve">   Ingresos Ley N° 13.196</t>
  </si>
  <si>
    <t xml:space="preserve">   Ingresos Intereses Ley</t>
  </si>
  <si>
    <t xml:space="preserve">   Gastos</t>
  </si>
  <si>
    <t>Intereses Devengados Bono de Reconocimiento</t>
  </si>
  <si>
    <t>RESULTADO OPERATIVO BRUTO EXTRAPRESUPUESTARIO</t>
  </si>
  <si>
    <t>PRESTAMO NETO/ENDEUDAMIENTO NETO EXTRAPRESUPUESTARIO</t>
  </si>
  <si>
    <t>GOBIERNO CENTRAL TOTAL</t>
  </si>
  <si>
    <t>PRESTAMO NETO/ENDEUDAMIENTO NETO (TOTAL)</t>
  </si>
  <si>
    <t>Efectivo 2018</t>
  </si>
  <si>
    <t>Presupuesto 2019</t>
  </si>
  <si>
    <t>Efectivo 2019</t>
  </si>
  <si>
    <t xml:space="preserve">     en millones de $ de 2019</t>
  </si>
  <si>
    <t>(millones de pesos 2019)</t>
  </si>
  <si>
    <t>Proyección de Ingresos Cobre bruto 2020</t>
  </si>
  <si>
    <t>Ley de Presupuestos 2020</t>
  </si>
  <si>
    <t>Proyección 2020</t>
  </si>
  <si>
    <t>Estado de Operaciones del Gobierno 2020</t>
  </si>
  <si>
    <t>(millones de pesos de 2020 y % del PIB)</t>
  </si>
  <si>
    <t>Gastos Gobierno Central Total Ejecución Trimestral de Gastos 2019</t>
  </si>
  <si>
    <t>(% variación real anual)</t>
  </si>
  <si>
    <t>(1) Estas cifras consideran el efecto del Bono Electrónico Fonasa.</t>
  </si>
  <si>
    <t>Gastos Gobierno Central Consolidado 2018 y 2019</t>
  </si>
  <si>
    <t>(millones de pesos de 2019)</t>
  </si>
  <si>
    <t>(1) Presupuesto 2019 incluye MM$279.166 correspondientes a Bono Electrónico Fonasa, lo que permite hacer comparación con la cifra de Ejecución 2019, que incluye un ajuste equivalente.</t>
  </si>
  <si>
    <t>(MM$ de 2019)</t>
  </si>
  <si>
    <t>2018 - 2019</t>
  </si>
  <si>
    <t>Var. % real</t>
  </si>
  <si>
    <t>Consolidado 2018</t>
  </si>
  <si>
    <t>% del PIB</t>
  </si>
  <si>
    <t>millones de pesos 2019</t>
  </si>
  <si>
    <t>Cuadro A.II.1</t>
  </si>
  <si>
    <t>Cuadro A.II.2</t>
  </si>
  <si>
    <t>Cuadro A.II.3</t>
  </si>
  <si>
    <t>Cuadro A.II.4</t>
  </si>
  <si>
    <r>
      <t>Balance del Gobierno Central Presupuestario, Extrapresupuestario y Consolidado 2019 y Consolidado 2018</t>
    </r>
    <r>
      <rPr>
        <b/>
        <vertAlign val="superscript"/>
        <sz val="10"/>
        <rFont val="Calibri"/>
        <family val="2"/>
        <scheme val="minor"/>
      </rPr>
      <t>(1)</t>
    </r>
  </si>
  <si>
    <t>(1) Estas cifras consideran, tanto en ingresos como en gastos, el efecto del Bono Electrónico Fonasa.</t>
  </si>
  <si>
    <t>Cuadro A.II.5</t>
  </si>
  <si>
    <t>Estado de Operaciones de Gobierno: 2018 - 2019</t>
  </si>
  <si>
    <t>(millones de pesos 2019 y % del PIB)</t>
  </si>
  <si>
    <t>Cuadro A.II.6</t>
  </si>
  <si>
    <t>Fondos Especiales (2011-2019)</t>
  </si>
  <si>
    <t>moneda nacional + moneda extranjera</t>
  </si>
  <si>
    <t>(millones de dólares y pesos, según corresponda)</t>
  </si>
  <si>
    <t>Cuadro A.II.7</t>
  </si>
  <si>
    <t>Cuadro A.II.8</t>
  </si>
  <si>
    <t>Cuadro A.II.9</t>
  </si>
  <si>
    <t>Cuadro A.II.10</t>
  </si>
  <si>
    <t>Cuadro A.II.11</t>
  </si>
  <si>
    <t>Cuadro A.II.12</t>
  </si>
  <si>
    <t>Cuadro A.II.13</t>
  </si>
  <si>
    <t>Cuadro A.II.14</t>
  </si>
  <si>
    <t>millones de pesos 2020</t>
  </si>
  <si>
    <t>-</t>
  </si>
  <si>
    <t>Ingresos tributarios netos</t>
  </si>
  <si>
    <t xml:space="preserve">       Ingresos tributarios mineros </t>
  </si>
  <si>
    <t xml:space="preserve">       Ingresos tributarios resto de contribuyentes</t>
  </si>
  <si>
    <t>Cobre bruto</t>
  </si>
  <si>
    <t>Imposiciones previsionales</t>
  </si>
  <si>
    <t>Donaciones (Transferencias)</t>
  </si>
  <si>
    <t>Rentas de la propiedad</t>
  </si>
  <si>
    <t>Ingresos de operación</t>
  </si>
  <si>
    <t>Venta de activos físicos</t>
  </si>
  <si>
    <t>(% de variación real anual)</t>
  </si>
  <si>
    <r>
      <t>Prestaciones previsionales</t>
    </r>
    <r>
      <rPr>
        <vertAlign val="superscript"/>
        <sz val="10"/>
        <color rgb="FF000000"/>
        <rFont val="Calibri"/>
        <family val="2"/>
      </rPr>
      <t xml:space="preserve"> (1)</t>
    </r>
  </si>
  <si>
    <t>(1) Estas cifras consideran el efecto del bono electrónico Fonasa.</t>
  </si>
  <si>
    <t>2018-2019</t>
  </si>
  <si>
    <t>PRESTAMO NETO / ENDEUDAMIENTO NETO (% del PIB)</t>
  </si>
  <si>
    <r>
      <rPr>
        <b/>
        <sz val="10"/>
        <color rgb="FF000000"/>
        <rFont val="Calibri"/>
        <family val="2"/>
      </rPr>
      <t xml:space="preserve">-2,0 </t>
    </r>
    <r>
      <rPr>
        <b/>
        <vertAlign val="superscript"/>
        <sz val="10"/>
        <color rgb="FF000000"/>
        <rFont val="Calibri"/>
        <family val="2"/>
      </rPr>
      <t>(2)</t>
    </r>
  </si>
  <si>
    <t>(1) Estas cifras consideran, tanto en ingresos como en gastos, el efecto del bono electrónico Fonasa.</t>
  </si>
  <si>
    <t>Var. Real anual (%)</t>
  </si>
  <si>
    <t>Gasto Presupuestario</t>
  </si>
  <si>
    <t>Gasto Extrapresupuestario</t>
  </si>
  <si>
    <t>Gasto Total</t>
  </si>
  <si>
    <t>Ingresos tributarios 2018 y 2019</t>
  </si>
  <si>
    <t>(millones de pesos de 2019 y % de variación real)</t>
  </si>
  <si>
    <t>Ejecución 2018</t>
  </si>
  <si>
    <t>Ejecución 2019</t>
  </si>
  <si>
    <t>Variación Real (%)            2019-2018</t>
  </si>
  <si>
    <t xml:space="preserve">     Declaración Anual</t>
  </si>
  <si>
    <t xml:space="preserve">     Declaración y Pago Mensual </t>
  </si>
  <si>
    <t xml:space="preserve">     Pagos Provisionales Mensuales</t>
  </si>
  <si>
    <t>3. Impuestos a Productos Específicos</t>
  </si>
  <si>
    <t xml:space="preserve">     Tabacos, Cigarros y Cigarrillos</t>
  </si>
  <si>
    <t xml:space="preserve">     Combustibles</t>
  </si>
  <si>
    <t xml:space="preserve">     Derechos de Extracción Ley de Pesca</t>
  </si>
  <si>
    <t>4. Impuestos a los Actos Juridicos</t>
  </si>
  <si>
    <t/>
  </si>
  <si>
    <t>Otros ingresos</t>
  </si>
  <si>
    <t xml:space="preserve">Clasificación Funcional de Erogaciones del Gobierno Central Total </t>
  </si>
  <si>
    <t>Variación promedio anual período 2000-2019</t>
  </si>
  <si>
    <t>GASTO TOTAL</t>
  </si>
  <si>
    <t>Servicios Públicos Generales</t>
  </si>
  <si>
    <t>Organismos Ejecutivos y Legislativos, Asuntos Financieros y Fiscales, Asuntos Exteriores</t>
  </si>
  <si>
    <t>Ayuda Económica Exterior</t>
  </si>
  <si>
    <t>--</t>
  </si>
  <si>
    <t>Servicios Generales</t>
  </si>
  <si>
    <t>Investigación Básica</t>
  </si>
  <si>
    <t>Servicios Públicos Generales n.e.p.</t>
  </si>
  <si>
    <t>Transacciones de la Deuda Pública</t>
  </si>
  <si>
    <t>Defensa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</si>
  <si>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</si>
  <si>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</si>
  <si>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</si>
  <si>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</si>
  <si>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</si>
  <si>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</si>
  <si>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</si>
  <si>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</si>
  <si>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</si>
  <si>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</si>
  <si>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</si>
  <si>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</si>
  <si>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</si>
  <si>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</si>
  <si>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</si>
  <si>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</si>
  <si>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</si>
  <si>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</si>
  <si>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</si>
  <si>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</si>
  <si>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</si>
  <si>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</si>
  <si>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</si>
  <si>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</si>
  <si>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</si>
  <si>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</si>
  <si>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</si>
  <si>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Salud</t>
  </si>
  <si>
    <t>Productos, Útiles y Equipos Médicos</t>
  </si>
  <si>
    <t>Servicios para Pacientes Externos</t>
  </si>
  <si>
    <t>Servicios Hospitalarios</t>
  </si>
  <si>
    <t>Servicios de Salud Pública</t>
  </si>
  <si>
    <t>Salud n.e.p.</t>
  </si>
  <si>
    <t>Actividades Recreativas, Cultura y Religión</t>
  </si>
  <si>
    <t>Servicios Recreativos y Deportivos</t>
  </si>
  <si>
    <t>Servicios Culturales</t>
  </si>
  <si>
    <t>Educación</t>
  </si>
  <si>
    <t>Enseñanza Preescolar, Primaria y Secundaria</t>
  </si>
  <si>
    <t>Enseñanza Terciaria</t>
  </si>
  <si>
    <t>Enseñanza no atribuible a ningun nivel</t>
  </si>
  <si>
    <t>Servicios Auxiliares de la Educación</t>
  </si>
  <si>
    <t>Enseñanza n.e.p.</t>
  </si>
  <si>
    <t>Protección Social</t>
  </si>
  <si>
    <t>Enfermedad e Incapacidad</t>
  </si>
  <si>
    <t>Edad Avanzada</t>
  </si>
  <si>
    <t>Familia e Hijos</t>
  </si>
  <si>
    <t>Desempleo</t>
  </si>
  <si>
    <t>Vivienda</t>
  </si>
  <si>
    <t>Exclusión Social</t>
  </si>
  <si>
    <t>Investigación y Desarrollo relacionados con Protección social</t>
  </si>
  <si>
    <t>Protección Social n.e.p</t>
  </si>
  <si>
    <t>Gasto en Funciones Sociales</t>
  </si>
  <si>
    <t>Crecimiento Real Gasto en Funciones Sociales 2018-2019</t>
  </si>
  <si>
    <t>Crecimiento Real Gasto del Gobierno Central Total Consolidado 2018-2019</t>
  </si>
  <si>
    <t>Cuadro II.10.1</t>
  </si>
  <si>
    <t>(millones de pesos de 2019, porcentaje de gasto total y variación promedio anual)</t>
  </si>
  <si>
    <t>MM$ 2019</t>
  </si>
  <si>
    <t>% gasto total</t>
  </si>
  <si>
    <t>Proyección de ingresos Gobierno Central Total 2020</t>
  </si>
  <si>
    <t>(millones de pesos 2020, % del PIB y % de variación real) </t>
  </si>
  <si>
    <t>Proyección enero</t>
  </si>
  <si>
    <t>Proyección abril</t>
  </si>
  <si>
    <t>Diferencia proyección abril - proyección enero</t>
  </si>
  <si>
    <t>(1)</t>
  </si>
  <si>
    <t>(2)</t>
  </si>
  <si>
    <t>(3) = (2) - (1)</t>
  </si>
  <si>
    <t>(MM$)</t>
  </si>
  <si>
    <t>Var. real anual (%)</t>
  </si>
  <si>
    <t>(% del PIB)</t>
  </si>
  <si>
    <t>TRANSACCIONES QUE AFECTAN EL PATRIMONIO NETO </t>
  </si>
  <si>
    <t>Ingresos tributarios netos </t>
  </si>
  <si>
    <t>Cobre bruto </t>
  </si>
  <si>
    <t>Imposiciones previsionales </t>
  </si>
  <si>
    <t>Donaciones </t>
  </si>
  <si>
    <t>Rentas de la propiedad </t>
  </si>
  <si>
    <t>Ingresos de operación </t>
  </si>
  <si>
    <t>Otros ingresos </t>
  </si>
  <si>
    <t>TRANSACCIONES EN ACTIVOS NO FINANCIEROS</t>
  </si>
  <si>
    <t>Venta de activos físicos </t>
  </si>
  <si>
    <t>TOTAL</t>
  </si>
  <si>
    <t>Fuente: Dipres. </t>
  </si>
  <si>
    <t>(millones de pesos 2020 y % de variación real) </t>
  </si>
  <si>
    <t>  </t>
  </si>
  <si>
    <t xml:space="preserve">   Minería privada</t>
  </si>
  <si>
    <t xml:space="preserve">   Resto de contribuyentes </t>
  </si>
  <si>
    <t xml:space="preserve">    Derechos de Extracción Ley de Pesca</t>
  </si>
  <si>
    <t>Ingresos netos por impuestos</t>
  </si>
  <si>
    <t>Parámetros de referencia del Balance Cíclicamente Ajustado 2020</t>
  </si>
  <si>
    <t>    PIB Tendencial (% de variación real) </t>
  </si>
  <si>
    <t>    Brecha PIB (%) </t>
  </si>
  <si>
    <t>    Precio de referencia (US$c2020/lb) </t>
  </si>
  <si>
    <t>    Ventas Codelco (MTFM) </t>
  </si>
  <si>
    <t>    Producción GMP10 (MTFM) </t>
  </si>
  <si>
    <t>Nota: Corresponde a los parámetros del Comité del PIB Tendencial y del Comité Consultivo del Precio de Referencia del Cobre reunidos con ocasión de la elaboración del Presupuesto del año respectivo. En el caso del PIB tendendical para 2020 y la brecha respectiva, considera la consulta extraordinaria realizada en noviembre 2019.</t>
  </si>
  <si>
    <t>Cuadro I.4.2</t>
  </si>
  <si>
    <t>Proyección de ingresos cíclicamente ajustados Gobierno Central Total 2020</t>
  </si>
  <si>
    <t>(millones de pesos 2020, % del PIB y % de variación real anual)</t>
  </si>
  <si>
    <t>Diferencia c/r enero</t>
  </si>
  <si>
    <t>Var. % Proy. abril/Proy. enero</t>
  </si>
  <si>
    <t>Total Ingresos</t>
  </si>
  <si>
    <t>Ingresos Tributarios Netos</t>
  </si>
  <si>
    <t xml:space="preserve">       Tributación Minería Privada</t>
  </si>
  <si>
    <t xml:space="preserve">       Tributación Resto de Contribuyentes    </t>
  </si>
  <si>
    <t>Imposiciones Previsionales Salud</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</si>
  <si>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</si>
  <si>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I.5.1</t>
  </si>
  <si>
    <t>Gasto del Gobierno Central Total 2020</t>
  </si>
  <si>
    <t>(millones de pesos de 2020 y % de variación real anual)</t>
  </si>
  <si>
    <t>Millones de pesos de 2020</t>
  </si>
  <si>
    <t>% de var. 2020/ Ley Inicial 2020</t>
  </si>
  <si>
    <t>Incrementos para atender Emergencia Sanitaria por Covid-19 y otros</t>
  </si>
  <si>
    <t>Medidas Económicas para proteger a las familias de Chile por el impacto del Covid-19</t>
  </si>
  <si>
    <t>2% constitucional para gastos de emergencia sanitaria</t>
  </si>
  <si>
    <t>Bono Covid-19</t>
  </si>
  <si>
    <t>Fondo Solidario para enfrentar la crisis a través de Municipios</t>
  </si>
  <si>
    <t>Fondo apoyo para independientes</t>
  </si>
  <si>
    <t>(3)</t>
  </si>
  <si>
    <t>Ajustes para financimaneto de mayor gasto por Emergencia Sanitaria</t>
  </si>
  <si>
    <t>Ajuste marzo</t>
  </si>
  <si>
    <t>Ajuste abril</t>
  </si>
  <si>
    <t>(1) Supone inflación y dólar del IFP de Enero: 3,1% y 750</t>
  </si>
  <si>
    <t>(2) Ajuste de tipo de cambio en la base y mayor gasto en intereses.</t>
  </si>
  <si>
    <t>Fuente: Dipres</t>
  </si>
  <si>
    <t>Balance del Gobierno Central Total 2020</t>
  </si>
  <si>
    <t>(millones de pesos de 2020 y % del PIB) </t>
  </si>
  <si>
    <t>Total Ingresos Efectivos</t>
  </si>
  <si>
    <t>Total Ingresos Cíclicamente Ajustados</t>
  </si>
  <si>
    <t>Total Gastos</t>
  </si>
  <si>
    <t>(1) - (3)</t>
  </si>
  <si>
    <t>Balance Efectivo</t>
  </si>
  <si>
    <t>(2) - (3)</t>
  </si>
  <si>
    <t>Balance Cíclicamente Ajustado</t>
  </si>
  <si>
    <t>País</t>
  </si>
  <si>
    <t>Australia</t>
  </si>
  <si>
    <t>Canadá</t>
  </si>
  <si>
    <t>EE.UU.</t>
  </si>
  <si>
    <t>Ecuador</t>
  </si>
  <si>
    <t>España</t>
  </si>
  <si>
    <t>Chile</t>
  </si>
  <si>
    <t>China</t>
  </si>
  <si>
    <t>Reino Unido</t>
  </si>
  <si>
    <t>Francia</t>
  </si>
  <si>
    <t>Italia</t>
  </si>
  <si>
    <t>Perú</t>
  </si>
  <si>
    <t>Suiza</t>
  </si>
  <si>
    <t>Japón</t>
  </si>
  <si>
    <t>Nueva Zelanda</t>
  </si>
  <si>
    <t>Corea del Sur</t>
  </si>
  <si>
    <t>Rusia</t>
  </si>
  <si>
    <t>Turquía</t>
  </si>
  <si>
    <r>
      <t>Cuadro I.3.1</t>
    </r>
    <r>
      <rPr>
        <sz val="10"/>
        <rFont val="Calibri"/>
        <family val="2"/>
        <scheme val="minor"/>
      </rPr>
      <t> </t>
    </r>
  </si>
  <si>
    <r>
      <t>moneda nacional + moneda extranjera</t>
    </r>
    <r>
      <rPr>
        <sz val="10"/>
        <rFont val="Calibri"/>
        <family val="2"/>
        <scheme val="minor"/>
      </rPr>
      <t> </t>
    </r>
  </si>
  <si>
    <r>
      <t> </t>
    </r>
    <r>
      <rPr>
        <sz val="10"/>
        <rFont val="Calibri"/>
        <family val="2"/>
        <scheme val="minor"/>
      </rPr>
      <t> </t>
    </r>
  </si>
  <si>
    <r>
      <t>      Tributación minería privada</t>
    </r>
    <r>
      <rPr>
        <sz val="10"/>
        <rFont val="Calibri"/>
        <family val="2"/>
        <scheme val="minor"/>
      </rPr>
      <t> </t>
    </r>
  </si>
  <si>
    <r>
      <t>      Tributación resto contribuyentes</t>
    </r>
    <r>
      <rPr>
        <sz val="10"/>
        <rFont val="Calibri"/>
        <family val="2"/>
        <scheme val="minor"/>
      </rPr>
      <t> </t>
    </r>
  </si>
  <si>
    <r>
      <t>Cuadro I.3.2</t>
    </r>
    <r>
      <rPr>
        <sz val="10"/>
        <rFont val="Calibri"/>
        <family val="2"/>
        <scheme val="minor"/>
      </rPr>
      <t> </t>
    </r>
  </si>
  <si>
    <r>
      <t>Proyección de ingresos tributarios netos 2020</t>
    </r>
    <r>
      <rPr>
        <sz val="10"/>
        <rFont val="Calibri"/>
        <family val="2"/>
        <scheme val="minor"/>
      </rPr>
      <t> </t>
    </r>
  </si>
  <si>
    <r>
      <t>Cuadro I.4.1</t>
    </r>
    <r>
      <rPr>
        <sz val="10"/>
        <rFont val="Calibri"/>
        <family val="2"/>
        <scheme val="minor"/>
      </rPr>
      <t> </t>
    </r>
  </si>
  <si>
    <r>
      <t>PIB </t>
    </r>
    <r>
      <rPr>
        <sz val="10"/>
        <rFont val="Calibri"/>
        <family val="2"/>
        <scheme val="minor"/>
      </rPr>
      <t> </t>
    </r>
  </si>
  <si>
    <r>
      <t>Cobre</t>
    </r>
    <r>
      <rPr>
        <sz val="10"/>
        <rFont val="Calibri"/>
        <family val="2"/>
        <scheme val="minor"/>
      </rPr>
      <t> </t>
    </r>
  </si>
  <si>
    <r>
      <t>Otros Ingresos</t>
    </r>
    <r>
      <rPr>
        <vertAlign val="superscript"/>
        <sz val="10"/>
        <rFont val="Calibri"/>
        <family val="2"/>
      </rPr>
      <t>(1)</t>
    </r>
  </si>
  <si>
    <r>
      <t> </t>
    </r>
    <r>
      <rPr>
        <sz val="10"/>
        <color rgb="FF000000"/>
        <rFont val="Calibri"/>
        <family val="2"/>
        <scheme val="minor"/>
      </rPr>
      <t> </t>
    </r>
  </si>
  <si>
    <r>
      <t>Cuadro I.5.2</t>
    </r>
    <r>
      <rPr>
        <sz val="10"/>
        <rFont val="Calibri"/>
        <family val="2"/>
        <scheme val="minor"/>
      </rPr>
      <t> </t>
    </r>
  </si>
  <si>
    <t>Cuadro II.2.3</t>
  </si>
  <si>
    <t>Cuadro II.2.2</t>
  </si>
  <si>
    <t>Cuadro II.2.1</t>
  </si>
  <si>
    <t>(1) Presupuesto 2019 incluye MM$279.166 correspondientes a Bono Electrónico FONASA, lo que permite hacer comparación con la cifra de Ejecución 2019, que incluye un ajuste equivalente.</t>
  </si>
  <si>
    <r>
      <t>Otros ingresos</t>
    </r>
    <r>
      <rPr>
        <vertAlign val="superscript"/>
        <sz val="10"/>
        <color rgb="FF000000"/>
        <rFont val="Calibri"/>
        <family val="2"/>
      </rPr>
      <t>(1)</t>
    </r>
  </si>
  <si>
    <t>Donaciones</t>
  </si>
  <si>
    <t xml:space="preserve">(millones de pesos de 2019 y % variación real) </t>
  </si>
  <si>
    <t>Ejecución 2019 -</t>
  </si>
  <si>
    <t>Variación real (%)</t>
  </si>
  <si>
    <t>2019 - 2018</t>
  </si>
  <si>
    <t>(% variación real)</t>
  </si>
  <si>
    <t>Ingresos Gobierno Central Total</t>
  </si>
  <si>
    <t>Ejecución Trimestral de Ingresos 2019</t>
  </si>
  <si>
    <t>Ingresos Gobierno Central Total 2018 y 2019</t>
  </si>
  <si>
    <t>Gastos Gobierno Central Total 2018 y 2019</t>
  </si>
  <si>
    <t>Var. real %</t>
  </si>
  <si>
    <r>
      <t>Prestaciones previsionales</t>
    </r>
    <r>
      <rPr>
        <vertAlign val="superscript"/>
        <sz val="10"/>
        <color rgb="FF000000"/>
        <rFont val="Calibri"/>
        <family val="2"/>
      </rPr>
      <t>(1)</t>
    </r>
  </si>
  <si>
    <t>Cuadro II.5.1</t>
  </si>
  <si>
    <t xml:space="preserve">Cuadro II.5.2 </t>
  </si>
  <si>
    <t>Gastos Gobierno Central Presupuestario 2018 y 2019</t>
  </si>
  <si>
    <t>Var. real (%)</t>
  </si>
  <si>
    <t>Ejecución 2019 –</t>
  </si>
  <si>
    <t>Gastos Gobierno Central Total</t>
  </si>
  <si>
    <t>Ejecución Trimestral de Gastos 2019</t>
  </si>
  <si>
    <t>Cuadro II.5.5</t>
  </si>
  <si>
    <t>Gastos Gobierno Central Total al Cuarto Trimestre 2019</t>
  </si>
  <si>
    <t>(millones de pesos y % del PIB)</t>
  </si>
  <si>
    <t>Cuadro II.5.6</t>
  </si>
  <si>
    <t>Cuadro II.7.1</t>
  </si>
  <si>
    <r>
      <t>Balance del Gobierno Central Total 2018 y 2019</t>
    </r>
    <r>
      <rPr>
        <b/>
        <vertAlign val="superscript"/>
        <sz val="10"/>
        <rFont val="Calibri"/>
        <family val="2"/>
      </rPr>
      <t>(1)</t>
    </r>
  </si>
  <si>
    <t>(millones de pesos de 2019 y % variación real)</t>
  </si>
  <si>
    <t>(2) Porcentaje del PIB estimado a la fecha de elaboración del Presupuesto de 2019.</t>
  </si>
  <si>
    <t>Cuadro A.I.1</t>
  </si>
  <si>
    <t>Variables estructurales para 2020</t>
  </si>
  <si>
    <t>Variable</t>
  </si>
  <si>
    <t>Valor</t>
  </si>
  <si>
    <t>Fuente</t>
  </si>
  <si>
    <t>Brecha PIB tendencial / PIB efectivo 2020</t>
  </si>
  <si>
    <t>Ministerio de Hacienda/ Comité de expertos, reunido en noviembre de 2019.</t>
  </si>
  <si>
    <t>Brecha PIB tendencial / PIB efectivo 2019</t>
  </si>
  <si>
    <t>Precio de referencia del cobre 2020</t>
  </si>
  <si>
    <t>Comité de expertos, reunido en julio de 2019.</t>
  </si>
  <si>
    <t>(centavos de dólar por libra)</t>
  </si>
  <si>
    <t>Precio de referencia del cobre 2019</t>
  </si>
  <si>
    <t>Comité de expertos, reunido en julio de 2018.</t>
  </si>
  <si>
    <t>Fuentes: Ministerio de Hacienda y Dipres.</t>
  </si>
  <si>
    <t>Cuadro A.I.3</t>
  </si>
  <si>
    <t>Ingresos efectivos, componente cíclico e ingresos cíclicamente ajustados 2020</t>
  </si>
  <si>
    <t>(millones de pesos 2020)</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</si>
  <si>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</si>
  <si>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</si>
  <si>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</si>
  <si>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</si>
  <si>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</si>
  <si>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</si>
  <si>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</si>
  <si>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</si>
  <si>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</si>
  <si>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</si>
  <si>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</si>
  <si>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</si>
  <si>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</si>
  <si>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</si>
  <si>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  2019</t>
  </si>
  <si>
    <t>(4.1.3) Créditos (abril de 2019)</t>
  </si>
  <si>
    <t>(4.2) Impuesto a la Renta de Primera Categoría GMP10</t>
  </si>
  <si>
    <t>(4.2.2) PPM 2019</t>
  </si>
  <si>
    <t>(4.3) Impuesto Adicional GMP10</t>
  </si>
  <si>
    <t>(5) Otros ingresos sin ajuste cíclico</t>
  </si>
  <si>
    <t>(6)= (1+2+3+4+5) Total</t>
  </si>
  <si>
    <t>Nota: El cálculo del componente cíclico estimado, incluye el descuento de las medidas de reversión automáticas consideradas para 2020, tal como señala la metodología vigente. Los montos descontados son: -$1.958.721 millones estimados en la línea (1.4) por la suspensión del pago de PPM, -$635.970 millones estimados en la línea (1.5) por facilidades en el pago de IVA, -$100.656 millones estimados en la línea (1.2) por la devolución de los impuestos retenidos a los trabajadores independientes y $840 millones en la línea (1.5) por el apoyo a MiPymes. Todos estos montos corresponden a beneficios otorgados por la Ley N° 21.207 y el Decreto N° 420 del Ministerio de Hacienda.</t>
  </si>
  <si>
    <t>Cuadro A.I.4</t>
  </si>
  <si>
    <t>Balance Cíclicamente Ajustado del Gobierno Central Total 2020</t>
  </si>
  <si>
    <t>Millones de Pesos de 2020</t>
  </si>
  <si>
    <t>Porcentaje del PIB</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</si>
  <si>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</si>
  <si>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</si>
  <si>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</si>
  <si>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</si>
  <si>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</si>
  <si>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</si>
  <si>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</si>
  <si>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</si>
  <si>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PIB</t>
  </si>
  <si>
    <t>Cuadro A.I.2</t>
  </si>
  <si>
    <t>Proyección de variables económicas efectivas 2020</t>
  </si>
  <si>
    <t>Período</t>
  </si>
  <si>
    <t>PIB (tasa de variación real)</t>
  </si>
  <si>
    <t>Promedio 2020</t>
  </si>
  <si>
    <t xml:space="preserve">IPC (tasa de variación promedio / promedio) </t>
  </si>
  <si>
    <t>Tipo de cambio nominal (pesos por dólar)</t>
  </si>
  <si>
    <t>Promedio 2019 ($2020)</t>
  </si>
  <si>
    <t>Precio del cobre BML (centavos de dólar por libra)</t>
  </si>
  <si>
    <t>Promedio 2019</t>
  </si>
  <si>
    <t>Diferencia precio Referencia  del cobre – precio cobre Codelco (centavos de dólar por libra)</t>
  </si>
  <si>
    <t>Ventas Cobre Codelco (miles de toneladas)</t>
  </si>
  <si>
    <t>Total 2020</t>
  </si>
  <si>
    <t>Producción cobre GMP10 (miles de toneladas)</t>
  </si>
  <si>
    <t>Total 2019</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</si>
  <si>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</si>
  <si>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</si>
  <si>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</si>
  <si>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</si>
  <si>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</si>
  <si>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I.6.1</t>
  </si>
  <si>
    <t>Deuda Bruta del Gobierno Central, cierre estimado 2020</t>
  </si>
  <si>
    <t>(millones de pesos de 2020)</t>
  </si>
  <si>
    <t>Deuda Bruta saldo ejercicio anterior</t>
  </si>
  <si>
    <t>Déficit Fiscal GC Presupuestario</t>
  </si>
  <si>
    <t>Transacciones en activos financieros</t>
  </si>
  <si>
    <t>Deuda Bruta saldo final</t>
  </si>
  <si>
    <t>% PIB</t>
  </si>
  <si>
    <t>Cuadro II.1.1</t>
  </si>
  <si>
    <t>Crecimiento del PIB mundial en 2019</t>
  </si>
  <si>
    <t>(%)</t>
  </si>
  <si>
    <t>Mundo</t>
  </si>
  <si>
    <t>Economías avanzadas</t>
  </si>
  <si>
    <t>Estados Unidos</t>
  </si>
  <si>
    <t>Eurozona</t>
  </si>
  <si>
    <t>Latinoamérica y el Caribe</t>
  </si>
  <si>
    <t>Fuente: FMI, WEO de enero de 2020 y Bloomberg.</t>
  </si>
  <si>
    <t>Cuadro II.1.2</t>
  </si>
  <si>
    <t>Variables macroeconómicas 2018 y 2019</t>
  </si>
  <si>
    <t>2018 efectivo</t>
  </si>
  <si>
    <t>Ley de Presupuesto 2019</t>
  </si>
  <si>
    <t>IFP 4T 2019</t>
  </si>
  <si>
    <t>(var. anual, %)</t>
  </si>
  <si>
    <t>Demanda Interna</t>
  </si>
  <si>
    <t>IPC</t>
  </si>
  <si>
    <t>(var. anual, % promedio)</t>
  </si>
  <si>
    <t>Tipo de cambio</t>
  </si>
  <si>
    <t>($/US$, promedio, valor nominal)</t>
  </si>
  <si>
    <t>(US$c/lb, promedio, BML)</t>
  </si>
  <si>
    <t>Fuente: Banco Central de Chile y Ministerio de Hacienda.</t>
  </si>
  <si>
    <t>Cuadro II.4.1</t>
  </si>
  <si>
    <t>Ingresos Cíclicamente Ajustados del Gobierno Central Total 2018 y 2019</t>
  </si>
  <si>
    <t>Cuadro II.4.2</t>
  </si>
  <si>
    <t>Parámetros estructurales 2018-2019</t>
  </si>
  <si>
    <t>Crecimiento real del PIB tendencial</t>
  </si>
  <si>
    <t>Brecha (% del PIB)</t>
  </si>
  <si>
    <t>Precio de referencia cobre (US$/lb)</t>
  </si>
  <si>
    <t>Cierre</t>
  </si>
  <si>
    <t>Ministerios</t>
  </si>
  <si>
    <t>Interior</t>
  </si>
  <si>
    <t>Gasto Corriente</t>
  </si>
  <si>
    <r>
      <t>5 Ministerios con mayor gasto corriente aprobado</t>
    </r>
    <r>
      <rPr>
        <b/>
        <vertAlign val="superscript"/>
        <sz val="10"/>
        <rFont val="Calibri"/>
        <family val="2"/>
        <scheme val="minor"/>
      </rPr>
      <t>(1),(2)</t>
    </r>
  </si>
  <si>
    <t>(millones de pesos de 2019, % var. real anual y % de ejecución sobre Ley Aprobada)</t>
  </si>
  <si>
    <t>Trabajo y Previsión Social</t>
  </si>
  <si>
    <t>Ley Aprobada 2019</t>
  </si>
  <si>
    <t xml:space="preserve"> Ejecución 2019</t>
  </si>
  <si>
    <t>Variación real (%)    2018-2019</t>
  </si>
  <si>
    <t xml:space="preserve">(1) Luego de la clasificación por mayor gasto aprobado en la Ley de Presupuestos 2019, se ordenan El Gasto Corriente aprobado de estos 5 ministerios representa un 72,9% del Gasto Corriente total aprobado en la Ley de Presupuestos 2019. descendentemente de acuerdo al porcentaje de ejecución acumulada en lo que va de este año. </t>
  </si>
  <si>
    <t>(2) Estas cifras no consideran, tanto en la Ley Aprobada como en la Ejecución, el Bono Electrónico Fonasa.</t>
  </si>
  <si>
    <t>Porcentaje de Ejecución 2019  (%)</t>
  </si>
  <si>
    <t>Obras Públicas</t>
  </si>
  <si>
    <t>Gasto de Capital</t>
  </si>
  <si>
    <r>
      <t>5 Ministerios con mayor gasto de capital aprobado</t>
    </r>
    <r>
      <rPr>
        <b/>
        <vertAlign val="superscript"/>
        <sz val="10"/>
        <rFont val="Calibri"/>
        <family val="2"/>
        <scheme val="minor"/>
      </rPr>
      <t>(1),(2)</t>
    </r>
  </si>
  <si>
    <t>Vivienda y Urbanismo</t>
  </si>
  <si>
    <t>Variación real (%)   2018-2019</t>
  </si>
  <si>
    <t>Porcentaje de Ejecución 2019 (%)</t>
  </si>
  <si>
    <t>(1) Luego de la clasificación por mayor gasto aprobado en la Ley de Presupuestos 2019, se ordenan  descendentemente de acuerdo al porcentaje de ejecución acumulado en 2019. El Gasto de Capital aprobado de estos 5 ministerios representa un 87,9% del Gasto de Capital total aprobado en la Ley de Presupuestos 2019.</t>
  </si>
  <si>
    <t>Cuadro II.5.3</t>
  </si>
  <si>
    <t>Cuadro II.5.4</t>
  </si>
  <si>
    <t>Nombre Partida</t>
  </si>
  <si>
    <t>Ley de Presupuestos Aprobada 2019</t>
  </si>
  <si>
    <t>Ley de Presupuestos Vigente 2019</t>
  </si>
  <si>
    <t>Tasa de Ejecución 2019 sobre Ley Aprobada 
(%)</t>
  </si>
  <si>
    <t>Tasa de Ejecución 2019 sobre Ley Vigente 
(%)</t>
  </si>
  <si>
    <t>Diferencias respecto de Ley Aprobada 2019</t>
  </si>
  <si>
    <t>Diferencias respecto de Ley Vigente 2019</t>
  </si>
  <si>
    <t xml:space="preserve">PRESIDENCIA DE LA REPÚBLICA                                                     </t>
  </si>
  <si>
    <t xml:space="preserve">CONGRESO NACIONAL                                                               </t>
  </si>
  <si>
    <t xml:space="preserve">PODER JUDICIAL                                                                  </t>
  </si>
  <si>
    <t xml:space="preserve">CONTRALORÍA GENERAL DE LA REPÚBLICA                                             </t>
  </si>
  <si>
    <t xml:space="preserve">MINISTERIO DEL INTERIOR Y SEGURIDAD PÚBLICA                                     </t>
  </si>
  <si>
    <t xml:space="preserve">MINISTERIO DE RELACIONES EXTERIORES                                             </t>
  </si>
  <si>
    <t xml:space="preserve">MINISTERIO DE ECONOMÍA, FOMENTO Y TURISMO                                       </t>
  </si>
  <si>
    <t xml:space="preserve">MINISTERIO DE HACIENDA                                                          </t>
  </si>
  <si>
    <t xml:space="preserve">MINISTERIO DE EDUCACIÓN                                                         </t>
  </si>
  <si>
    <t xml:space="preserve">MINISTERIO DE JUSTICIA Y DERECHOS HUMANOS                                       </t>
  </si>
  <si>
    <t xml:space="preserve">MINISTERIO DE DEFENSA NACIONAL                                                  </t>
  </si>
  <si>
    <t xml:space="preserve">MINISTERIO DE OBRAS PÚBLICAS                                                    </t>
  </si>
  <si>
    <t xml:space="preserve">MINISTERIO DE AGRICULTURA                                                       </t>
  </si>
  <si>
    <t xml:space="preserve">MINISTERIO DE BIENES NACIONALES                                                 </t>
  </si>
  <si>
    <t xml:space="preserve">MINISTERIO DEL TRABAJO Y PREVISIÓN SOCIAL                                       </t>
  </si>
  <si>
    <t xml:space="preserve">MINISTERIO DE SALUD                                                             </t>
  </si>
  <si>
    <t xml:space="preserve">MINISTERIO DE MINERÍA                                                           </t>
  </si>
  <si>
    <t xml:space="preserve">MINISTERIO DE VIVIENDA Y URBANISMO                                              </t>
  </si>
  <si>
    <t xml:space="preserve">MINISTERIO DE TRANSPORTES Y TELECOMUNICACIONES                                  </t>
  </si>
  <si>
    <t xml:space="preserve">MINISTERIO SECRETARÍA GENERAL DE GOBIERNO                                       </t>
  </si>
  <si>
    <t xml:space="preserve">MINISTERIO DE DESARROLLO SOCIAL Y FAMILIA                                       </t>
  </si>
  <si>
    <t xml:space="preserve">MINISTERIO SECRETARÍA GENERAL DE LA PRESIDENCIA DE LA REPÚBLICA                 </t>
  </si>
  <si>
    <t xml:space="preserve">MINISTERIO PÚBLICO                                                              </t>
  </si>
  <si>
    <t xml:space="preserve">MINISTERIO DE ENERGÍA                                                           </t>
  </si>
  <si>
    <t xml:space="preserve">MINISTERIO DEL MEDIO AMBIENTE                                                   </t>
  </si>
  <si>
    <t xml:space="preserve">MINISTERIO DEL DEPORTE                                                          </t>
  </si>
  <si>
    <t xml:space="preserve">MINISTERIO DE LA MUJER Y LA EQUIDAD DE GÉNERO                                   </t>
  </si>
  <si>
    <t xml:space="preserve">SERVICIO ELECTORAL                                                              </t>
  </si>
  <si>
    <t xml:space="preserve">MINISTERIO DE LAS CULTURAS, LAS ARTES Y EL PATRIMONIO                           </t>
  </si>
  <si>
    <t xml:space="preserve">MINISTERIO DE CIENCIA, TECNOLOGÍA, CONOCIMIENTO E INNOVACIÓN                    </t>
  </si>
  <si>
    <t>Cuadro II.6.1</t>
  </si>
  <si>
    <t>Gasto del Gobierno Central Presupuestario por Partida 2019</t>
  </si>
  <si>
    <t>Sub/sobre ejecución</t>
  </si>
  <si>
    <t>(miles de pesos de 2019 y porcentajes)</t>
  </si>
  <si>
    <t>Cuadro II.8.1</t>
  </si>
  <si>
    <t>Financiamiento del Gobierno Central Total 2018-2019</t>
  </si>
  <si>
    <t>Cuadro II.8.2</t>
  </si>
  <si>
    <r>
      <t>Fuentes y usos de recursos fiscales 2019</t>
    </r>
    <r>
      <rPr>
        <b/>
        <vertAlign val="superscript"/>
        <sz val="10"/>
        <color theme="1"/>
        <rFont val="Calibri"/>
        <family val="2"/>
        <scheme val="minor"/>
      </rPr>
      <t>(1)</t>
    </r>
  </si>
  <si>
    <t>Cuadro II.9.1</t>
  </si>
  <si>
    <t>Detalle del Programa de Intercambio de bonos durante 2019</t>
  </si>
  <si>
    <t>Instrumento</t>
  </si>
  <si>
    <t>Nemotécnico</t>
  </si>
  <si>
    <t xml:space="preserve">Moneda de Origen </t>
  </si>
  <si>
    <t>Valor de Mercado</t>
  </si>
  <si>
    <t>Millones de US$</t>
  </si>
  <si>
    <t>BTP0600120</t>
  </si>
  <si>
    <t>BTP0450221</t>
  </si>
  <si>
    <t>BTP0450321</t>
  </si>
  <si>
    <t>BTP0600122</t>
  </si>
  <si>
    <t>BTP0600124</t>
  </si>
  <si>
    <t>BTP0600132</t>
  </si>
  <si>
    <t>BTP0600134</t>
  </si>
  <si>
    <t>Total BTP</t>
  </si>
  <si>
    <t>BTU0150321</t>
  </si>
  <si>
    <t>BTU0260925</t>
  </si>
  <si>
    <t>BTU0300120</t>
  </si>
  <si>
    <t>BTU0300122</t>
  </si>
  <si>
    <t>BTU0300130</t>
  </si>
  <si>
    <t>BTU0300132</t>
  </si>
  <si>
    <t>BTU0300134</t>
  </si>
  <si>
    <t>BTU0300140</t>
  </si>
  <si>
    <t>BTU0300142</t>
  </si>
  <si>
    <t>BTU0300338</t>
  </si>
  <si>
    <t>BTU0300339</t>
  </si>
  <si>
    <t>BTU0450824</t>
  </si>
  <si>
    <t>BTU0451023</t>
  </si>
  <si>
    <t>Total BTU</t>
  </si>
  <si>
    <t>CHI 5 1/2 05/08/20</t>
  </si>
  <si>
    <t>CHI 3 7/8 05/08/20</t>
  </si>
  <si>
    <t>CHI 3 1/4 14/09/21</t>
  </si>
  <si>
    <t>CHI 2 1/4 30/10/22</t>
  </si>
  <si>
    <t>CHI 3 1/8 27/03/25</t>
  </si>
  <si>
    <t>CHI 3 1/8 21/01/26</t>
  </si>
  <si>
    <t>CHI 3 5/8 30/10/42</t>
  </si>
  <si>
    <t>CHI 3.86 21/06/47</t>
  </si>
  <si>
    <t>Total Soberanos</t>
  </si>
  <si>
    <t>Total General</t>
  </si>
  <si>
    <t>Cuadro II.9.2</t>
  </si>
  <si>
    <t>Stock de deuda del Gobierno Central por acreedor 2019</t>
  </si>
  <si>
    <t>(millones de dólares)</t>
  </si>
  <si>
    <t>Mar 2019</t>
  </si>
  <si>
    <t>%</t>
  </si>
  <si>
    <t>Jun 2019</t>
  </si>
  <si>
    <t>Sep 2019</t>
  </si>
  <si>
    <t>Dic 2019</t>
  </si>
  <si>
    <t>Deuda Total</t>
  </si>
  <si>
    <t xml:space="preserve">Bonos </t>
  </si>
  <si>
    <t>BID</t>
  </si>
  <si>
    <t>BIRF</t>
  </si>
  <si>
    <t>Banco Estado</t>
  </si>
  <si>
    <t>Deuda Interna</t>
  </si>
  <si>
    <t>Deuda Externa</t>
  </si>
  <si>
    <t>Cuadro II.9.3</t>
  </si>
  <si>
    <t>Posición financiera neta 2018-2019</t>
  </si>
  <si>
    <t>(millones de dólares y % del PIB, al 31 de diciembre de cada año)</t>
  </si>
  <si>
    <t>MMUS$</t>
  </si>
  <si>
    <t>Total activos del Tesoro Público</t>
  </si>
  <si>
    <t>Fondos Soberanos</t>
  </si>
  <si>
    <t xml:space="preserve">     FRP</t>
  </si>
  <si>
    <t xml:space="preserve">     FEES</t>
  </si>
  <si>
    <t>Otros activos del Tesoro Público</t>
  </si>
  <si>
    <t>Fondo de Apoyo Regional</t>
  </si>
  <si>
    <t>Fondo para Diagnóstico y Tratamientos de Alto Costo</t>
  </si>
  <si>
    <t>Total deuda bruta</t>
  </si>
  <si>
    <r>
      <t>Posición financiera neta</t>
    </r>
    <r>
      <rPr>
        <b/>
        <vertAlign val="superscript"/>
        <sz val="10"/>
        <rFont val="Calibri"/>
        <family val="2"/>
        <scheme val="minor"/>
      </rPr>
      <t>(1)</t>
    </r>
  </si>
  <si>
    <t>(1) El monto de la PFN difiere del “Pasivo financiero neto del Gobierno Central” publicado en el Informe de Estadísticas de la Deuda Pública del Ministerio de Hacienda (marzo 2013), dado que el dato reportado por la Subsecretaría de Hacienda incorpora otras categorías de activos financieros, las cuales no son consideradas en el indicador informado en la presente publicación.</t>
  </si>
  <si>
    <t>(1) Face value en millones de pesos.</t>
  </si>
  <si>
    <t>(2) Face value en miles de UF.</t>
  </si>
  <si>
    <t>(3) Face value en millones de USD, exceptuando el CHI 5 1/2 05/08/20 que es en millones de pesos.</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</si>
  <si>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</si>
  <si>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</si>
  <si>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</si>
  <si>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</si>
  <si>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</si>
  <si>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</si>
  <si>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</si>
  <si>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</si>
  <si>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r>
      <t>Fondos especiales</t>
    </r>
    <r>
      <rPr>
        <vertAlign val="superscript"/>
        <sz val="10"/>
        <rFont val="Calibri"/>
        <family val="2"/>
        <scheme val="minor"/>
      </rPr>
      <t>(1)</t>
    </r>
  </si>
  <si>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</si>
  <si>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</si>
  <si>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</si>
  <si>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</si>
  <si>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</si>
  <si>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</si>
  <si>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</si>
  <si>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</si>
  <si>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</si>
  <si>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</si>
  <si>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(1) Fondos creados por las leyes N° 19.030 y N° 20.063; en el último caso, el fondo estuvo vigente hasta junio de 2010.</t>
  </si>
  <si>
    <t>Fuentes</t>
  </si>
  <si>
    <t xml:space="preserve">    Endeudamiento bruto</t>
  </si>
  <si>
    <t xml:space="preserve">    Venta neta Activos financieros</t>
  </si>
  <si>
    <t>Usos</t>
  </si>
  <si>
    <t xml:space="preserve">    Déficit efectivo 2019</t>
  </si>
  <si>
    <t xml:space="preserve">    Amortizaciones regulares</t>
  </si>
  <si>
    <t xml:space="preserve">    Pagos de bonos de reconocimiento</t>
  </si>
  <si>
    <t>(1) Esta descomposición corresponde a la clasificación "transacciones en activos financieros", la cual es recogida del estado de operaciones, según las definiciones del FMI.</t>
  </si>
  <si>
    <t>2019-2018</t>
  </si>
  <si>
    <t>Total ingresos</t>
  </si>
  <si>
    <t xml:space="preserve">     Tributación Minería Privada</t>
  </si>
  <si>
    <t xml:space="preserve">     Tributación Resto de Contribuyentes</t>
  </si>
  <si>
    <t>Imposiciones Previsionales de Salud</t>
  </si>
  <si>
    <r>
      <t>Otros ingresos</t>
    </r>
    <r>
      <rPr>
        <vertAlign val="superscript"/>
        <sz val="10"/>
        <rFont val="Calibri"/>
        <family val="2"/>
        <scheme val="minor"/>
      </rPr>
      <t>(1)</t>
    </r>
  </si>
  <si>
    <t>(1) El Presupuesto 2019 incluye $279.166 millones correspondientes al Bono Electrónico Fonasa, lo que permite hacer comparación con la cifra de Ejecución 2019, que incluye un ajuste equivalente.</t>
  </si>
  <si>
    <t>(2)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</si>
  <si>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II.7.2</t>
  </si>
  <si>
    <t>Balance del Gobierno Central Total Efectivo y Estructural 2019</t>
  </si>
  <si>
    <t>Efecto cíclico en ingresos tributarios no mineros</t>
  </si>
  <si>
    <t>Efecto cíclico en cotizaciones de salud</t>
  </si>
  <si>
    <t>Efecto cíclico en cobre bruto</t>
  </si>
  <si>
    <t>Efecto cíclico en ingresos tributarios mineros</t>
  </si>
  <si>
    <t>Nota: Los efectos cíclicos en los ingresos no suman el total como porcentajes del PIB por aproximación de decimales.</t>
  </si>
  <si>
    <t>Balance efectivo (devengado)</t>
  </si>
  <si>
    <t>Efecto cíclico en los ingresos</t>
  </si>
  <si>
    <t>Balance Estructural</t>
  </si>
  <si>
    <t>Cuadro II.7.3</t>
  </si>
  <si>
    <t>Balance Primario del Gobierno Central Total Devengado y Estructural 2019</t>
  </si>
  <si>
    <t>(millones de pesos de 2019 y % del PIB)</t>
  </si>
  <si>
    <t>Ingresos por intereses</t>
  </si>
  <si>
    <t>Gastos por intereses</t>
  </si>
  <si>
    <t>Balance Global Efectivo</t>
  </si>
  <si>
    <t>Balance Global Estructural</t>
  </si>
  <si>
    <t>Balance Primario Efectivo</t>
  </si>
  <si>
    <t>Balance Primario Estructural</t>
  </si>
  <si>
    <t>Cuadro R.1.1</t>
  </si>
  <si>
    <t>Políticas económicas implementadas ante el COVID-19. Países seleccionados</t>
  </si>
  <si>
    <t>Medidas de política fiscal y financiera</t>
  </si>
  <si>
    <t>Medidas de poltica monetaria y macrofiscal</t>
  </si>
  <si>
    <t>En caso de reglas fiscales, cambio/lavantamiento de metas  o uso de claúsulas de escape</t>
  </si>
  <si>
    <t>Aplazamiento de pago de créditos o hipotecas y facilidades tributarias a empresas y/o personas</t>
  </si>
  <si>
    <t xml:space="preserve"> Préstaamos y facilidades a empresas</t>
  </si>
  <si>
    <t xml:space="preserve">Protección al empleo </t>
  </si>
  <si>
    <t xml:space="preserve"> Posibilidad de excencion/rebaja/aplzamiento de cotizaciones de la seguridad social</t>
  </si>
  <si>
    <t xml:space="preserve">Apoyo directo a los ingresos familiares </t>
  </si>
  <si>
    <t>Aumento de presupuestos sectoriles (Salud)</t>
  </si>
  <si>
    <t>Inyecciones de liquidez al mercado</t>
  </si>
  <si>
    <t>Rebajas de tasa de polóitica monetaria</t>
  </si>
  <si>
    <t>Alemania</t>
  </si>
  <si>
    <t>X</t>
  </si>
  <si>
    <t>Argentina</t>
  </si>
  <si>
    <t xml:space="preserve">Brasil </t>
  </si>
  <si>
    <t>Filipinas</t>
  </si>
  <si>
    <t>Marruecos</t>
  </si>
  <si>
    <t>Zona Euro</t>
  </si>
  <si>
    <t>Nota: Información con cierre al 10 de abril de acuerdo  a lo reportado por el FMI hasta el día 14 de abril.</t>
  </si>
  <si>
    <t>Fuente: elaboración propia en base a: https://www.imf.org/en/Topics/imf-and-covid19/Policy-Responses-to-COVID-19#M</t>
  </si>
  <si>
    <t>Cuadro I.2.1</t>
  </si>
  <si>
    <t>Cuadro I.2.2</t>
  </si>
  <si>
    <t>Cuadro I.1.1</t>
  </si>
  <si>
    <t>Crecimiento del PIB mundial en 2020</t>
  </si>
  <si>
    <t>Economías emergentes</t>
  </si>
  <si>
    <t>Economías Emergentes</t>
  </si>
  <si>
    <t>FMI</t>
  </si>
  <si>
    <t>CF</t>
  </si>
  <si>
    <t>Bloomberg</t>
  </si>
  <si>
    <t>IFI</t>
  </si>
  <si>
    <t>OCDE</t>
  </si>
  <si>
    <t>Fuente: FMI, WEO abril, Consensus Forecast (CF) marzo y abril, IFI marzo, OCDE marzo.</t>
  </si>
  <si>
    <t>Cuadro I.1.2</t>
  </si>
  <si>
    <t>Supuestos macroeconómicos 2020</t>
  </si>
  <si>
    <t>IFP 1T 2020</t>
  </si>
  <si>
    <t>Precio del cobre</t>
  </si>
  <si>
    <t>Fuente: Ministerio de Hacienda.</t>
  </si>
  <si>
    <t>Ventas anuales (UF)</t>
  </si>
  <si>
    <t>Monto máximo de financiamiento a garantizar (UF)</t>
  </si>
  <si>
    <t>Actual</t>
  </si>
  <si>
    <t>Nuevo</t>
  </si>
  <si>
    <t>Porcentaje máximo de cobertura</t>
  </si>
  <si>
    <t>&lt; 25.000</t>
  </si>
  <si>
    <t>25.000 - 100.000</t>
  </si>
  <si>
    <t>600.000 - 1.000.000</t>
  </si>
  <si>
    <t>Cuadro II.11.1</t>
  </si>
  <si>
    <t>Logro de Indicadores de Desempeño años 2018 - 2019 por Ministerio</t>
  </si>
  <si>
    <t>Ministerio</t>
  </si>
  <si>
    <t>Número de Instituciones</t>
  </si>
  <si>
    <t>Total Indicadores Evaluados</t>
  </si>
  <si>
    <t>% Promedio de Logro</t>
  </si>
  <si>
    <t>MINISTERIO DE AGRICULTURA</t>
  </si>
  <si>
    <t>MINISTERIO DE BIENES NACIONALES</t>
  </si>
  <si>
    <t xml:space="preserve">MINISTERIO DE CIENCIA, TECNOLOGIA, CONOCIMIENTO E INNOVACION                </t>
  </si>
  <si>
    <t>MINISTERIO DE DEFENSA NACIONAL</t>
  </si>
  <si>
    <t>MINISTERIO DE DESARROLLO SOCIAL</t>
  </si>
  <si>
    <t>MINISTERIO DE ECONOMIA, FOMENTO Y TURISMO</t>
  </si>
  <si>
    <t>MINISTERIO DE EDUCACION</t>
  </si>
  <si>
    <t>MINISTERIO DE ENERGIA</t>
  </si>
  <si>
    <t>MINISTERIO DE HACIENDA</t>
  </si>
  <si>
    <t>MINISTERIO DE JUSTICIA Y DERECHOS HUMANOS</t>
  </si>
  <si>
    <t>MINISTERIO DE LA MUJER Y LA EQUIDAD DE GÉNERO</t>
  </si>
  <si>
    <t>MINISTERIO DE LAS CULTURAS, LAS ARTES Y EL PATRIMONIO</t>
  </si>
  <si>
    <t>MINISTERIO DE MINERIA</t>
  </si>
  <si>
    <t>MINISTERIO DE OBRAS PUBLICAS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</si>
  <si>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</si>
  <si>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</si>
  <si>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</si>
  <si>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</si>
  <si>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</si>
  <si>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</si>
  <si>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</si>
  <si>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MINISTERIO DEL TRABAJO Y PREVISION SOCIAL</t>
  </si>
  <si>
    <t>MINISTERIO SECRETARIA GENERAL DE GOBIERNO</t>
  </si>
  <si>
    <t>MINISTERIO SECRETARIA GENERAL DE LA PRESIDENCIA</t>
  </si>
  <si>
    <t xml:space="preserve">PRESIDENCIA DE LA REPUBLICA                                                   </t>
  </si>
  <si>
    <t>Total</t>
  </si>
  <si>
    <r>
      <t>Fuente: Dipres.</t>
    </r>
    <r>
      <rPr>
        <b/>
        <sz val="10"/>
        <rFont val="Calibri"/>
        <family val="2"/>
        <scheme val="minor"/>
      </rPr>
      <t xml:space="preserve"> </t>
    </r>
  </si>
  <si>
    <t>Cuadro II.11.2</t>
  </si>
  <si>
    <t>Resumen cumplimiento por año de protocolo a diciembre de 2019</t>
  </si>
  <si>
    <t>Período 2010-2019</t>
  </si>
  <si>
    <t> Año de Protocolo</t>
  </si>
  <si>
    <t>Calificación</t>
  </si>
  <si>
    <t>N° programas e instituciones (2)</t>
  </si>
  <si>
    <t>Egresado</t>
  </si>
  <si>
    <t>Cumplido</t>
  </si>
  <si>
    <t>Parcialmente Cumplido</t>
  </si>
  <si>
    <t>No cumplido (1)</t>
  </si>
  <si>
    <t>En Evaluación</t>
  </si>
  <si>
    <t>Total general</t>
  </si>
  <si>
    <t>(1) Considera programas que teniendo compromisos vigentes no reportaron en el proceso de diciembre de 2019.</t>
  </si>
  <si>
    <t>(2) El universo de programas e instituciones bajo seguimiento de compromisos no son todos los evaluados. Solo se consideran aquellos a los cuáles se le concordaron compromisos y se les está haciendo seguimiento a éstos a través de la plataforma de seguimiento de compromisos.</t>
  </si>
  <si>
    <t>Cuadro II.11.3</t>
  </si>
  <si>
    <t>Resumen cumplimiento por Ministerio al 30 de diciembre de 2019</t>
  </si>
  <si>
    <t>MINISTERIO</t>
  </si>
  <si>
    <t>MINISTERIO DE CIENCIA, TECNOLOGIA, CONOCIMIENTO E INNOVACION</t>
  </si>
  <si>
    <t>MINISTERIO DE DESARROLLO SOCIAL y FAMILIA</t>
  </si>
  <si>
    <t>(2) El universo de programas e instituciones bajo seguimiento de compromisos no son todos los evaluados. Solo se consideran aquellos a los cuáles se le concordaron</t>
  </si>
  <si>
    <t>compromisos y se les está haciendo seguimiento a éstos a través de la plataforma de seguimiento de compromisos.</t>
  </si>
  <si>
    <t>Cuadro II.11.4</t>
  </si>
  <si>
    <t>Cumplimiento PMG 2015-2019</t>
  </si>
  <si>
    <t>Porcentaje de asignación por Desempeño Institucional</t>
  </si>
  <si>
    <t>Porcentaje de cumplimiento</t>
  </si>
  <si>
    <t>N° Instituciones</t>
  </si>
  <si>
    <t>90%-100%</t>
  </si>
  <si>
    <t>75%-89%</t>
  </si>
  <si>
    <t>&lt;75%</t>
  </si>
  <si>
    <t>(1) Corresponde a datos sobre personal de planta y contrata en funciones a diciembre del año en que se ejecutan los compromisos PMG. Son datos a nivel agregado con que habitualmente se construye esta información, y no corresponden con exactitud al número de funcionarios que reciben efectivamente el beneficio en los Servicios Públicos respectivos.</t>
  </si>
  <si>
    <t>Cuadro II.11.5</t>
  </si>
  <si>
    <t>Instituciones por Tramos de Cumplimiento PMG 2015-2019</t>
  </si>
  <si>
    <t>Año 2019</t>
  </si>
  <si>
    <t>Año 2018</t>
  </si>
  <si>
    <t>Año 2017</t>
  </si>
  <si>
    <t>Año 2016</t>
  </si>
  <si>
    <t>Año 2015</t>
  </si>
  <si>
    <t>N°</t>
  </si>
  <si>
    <t>95%-99%</t>
  </si>
  <si>
    <t>90%-94%</t>
  </si>
  <si>
    <t>85%-89%</t>
  </si>
  <si>
    <t>80%-84%</t>
  </si>
  <si>
    <t>75%-79%</t>
  </si>
  <si>
    <t>Cuadro II.11.6</t>
  </si>
  <si>
    <t>Cumplimiento MEI 2014 – 2019 por Tramo de Incentivo</t>
  </si>
  <si>
    <t>(1) Corresponde a datos sobre personal de planta y contrata en funciones a diciembre del año en que se ejecutan los compromisos MEI. Son datos a nivel agregado con que habitualmente se construye esta información, y no corresponden con exactitud al número de funcionarios que reciben efectivamente el beneficio en los Servicios Públicos respectivos.</t>
  </si>
  <si>
    <t>Cuadro II.11.7</t>
  </si>
  <si>
    <t>Tramos de Cumplimiento MEI 2014 – 2019</t>
  </si>
  <si>
    <t>Año 2014</t>
  </si>
  <si>
    <t>Cuadro II.11.8</t>
  </si>
  <si>
    <t>SLEP por tramo de Cumplimiento 2018– 2019</t>
  </si>
  <si>
    <t>Tramos de Cumplimiento</t>
  </si>
  <si>
    <t>N° de Instituciones</t>
  </si>
  <si>
    <t>Dotación de Personal</t>
  </si>
  <si>
    <t>90 - 100</t>
  </si>
  <si>
    <t>(100%)</t>
  </si>
  <si>
    <t>75 - 89</t>
  </si>
  <si>
    <t>(0%)</t>
  </si>
  <si>
    <t>&lt; 75</t>
  </si>
  <si>
    <t>Cuadro II.11.9</t>
  </si>
  <si>
    <t>Porcentaje de cumplimiento y bonificación Ministerio Público, 2010-2019</t>
  </si>
  <si>
    <t>Años</t>
  </si>
  <si>
    <t>% Cumplimiento</t>
  </si>
  <si>
    <t>% Bonificación</t>
  </si>
  <si>
    <r>
      <t>Dotación del Personal</t>
    </r>
    <r>
      <rPr>
        <b/>
        <vertAlign val="superscript"/>
        <sz val="10"/>
        <rFont val="Calibri"/>
        <family val="2"/>
        <scheme val="minor"/>
      </rPr>
      <t>(1)</t>
    </r>
  </si>
  <si>
    <t>Medidas de contención y mitifación aplicadas en el panorama internacional</t>
  </si>
  <si>
    <t>(al 31 de marzo de 2020)</t>
  </si>
  <si>
    <t>Medidas</t>
  </si>
  <si>
    <t>Nacional</t>
  </si>
  <si>
    <t>Por Zonas</t>
  </si>
  <si>
    <t>Control en fronteras y restricción de tránsito</t>
  </si>
  <si>
    <t>Suspensión de clases</t>
  </si>
  <si>
    <t>Restricción de reuniones sociales y/o masivas</t>
  </si>
  <si>
    <t>Cierre de pubs, cines, teatros iglesias y/o gimnasios</t>
  </si>
  <si>
    <t>Cierre de tiendas no escenciales</t>
  </si>
  <si>
    <t>Cuarentena total</t>
  </si>
  <si>
    <t>Unión Europea, Estados Unidos (EEUU), Canadá, Chile</t>
  </si>
  <si>
    <t>Italia, España, Reino Unido (UK), Francia, Alemania, Chile</t>
  </si>
  <si>
    <t>Italia, España, UK, Francia</t>
  </si>
  <si>
    <t>EEUU, Canadá</t>
  </si>
  <si>
    <t>EEUU, Chile</t>
  </si>
  <si>
    <t>Fuente: Elaboración propia en base a información de la OCDE y ACAPS.</t>
  </si>
  <si>
    <t>Países</t>
  </si>
  <si>
    <t>Aumento de presupuesto público para el sistema de salud</t>
  </si>
  <si>
    <t>EEUU, Canadá, Alemania, España, Italia, UK, Corea del Sur</t>
  </si>
  <si>
    <t>Levantamiento de hospitales y/o estaciones médicas de campaña</t>
  </si>
  <si>
    <t>EEUU, Canadá, Alemania, España, Francia, Italia, UK, Corea del Sur</t>
  </si>
  <si>
    <t>(mascarillas, camas, ventiladores)</t>
  </si>
  <si>
    <t>EEUU, Canadá, Alemania, Francia, Italia, UK, Corea del Sur</t>
  </si>
  <si>
    <t>Reclutamiento de Personal para el Sector Salud</t>
  </si>
  <si>
    <t>EEUU, Canadá, España, Francia, Italia, UK, Corea del Sur</t>
  </si>
  <si>
    <t>Cobertura total o parcial para pruebas diagnósticas de COVID-19</t>
  </si>
  <si>
    <t>EEUU, Alemania, Francia, Corea del Sur</t>
  </si>
  <si>
    <t>Fomento a la investigación sobre COVID-19</t>
  </si>
  <si>
    <t>EEUU, Canadá, Alemania, España, Francia</t>
  </si>
  <si>
    <t>Cuadro R.1.2</t>
  </si>
  <si>
    <t>Medidas de reforzamiento de sistemas de salud en el panorama internacional</t>
  </si>
  <si>
    <r>
      <t>Compra y/o producción de equipamiento e insumos extra</t>
    </r>
    <r>
      <rPr>
        <sz val="10"/>
        <color theme="1"/>
        <rFont val="Calibri"/>
        <family val="2"/>
        <scheme val="minor"/>
      </rPr>
      <t>  </t>
    </r>
  </si>
  <si>
    <t>Cuadro R.2.1</t>
  </si>
  <si>
    <t>Medidas fiscales adoptadas por COVID-19 y costos fiscales estimados</t>
  </si>
  <si>
    <t>Foco</t>
  </si>
  <si>
    <t>Recursos</t>
  </si>
  <si>
    <t>Efecto en el Balance Fiscal 2020</t>
  </si>
  <si>
    <t>Reforzar el presupuesto del sistema de salud.</t>
  </si>
  <si>
    <t>US$1.400</t>
  </si>
  <si>
    <t>Mayor Gasto</t>
  </si>
  <si>
    <t>Proteger los empleos y los ingresos familiares.</t>
  </si>
  <si>
    <t>US$2.000</t>
  </si>
  <si>
    <t>Movimiento bajo la línea</t>
  </si>
  <si>
    <t>Proveer liquidez para el sistema productivo.</t>
  </si>
  <si>
    <t>US$2.400</t>
  </si>
  <si>
    <t>US$1.500</t>
  </si>
  <si>
    <t>Efecto caja dentro del año.</t>
  </si>
  <si>
    <t xml:space="preserve">No afecta el Gobierno Central Total. Efecto caja dentro del año. </t>
  </si>
  <si>
    <t>Menores ingresos efectivos y estructurales</t>
  </si>
  <si>
    <t>Efecto caja dentro del año</t>
  </si>
  <si>
    <t>Cuadro R.2.2</t>
  </si>
  <si>
    <t>MM$2020</t>
  </si>
  <si>
    <t>Baja en tasa de Timbres y Estampillas</t>
  </si>
  <si>
    <t>Postergación PPM</t>
  </si>
  <si>
    <t>Postergación IVA</t>
  </si>
  <si>
    <t>Efecto en los Ingresos 2020</t>
  </si>
  <si>
    <t>Devolución retenciones de independientes</t>
  </si>
  <si>
    <t>Cuadro R.2.3</t>
  </si>
  <si>
    <t>Fuentes de financiamiento para el año 2020</t>
  </si>
  <si>
    <t xml:space="preserve">Monto </t>
  </si>
  <si>
    <t>Mayores retiros FRP</t>
  </si>
  <si>
    <t>No aporte al FRP</t>
  </si>
  <si>
    <t>Mayor límite deuda</t>
  </si>
  <si>
    <t>Uso mayor plazo para aportes al FCE</t>
  </si>
  <si>
    <t>Reasignaciones</t>
  </si>
  <si>
    <t>Fondo de Estabilización Económica y Social(*)</t>
  </si>
  <si>
    <t>Activos de Tesoro Público (posterga traspaso a Fondo Plurianual, Otros)</t>
  </si>
  <si>
    <t>(*) Recursos para completar la capitalización del Fogape.</t>
  </si>
  <si>
    <t>2% constitucional a salud</t>
  </si>
  <si>
    <t>Fondo especial insumos médicos</t>
  </si>
  <si>
    <t>Uso del seguro de cesantía en circunstancias excepcionales</t>
  </si>
  <si>
    <t>Bono apoyo ingresos familiares</t>
  </si>
  <si>
    <t>Fondo de beneficio municipal</t>
  </si>
  <si>
    <t>Suspensión PPM</t>
  </si>
  <si>
    <t>Anticipo devoluciones</t>
  </si>
  <si>
    <t>Postergación pago impuesto</t>
  </si>
  <si>
    <t>Postergación contribuciones</t>
  </si>
  <si>
    <t>Reducción timbres y estampillas</t>
  </si>
  <si>
    <t>Aceleración pago facturas</t>
  </si>
  <si>
    <t>Capitalización BECH</t>
  </si>
  <si>
    <t>US$167</t>
  </si>
  <si>
    <t>US$100</t>
  </si>
  <si>
    <t>Acelerar devolución de Impuesto a la Renta de trabajadores independientes</t>
  </si>
  <si>
    <t>Devolución de retención de Impuesto a la Renta de llos meses de enero y febrero 2020 a los trabajadores independientes</t>
  </si>
  <si>
    <t>US$260</t>
  </si>
  <si>
    <t>US$770</t>
  </si>
  <si>
    <t>US$600</t>
  </si>
  <si>
    <t>US$670</t>
  </si>
  <si>
    <t>US$200</t>
  </si>
  <si>
    <t>US$1.000</t>
  </si>
  <si>
    <t>US$500</t>
  </si>
  <si>
    <t>US$118</t>
  </si>
  <si>
    <t>US$420</t>
  </si>
  <si>
    <t>Menores Ingresos Balance Efectivo. MRA en BCA.</t>
  </si>
  <si>
    <t>Menores Ingresos Balance Efectivo. MRA en BCA (estimada en 50%).</t>
  </si>
  <si>
    <t>Menores ingresos</t>
  </si>
  <si>
    <t>(niveles promedios anuales y % de variación real)</t>
  </si>
  <si>
    <t>(% de variación real)</t>
  </si>
  <si>
    <t>(1): Proyección</t>
  </si>
  <si>
    <t xml:space="preserve">(1) Incluye Partida del Tesoro Público. </t>
  </si>
  <si>
    <t>(3) Se refiere al fondo creado bajo un Protocolo entre el Ministro de Hacienda y de Obras Públicas, en septiembre de 1998.</t>
  </si>
  <si>
    <t>Informes financieros de Proyectos de Ley enviados entre enero 2020 y marzo 2020,</t>
  </si>
  <si>
    <t>con efectos en los gastos fiscales</t>
  </si>
  <si>
    <t>N° IF</t>
  </si>
  <si>
    <t>Boletín</t>
  </si>
  <si>
    <t>Nombre IF</t>
  </si>
  <si>
    <t>Año</t>
  </si>
  <si>
    <t>Efecto en Gasto</t>
  </si>
  <si>
    <t>13175-13</t>
  </si>
  <si>
    <t>Proyecto de Ley que protege el empleo y fortalece el seguro de cesantía</t>
  </si>
  <si>
    <t>580-367</t>
  </si>
  <si>
    <t>Proyecto de Ley para reformar el fondo nacional de salud y crear un plan de salud universal</t>
  </si>
  <si>
    <t>574-367</t>
  </si>
  <si>
    <t>Proyecto de Ley marco de cambio climático</t>
  </si>
  <si>
    <t>Medio Ambiente</t>
  </si>
  <si>
    <t>13041-13/593-367</t>
  </si>
  <si>
    <t>Crea un subsidio para alcanzar un ingreso mínimo garantizado</t>
  </si>
  <si>
    <t>Desarrollo Social y Familia</t>
  </si>
  <si>
    <t>12212-13</t>
  </si>
  <si>
    <t>Indicación al Proyecto de Ley que mejora el sistema de pensiones solidarias y de capitalización individual, crea beneficios de pensión para la clase media y crea un subsidio y seguro de dependencia</t>
  </si>
  <si>
    <t>13041-13</t>
  </si>
  <si>
    <t>Proyecto de Ley que crea un Subsidio para alcanzar un ingreso mínimo garantizado</t>
  </si>
  <si>
    <t>12100-07</t>
  </si>
  <si>
    <t>Proyecto de Ley que modifica la Let de Transparencia de la Función Pública</t>
  </si>
  <si>
    <t>Secretaría General de la Presidencia</t>
  </si>
  <si>
    <t>337-366 y 086-367</t>
  </si>
  <si>
    <t>Indicación Sustitutiva a Proyecto de Ley que Crea el Sistema Nacional del Cáncer, y sus indicaciones.</t>
  </si>
  <si>
    <t>12.212-13</t>
  </si>
  <si>
    <t>Indicaciones al Proyecto de Ley que mejora el Sistema de Pensiones Solidarias y de Capitalización Individual, crea beneficios de Pensión para la Clase Media y crea un Subsidio y Seguro de Dependencia</t>
  </si>
  <si>
    <t>12436-04/611-367</t>
  </si>
  <si>
    <t>Indicaciones al Proyecto de Ley que establece un Sistema de Subvenciones para los Niveles Medios de la Educación Parvularia</t>
  </si>
  <si>
    <t>12058-08</t>
  </si>
  <si>
    <t>Proyecto de Ley de eficiencia energética</t>
  </si>
  <si>
    <t>Energía</t>
  </si>
  <si>
    <t>12546-08/381-367</t>
  </si>
  <si>
    <t>Proyecto de Ley que perfecciona la ley n° 19657 sobre concesiones de energía geotérmica para el desarrollo de proyectos de aprovechamiento somero de energía geotérmica</t>
  </si>
  <si>
    <t>7543-12/612-367</t>
  </si>
  <si>
    <t>Indicaciones al Proyecto de Ley que reforma el código de aguas</t>
  </si>
  <si>
    <t>Obras Públcias</t>
  </si>
  <si>
    <t>12979-04</t>
  </si>
  <si>
    <t xml:space="preserve">Proyecto de Ley que extiende y moderniza la Subvención Escolar Preferencial </t>
  </si>
  <si>
    <t>007-368</t>
  </si>
  <si>
    <t>Proyecto de Ley para perfeccionar la legislación electoral vigente y fortalecer la democracia</t>
  </si>
  <si>
    <t>002-368</t>
  </si>
  <si>
    <t>Proyecto de Ley que fortalece la investigación y persecución de carteles y aumenta su pena en los casos que indica</t>
  </si>
  <si>
    <t>Economía, Turismo, Fomento y Turismo</t>
  </si>
  <si>
    <t>020-368</t>
  </si>
  <si>
    <t>Proyecto de Ley que faculta el acceso a prestaciones del Seguro de Desempleo de la Ley Nº 19.728 en circunstancias excepcionales</t>
  </si>
  <si>
    <t>013-368</t>
  </si>
  <si>
    <t>Proyecto de Ley para apoyar a los trabajadores, las familias y las micro, pequeñas y medianas empresas por impacto de la enfermedad COVID-19 en Chile</t>
  </si>
  <si>
    <t>Hacienda</t>
  </si>
  <si>
    <t>022-368</t>
  </si>
  <si>
    <t>Nota: Los valores con signo positivo significan mayores gastos fiscales y los valores con signo negativo significan menores gastos fiscales</t>
  </si>
  <si>
    <t>Cuadro A.III.1</t>
  </si>
  <si>
    <t>con efectos en los ingresos fiscales</t>
  </si>
  <si>
    <t>N° Boletín/ Mensaje</t>
  </si>
  <si>
    <t>Efecto en Ingreso</t>
  </si>
  <si>
    <t>13-368</t>
  </si>
  <si>
    <t>Nota: Los valores con signo positivo significan mayores ingresos fiscales y los valores con signo negativo significan menores ingresos fiscales.</t>
  </si>
  <si>
    <t>Cuadro A.III.2</t>
  </si>
  <si>
    <t>Cuadro A.III.3</t>
  </si>
  <si>
    <t>sin efecto en gastos o ingresos fiscales</t>
  </si>
  <si>
    <t xml:space="preserve">Efecto </t>
  </si>
  <si>
    <t>12.409-03/570-367</t>
  </si>
  <si>
    <t xml:space="preserve">Indicaciones al proyecto de ley que establece medidas para incentivar la protección de los derechos de los consumidores </t>
  </si>
  <si>
    <t>Economía, Fomento y Turismo</t>
  </si>
  <si>
    <t>12.535-21/ 573-367</t>
  </si>
  <si>
    <t>Indicaciones al proyecto de ley que modifica la Ley General de Pesca y Acuicultura, en el ámbito de los recursos bentónicos 12.535-21.</t>
  </si>
  <si>
    <t>11311-21/578-367</t>
  </si>
  <si>
    <t>Indicaciones al Proyecto de Ley que modifica la Ley N° 18.892, General de Pesca y Acuicultura, con el objeto de considerar a las marejadas como caso fortuito, para evitar la caducidad de la inscripción de los pescadores artesanales en el registro respectivo.</t>
  </si>
  <si>
    <t>9256-27/561-367</t>
  </si>
  <si>
    <t>Indicaciones al proyecto de ley que establece el Estatuto Chileno Antártico</t>
  </si>
  <si>
    <t>Relaciones Exteriores</t>
  </si>
  <si>
    <t>12.546-08/582-367</t>
  </si>
  <si>
    <t>Formula Indicaciones al Proyecto de Ley que perfecciona la n° Ley 19.657 sobre concesiones de energía geotérmica para el desarrollo de proyectos de aprovechamiento somero de energía geotérmica</t>
  </si>
  <si>
    <t>12.942-15/586-367</t>
  </si>
  <si>
    <t>Indicaciones al Proyecto de Ley que modifica la ley n°18.290, de tránsito, para delimitar la infracción que consiste en circular en un vehículo sin dispositivo electrónico de pago de peajes o tarifas</t>
  </si>
  <si>
    <t>12.058-08/590-367</t>
  </si>
  <si>
    <t>Indicaciones al Proyecto de Ley sobre Eficiencia Energética</t>
  </si>
  <si>
    <t>583-367</t>
  </si>
  <si>
    <t>Proyecto de acuerdo que aprueba el Sexagésimo Cuarto Protocolo adicional al Acuerdo de Complementación Económica N°35, celebrado entre los gobiernos de Estados Partes del Mercosur y el Gobierno de la República de Chile, en Montevideo, el 12 de diciembre de 2019, que contiene el acuerdo de Libre Comercio entre la República de Chile y la República Federativa de Brasil, suscrito en Santiago, Chile, el 21 de noviembre de 2018</t>
  </si>
  <si>
    <t>12487-13/584-367</t>
  </si>
  <si>
    <t>Indicaciones al pdl que moderniza la franquicia tributaria</t>
  </si>
  <si>
    <t>12.192-25/587-367</t>
  </si>
  <si>
    <t>Indicaciones a Proyecto de Ley que establece normas sobre delitos informáticos, deroga la ley n°19.223 y modifica otros cuerpos legales con el objeto de adecuarlos al acuerdo de Budapest</t>
  </si>
  <si>
    <t>Interior y Seguridad Publica</t>
  </si>
  <si>
    <t>13041-13/588-367</t>
  </si>
  <si>
    <t>13.218-06/576-367</t>
  </si>
  <si>
    <t>Proyecto de Ley que crea el Ministerio de Agricultura, Alimentos y Desarrollo Rural</t>
  </si>
  <si>
    <t>Agricultura</t>
  </si>
  <si>
    <t>12.697-15/591-367</t>
  </si>
  <si>
    <t>Formula Indicaciones al Proyecto de Ley que establece una cuenta única de tarifas y peajes correspondientes al uso de distintas autopistas</t>
  </si>
  <si>
    <t>Trasporte y Telecomunicaciones</t>
  </si>
  <si>
    <t>11.144-07 y 11.092-7 / 589-367</t>
  </si>
  <si>
    <t>Retira Y Formula Indicaciones Al Proyecto De Ley Que Regula La Protección Y El Tratamiento De Los Datos Personales Y Crea La Agencia De Protección De Datos Personales.</t>
  </si>
  <si>
    <t>12.233-01/598-367</t>
  </si>
  <si>
    <t>Indicaciones al proyecto de ley que establece normas sobre composición, etiquetado y comercialización de los fertilizantes</t>
  </si>
  <si>
    <t>596-367</t>
  </si>
  <si>
    <t>Proyecto de Ley que adecúa el procedimiento de investigación y sanción del acoso laboral y sexual</t>
  </si>
  <si>
    <t>12392-25/608-367</t>
  </si>
  <si>
    <t>Indicación Sustitutiva al Proyecto de Ley sobre extravío de personas y la realización de las primeras diligencias orientadas a su búsqueda</t>
  </si>
  <si>
    <t>12827-13</t>
  </si>
  <si>
    <t>Indicaciones al Proyecto de Ley de Modernización de la Dirección del Trabajo</t>
  </si>
  <si>
    <t>001-368</t>
  </si>
  <si>
    <t>Proyecto de Ley de cooperación internacional entre el Estado de Chile y la Corte Penal Internacional</t>
  </si>
  <si>
    <t>613-367</t>
  </si>
  <si>
    <t>Proyecto de Ley que modifica la Ley Nº14.908, sobre abandono de familia y pago de pensiones alimenticias, y otros cuerpos legales, para incorporar a los deudores de pensiones de alimentos al boletín de informaciones comerciales</t>
  </si>
  <si>
    <t>12.008-13/008-368</t>
  </si>
  <si>
    <t>Proyecto de Ley que modifica el Código del Trabajo e materia de trabajo a distancia</t>
  </si>
  <si>
    <t>12.215-05</t>
  </si>
  <si>
    <t>Indicación al Proyecto de Ley que modifica el Decreto con Fuerza de Ley Nº 30, de 2004, del Ministerio de Hacienda, sobre Ordenanza de Aduanas, en Materia de Sanciones al Contrabando de Tabaco y de sus derivados</t>
  </si>
  <si>
    <t>019-368</t>
  </si>
  <si>
    <t>Proyecto de Le que concede indulto general conmutativo a causa de la enfermedad COVID-19 en Chile</t>
  </si>
  <si>
    <t>Justicia y Derechos Humanos</t>
  </si>
  <si>
    <t>15-368</t>
  </si>
  <si>
    <t>Proyecto de Ley que establece un régimen jurídico de excepción para los procesos judiciales, en las audiencias y actuaciones judiciales, y para los plazos y ejercicio de acciones que indica, a regir durante la vigencia del estado de excepción constitucional de catástrofe por calamidad pública en el territorio de Chile, declarado por Decreto Supremo Nº 104, de 18 de marzo de 2020, del Ministerio del Interior y Seguridad Pública, y el tiempo en que este fuese prorrogado</t>
  </si>
  <si>
    <t>13.337-05</t>
  </si>
  <si>
    <t>13.352-13/021-368</t>
  </si>
  <si>
    <t>13.352-13/026-368</t>
  </si>
  <si>
    <t>Propone forma y modo de resolver las divergencias surgidas entre ambas cámaras durante la discusión del Proyecto de Ley que faculta el acceso a prestaciones del Seguro de Desempleo de la Ley Nº 19.728 en circunstancias excepcionales</t>
  </si>
  <si>
    <t>Medidas Fase I</t>
  </si>
  <si>
    <t>(MM US$)</t>
  </si>
  <si>
    <t>Medidas Fase II</t>
  </si>
  <si>
    <t>Fondo para la protección de los ingresos de los más vulnerables</t>
  </si>
  <si>
    <t>Plan de garantías de créditos para empresas (Fogape)</t>
  </si>
  <si>
    <t>US$3.000</t>
  </si>
  <si>
    <t>Mayor Gasto (financiado con Reasignaciones)</t>
  </si>
  <si>
    <t>US$5.000</t>
  </si>
  <si>
    <r>
      <t>BTP</t>
    </r>
    <r>
      <rPr>
        <b/>
        <vertAlign val="superscript"/>
        <sz val="10"/>
        <rFont val="Calibri"/>
        <family val="2"/>
        <scheme val="minor"/>
      </rPr>
      <t>(1)</t>
    </r>
  </si>
  <si>
    <r>
      <t>BTU</t>
    </r>
    <r>
      <rPr>
        <b/>
        <vertAlign val="superscript"/>
        <sz val="10"/>
        <rFont val="Calibri"/>
        <family val="2"/>
        <scheme val="minor"/>
      </rPr>
      <t>(2)</t>
    </r>
  </si>
  <si>
    <r>
      <t>Soberanos</t>
    </r>
    <r>
      <rPr>
        <b/>
        <vertAlign val="superscript"/>
        <sz val="10"/>
        <rFont val="Calibri"/>
        <family val="2"/>
        <scheme val="minor"/>
      </rPr>
      <t>(3)</t>
    </r>
  </si>
  <si>
    <t>Proyección enero 2020</t>
  </si>
  <si>
    <t>Proyección abril 2020</t>
  </si>
  <si>
    <t>(1) La cifra actualizada se reporta sin considerar la variación de existencias.</t>
  </si>
  <si>
    <r>
      <t>Demanda Interna</t>
    </r>
    <r>
      <rPr>
        <b/>
        <vertAlign val="superscript"/>
        <sz val="10"/>
        <color theme="1"/>
        <rFont val="Calibri"/>
        <family val="2"/>
        <scheme val="minor"/>
      </rPr>
      <t xml:space="preserve"> (1)</t>
    </r>
  </si>
  <si>
    <t>Límites de Préstamos Garantizados y Cobertura Máxima por Umbral de Ventas Anual</t>
  </si>
  <si>
    <t>* En enero, la legislación actual creó, transitoriamente para 2020, un nuevo rango de de ventas anuales entre 100.000 - 350.000. Los actuales límites mencionados en</t>
  </si>
  <si>
    <t>esta tabla hacen referencia a dicho cambio transitorio.</t>
  </si>
  <si>
    <t>100.000 - 600.000*</t>
  </si>
  <si>
    <t>(4) Variación respecto de gasto ejecutado 2019.</t>
  </si>
  <si>
    <t>(3) Supone inflación actualizada : 3,3% promedio en el año.</t>
  </si>
  <si>
    <t>(4)</t>
  </si>
  <si>
    <r>
      <t xml:space="preserve">% de var. 2020/ ejecución 2019 </t>
    </r>
    <r>
      <rPr>
        <b/>
        <vertAlign val="superscript"/>
        <sz val="10"/>
        <color rgb="FF000000"/>
        <rFont val="Calibri"/>
        <family val="2"/>
        <scheme val="minor"/>
      </rPr>
      <t>(4)</t>
    </r>
  </si>
  <si>
    <r>
      <t xml:space="preserve">Actualización del Gasto 2020 IFP Abril </t>
    </r>
    <r>
      <rPr>
        <b/>
        <vertAlign val="superscript"/>
        <sz val="10"/>
        <color rgb="FF000000"/>
        <rFont val="Calibri"/>
        <family val="2"/>
        <scheme val="minor"/>
      </rPr>
      <t>(3)</t>
    </r>
  </si>
  <si>
    <r>
      <t xml:space="preserve">Otros </t>
    </r>
    <r>
      <rPr>
        <b/>
        <vertAlign val="superscript"/>
        <sz val="10"/>
        <color rgb="FF000000"/>
        <rFont val="Calibri"/>
        <family val="2"/>
        <scheme val="minor"/>
      </rPr>
      <t>(2)</t>
    </r>
  </si>
  <si>
    <r>
      <t xml:space="preserve">Actualización del Gasto 2020 IFP Enero </t>
    </r>
    <r>
      <rPr>
        <b/>
        <vertAlign val="superscript"/>
        <sz val="10"/>
        <color rgb="FF000000"/>
        <rFont val="Calibri"/>
        <family val="2"/>
        <scheme val="minor"/>
      </rPr>
      <t>(1)</t>
    </r>
  </si>
  <si>
    <r>
      <t>2019</t>
    </r>
    <r>
      <rPr>
        <b/>
        <vertAlign val="superscript"/>
        <sz val="10"/>
        <color theme="1"/>
        <rFont val="Calibri"/>
        <family val="2"/>
        <scheme val="minor"/>
      </rPr>
      <t>(1)</t>
    </r>
  </si>
  <si>
    <t>2019 efectivo</t>
  </si>
  <si>
    <r>
      <t xml:space="preserve">GASTO PRESUPUSTARIO TOTAL </t>
    </r>
    <r>
      <rPr>
        <b/>
        <vertAlign val="superscript"/>
        <sz val="10"/>
        <color theme="1"/>
        <rFont val="Calibri"/>
        <family val="2"/>
        <scheme val="minor"/>
      </rPr>
      <t>(1)</t>
    </r>
  </si>
  <si>
    <t>(3)= (1-2) Balance Cíclicamente Ajustado (BCA2020)</t>
  </si>
  <si>
    <t>(2) Efecto Cíclico (AC2020)</t>
  </si>
  <si>
    <t>(1) Balance Efectivo (BD2020)</t>
  </si>
  <si>
    <t>(1.2) Sistema de pagos (créditos, efecto en abril de 2020)</t>
  </si>
  <si>
    <t>(4.1.1) Impuesto Específico (abril de 2020)</t>
  </si>
  <si>
    <t>(4.2.1) Impuesto Primera Categoría (abril de 2020)</t>
  </si>
  <si>
    <t>(4.2.3) Créditos (abril de 2020)</t>
  </si>
  <si>
    <t>Ingresos por Impuestos 2013-2019</t>
  </si>
  <si>
    <t>US$12.105</t>
  </si>
  <si>
    <t>Efectos del Plan Económico de Emergencia en los Ingresos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</si>
</sst>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 #,##0_-;_-* &quot;-&quot;_-;_-@_-"/>
    <numFmt numFmtId="43" formatCode="_-* #,##0.00_-;\-* #,##0.00_-;_-* &quot;-&quot;??_-;_-@_-"/>
    <numFmt numFmtId="164" formatCode="_ * #,##0_ ;_ * \-#,##0_ ;_ * &quot;-&quot;_ ;_ @_ "/>
    <numFmt numFmtId="165" formatCode="#,##0_ ;\-#,##0\ "/>
    <numFmt numFmtId="166" formatCode="_-* #,##0_-;\-* #,##0_-;_-* &quot;-&quot;??_-;_-@_-"/>
    <numFmt numFmtId="167" formatCode="0.0"/>
    <numFmt numFmtId="168" formatCode="#,##0.0"/>
    <numFmt numFmtId="169" formatCode="_-* #,##0.000_-;\-* #,##0.000_-;_-* &quot;-&quot;??_-;_-@_-"/>
    <numFmt numFmtId="170" formatCode="0.00000000"/>
    <numFmt numFmtId="171" formatCode="#,##0.000"/>
    <numFmt numFmtId="172" formatCode="#,##0.000000"/>
    <numFmt numFmtId="173" formatCode="#,##0.0000"/>
    <numFmt numFmtId="174" formatCode="#,##0.0000000"/>
    <numFmt numFmtId="175" formatCode="#,##0.00000"/>
    <numFmt numFmtId="176" formatCode="0.0%"/>
    <numFmt numFmtId="177" formatCode="0.000000"/>
    <numFmt numFmtId="178" formatCode="yyyy"/>
    <numFmt numFmtId="179" formatCode="_ * #,##0_ ;_ * \-#,##0_ ;_ * &quot;-&quot;??_ ;_ @_ "/>
    <numFmt numFmtId="180" formatCode="&quot;$&quot;\ #,##0"/>
  </numFmts>
  <fonts count="33"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vertAlign val="superscript"/>
      <sz val="10"/>
      <name val="Calibri"/>
      <family val="2"/>
      <scheme val="minor"/>
    </font>
    <font>
      <b/>
      <vertAlign val="superscript"/>
      <sz val="10"/>
      <name val="Calibri"/>
      <family val="2"/>
      <scheme val="minor"/>
    </font>
    <font>
      <sz val="10"/>
      <name val="Arial"/>
      <family val="2"/>
    </font>
    <font>
      <b/>
      <sz val="10"/>
      <color rgb="FFC00000"/>
      <name val="Calibri"/>
      <family val="2"/>
      <scheme val="minor"/>
    </font>
    <font>
      <b/>
      <sz val="10"/>
      <color theme="1"/>
      <name val="Calibri"/>
      <family val="2"/>
      <scheme val="minor"/>
    </font>
    <font>
      <b/>
      <sz val="10"/>
      <color rgb="FFFF0000"/>
      <name val="Calibri"/>
      <family val="2"/>
      <scheme val="minor"/>
    </font>
    <font>
      <sz val="10"/>
      <color rgb="FF000000"/>
      <name val="Calibri"/>
      <family val="2"/>
    </font>
    <font>
      <b/>
      <sz val="10"/>
      <color rgb="FF000000"/>
      <name val="Calibri"/>
      <family val="2"/>
    </font>
    <font>
      <sz val="10"/>
      <name val="Calibri"/>
      <family val="2"/>
    </font>
    <font>
      <b/>
      <sz val="10"/>
      <name val="Calibri"/>
      <family val="2"/>
    </font>
    <font>
      <sz val="10"/>
      <color rgb="FFFF0000"/>
      <name val="Calibri"/>
      <family val="2"/>
      <scheme val="minor"/>
    </font>
    <font>
      <sz val="11"/>
      <color rgb="FF000000"/>
      <name val="Calibri"/>
      <family val="2"/>
    </font>
    <font>
      <b/>
      <sz val="10"/>
      <color rgb="FFFF0000"/>
      <name val="Calibri"/>
      <family val="2"/>
    </font>
    <font>
      <sz val="10"/>
      <color rgb="FFFF0000"/>
      <name val="Calibri"/>
      <family val="2"/>
    </font>
    <font>
      <vertAlign val="superscript"/>
      <sz val="10"/>
      <color rgb="FF000000"/>
      <name val="Calibri"/>
      <family val="2"/>
    </font>
    <font>
      <b/>
      <vertAlign val="superscript"/>
      <sz val="10"/>
      <color rgb="FF000000"/>
      <name val="Calibri"/>
      <family val="2"/>
    </font>
    <font>
      <i/>
      <sz val="10"/>
      <name val="Calibri"/>
      <family val="2"/>
      <scheme val="minor"/>
    </font>
    <font>
      <i/>
      <sz val="10"/>
      <name val="Calibri"/>
      <family val="2"/>
    </font>
    <font>
      <i/>
      <sz val="10"/>
      <color theme="1"/>
      <name val="Calibri"/>
      <family val="2"/>
      <scheme val="minor"/>
    </font>
    <font>
      <vertAlign val="superscript"/>
      <sz val="10"/>
      <name val="Calibri"/>
      <family val="2"/>
    </font>
    <font>
      <sz val="10"/>
      <color rgb="FF000000"/>
      <name val="Calibri"/>
      <family val="2"/>
      <scheme val="minor"/>
    </font>
    <font>
      <b/>
      <sz val="10"/>
      <color rgb="FF000000"/>
      <name val="Calibri"/>
      <family val="2"/>
      <scheme val="minor"/>
    </font>
    <font>
      <b/>
      <sz val="10"/>
      <color rgb="FF4472C4"/>
      <name val="Calibri"/>
      <family val="2"/>
    </font>
    <font>
      <b/>
      <vertAlign val="superscript"/>
      <sz val="10"/>
      <name val="Calibri"/>
      <family val="2"/>
    </font>
    <font>
      <b/>
      <vertAlign val="superscript"/>
      <sz val="10"/>
      <color theme="1"/>
      <name val="Calibri"/>
      <family val="2"/>
      <scheme val="minor"/>
    </font>
    <font>
      <i/>
      <sz val="10"/>
      <color rgb="FF000000"/>
      <name val="Calibri"/>
      <family val="2"/>
      <scheme val="minor"/>
    </font>
    <font>
      <b/>
      <u/>
      <sz val="10"/>
      <name val="Calibri"/>
      <family val="2"/>
      <scheme val="minor"/>
    </font>
    <font>
      <b/>
      <vertAlign val="superscript"/>
      <sz val="10"/>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bgColor rgb="FF000000"/>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rgb="FFFF0000"/>
      </right>
      <top/>
      <bottom/>
      <diagonal/>
    </border>
    <border>
      <left style="thin">
        <color rgb="FFC00000"/>
      </left>
      <right style="thin">
        <color indexed="64"/>
      </right>
      <top/>
      <bottom/>
      <diagonal/>
    </border>
    <border>
      <left style="thin">
        <color auto="1"/>
      </left>
      <right style="thin">
        <color auto="1"/>
      </right>
      <top/>
      <bottom style="thin">
        <color auto="1"/>
      </bottom>
      <diagonal/>
    </border>
    <border>
      <left style="thin">
        <color indexed="64"/>
      </left>
      <right style="thin">
        <color rgb="FFFF0000"/>
      </right>
      <top/>
      <bottom style="thin">
        <color indexed="64"/>
      </bottom>
      <diagonal/>
    </border>
    <border>
      <left style="thin">
        <color rgb="FFC00000"/>
      </left>
      <right style="thin">
        <color rgb="FFFF0000"/>
      </right>
      <top/>
      <bottom style="thin">
        <color indexed="64"/>
      </bottom>
      <diagonal/>
    </border>
    <border>
      <left style="thin">
        <color rgb="FFC00000"/>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rgb="FFFF0000"/>
      </left>
      <right style="thin">
        <color indexed="64"/>
      </right>
      <top/>
      <bottom style="thin">
        <color indexed="64"/>
      </bottom>
      <diagonal/>
    </border>
    <border>
      <left/>
      <right/>
      <top/>
      <bottom style="thin">
        <color rgb="FFFF0000"/>
      </bottom>
      <diagonal/>
    </border>
    <border>
      <left style="thin">
        <color rgb="FFFF0000"/>
      </left>
      <right style="thin">
        <color auto="1"/>
      </right>
      <top style="thin">
        <color indexed="64"/>
      </top>
      <bottom style="thin">
        <color indexed="64"/>
      </bottom>
      <diagonal/>
    </border>
    <border>
      <left style="thin">
        <color rgb="FFFF0000"/>
      </left>
      <right style="thin">
        <color indexed="64"/>
      </right>
      <top/>
      <bottom/>
      <diagonal/>
    </border>
    <border>
      <left style="thin">
        <color indexed="64"/>
      </left>
      <right/>
      <top/>
      <bottom style="thin">
        <color indexed="64"/>
      </bottom>
      <diagonal/>
    </border>
    <border>
      <left style="thin">
        <color indexed="64"/>
      </left>
      <right/>
      <top/>
      <bottom style="hair">
        <color indexed="55"/>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bottom style="thin">
        <color rgb="FF000000"/>
      </bottom>
      <diagonal/>
    </border>
    <border>
      <left style="thin">
        <color rgb="FF000000"/>
      </left>
      <right/>
      <top/>
      <bottom/>
      <diagonal/>
    </border>
    <border>
      <left style="thin">
        <color rgb="FF000000"/>
      </left>
      <right/>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top/>
      <bottom/>
      <diagonal/>
    </border>
    <border>
      <left style="thin">
        <color indexed="64"/>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
      <left/>
      <right style="thin">
        <color indexed="10"/>
      </right>
      <top style="thin">
        <color indexed="64"/>
      </top>
      <bottom/>
      <diagonal/>
    </border>
    <border>
      <left style="thin">
        <color indexed="1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55"/>
      </bottom>
      <diagonal/>
    </border>
    <border>
      <left/>
      <right/>
      <top style="thin">
        <color indexed="64"/>
      </top>
      <bottom style="hair">
        <color indexed="55"/>
      </bottom>
      <diagonal/>
    </border>
    <border>
      <left/>
      <right style="thin">
        <color indexed="64"/>
      </right>
      <top style="thin">
        <color indexed="64"/>
      </top>
      <bottom style="hair">
        <color indexed="55"/>
      </bottom>
      <diagonal/>
    </border>
    <border>
      <left style="thin">
        <color indexed="64"/>
      </left>
      <right style="thin">
        <color indexed="64"/>
      </right>
      <top/>
      <bottom style="hair">
        <color indexed="55"/>
      </bottom>
      <diagonal/>
    </border>
    <border>
      <left/>
      <right/>
      <top/>
      <bottom style="hair">
        <color indexed="55"/>
      </bottom>
      <diagonal/>
    </border>
    <border>
      <left/>
      <right style="thin">
        <color indexed="64"/>
      </right>
      <top/>
      <bottom style="hair">
        <color indexed="55"/>
      </bottom>
      <diagonal/>
    </border>
    <border>
      <left style="thin">
        <color indexed="64"/>
      </left>
      <right style="thin">
        <color indexed="64"/>
      </right>
      <top style="hair">
        <color indexed="55"/>
      </top>
      <bottom style="hair">
        <color indexed="55"/>
      </bottom>
      <diagonal/>
    </border>
    <border>
      <left/>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thin">
        <color indexed="64"/>
      </bottom>
      <diagonal/>
    </border>
    <border>
      <left/>
      <right/>
      <top style="hair">
        <color indexed="55"/>
      </top>
      <bottom style="thin">
        <color indexed="64"/>
      </bottom>
      <diagonal/>
    </border>
    <border>
      <left/>
      <right style="thin">
        <color indexed="64"/>
      </right>
      <top style="hair">
        <color indexed="55"/>
      </top>
      <bottom style="thin">
        <color indexed="64"/>
      </bottom>
      <diagonal/>
    </border>
    <border>
      <left style="thin">
        <color indexed="64"/>
      </left>
      <right style="thin">
        <color indexed="64"/>
      </right>
      <top style="hair">
        <color indexed="55"/>
      </top>
      <bottom/>
      <diagonal/>
    </border>
    <border>
      <left/>
      <right/>
      <top style="hair">
        <color indexed="55"/>
      </top>
      <bottom/>
      <diagonal/>
    </border>
    <border>
      <left/>
      <right style="thin">
        <color indexed="64"/>
      </right>
      <top style="hair">
        <color indexed="55"/>
      </top>
      <bottom/>
      <diagonal/>
    </border>
    <border>
      <left style="thin">
        <color indexed="64"/>
      </left>
      <right/>
      <top style="thin">
        <color indexed="64"/>
      </top>
      <bottom/>
      <diagonal/>
    </border>
    <border>
      <left style="thin">
        <color rgb="FF000000"/>
      </left>
      <right/>
      <top/>
      <bottom style="thin">
        <color rgb="FF000000"/>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medium">
        <color rgb="FF000000"/>
      </left>
      <right/>
      <top/>
      <bottom style="thin">
        <color indexed="64"/>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style="thin">
        <color theme="4" tint="-0.499984740745262"/>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rgb="FFFFFFFF"/>
      </bottom>
      <diagonal/>
    </border>
    <border>
      <left style="thin">
        <color indexed="64"/>
      </left>
      <right/>
      <top/>
      <bottom style="medium">
        <color rgb="FFFFFFFF"/>
      </bottom>
      <diagonal/>
    </border>
    <border>
      <left style="thin">
        <color indexed="64"/>
      </left>
      <right style="thin">
        <color indexed="64"/>
      </right>
      <top/>
      <bottom style="medium">
        <color rgb="FFFFFFFF"/>
      </bottom>
      <diagonal/>
    </border>
    <border>
      <left/>
      <right style="thin">
        <color auto="1"/>
      </right>
      <top style="thin">
        <color auto="1"/>
      </top>
      <bottom/>
      <diagonal/>
    </border>
    <border>
      <left style="thin">
        <color indexed="64"/>
      </left>
      <right style="medium">
        <color rgb="FF000000"/>
      </right>
      <top style="thin">
        <color indexed="64"/>
      </top>
      <bottom/>
      <diagonal/>
    </border>
    <border>
      <left style="medium">
        <color rgb="FF000000"/>
      </left>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6" fillId="0" borderId="0"/>
    <xf numFmtId="0" fontId="1" fillId="0" borderId="0"/>
    <xf numFmtId="41" fontId="1" fillId="0" borderId="0" applyFont="0" applyFill="0" applyBorder="0" applyAlignment="0" applyProtection="0"/>
    <xf numFmtId="0" fontId="7" fillId="0" borderId="0"/>
    <xf numFmtId="9" fontId="7" fillId="0" borderId="0" applyFont="0" applyFill="0" applyBorder="0" applyAlignment="0" applyProtection="0"/>
  </cellStyleXfs>
  <cellXfs count="1017">
    <xf numFmtId="0" fontId="0" fillId="0" borderId="0" xfId="0"/>
    <xf numFmtId="0" fontId="2" fillId="2" borderId="0" xfId="0" applyFont="1" applyFill="1"/>
    <xf numFmtId="0" fontId="3" fillId="2" borderId="0" xfId="0" applyFont="1" applyFill="1"/>
    <xf numFmtId="0" fontId="2" fillId="2" borderId="1" xfId="0" applyFont="1" applyFill="1" applyBorder="1" applyAlignment="1">
      <alignment horizontal="center" vertical="center" wrapText="1"/>
    </xf>
    <xf numFmtId="0" fontId="3" fillId="2" borderId="0" xfId="0" applyFont="1" applyFill="1" applyAlignment="1">
      <alignment vertical="center"/>
    </xf>
    <xf numFmtId="0" fontId="2" fillId="2" borderId="2" xfId="0" applyFont="1" applyFill="1" applyBorder="1"/>
    <xf numFmtId="165" fontId="2" fillId="2" borderId="2" xfId="0" applyNumberFormat="1" applyFont="1" applyFill="1" applyBorder="1" applyAlignment="1">
      <alignment horizontal="right"/>
    </xf>
    <xf numFmtId="0" fontId="3" fillId="2" borderId="3" xfId="0" applyFont="1" applyFill="1" applyBorder="1" applyAlignment="1">
      <alignment vertical="center"/>
    </xf>
    <xf numFmtId="166" fontId="3" fillId="2" borderId="4" xfId="1" applyNumberFormat="1" applyFont="1" applyFill="1" applyBorder="1"/>
    <xf numFmtId="166" fontId="3" fillId="2" borderId="3" xfId="1" applyNumberFormat="1" applyFont="1" applyFill="1" applyBorder="1" applyAlignment="1">
      <alignment horizontal="center" vertical="top" wrapText="1"/>
    </xf>
    <xf numFmtId="166" fontId="3" fillId="2" borderId="5" xfId="1" applyNumberFormat="1" applyFont="1" applyFill="1" applyBorder="1"/>
    <xf numFmtId="166" fontId="3" fillId="2" borderId="3" xfId="1" applyNumberFormat="1" applyFont="1" applyFill="1" applyBorder="1"/>
    <xf numFmtId="0" fontId="2" fillId="2" borderId="3" xfId="0" applyFont="1" applyFill="1" applyBorder="1" applyAlignment="1">
      <alignment vertical="center"/>
    </xf>
    <xf numFmtId="0" fontId="3" fillId="2" borderId="6" xfId="0" applyFont="1" applyFill="1" applyBorder="1" applyAlignment="1">
      <alignment vertical="center"/>
    </xf>
    <xf numFmtId="166" fontId="3" fillId="2" borderId="7" xfId="1" applyNumberFormat="1" applyFont="1" applyFill="1" applyBorder="1"/>
    <xf numFmtId="166" fontId="3" fillId="2" borderId="8" xfId="1" applyNumberFormat="1" applyFont="1" applyFill="1" applyBorder="1"/>
    <xf numFmtId="166" fontId="3" fillId="2" borderId="9" xfId="1" applyNumberFormat="1" applyFont="1" applyFill="1" applyBorder="1"/>
    <xf numFmtId="0" fontId="3" fillId="2" borderId="0" xfId="0" applyFont="1" applyFill="1" applyAlignment="1">
      <alignment horizontal="left"/>
    </xf>
    <xf numFmtId="0" fontId="4" fillId="2" borderId="0" xfId="0" applyFont="1" applyFill="1" applyAlignment="1">
      <alignment horizontal="centerContinuous"/>
    </xf>
    <xf numFmtId="0" fontId="4" fillId="2" borderId="0" xfId="0" applyFont="1" applyFill="1"/>
    <xf numFmtId="0" fontId="2" fillId="2" borderId="0" xfId="0" applyFont="1" applyFill="1" applyAlignment="1">
      <alignment horizontal="left"/>
    </xf>
    <xf numFmtId="0" fontId="3" fillId="2" borderId="10" xfId="0" applyFont="1" applyFill="1" applyBorder="1"/>
    <xf numFmtId="0" fontId="3" fillId="2" borderId="11" xfId="0" applyFont="1" applyFill="1" applyBorder="1"/>
    <xf numFmtId="0" fontId="3" fillId="2" borderId="6" xfId="0" applyFont="1" applyFill="1" applyBorder="1" applyAlignment="1">
      <alignment horizontal="center"/>
    </xf>
    <xf numFmtId="167" fontId="4" fillId="2" borderId="0" xfId="0" applyNumberFormat="1" applyFont="1" applyFill="1"/>
    <xf numFmtId="0" fontId="4" fillId="2" borderId="3" xfId="0" applyFont="1" applyFill="1" applyBorder="1"/>
    <xf numFmtId="0" fontId="3" fillId="2" borderId="3" xfId="0" applyFont="1" applyFill="1" applyBorder="1"/>
    <xf numFmtId="0" fontId="3" fillId="2" borderId="6" xfId="0" applyFont="1" applyFill="1" applyBorder="1"/>
    <xf numFmtId="168" fontId="4" fillId="2" borderId="0" xfId="0" applyNumberFormat="1" applyFont="1" applyFill="1"/>
    <xf numFmtId="0" fontId="3" fillId="2" borderId="0" xfId="0" applyFont="1" applyFill="1" applyAlignment="1">
      <alignment horizontal="centerContinuous"/>
    </xf>
    <xf numFmtId="0" fontId="3" fillId="2" borderId="3" xfId="0" applyFont="1" applyFill="1" applyBorder="1" applyAlignment="1">
      <alignment horizontal="center"/>
    </xf>
    <xf numFmtId="3" fontId="3" fillId="2" borderId="0" xfId="0" applyNumberFormat="1" applyFont="1" applyFill="1"/>
    <xf numFmtId="0" fontId="2" fillId="2" borderId="3" xfId="0" applyFont="1" applyFill="1" applyBorder="1"/>
    <xf numFmtId="0" fontId="2" fillId="2" borderId="0" xfId="0" applyFont="1" applyFill="1" applyAlignment="1">
      <alignment horizontal="centerContinuous"/>
    </xf>
    <xf numFmtId="0" fontId="2"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justify" vertical="center"/>
    </xf>
    <xf numFmtId="0" fontId="2" fillId="2" borderId="0" xfId="3" applyFont="1" applyFill="1" applyAlignment="1">
      <alignment horizontal="left" vertical="center"/>
    </xf>
    <xf numFmtId="0" fontId="3" fillId="2" borderId="0" xfId="3" applyFont="1" applyFill="1"/>
    <xf numFmtId="0" fontId="2" fillId="2" borderId="0" xfId="3" applyFont="1" applyFill="1" applyAlignment="1">
      <alignment vertical="center"/>
    </xf>
    <xf numFmtId="0" fontId="3" fillId="2" borderId="0" xfId="3" applyFont="1" applyFill="1" applyAlignment="1">
      <alignment horizontal="left" vertical="center"/>
    </xf>
    <xf numFmtId="0" fontId="2" fillId="2" borderId="1" xfId="3" applyFont="1" applyFill="1" applyBorder="1" applyAlignment="1">
      <alignment vertical="center"/>
    </xf>
    <xf numFmtId="0" fontId="2" fillId="2" borderId="1" xfId="3" applyFont="1" applyFill="1" applyBorder="1" applyAlignment="1">
      <alignment horizontal="center" vertical="center"/>
    </xf>
    <xf numFmtId="4" fontId="3" fillId="2" borderId="1" xfId="3" applyNumberFormat="1" applyFont="1" applyFill="1" applyBorder="1" applyAlignment="1">
      <alignment vertical="center"/>
    </xf>
    <xf numFmtId="0" fontId="3" fillId="2" borderId="1" xfId="3" applyFont="1" applyFill="1" applyBorder="1" applyAlignment="1">
      <alignment horizontal="left" vertical="center"/>
    </xf>
    <xf numFmtId="4" fontId="2" fillId="2" borderId="1" xfId="3" applyNumberFormat="1" applyFont="1" applyFill="1" applyBorder="1" applyAlignment="1">
      <alignment vertical="center"/>
    </xf>
    <xf numFmtId="3" fontId="3" fillId="2" borderId="1" xfId="3" applyNumberFormat="1" applyFont="1" applyFill="1" applyBorder="1" applyAlignment="1">
      <alignment vertical="center"/>
    </xf>
    <xf numFmtId="1" fontId="2" fillId="2" borderId="1" xfId="3" applyNumberFormat="1" applyFont="1" applyFill="1" applyBorder="1" applyAlignment="1">
      <alignment vertical="center"/>
    </xf>
    <xf numFmtId="3" fontId="2" fillId="2" borderId="1" xfId="3" applyNumberFormat="1" applyFont="1" applyFill="1" applyBorder="1" applyAlignment="1">
      <alignment vertical="center"/>
    </xf>
    <xf numFmtId="3" fontId="3" fillId="0" borderId="1" xfId="3" applyNumberFormat="1" applyFont="1" applyBorder="1" applyAlignment="1">
      <alignment vertical="center"/>
    </xf>
    <xf numFmtId="0" fontId="3" fillId="2" borderId="1" xfId="3" applyFont="1" applyFill="1" applyBorder="1" applyAlignment="1">
      <alignment vertical="center"/>
    </xf>
    <xf numFmtId="0" fontId="3" fillId="2" borderId="0" xfId="3" applyFont="1" applyFill="1" applyAlignment="1">
      <alignment vertical="center"/>
    </xf>
    <xf numFmtId="3" fontId="3" fillId="2" borderId="0" xfId="3" applyNumberFormat="1" applyFont="1" applyFill="1" applyAlignment="1">
      <alignment vertical="center"/>
    </xf>
    <xf numFmtId="169" fontId="3" fillId="2" borderId="0" xfId="4" applyNumberFormat="1" applyFont="1" applyFill="1" applyAlignment="1">
      <alignment vertical="center"/>
    </xf>
    <xf numFmtId="0" fontId="8" fillId="2" borderId="0" xfId="0" applyFont="1" applyFill="1" applyAlignment="1">
      <alignment horizontal="centerContinuous"/>
    </xf>
    <xf numFmtId="0" fontId="2" fillId="2" borderId="1" xfId="0" applyFont="1" applyFill="1" applyBorder="1" applyAlignment="1">
      <alignment horizontal="center" vertical="center"/>
    </xf>
    <xf numFmtId="0" fontId="2" fillId="2" borderId="17" xfId="0" applyFont="1" applyFill="1" applyBorder="1" applyAlignment="1">
      <alignment horizontal="center" wrapText="1"/>
    </xf>
    <xf numFmtId="165" fontId="9" fillId="2" borderId="2" xfId="0" applyNumberFormat="1" applyFont="1" applyFill="1" applyBorder="1" applyAlignment="1">
      <alignment horizontal="right"/>
    </xf>
    <xf numFmtId="165" fontId="9" fillId="2" borderId="13" xfId="0" applyNumberFormat="1" applyFont="1" applyFill="1" applyBorder="1" applyAlignment="1">
      <alignment horizontal="right"/>
    </xf>
    <xf numFmtId="165" fontId="4" fillId="2" borderId="13" xfId="0" applyNumberFormat="1" applyFont="1" applyFill="1" applyBorder="1" applyAlignment="1">
      <alignment horizontal="right"/>
    </xf>
    <xf numFmtId="0" fontId="2" fillId="2" borderId="1" xfId="0" applyFont="1" applyFill="1" applyBorder="1" applyAlignment="1">
      <alignment horizontal="center" wrapText="1"/>
    </xf>
    <xf numFmtId="0" fontId="3" fillId="2" borderId="22" xfId="0" applyFont="1" applyFill="1" applyBorder="1" applyAlignment="1">
      <alignment vertical="center"/>
    </xf>
    <xf numFmtId="166" fontId="3" fillId="2" borderId="13" xfId="1" applyNumberFormat="1" applyFont="1" applyFill="1" applyBorder="1" applyAlignment="1">
      <alignment horizontal="center"/>
    </xf>
    <xf numFmtId="0" fontId="2" fillId="2" borderId="19" xfId="0" applyFont="1" applyFill="1" applyBorder="1" applyAlignment="1">
      <alignment vertical="center"/>
    </xf>
    <xf numFmtId="166" fontId="2" fillId="2" borderId="14" xfId="1" applyNumberFormat="1" applyFont="1" applyFill="1" applyBorder="1" applyAlignment="1">
      <alignment horizontal="center"/>
    </xf>
    <xf numFmtId="0" fontId="9" fillId="2" borderId="0" xfId="0" applyFont="1" applyFill="1"/>
    <xf numFmtId="0" fontId="4" fillId="2" borderId="2" xfId="0" applyFont="1" applyFill="1" applyBorder="1" applyAlignment="1">
      <alignment horizontal="center"/>
    </xf>
    <xf numFmtId="0" fontId="4" fillId="2" borderId="3" xfId="0" applyFont="1" applyFill="1" applyBorder="1" applyAlignment="1">
      <alignment horizontal="center"/>
    </xf>
    <xf numFmtId="3" fontId="9" fillId="2" borderId="3" xfId="1" applyNumberFormat="1" applyFont="1" applyFill="1" applyBorder="1" applyAlignment="1">
      <alignment horizontal="right" vertical="top"/>
    </xf>
    <xf numFmtId="0" fontId="10" fillId="2" borderId="0" xfId="0" applyFont="1" applyFill="1"/>
    <xf numFmtId="170" fontId="4" fillId="2" borderId="0" xfId="0" applyNumberFormat="1" applyFont="1" applyFill="1"/>
    <xf numFmtId="0" fontId="8" fillId="2" borderId="0" xfId="0" applyFont="1" applyFill="1" applyAlignment="1">
      <alignment horizontal="left"/>
    </xf>
    <xf numFmtId="0" fontId="9" fillId="2" borderId="2" xfId="0" applyFont="1" applyFill="1" applyBorder="1"/>
    <xf numFmtId="0" fontId="9" fillId="2" borderId="3" xfId="0" applyFont="1" applyFill="1" applyBorder="1"/>
    <xf numFmtId="165" fontId="9" fillId="2" borderId="3" xfId="0" applyNumberFormat="1" applyFont="1" applyFill="1" applyBorder="1" applyAlignment="1">
      <alignment horizontal="right"/>
    </xf>
    <xf numFmtId="165" fontId="4" fillId="2" borderId="3" xfId="0" applyNumberFormat="1" applyFont="1" applyFill="1" applyBorder="1" applyAlignment="1">
      <alignment horizontal="right"/>
    </xf>
    <xf numFmtId="0" fontId="4" fillId="2" borderId="6" xfId="0" applyFont="1" applyFill="1" applyBorder="1"/>
    <xf numFmtId="165" fontId="9" fillId="2" borderId="6" xfId="0" applyNumberFormat="1" applyFont="1" applyFill="1" applyBorder="1" applyAlignment="1">
      <alignment horizontal="right"/>
    </xf>
    <xf numFmtId="0" fontId="9" fillId="2" borderId="1" xfId="0" applyFont="1" applyFill="1" applyBorder="1" applyAlignment="1">
      <alignment vertical="center"/>
    </xf>
    <xf numFmtId="166" fontId="9" fillId="2" borderId="1" xfId="0" applyNumberFormat="1" applyFont="1" applyFill="1" applyBorder="1" applyAlignment="1">
      <alignment horizontal="center" vertical="center"/>
    </xf>
    <xf numFmtId="0" fontId="3" fillId="2" borderId="18" xfId="0" applyFont="1" applyFill="1" applyBorder="1" applyAlignment="1">
      <alignment horizontal="left" wrapText="1"/>
    </xf>
    <xf numFmtId="0" fontId="2" fillId="2" borderId="21" xfId="0" applyFont="1" applyFill="1" applyBorder="1" applyAlignment="1">
      <alignment horizontal="center" vertical="center"/>
    </xf>
    <xf numFmtId="0" fontId="4" fillId="2" borderId="0" xfId="0" applyFont="1" applyFill="1" applyAlignment="1">
      <alignment horizontal="left"/>
    </xf>
    <xf numFmtId="0" fontId="9" fillId="2" borderId="0" xfId="0" applyFont="1" applyFill="1" applyAlignment="1">
      <alignment horizontal="center"/>
    </xf>
    <xf numFmtId="0" fontId="2" fillId="2" borderId="10" xfId="0" applyFont="1" applyFill="1" applyBorder="1" applyAlignment="1">
      <alignment horizontal="centerContinuous"/>
    </xf>
    <xf numFmtId="0" fontId="2" fillId="2" borderId="23" xfId="0" applyFont="1" applyFill="1" applyBorder="1"/>
    <xf numFmtId="0" fontId="2" fillId="2" borderId="11" xfId="0" applyFont="1" applyFill="1" applyBorder="1"/>
    <xf numFmtId="0" fontId="3" fillId="2" borderId="24" xfId="0" applyFont="1" applyFill="1" applyBorder="1"/>
    <xf numFmtId="0" fontId="4" fillId="2" borderId="11" xfId="0" applyFont="1" applyFill="1" applyBorder="1"/>
    <xf numFmtId="168" fontId="11" fillId="3" borderId="26" xfId="0" applyNumberFormat="1" applyFont="1" applyFill="1" applyBorder="1" applyAlignment="1">
      <alignment horizontal="right" indent="3"/>
    </xf>
    <xf numFmtId="0" fontId="11" fillId="3" borderId="26" xfId="0" applyFont="1" applyFill="1" applyBorder="1" applyAlignment="1">
      <alignment horizontal="right" indent="3"/>
    </xf>
    <xf numFmtId="168" fontId="11" fillId="3" borderId="27" xfId="0" applyNumberFormat="1" applyFont="1" applyFill="1" applyBorder="1" applyAlignment="1">
      <alignment horizontal="right" indent="3"/>
    </xf>
    <xf numFmtId="3" fontId="12" fillId="3" borderId="28" xfId="0" applyNumberFormat="1" applyFont="1" applyFill="1" applyBorder="1" applyAlignment="1">
      <alignment horizontal="right"/>
    </xf>
    <xf numFmtId="167" fontId="12" fillId="3" borderId="29" xfId="0" applyNumberFormat="1" applyFont="1" applyFill="1" applyBorder="1" applyAlignment="1">
      <alignment horizontal="center"/>
    </xf>
    <xf numFmtId="3" fontId="12" fillId="3" borderId="29" xfId="0" applyNumberFormat="1" applyFont="1" applyFill="1" applyBorder="1" applyAlignment="1">
      <alignment horizontal="right"/>
    </xf>
    <xf numFmtId="3" fontId="11" fillId="3" borderId="29" xfId="0" applyNumberFormat="1" applyFont="1" applyFill="1" applyBorder="1" applyAlignment="1">
      <alignment horizontal="right"/>
    </xf>
    <xf numFmtId="167" fontId="11" fillId="3" borderId="29" xfId="0" applyNumberFormat="1" applyFont="1" applyFill="1" applyBorder="1" applyAlignment="1">
      <alignment horizontal="center"/>
    </xf>
    <xf numFmtId="3" fontId="11" fillId="3" borderId="30" xfId="0" applyNumberFormat="1" applyFont="1" applyFill="1" applyBorder="1" applyAlignment="1">
      <alignment horizontal="right"/>
    </xf>
    <xf numFmtId="167" fontId="11" fillId="3" borderId="30" xfId="0" applyNumberFormat="1" applyFont="1" applyFill="1" applyBorder="1" applyAlignment="1">
      <alignment horizontal="center"/>
    </xf>
    <xf numFmtId="0" fontId="3" fillId="2" borderId="31" xfId="0" applyFont="1" applyFill="1" applyBorder="1"/>
    <xf numFmtId="0" fontId="3" fillId="2" borderId="0" xfId="0" applyFont="1" applyFill="1" applyBorder="1"/>
    <xf numFmtId="3" fontId="13" fillId="3" borderId="29" xfId="0" applyNumberFormat="1" applyFont="1" applyFill="1" applyBorder="1" applyAlignment="1">
      <alignment horizontal="right"/>
    </xf>
    <xf numFmtId="3" fontId="13" fillId="3" borderId="0" xfId="0" applyNumberFormat="1" applyFont="1" applyFill="1" applyBorder="1" applyAlignment="1">
      <alignment horizontal="right"/>
    </xf>
    <xf numFmtId="3" fontId="14" fillId="3" borderId="29" xfId="0" applyNumberFormat="1" applyFont="1" applyFill="1" applyBorder="1" applyAlignment="1">
      <alignment horizontal="right"/>
    </xf>
    <xf numFmtId="3" fontId="14" fillId="3" borderId="34" xfId="0" applyNumberFormat="1" applyFont="1" applyFill="1" applyBorder="1" applyAlignment="1">
      <alignment horizontal="right"/>
    </xf>
    <xf numFmtId="3" fontId="13" fillId="3" borderId="37" xfId="0" applyNumberFormat="1" applyFont="1" applyFill="1" applyBorder="1" applyAlignment="1">
      <alignment horizontal="right"/>
    </xf>
    <xf numFmtId="3" fontId="13" fillId="3" borderId="11" xfId="0" applyNumberFormat="1" applyFont="1" applyFill="1" applyBorder="1" applyAlignment="1">
      <alignment horizontal="right"/>
    </xf>
    <xf numFmtId="3" fontId="14" fillId="3" borderId="37" xfId="0" applyNumberFormat="1" applyFont="1" applyFill="1" applyBorder="1" applyAlignment="1">
      <alignment horizontal="right"/>
    </xf>
    <xf numFmtId="3" fontId="14" fillId="3" borderId="38" xfId="0" applyNumberFormat="1" applyFont="1" applyFill="1" applyBorder="1" applyAlignment="1">
      <alignment horizontal="right"/>
    </xf>
    <xf numFmtId="0" fontId="2" fillId="2" borderId="0" xfId="0" applyFont="1" applyFill="1" applyBorder="1"/>
    <xf numFmtId="0" fontId="2" fillId="2" borderId="23" xfId="0" applyFont="1" applyFill="1" applyBorder="1" applyAlignment="1">
      <alignment horizontal="centerContinuous"/>
    </xf>
    <xf numFmtId="0" fontId="3" fillId="2" borderId="18" xfId="0" applyFont="1" applyFill="1" applyBorder="1" applyAlignment="1">
      <alignment horizontal="centerContinuous"/>
    </xf>
    <xf numFmtId="0" fontId="3" fillId="2" borderId="15" xfId="0" applyFont="1" applyFill="1" applyBorder="1" applyAlignment="1">
      <alignmen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23" xfId="0" applyFont="1" applyFill="1" applyBorder="1" applyAlignment="1">
      <alignment vertical="center"/>
    </xf>
    <xf numFmtId="0" fontId="3" fillId="2" borderId="11" xfId="0" applyFont="1" applyFill="1" applyBorder="1" applyAlignment="1">
      <alignment vertical="center" wrapText="1"/>
    </xf>
    <xf numFmtId="0" fontId="2" fillId="2" borderId="16" xfId="0" applyFont="1" applyFill="1" applyBorder="1" applyAlignment="1">
      <alignment horizontal="center" vertical="center"/>
    </xf>
    <xf numFmtId="0" fontId="3" fillId="2" borderId="0" xfId="0" applyFont="1" applyFill="1" applyBorder="1" applyAlignment="1">
      <alignment vertical="center"/>
    </xf>
    <xf numFmtId="167" fontId="3" fillId="2" borderId="0" xfId="0" applyNumberFormat="1" applyFont="1" applyFill="1" applyBorder="1" applyAlignment="1">
      <alignment horizontal="center" vertical="center"/>
    </xf>
    <xf numFmtId="167" fontId="3" fillId="2" borderId="31" xfId="0" applyNumberFormat="1" applyFont="1" applyFill="1" applyBorder="1" applyAlignment="1">
      <alignment horizontal="center" vertical="center"/>
    </xf>
    <xf numFmtId="167" fontId="3" fillId="2" borderId="18" xfId="0" applyNumberFormat="1" applyFont="1" applyFill="1" applyBorder="1" applyAlignment="1">
      <alignment horizontal="center" vertical="center"/>
    </xf>
    <xf numFmtId="167" fontId="3" fillId="2" borderId="3" xfId="0" applyNumberFormat="1" applyFont="1" applyFill="1" applyBorder="1" applyAlignment="1">
      <alignment horizontal="center" vertical="center"/>
    </xf>
    <xf numFmtId="167" fontId="3" fillId="2" borderId="2" xfId="0" applyNumberFormat="1" applyFont="1" applyFill="1" applyBorder="1" applyAlignment="1">
      <alignment horizontal="center" vertical="center"/>
    </xf>
    <xf numFmtId="167" fontId="3" fillId="2" borderId="6" xfId="0" applyNumberFormat="1" applyFont="1" applyFill="1" applyBorder="1" applyAlignment="1">
      <alignment horizontal="center" vertical="center"/>
    </xf>
    <xf numFmtId="167" fontId="3" fillId="2" borderId="1" xfId="0" applyNumberFormat="1" applyFont="1" applyFill="1" applyBorder="1" applyAlignment="1">
      <alignment horizontal="center" vertical="center"/>
    </xf>
    <xf numFmtId="0" fontId="2" fillId="2" borderId="15" xfId="0" applyFont="1" applyFill="1" applyBorder="1" applyAlignment="1">
      <alignment horizontal="center" vertical="center"/>
    </xf>
    <xf numFmtId="3" fontId="3" fillId="2" borderId="11" xfId="0" applyNumberFormat="1" applyFont="1" applyFill="1" applyBorder="1" applyAlignment="1">
      <alignment horizontal="right" vertical="center"/>
    </xf>
    <xf numFmtId="3" fontId="3" fillId="2" borderId="23" xfId="0" applyNumberFormat="1" applyFont="1" applyFill="1" applyBorder="1" applyAlignment="1">
      <alignment horizontal="right" vertical="center"/>
    </xf>
    <xf numFmtId="0" fontId="3" fillId="2" borderId="11" xfId="0"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2" borderId="2" xfId="0" applyFont="1" applyFill="1" applyBorder="1" applyAlignment="1">
      <alignment vertical="center"/>
    </xf>
    <xf numFmtId="0" fontId="3" fillId="2" borderId="3" xfId="0" applyFont="1" applyFill="1" applyBorder="1" applyAlignment="1">
      <alignment horizontal="right" vertical="center"/>
    </xf>
    <xf numFmtId="3" fontId="3" fillId="2" borderId="1" xfId="0" applyNumberFormat="1" applyFont="1" applyFill="1" applyBorder="1" applyAlignment="1">
      <alignment horizontal="right" vertical="center"/>
    </xf>
    <xf numFmtId="0" fontId="2" fillId="2" borderId="11" xfId="0" applyFont="1" applyFill="1" applyBorder="1" applyAlignment="1">
      <alignment vertical="center"/>
    </xf>
    <xf numFmtId="0" fontId="2" fillId="2" borderId="10" xfId="0" applyFont="1" applyFill="1" applyBorder="1" applyAlignment="1">
      <alignment vertical="center"/>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3" fillId="2" borderId="0" xfId="0" applyFont="1" applyFill="1" applyAlignment="1">
      <alignment wrapText="1"/>
    </xf>
    <xf numFmtId="0" fontId="2" fillId="2" borderId="12" xfId="0" applyFont="1" applyFill="1" applyBorder="1" applyAlignment="1">
      <alignment horizontal="center" vertical="center"/>
    </xf>
    <xf numFmtId="0" fontId="2" fillId="2" borderId="31" xfId="0" applyFont="1" applyFill="1" applyBorder="1" applyAlignment="1">
      <alignment horizontal="center" vertical="center"/>
    </xf>
    <xf numFmtId="168" fontId="14" fillId="2" borderId="32" xfId="0" applyNumberFormat="1" applyFont="1" applyFill="1" applyBorder="1" applyAlignment="1">
      <alignment horizontal="center" vertical="center"/>
    </xf>
    <xf numFmtId="168" fontId="13" fillId="2" borderId="32" xfId="0" applyNumberFormat="1" applyFont="1" applyFill="1" applyBorder="1" applyAlignment="1">
      <alignment horizontal="center" vertical="center"/>
    </xf>
    <xf numFmtId="168" fontId="14" fillId="2" borderId="33" xfId="0" applyNumberFormat="1" applyFont="1" applyFill="1" applyBorder="1" applyAlignment="1">
      <alignment horizontal="center" vertical="center"/>
    </xf>
    <xf numFmtId="168" fontId="14" fillId="3" borderId="40" xfId="0" applyNumberFormat="1" applyFont="1" applyFill="1" applyBorder="1" applyAlignment="1">
      <alignment horizontal="center" vertical="center"/>
    </xf>
    <xf numFmtId="168" fontId="13" fillId="3" borderId="40" xfId="0" applyNumberFormat="1" applyFont="1" applyFill="1" applyBorder="1" applyAlignment="1">
      <alignment horizontal="center" vertical="center"/>
    </xf>
    <xf numFmtId="168" fontId="14" fillId="3" borderId="41" xfId="0" applyNumberFormat="1" applyFont="1" applyFill="1" applyBorder="1" applyAlignment="1">
      <alignment horizontal="center" vertical="center"/>
    </xf>
    <xf numFmtId="168" fontId="14" fillId="3" borderId="32" xfId="0" applyNumberFormat="1" applyFont="1" applyFill="1" applyBorder="1" applyAlignment="1">
      <alignment horizontal="center" vertical="center"/>
    </xf>
    <xf numFmtId="168" fontId="13" fillId="3" borderId="32" xfId="0" applyNumberFormat="1" applyFont="1" applyFill="1" applyBorder="1" applyAlignment="1">
      <alignment horizontal="center" vertical="center"/>
    </xf>
    <xf numFmtId="168" fontId="14" fillId="3" borderId="33" xfId="0" applyNumberFormat="1" applyFont="1" applyFill="1" applyBorder="1" applyAlignment="1">
      <alignment horizontal="center" vertical="center"/>
    </xf>
    <xf numFmtId="3" fontId="4" fillId="2" borderId="2" xfId="6" applyNumberFormat="1" applyFont="1" applyFill="1" applyBorder="1"/>
    <xf numFmtId="3" fontId="4" fillId="2" borderId="3" xfId="6" applyNumberFormat="1" applyFont="1" applyFill="1" applyBorder="1"/>
    <xf numFmtId="3" fontId="4" fillId="2" borderId="13" xfId="6" applyNumberFormat="1" applyFont="1" applyFill="1" applyBorder="1"/>
    <xf numFmtId="3" fontId="3" fillId="2" borderId="3" xfId="6" applyNumberFormat="1" applyFont="1" applyFill="1" applyBorder="1"/>
    <xf numFmtId="3" fontId="4" fillId="2" borderId="3" xfId="1" applyNumberFormat="1" applyFont="1" applyFill="1" applyBorder="1" applyAlignment="1">
      <alignment horizontal="right" vertical="top"/>
    </xf>
    <xf numFmtId="3" fontId="3" fillId="2" borderId="3" xfId="0" applyNumberFormat="1" applyFont="1" applyFill="1" applyBorder="1"/>
    <xf numFmtId="168" fontId="4" fillId="2" borderId="2" xfId="2" applyNumberFormat="1" applyFont="1" applyFill="1" applyBorder="1" applyAlignment="1">
      <alignment horizontal="center" vertical="top"/>
    </xf>
    <xf numFmtId="168" fontId="3" fillId="2" borderId="3" xfId="0" applyNumberFormat="1" applyFont="1" applyFill="1" applyBorder="1" applyAlignment="1">
      <alignment horizontal="center"/>
    </xf>
    <xf numFmtId="168" fontId="9" fillId="2" borderId="3" xfId="2" applyNumberFormat="1" applyFont="1" applyFill="1" applyBorder="1" applyAlignment="1">
      <alignment horizontal="center" vertical="top"/>
    </xf>
    <xf numFmtId="168" fontId="4" fillId="2" borderId="3" xfId="2" applyNumberFormat="1" applyFont="1" applyFill="1" applyBorder="1" applyAlignment="1">
      <alignment horizontal="center" vertical="top"/>
    </xf>
    <xf numFmtId="168" fontId="4" fillId="2" borderId="3" xfId="1" applyNumberFormat="1" applyFont="1" applyFill="1" applyBorder="1" applyAlignment="1">
      <alignment horizontal="center" vertical="top"/>
    </xf>
    <xf numFmtId="3" fontId="4" fillId="2" borderId="3" xfId="1" quotePrefix="1" applyNumberFormat="1" applyFont="1" applyFill="1" applyBorder="1" applyAlignment="1">
      <alignment horizontal="right" vertical="top"/>
    </xf>
    <xf numFmtId="0" fontId="2" fillId="2" borderId="10" xfId="0" applyFont="1" applyFill="1" applyBorder="1"/>
    <xf numFmtId="3" fontId="4" fillId="2" borderId="2" xfId="1" applyNumberFormat="1" applyFont="1" applyFill="1" applyBorder="1" applyAlignment="1">
      <alignment horizontal="right" vertical="top"/>
    </xf>
    <xf numFmtId="168" fontId="9" fillId="2" borderId="3" xfId="1" applyNumberFormat="1" applyFont="1" applyFill="1" applyBorder="1" applyAlignment="1">
      <alignment horizontal="center" vertical="top"/>
    </xf>
    <xf numFmtId="3" fontId="9" fillId="2" borderId="6" xfId="1" applyNumberFormat="1" applyFont="1" applyFill="1" applyBorder="1" applyAlignment="1">
      <alignment horizontal="right" vertical="top"/>
    </xf>
    <xf numFmtId="168" fontId="9" fillId="2" borderId="6" xfId="1" applyNumberFormat="1" applyFont="1" applyFill="1" applyBorder="1" applyAlignment="1">
      <alignment horizontal="center" vertical="top"/>
    </xf>
    <xf numFmtId="168" fontId="4" fillId="2" borderId="2" xfId="1" applyNumberFormat="1" applyFont="1" applyFill="1" applyBorder="1" applyAlignment="1">
      <alignment horizontal="center" vertical="top"/>
    </xf>
    <xf numFmtId="0" fontId="3" fillId="2" borderId="0" xfId="0" applyFont="1" applyFill="1" applyAlignment="1">
      <alignment horizontal="center"/>
    </xf>
    <xf numFmtId="0" fontId="2" fillId="2" borderId="17" xfId="0" applyFont="1" applyFill="1" applyBorder="1" applyAlignment="1">
      <alignment horizontal="center" vertical="center" wrapText="1"/>
    </xf>
    <xf numFmtId="0" fontId="2" fillId="2" borderId="10" xfId="8" applyFont="1" applyFill="1" applyBorder="1" applyAlignment="1">
      <alignment vertical="center"/>
    </xf>
    <xf numFmtId="167" fontId="3" fillId="2" borderId="0" xfId="0" applyNumberFormat="1" applyFont="1" applyFill="1"/>
    <xf numFmtId="0" fontId="3" fillId="2" borderId="11" xfId="8" applyFont="1" applyFill="1" applyBorder="1" applyAlignment="1">
      <alignment vertical="center"/>
    </xf>
    <xf numFmtId="166" fontId="3" fillId="2" borderId="3" xfId="6" applyNumberFormat="1" applyFont="1" applyFill="1" applyBorder="1"/>
    <xf numFmtId="0" fontId="2" fillId="2" borderId="11" xfId="8" applyFont="1" applyFill="1" applyBorder="1" applyAlignment="1">
      <alignment vertical="center"/>
    </xf>
    <xf numFmtId="0" fontId="2" fillId="2" borderId="23" xfId="8" applyFont="1" applyFill="1" applyBorder="1" applyAlignment="1">
      <alignment vertical="center"/>
    </xf>
    <xf numFmtId="1" fontId="3" fillId="2" borderId="0" xfId="0" applyNumberFormat="1" applyFont="1" applyFill="1"/>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3" fillId="2" borderId="23" xfId="0" applyFont="1" applyFill="1" applyBorder="1"/>
    <xf numFmtId="0" fontId="2" fillId="2" borderId="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1" xfId="0" applyFont="1" applyFill="1" applyBorder="1" applyAlignment="1">
      <alignment horizontal="left" vertical="center"/>
    </xf>
    <xf numFmtId="167" fontId="2" fillId="2" borderId="3" xfId="0" applyNumberFormat="1" applyFont="1" applyFill="1" applyBorder="1" applyAlignment="1">
      <alignment horizontal="center" vertical="center"/>
    </xf>
    <xf numFmtId="0" fontId="3" fillId="2" borderId="0" xfId="0" quotePrefix="1" applyFont="1" applyFill="1"/>
    <xf numFmtId="0" fontId="3" fillId="2" borderId="11" xfId="0" applyFont="1" applyFill="1" applyBorder="1" applyAlignment="1">
      <alignment horizontal="left" vertical="center"/>
    </xf>
    <xf numFmtId="0" fontId="3" fillId="2" borderId="23" xfId="0" applyFont="1" applyFill="1" applyBorder="1" applyAlignment="1">
      <alignment horizontal="left" vertical="center"/>
    </xf>
    <xf numFmtId="0" fontId="0" fillId="2" borderId="0" xfId="0" applyFill="1"/>
    <xf numFmtId="0" fontId="2" fillId="2" borderId="0" xfId="0" applyFont="1" applyFill="1" applyAlignment="1">
      <alignment horizontal="center" vertical="center" wrapText="1"/>
    </xf>
    <xf numFmtId="0" fontId="2" fillId="2" borderId="11" xfId="0" applyFont="1" applyFill="1" applyBorder="1" applyAlignment="1">
      <alignment horizontal="justify" vertical="center" wrapText="1"/>
    </xf>
    <xf numFmtId="0" fontId="2" fillId="2" borderId="3" xfId="0" quotePrefix="1" applyFont="1" applyFill="1" applyBorder="1" applyAlignment="1">
      <alignment horizontal="center" vertical="center" wrapText="1"/>
    </xf>
    <xf numFmtId="0" fontId="2" fillId="2" borderId="0" xfId="0" quotePrefix="1" applyFont="1" applyFill="1" applyAlignment="1">
      <alignment horizontal="center" vertical="center" wrapText="1"/>
    </xf>
    <xf numFmtId="0" fontId="2" fillId="2" borderId="23" xfId="0" applyFont="1" applyFill="1" applyBorder="1" applyAlignment="1">
      <alignment horizontal="justify" vertical="center"/>
    </xf>
    <xf numFmtId="0" fontId="2" fillId="2" borderId="23" xfId="0" applyFont="1" applyFill="1" applyBorder="1" applyAlignment="1">
      <alignment horizontal="center" vertical="center" wrapText="1"/>
    </xf>
    <xf numFmtId="0" fontId="2" fillId="2" borderId="0" xfId="0" applyFont="1" applyFill="1" applyAlignment="1">
      <alignment horizontal="center" vertical="center"/>
    </xf>
    <xf numFmtId="0" fontId="2" fillId="2" borderId="11" xfId="0" applyFont="1" applyFill="1" applyBorder="1" applyAlignment="1">
      <alignment horizontal="left" vertical="center" wrapText="1"/>
    </xf>
    <xf numFmtId="166" fontId="2" fillId="2" borderId="3" xfId="6" applyNumberFormat="1" applyFont="1" applyFill="1" applyBorder="1"/>
    <xf numFmtId="3" fontId="2" fillId="2" borderId="3" xfId="6" applyNumberFormat="1" applyFont="1" applyFill="1" applyBorder="1"/>
    <xf numFmtId="168" fontId="2" fillId="2" borderId="11" xfId="0" applyNumberFormat="1" applyFont="1" applyFill="1" applyBorder="1" applyAlignment="1">
      <alignment horizontal="center"/>
    </xf>
    <xf numFmtId="168" fontId="2" fillId="2" borderId="49" xfId="0" applyNumberFormat="1" applyFont="1" applyFill="1" applyBorder="1" applyAlignment="1">
      <alignment horizontal="center"/>
    </xf>
    <xf numFmtId="168" fontId="2" fillId="2" borderId="0" xfId="0" applyNumberFormat="1" applyFont="1" applyFill="1" applyAlignment="1">
      <alignment horizontal="center"/>
    </xf>
    <xf numFmtId="176" fontId="3" fillId="2" borderId="0" xfId="2" applyNumberFormat="1" applyFont="1" applyFill="1"/>
    <xf numFmtId="0" fontId="3" fillId="2" borderId="11" xfId="0" applyFont="1" applyFill="1" applyBorder="1" applyAlignment="1">
      <alignment horizontal="left" vertical="center" wrapText="1"/>
    </xf>
    <xf numFmtId="168" fontId="3" fillId="2" borderId="11" xfId="0" applyNumberFormat="1" applyFont="1" applyFill="1" applyBorder="1" applyAlignment="1">
      <alignment horizontal="center"/>
    </xf>
    <xf numFmtId="168" fontId="3" fillId="2" borderId="0" xfId="0" applyNumberFormat="1" applyFont="1" applyFill="1" applyAlignment="1">
      <alignment horizontal="center"/>
    </xf>
    <xf numFmtId="0" fontId="21" fillId="2" borderId="11" xfId="0" applyFont="1" applyFill="1" applyBorder="1" applyAlignment="1">
      <alignment horizontal="left" vertical="center" wrapText="1"/>
    </xf>
    <xf numFmtId="166" fontId="2" fillId="2" borderId="23" xfId="6" applyNumberFormat="1" applyFont="1" applyFill="1" applyBorder="1" applyAlignment="1">
      <alignment horizontal="left" wrapText="1"/>
    </xf>
    <xf numFmtId="166" fontId="2" fillId="2" borderId="6" xfId="6" applyNumberFormat="1" applyFont="1" applyFill="1" applyBorder="1"/>
    <xf numFmtId="3" fontId="2" fillId="2" borderId="6" xfId="6" applyNumberFormat="1" applyFont="1" applyFill="1" applyBorder="1"/>
    <xf numFmtId="168" fontId="2" fillId="2" borderId="23" xfId="0" applyNumberFormat="1" applyFont="1" applyFill="1" applyBorder="1" applyAlignment="1">
      <alignment horizontal="center"/>
    </xf>
    <xf numFmtId="168" fontId="2" fillId="2" borderId="6" xfId="0" applyNumberFormat="1" applyFont="1" applyFill="1" applyBorder="1" applyAlignment="1">
      <alignment horizontal="center"/>
    </xf>
    <xf numFmtId="0" fontId="3" fillId="2" borderId="0" xfId="0" applyFont="1" applyFill="1" applyAlignment="1">
      <alignment horizontal="left" vertical="center" wrapText="1"/>
    </xf>
    <xf numFmtId="166" fontId="3" fillId="2" borderId="0" xfId="1" applyNumberFormat="1" applyFont="1" applyFill="1"/>
    <xf numFmtId="168" fontId="2" fillId="2" borderId="0" xfId="0" applyNumberFormat="1" applyFont="1" applyFill="1" applyProtection="1">
      <protection locked="0"/>
    </xf>
    <xf numFmtId="3" fontId="2" fillId="2" borderId="3" xfId="0" applyNumberFormat="1" applyFont="1" applyFill="1" applyBorder="1" applyAlignment="1">
      <alignment horizontal="right"/>
    </xf>
    <xf numFmtId="168" fontId="2" fillId="2" borderId="3" xfId="0" applyNumberFormat="1" applyFont="1" applyFill="1" applyBorder="1" applyAlignment="1">
      <alignment horizontal="center"/>
    </xf>
    <xf numFmtId="168" fontId="3" fillId="2" borderId="0" xfId="0" applyNumberFormat="1" applyFont="1" applyFill="1"/>
    <xf numFmtId="3" fontId="3" fillId="2" borderId="3" xfId="0" applyNumberFormat="1" applyFont="1" applyFill="1" applyBorder="1" applyAlignment="1">
      <alignment horizontal="right"/>
    </xf>
    <xf numFmtId="168" fontId="3" fillId="2" borderId="0" xfId="0" applyNumberFormat="1" applyFont="1" applyFill="1" applyProtection="1">
      <protection locked="0"/>
    </xf>
    <xf numFmtId="168" fontId="3" fillId="2" borderId="0" xfId="0" applyNumberFormat="1" applyFont="1" applyFill="1" applyAlignment="1" applyProtection="1">
      <alignment vertical="top"/>
      <protection locked="0"/>
    </xf>
    <xf numFmtId="0" fontId="2" fillId="2" borderId="18" xfId="0" applyFont="1" applyFill="1" applyBorder="1"/>
    <xf numFmtId="3" fontId="2" fillId="2" borderId="6" xfId="0" applyNumberFormat="1" applyFont="1" applyFill="1" applyBorder="1" applyAlignment="1">
      <alignment horizontal="right"/>
    </xf>
    <xf numFmtId="0" fontId="3" fillId="2" borderId="0" xfId="0" applyFont="1" applyFill="1" applyAlignment="1">
      <alignment vertical="center" wrapText="1"/>
    </xf>
    <xf numFmtId="0" fontId="2" fillId="2" borderId="15"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12" xfId="0" applyFont="1" applyFill="1" applyBorder="1" applyAlignment="1">
      <alignment horizontal="center" vertical="center" wrapText="1"/>
    </xf>
    <xf numFmtId="176" fontId="3" fillId="2" borderId="3" xfId="2" applyNumberFormat="1" applyFont="1" applyFill="1" applyBorder="1" applyAlignment="1">
      <alignment horizontal="center" vertical="center" wrapText="1"/>
    </xf>
    <xf numFmtId="0" fontId="3" fillId="2" borderId="23" xfId="0" applyFont="1" applyFill="1" applyBorder="1" applyAlignment="1">
      <alignment horizontal="left" vertical="center" wrapText="1"/>
    </xf>
    <xf numFmtId="176" fontId="3" fillId="2" borderId="6" xfId="0" applyNumberFormat="1" applyFont="1" applyFill="1" applyBorder="1" applyAlignment="1">
      <alignment horizontal="center" vertical="center" wrapText="1"/>
    </xf>
    <xf numFmtId="176" fontId="3" fillId="2" borderId="14" xfId="0" applyNumberFormat="1" applyFont="1" applyFill="1" applyBorder="1" applyAlignment="1">
      <alignment horizontal="center" vertical="center" wrapText="1"/>
    </xf>
    <xf numFmtId="0" fontId="2" fillId="2" borderId="4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13" xfId="0"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0" fontId="3" fillId="2" borderId="66" xfId="0" applyFont="1" applyFill="1" applyBorder="1" applyAlignment="1">
      <alignment horizontal="left" vertical="center" wrapText="1"/>
    </xf>
    <xf numFmtId="3" fontId="3" fillId="2" borderId="6" xfId="0" applyNumberFormat="1" applyFont="1" applyFill="1" applyBorder="1" applyAlignment="1">
      <alignment horizontal="center" vertical="center" wrapText="1"/>
    </xf>
    <xf numFmtId="0" fontId="14" fillId="2" borderId="0" xfId="0" applyFont="1" applyFill="1" applyAlignment="1">
      <alignment horizontal="left" vertical="center"/>
    </xf>
    <xf numFmtId="0" fontId="13" fillId="2" borderId="0" xfId="0" applyFont="1" applyFill="1"/>
    <xf numFmtId="0" fontId="13" fillId="2" borderId="0" xfId="0" applyFont="1" applyFill="1" applyAlignment="1">
      <alignment horizontal="left" vertical="center"/>
    </xf>
    <xf numFmtId="0" fontId="14" fillId="2" borderId="0" xfId="0" applyFont="1" applyFill="1" applyAlignment="1">
      <alignment horizontal="center" vertical="center"/>
    </xf>
    <xf numFmtId="0" fontId="14" fillId="2" borderId="49" xfId="0" applyFont="1" applyFill="1" applyBorder="1" applyAlignment="1">
      <alignment vertical="center"/>
    </xf>
    <xf numFmtId="0" fontId="14" fillId="2" borderId="4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14" fillId="2" borderId="65" xfId="0" applyFont="1" applyFill="1" applyBorder="1" applyAlignment="1">
      <alignment vertical="center"/>
    </xf>
    <xf numFmtId="3" fontId="9" fillId="2" borderId="49" xfId="0" applyNumberFormat="1" applyFont="1" applyFill="1" applyBorder="1" applyAlignment="1">
      <alignment horizontal="right"/>
    </xf>
    <xf numFmtId="3" fontId="2" fillId="2" borderId="65" xfId="0" applyNumberFormat="1" applyFont="1" applyFill="1" applyBorder="1" applyAlignment="1">
      <alignment horizontal="right"/>
    </xf>
    <xf numFmtId="167" fontId="14" fillId="2" borderId="49" xfId="0" applyNumberFormat="1" applyFont="1" applyFill="1" applyBorder="1" applyAlignment="1">
      <alignment horizontal="center" vertical="center"/>
    </xf>
    <xf numFmtId="177" fontId="4" fillId="2" borderId="0" xfId="0" applyNumberFormat="1" applyFont="1" applyFill="1"/>
    <xf numFmtId="0" fontId="13" fillId="2" borderId="11" xfId="0" applyFont="1" applyFill="1" applyBorder="1" applyAlignment="1">
      <alignment vertical="center"/>
    </xf>
    <xf numFmtId="3" fontId="4" fillId="2" borderId="3" xfId="0" applyNumberFormat="1" applyFont="1" applyFill="1" applyBorder="1" applyAlignment="1">
      <alignment horizontal="right"/>
    </xf>
    <xf numFmtId="3" fontId="3" fillId="2" borderId="11" xfId="0" applyNumberFormat="1" applyFont="1" applyFill="1" applyBorder="1" applyAlignment="1">
      <alignment horizontal="right"/>
    </xf>
    <xf numFmtId="167" fontId="13" fillId="2" borderId="3" xfId="0" applyNumberFormat="1" applyFont="1" applyFill="1" applyBorder="1" applyAlignment="1">
      <alignment horizontal="center" vertical="center"/>
    </xf>
    <xf numFmtId="0" fontId="22" fillId="2" borderId="11" xfId="0" applyFont="1" applyFill="1" applyBorder="1" applyAlignment="1">
      <alignment vertical="center"/>
    </xf>
    <xf numFmtId="3" fontId="23" fillId="2" borderId="3" xfId="0" applyNumberFormat="1" applyFont="1" applyFill="1" applyBorder="1" applyAlignment="1">
      <alignment horizontal="right"/>
    </xf>
    <xf numFmtId="3" fontId="21" fillId="2" borderId="11" xfId="0" applyNumberFormat="1" applyFont="1" applyFill="1" applyBorder="1" applyAlignment="1">
      <alignment horizontal="right"/>
    </xf>
    <xf numFmtId="167" fontId="22" fillId="2" borderId="3" xfId="0" applyNumberFormat="1" applyFont="1" applyFill="1" applyBorder="1" applyAlignment="1">
      <alignment horizontal="center" vertical="center"/>
    </xf>
    <xf numFmtId="0" fontId="13" fillId="2" borderId="23" xfId="0" applyFont="1" applyFill="1" applyBorder="1" applyAlignment="1">
      <alignment vertical="center"/>
    </xf>
    <xf numFmtId="3" fontId="4" fillId="2" borderId="6" xfId="0" applyNumberFormat="1" applyFont="1" applyFill="1" applyBorder="1" applyAlignment="1">
      <alignment horizontal="right"/>
    </xf>
    <xf numFmtId="3" fontId="3" fillId="2" borderId="23" xfId="0" applyNumberFormat="1" applyFont="1" applyFill="1" applyBorder="1" applyAlignment="1">
      <alignment horizontal="right"/>
    </xf>
    <xf numFmtId="167" fontId="13" fillId="2" borderId="6" xfId="0" applyNumberFormat="1" applyFont="1" applyFill="1" applyBorder="1" applyAlignment="1">
      <alignment horizontal="center" vertical="center"/>
    </xf>
    <xf numFmtId="0" fontId="13" fillId="2" borderId="0" xfId="0" applyFont="1" applyFill="1" applyAlignment="1">
      <alignment vertical="center"/>
    </xf>
    <xf numFmtId="3" fontId="4" fillId="2" borderId="0" xfId="0" applyNumberFormat="1" applyFont="1" applyFill="1"/>
    <xf numFmtId="0" fontId="26" fillId="2" borderId="0" xfId="0" applyFont="1" applyFill="1" applyAlignment="1">
      <alignment vertical="center" wrapText="1"/>
    </xf>
    <xf numFmtId="0" fontId="4" fillId="2" borderId="0" xfId="0" quotePrefix="1" applyFont="1" applyFill="1"/>
    <xf numFmtId="164" fontId="4" fillId="2" borderId="0" xfId="0" applyNumberFormat="1" applyFont="1" applyFill="1"/>
    <xf numFmtId="9" fontId="4" fillId="2" borderId="0" xfId="2" applyFont="1" applyFill="1"/>
    <xf numFmtId="176" fontId="4" fillId="2" borderId="0" xfId="2" applyNumberFormat="1" applyFont="1" applyFill="1"/>
    <xf numFmtId="0" fontId="26" fillId="2" borderId="11" xfId="0" quotePrefix="1" applyFont="1" applyFill="1" applyBorder="1" applyAlignment="1">
      <alignment horizontal="center" vertical="center"/>
    </xf>
    <xf numFmtId="0" fontId="26" fillId="2" borderId="0" xfId="0" applyFont="1" applyFill="1" applyBorder="1" applyAlignment="1">
      <alignment vertical="center" wrapText="1"/>
    </xf>
    <xf numFmtId="0" fontId="25" fillId="2" borderId="0" xfId="0" applyFont="1" applyFill="1" applyBorder="1" applyAlignment="1">
      <alignment horizontal="left" vertical="center" wrapText="1" indent="2"/>
    </xf>
    <xf numFmtId="0" fontId="26" fillId="2" borderId="23" xfId="0" applyFont="1" applyFill="1" applyBorder="1" applyAlignment="1">
      <alignment horizontal="center" vertical="center"/>
    </xf>
    <xf numFmtId="0" fontId="25" fillId="2" borderId="18" xfId="0" applyFont="1" applyFill="1" applyBorder="1" applyAlignment="1">
      <alignment horizontal="right" vertical="center" wrapText="1"/>
    </xf>
    <xf numFmtId="0" fontId="26" fillId="2" borderId="65" xfId="0" quotePrefix="1" applyFont="1" applyFill="1" applyBorder="1" applyAlignment="1">
      <alignment horizontal="center" vertical="center"/>
    </xf>
    <xf numFmtId="0" fontId="26" fillId="2" borderId="31" xfId="0" applyFont="1" applyFill="1" applyBorder="1" applyAlignment="1">
      <alignment vertical="center" wrapText="1"/>
    </xf>
    <xf numFmtId="0" fontId="26" fillId="2" borderId="23" xfId="0" quotePrefix="1" applyFont="1" applyFill="1" applyBorder="1" applyAlignment="1">
      <alignment horizontal="center" vertical="center"/>
    </xf>
    <xf numFmtId="0" fontId="26" fillId="2" borderId="18" xfId="0" applyFont="1" applyFill="1" applyBorder="1" applyAlignment="1">
      <alignment vertical="center" wrapText="1"/>
    </xf>
    <xf numFmtId="0" fontId="25" fillId="2" borderId="65" xfId="0" applyFont="1" applyFill="1" applyBorder="1" applyAlignment="1">
      <alignment vertical="center"/>
    </xf>
    <xf numFmtId="0" fontId="26" fillId="2" borderId="49" xfId="0" applyFont="1" applyFill="1" applyBorder="1" applyAlignment="1">
      <alignment horizontal="center" vertical="center" wrapText="1"/>
    </xf>
    <xf numFmtId="3" fontId="25" fillId="2" borderId="49" xfId="9" applyNumberFormat="1" applyFont="1" applyFill="1" applyBorder="1" applyAlignment="1">
      <alignment horizontal="right" vertical="center" wrapText="1"/>
    </xf>
    <xf numFmtId="3" fontId="25" fillId="2" borderId="6" xfId="9" applyNumberFormat="1" applyFont="1" applyFill="1" applyBorder="1" applyAlignment="1">
      <alignment horizontal="right" vertical="center" wrapText="1"/>
    </xf>
    <xf numFmtId="3" fontId="25" fillId="2" borderId="3" xfId="9" applyNumberFormat="1" applyFont="1" applyFill="1" applyBorder="1" applyAlignment="1">
      <alignment horizontal="right" vertical="center" wrapText="1"/>
    </xf>
    <xf numFmtId="0" fontId="26" fillId="2" borderId="31" xfId="0" applyFont="1" applyFill="1" applyBorder="1" applyAlignment="1">
      <alignment horizontal="center" vertical="center" wrapText="1"/>
    </xf>
    <xf numFmtId="168" fontId="25" fillId="2" borderId="31" xfId="9" applyNumberFormat="1" applyFont="1" applyFill="1" applyBorder="1" applyAlignment="1">
      <alignment horizontal="center" vertical="center" wrapText="1"/>
    </xf>
    <xf numFmtId="168" fontId="25" fillId="2" borderId="18" xfId="9" applyNumberFormat="1" applyFont="1" applyFill="1" applyBorder="1" applyAlignment="1">
      <alignment horizontal="center" vertical="center" wrapText="1"/>
    </xf>
    <xf numFmtId="168" fontId="25" fillId="2" borderId="0" xfId="9" applyNumberFormat="1" applyFont="1" applyFill="1" applyBorder="1" applyAlignment="1">
      <alignment horizontal="center" vertical="center" wrapText="1"/>
    </xf>
    <xf numFmtId="168" fontId="25" fillId="2" borderId="49" xfId="9" applyNumberFormat="1" applyFont="1" applyFill="1" applyBorder="1" applyAlignment="1">
      <alignment horizontal="center" vertical="center" wrapText="1"/>
    </xf>
    <xf numFmtId="168" fontId="25" fillId="2" borderId="6" xfId="9" applyNumberFormat="1" applyFont="1" applyFill="1" applyBorder="1" applyAlignment="1">
      <alignment horizontal="center" vertical="center" wrapText="1"/>
    </xf>
    <xf numFmtId="168" fontId="25" fillId="2" borderId="3" xfId="9" applyNumberFormat="1"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3"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3" fillId="2" borderId="3" xfId="0" quotePrefix="1" applyFont="1" applyFill="1" applyBorder="1" applyAlignment="1">
      <alignment horizontal="center"/>
    </xf>
    <xf numFmtId="168" fontId="3" fillId="2" borderId="3" xfId="0" applyNumberFormat="1" applyFont="1" applyFill="1" applyBorder="1" applyAlignment="1">
      <alignment horizontal="center" vertical="center" wrapText="1"/>
    </xf>
    <xf numFmtId="168" fontId="3" fillId="2" borderId="0" xfId="0" applyNumberFormat="1" applyFont="1" applyFill="1" applyAlignment="1">
      <alignment horizontal="center" vertical="center" wrapText="1"/>
    </xf>
    <xf numFmtId="0" fontId="2" fillId="2" borderId="3" xfId="0" quotePrefix="1" applyFont="1" applyFill="1" applyBorder="1" applyAlignment="1">
      <alignment horizontal="center"/>
    </xf>
    <xf numFmtId="168" fontId="2" fillId="2" borderId="3" xfId="0" applyNumberFormat="1" applyFont="1" applyFill="1" applyBorder="1" applyAlignment="1">
      <alignment horizontal="center" vertical="center" wrapText="1"/>
    </xf>
    <xf numFmtId="168" fontId="2" fillId="2" borderId="0" xfId="0" applyNumberFormat="1" applyFont="1" applyFill="1" applyAlignment="1">
      <alignment horizontal="center" vertical="center" wrapText="1"/>
    </xf>
    <xf numFmtId="0" fontId="2" fillId="2" borderId="6" xfId="0" quotePrefix="1" applyFont="1" applyFill="1" applyBorder="1" applyAlignment="1">
      <alignment horizontal="center"/>
    </xf>
    <xf numFmtId="0" fontId="2" fillId="2" borderId="23" xfId="0" applyFont="1" applyFill="1" applyBorder="1" applyAlignment="1">
      <alignment horizontal="left" vertical="center" wrapText="1"/>
    </xf>
    <xf numFmtId="168" fontId="2" fillId="2" borderId="6" xfId="0" applyNumberFormat="1" applyFont="1" applyFill="1" applyBorder="1" applyAlignment="1">
      <alignment horizontal="center" vertical="center" wrapText="1"/>
    </xf>
    <xf numFmtId="3" fontId="3" fillId="2" borderId="3" xfId="0" applyNumberFormat="1" applyFont="1" applyFill="1" applyBorder="1" applyAlignment="1">
      <alignment horizontal="right" vertical="center" wrapText="1"/>
    </xf>
    <xf numFmtId="3" fontId="2" fillId="2" borderId="3"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0" fontId="11" fillId="4" borderId="0" xfId="7" applyFont="1" applyFill="1"/>
    <xf numFmtId="0" fontId="11" fillId="4" borderId="0" xfId="7" applyFont="1" applyFill="1" applyAlignment="1">
      <alignment horizontal="justify" vertical="center"/>
    </xf>
    <xf numFmtId="0" fontId="11" fillId="2" borderId="0" xfId="7" applyFont="1" applyFill="1"/>
    <xf numFmtId="171" fontId="11" fillId="2" borderId="0" xfId="7" applyNumberFormat="1" applyFont="1" applyFill="1"/>
    <xf numFmtId="3" fontId="11" fillId="2" borderId="0" xfId="7" applyNumberFormat="1" applyFont="1" applyFill="1"/>
    <xf numFmtId="0" fontId="17" fillId="2" borderId="0" xfId="7" applyFont="1" applyFill="1"/>
    <xf numFmtId="172" fontId="11" fillId="2" borderId="0" xfId="7" applyNumberFormat="1" applyFont="1" applyFill="1"/>
    <xf numFmtId="167" fontId="4" fillId="2" borderId="3" xfId="6" applyNumberFormat="1" applyFont="1" applyFill="1" applyBorder="1" applyAlignment="1">
      <alignment horizontal="center" vertical="center"/>
    </xf>
    <xf numFmtId="0" fontId="4" fillId="2" borderId="0" xfId="0" applyFont="1" applyFill="1" applyAlignment="1">
      <alignment horizontal="justify" vertical="center"/>
    </xf>
    <xf numFmtId="3" fontId="2" fillId="2" borderId="2" xfId="6" applyNumberFormat="1" applyFont="1" applyFill="1" applyBorder="1" applyAlignment="1">
      <alignment horizontal="right" vertical="center"/>
    </xf>
    <xf numFmtId="3" fontId="3" fillId="2" borderId="3" xfId="6" applyNumberFormat="1" applyFont="1" applyFill="1" applyBorder="1" applyAlignment="1">
      <alignment horizontal="right"/>
    </xf>
    <xf numFmtId="3" fontId="2" fillId="2" borderId="3" xfId="6" applyNumberFormat="1" applyFont="1" applyFill="1" applyBorder="1" applyAlignment="1">
      <alignment horizontal="right" vertical="center"/>
    </xf>
    <xf numFmtId="3" fontId="2" fillId="2" borderId="6" xfId="6" applyNumberFormat="1" applyFont="1" applyFill="1" applyBorder="1" applyAlignment="1">
      <alignment horizontal="right" vertical="center"/>
    </xf>
    <xf numFmtId="0" fontId="11" fillId="4" borderId="10" xfId="7" applyFont="1" applyFill="1" applyBorder="1"/>
    <xf numFmtId="0" fontId="12" fillId="4" borderId="11" xfId="7" applyFont="1" applyFill="1" applyBorder="1" applyAlignment="1">
      <alignment horizontal="left" vertical="center"/>
    </xf>
    <xf numFmtId="0" fontId="11" fillId="4" borderId="11" xfId="7" applyFont="1" applyFill="1" applyBorder="1" applyAlignment="1">
      <alignment horizontal="left" vertical="center"/>
    </xf>
    <xf numFmtId="0" fontId="11" fillId="4" borderId="23" xfId="7" applyFont="1" applyFill="1" applyBorder="1" applyAlignment="1">
      <alignment horizontal="left" vertical="center"/>
    </xf>
    <xf numFmtId="3" fontId="12" fillId="4" borderId="3" xfId="7" applyNumberFormat="1" applyFont="1" applyFill="1" applyBorder="1" applyAlignment="1">
      <alignment horizontal="right"/>
    </xf>
    <xf numFmtId="3" fontId="11" fillId="4" borderId="3" xfId="7" applyNumberFormat="1" applyFont="1" applyFill="1" applyBorder="1" applyAlignment="1">
      <alignment horizontal="right" vertical="center"/>
    </xf>
    <xf numFmtId="3" fontId="12" fillId="4" borderId="3" xfId="7" applyNumberFormat="1" applyFont="1" applyFill="1" applyBorder="1" applyAlignment="1">
      <alignment horizontal="right" vertical="center"/>
    </xf>
    <xf numFmtId="3" fontId="11" fillId="4" borderId="6" xfId="7" applyNumberFormat="1" applyFont="1" applyFill="1" applyBorder="1" applyAlignment="1">
      <alignment horizontal="right" vertical="center"/>
    </xf>
    <xf numFmtId="3" fontId="12" fillId="4" borderId="0" xfId="7" applyNumberFormat="1" applyFont="1" applyFill="1" applyBorder="1" applyAlignment="1">
      <alignment horizontal="right"/>
    </xf>
    <xf numFmtId="3" fontId="11" fillId="4" borderId="0" xfId="7" applyNumberFormat="1" applyFont="1" applyFill="1" applyBorder="1" applyAlignment="1">
      <alignment vertical="center"/>
    </xf>
    <xf numFmtId="3" fontId="12" fillId="4" borderId="0" xfId="7" applyNumberFormat="1" applyFont="1" applyFill="1" applyBorder="1" applyAlignment="1">
      <alignment vertical="center"/>
    </xf>
    <xf numFmtId="3" fontId="11" fillId="4" borderId="18" xfId="7" applyNumberFormat="1" applyFont="1" applyFill="1" applyBorder="1" applyAlignment="1">
      <alignment vertical="center"/>
    </xf>
    <xf numFmtId="167" fontId="12" fillId="4" borderId="0" xfId="7" applyNumberFormat="1" applyFont="1" applyFill="1" applyBorder="1" applyAlignment="1">
      <alignment horizontal="center"/>
    </xf>
    <xf numFmtId="167" fontId="11" fillId="4" borderId="0" xfId="7" applyNumberFormat="1" applyFont="1" applyFill="1" applyBorder="1" applyAlignment="1">
      <alignment horizontal="center" vertical="center"/>
    </xf>
    <xf numFmtId="167" fontId="12" fillId="4" borderId="0" xfId="7" applyNumberFormat="1" applyFont="1" applyFill="1" applyBorder="1" applyAlignment="1">
      <alignment horizontal="center" vertical="center"/>
    </xf>
    <xf numFmtId="167" fontId="11" fillId="4" borderId="18" xfId="7" applyNumberFormat="1" applyFont="1" applyFill="1" applyBorder="1" applyAlignment="1">
      <alignment horizontal="center" vertical="center"/>
    </xf>
    <xf numFmtId="0" fontId="11" fillId="4" borderId="23" xfId="7" applyFont="1" applyFill="1" applyBorder="1"/>
    <xf numFmtId="0" fontId="14" fillId="4" borderId="49" xfId="7" applyFont="1" applyFill="1" applyBorder="1" applyAlignment="1">
      <alignment horizontal="center" vertical="center"/>
    </xf>
    <xf numFmtId="0" fontId="14" fillId="4" borderId="31" xfId="7" applyFont="1" applyFill="1" applyBorder="1" applyAlignment="1">
      <alignment horizontal="center" vertical="center"/>
    </xf>
    <xf numFmtId="0" fontId="14" fillId="4" borderId="6" xfId="7" applyFont="1" applyFill="1" applyBorder="1" applyAlignment="1">
      <alignment horizontal="center" vertical="center"/>
    </xf>
    <xf numFmtId="0" fontId="14" fillId="4" borderId="18" xfId="7" applyFont="1" applyFill="1" applyBorder="1" applyAlignment="1">
      <alignment horizontal="center" vertical="center"/>
    </xf>
    <xf numFmtId="167" fontId="9" fillId="2" borderId="3" xfId="6" applyNumberFormat="1" applyFont="1" applyFill="1" applyBorder="1" applyAlignment="1">
      <alignment horizontal="center" vertical="center"/>
    </xf>
    <xf numFmtId="167" fontId="9" fillId="2" borderId="6" xfId="6" applyNumberFormat="1" applyFont="1" applyFill="1" applyBorder="1" applyAlignment="1">
      <alignment horizontal="center" vertical="center"/>
    </xf>
    <xf numFmtId="167" fontId="9" fillId="2" borderId="2" xfId="6" applyNumberFormat="1" applyFont="1" applyFill="1" applyBorder="1" applyAlignment="1">
      <alignment horizontal="center" vertical="center"/>
    </xf>
    <xf numFmtId="0" fontId="12" fillId="4" borderId="0" xfId="7" applyFont="1" applyFill="1" applyAlignment="1">
      <alignment horizontal="left" vertical="center"/>
    </xf>
    <xf numFmtId="0" fontId="11" fillId="4" borderId="0" xfId="7" applyFont="1" applyFill="1" applyAlignment="1">
      <alignment horizontal="left" vertical="center"/>
    </xf>
    <xf numFmtId="0" fontId="12" fillId="4" borderId="0" xfId="7" applyFont="1" applyFill="1" applyAlignment="1">
      <alignment horizontal="center" vertical="center"/>
    </xf>
    <xf numFmtId="0" fontId="27" fillId="2" borderId="0" xfId="7" applyFont="1" applyFill="1"/>
    <xf numFmtId="167" fontId="11" fillId="2" borderId="0" xfId="7" applyNumberFormat="1" applyFont="1" applyFill="1"/>
    <xf numFmtId="173" fontId="11" fillId="2" borderId="0" xfId="7" applyNumberFormat="1" applyFont="1" applyFill="1"/>
    <xf numFmtId="168" fontId="12" fillId="4" borderId="0" xfId="7" applyNumberFormat="1" applyFont="1" applyFill="1" applyAlignment="1">
      <alignment horizontal="right" vertical="center" indent="3"/>
    </xf>
    <xf numFmtId="168" fontId="11" fillId="4" borderId="0" xfId="7" applyNumberFormat="1" applyFont="1" applyFill="1" applyAlignment="1">
      <alignment horizontal="right" vertical="center" indent="3"/>
    </xf>
    <xf numFmtId="0" fontId="11" fillId="4" borderId="0" xfId="7" applyFont="1" applyFill="1" applyAlignment="1">
      <alignment vertical="center"/>
    </xf>
    <xf numFmtId="167" fontId="11" fillId="4" borderId="0" xfId="7" applyNumberFormat="1" applyFont="1" applyFill="1" applyAlignment="1">
      <alignment horizontal="center" vertical="center"/>
    </xf>
    <xf numFmtId="174" fontId="11" fillId="2" borderId="0" xfId="7" applyNumberFormat="1" applyFont="1" applyFill="1"/>
    <xf numFmtId="168" fontId="11" fillId="2" borderId="0" xfId="7" applyNumberFormat="1" applyFont="1" applyFill="1"/>
    <xf numFmtId="0" fontId="12" fillId="4" borderId="0" xfId="7" applyFont="1" applyFill="1"/>
    <xf numFmtId="175" fontId="11" fillId="2" borderId="0" xfId="7" applyNumberFormat="1" applyFont="1" applyFill="1"/>
    <xf numFmtId="0" fontId="18" fillId="2" borderId="0" xfId="7" applyFont="1" applyFill="1"/>
    <xf numFmtId="4" fontId="11" fillId="2" borderId="0" xfId="7" applyNumberFormat="1" applyFont="1" applyFill="1"/>
    <xf numFmtId="0" fontId="14" fillId="4" borderId="0" xfId="7" applyFont="1" applyFill="1" applyAlignment="1">
      <alignment horizontal="left" vertical="center"/>
    </xf>
    <xf numFmtId="0" fontId="13" fillId="4" borderId="0" xfId="7" applyFont="1" applyFill="1" applyAlignment="1">
      <alignment horizontal="left" vertical="center"/>
    </xf>
    <xf numFmtId="3" fontId="12" fillId="4" borderId="0" xfId="7" applyNumberFormat="1" applyFont="1" applyFill="1" applyBorder="1" applyAlignment="1">
      <alignment horizontal="right" vertical="center"/>
    </xf>
    <xf numFmtId="167" fontId="12" fillId="4" borderId="0" xfId="7" applyNumberFormat="1" applyFont="1" applyFill="1" applyBorder="1" applyAlignment="1">
      <alignment horizontal="right" vertical="center" indent="3"/>
    </xf>
    <xf numFmtId="3" fontId="11" fillId="4" borderId="0" xfId="7" applyNumberFormat="1" applyFont="1" applyFill="1" applyBorder="1" applyAlignment="1">
      <alignment horizontal="right" vertical="center"/>
    </xf>
    <xf numFmtId="167" fontId="11" fillId="4" borderId="0" xfId="7" applyNumberFormat="1" applyFont="1" applyFill="1" applyBorder="1" applyAlignment="1">
      <alignment horizontal="right" vertical="center" indent="3"/>
    </xf>
    <xf numFmtId="0" fontId="14" fillId="4" borderId="12" xfId="7" applyFont="1" applyFill="1" applyBorder="1" applyAlignment="1">
      <alignment horizontal="center" vertical="center"/>
    </xf>
    <xf numFmtId="0" fontId="12" fillId="4" borderId="11" xfId="7" applyFont="1" applyFill="1" applyBorder="1" applyAlignment="1">
      <alignment vertical="center"/>
    </xf>
    <xf numFmtId="0" fontId="11" fillId="4" borderId="11" xfId="7" applyFont="1" applyFill="1" applyBorder="1" applyAlignment="1">
      <alignment vertical="center"/>
    </xf>
    <xf numFmtId="0" fontId="11" fillId="4" borderId="23" xfId="7" applyFont="1" applyFill="1" applyBorder="1" applyAlignment="1">
      <alignment vertical="center"/>
    </xf>
    <xf numFmtId="3" fontId="11" fillId="4" borderId="18" xfId="7" applyNumberFormat="1" applyFont="1" applyFill="1" applyBorder="1" applyAlignment="1">
      <alignment horizontal="right" vertical="center"/>
    </xf>
    <xf numFmtId="167" fontId="11" fillId="4" borderId="18" xfId="7" applyNumberFormat="1" applyFont="1" applyFill="1" applyBorder="1" applyAlignment="1">
      <alignment horizontal="right" vertical="center" indent="3"/>
    </xf>
    <xf numFmtId="168" fontId="12" fillId="4" borderId="0" xfId="7" applyNumberFormat="1" applyFont="1" applyFill="1" applyBorder="1" applyAlignment="1">
      <alignment horizontal="center" vertical="center"/>
    </xf>
    <xf numFmtId="168" fontId="11" fillId="4" borderId="0" xfId="7" applyNumberFormat="1" applyFont="1" applyFill="1" applyBorder="1" applyAlignment="1">
      <alignment horizontal="center" vertical="center"/>
    </xf>
    <xf numFmtId="168" fontId="11" fillId="4" borderId="18" xfId="7" applyNumberFormat="1" applyFont="1" applyFill="1" applyBorder="1" applyAlignment="1">
      <alignment horizontal="center" vertical="center"/>
    </xf>
    <xf numFmtId="168" fontId="12" fillId="4" borderId="0" xfId="7" applyNumberFormat="1" applyFont="1" applyFill="1" applyBorder="1" applyAlignment="1">
      <alignment horizontal="right" vertical="center" indent="3"/>
    </xf>
    <xf numFmtId="168" fontId="11" fillId="4" borderId="0" xfId="7" applyNumberFormat="1" applyFont="1" applyFill="1" applyBorder="1" applyAlignment="1">
      <alignment horizontal="right" vertical="center" indent="3"/>
    </xf>
    <xf numFmtId="0" fontId="12" fillId="4" borderId="31" xfId="7" applyFont="1" applyFill="1" applyBorder="1" applyAlignment="1">
      <alignment horizontal="center" vertical="center"/>
    </xf>
    <xf numFmtId="0" fontId="12" fillId="4" borderId="12" xfId="7" applyFont="1" applyFill="1" applyBorder="1" applyAlignment="1">
      <alignment horizontal="center" vertical="center"/>
    </xf>
    <xf numFmtId="168" fontId="12" fillId="4" borderId="13" xfId="7" applyNumberFormat="1" applyFont="1" applyFill="1" applyBorder="1" applyAlignment="1">
      <alignment horizontal="right" vertical="center" indent="3"/>
    </xf>
    <xf numFmtId="168" fontId="11" fillId="4" borderId="13" xfId="7" applyNumberFormat="1" applyFont="1" applyFill="1" applyBorder="1" applyAlignment="1">
      <alignment horizontal="right" vertical="center" indent="3"/>
    </xf>
    <xf numFmtId="168" fontId="11" fillId="4" borderId="18" xfId="7" applyNumberFormat="1" applyFont="1" applyFill="1" applyBorder="1" applyAlignment="1">
      <alignment horizontal="right" vertical="center" indent="3"/>
    </xf>
    <xf numFmtId="168" fontId="11" fillId="4" borderId="14" xfId="7" applyNumberFormat="1" applyFont="1" applyFill="1" applyBorder="1" applyAlignment="1">
      <alignment horizontal="right" vertical="center" indent="3"/>
    </xf>
    <xf numFmtId="0" fontId="12" fillId="4" borderId="18" xfId="7" applyFont="1" applyFill="1" applyBorder="1" applyAlignment="1">
      <alignment horizontal="center" vertical="center"/>
    </xf>
    <xf numFmtId="0" fontId="12" fillId="4" borderId="14" xfId="7" applyFont="1" applyFill="1" applyBorder="1" applyAlignment="1">
      <alignment horizontal="center" vertical="center"/>
    </xf>
    <xf numFmtId="0" fontId="12" fillId="4" borderId="49" xfId="7" applyFont="1" applyFill="1" applyBorder="1" applyAlignment="1">
      <alignment horizontal="center" vertical="center"/>
    </xf>
    <xf numFmtId="0" fontId="12" fillId="4" borderId="6" xfId="7" applyFont="1" applyFill="1" applyBorder="1" applyAlignment="1">
      <alignment horizontal="center" vertical="center"/>
    </xf>
    <xf numFmtId="168" fontId="12" fillId="4" borderId="3" xfId="7" applyNumberFormat="1" applyFont="1" applyFill="1" applyBorder="1" applyAlignment="1">
      <alignment horizontal="right" vertical="center" indent="3"/>
    </xf>
    <xf numFmtId="168" fontId="11" fillId="4" borderId="3" xfId="7" applyNumberFormat="1" applyFont="1" applyFill="1" applyBorder="1" applyAlignment="1">
      <alignment horizontal="right" vertical="center" indent="3"/>
    </xf>
    <xf numFmtId="168" fontId="11" fillId="4" borderId="6" xfId="7" applyNumberFormat="1" applyFont="1" applyFill="1" applyBorder="1" applyAlignment="1">
      <alignment horizontal="right" vertical="center" indent="3"/>
    </xf>
    <xf numFmtId="0" fontId="14" fillId="4" borderId="0" xfId="7" applyFont="1" applyFill="1"/>
    <xf numFmtId="167" fontId="11" fillId="4" borderId="0" xfId="7" applyNumberFormat="1" applyFont="1" applyFill="1" applyBorder="1" applyAlignment="1">
      <alignment horizontal="center" vertical="center" wrapText="1"/>
    </xf>
    <xf numFmtId="167" fontId="12" fillId="4" borderId="18" xfId="7" applyNumberFormat="1" applyFont="1" applyFill="1" applyBorder="1" applyAlignment="1">
      <alignment horizontal="center" vertical="center" wrapText="1"/>
    </xf>
    <xf numFmtId="3" fontId="11" fillId="4" borderId="3" xfId="7" applyNumberFormat="1" applyFont="1" applyFill="1" applyBorder="1" applyAlignment="1">
      <alignment horizontal="right" vertical="center" wrapText="1"/>
    </xf>
    <xf numFmtId="3" fontId="12" fillId="4" borderId="6" xfId="7" applyNumberFormat="1" applyFont="1" applyFill="1" applyBorder="1" applyAlignment="1">
      <alignment horizontal="right" vertical="center" wrapText="1"/>
    </xf>
    <xf numFmtId="167" fontId="11" fillId="4" borderId="3" xfId="7" applyNumberFormat="1" applyFont="1" applyFill="1" applyBorder="1" applyAlignment="1">
      <alignment horizontal="center" vertical="center" wrapText="1"/>
    </xf>
    <xf numFmtId="167" fontId="12" fillId="4" borderId="6" xfId="7" applyNumberFormat="1" applyFont="1" applyFill="1" applyBorder="1" applyAlignment="1">
      <alignment horizontal="center" vertical="center" wrapText="1"/>
    </xf>
    <xf numFmtId="0" fontId="11" fillId="4" borderId="11" xfId="7" applyFont="1" applyFill="1" applyBorder="1" applyAlignment="1">
      <alignment vertical="center" wrapText="1"/>
    </xf>
    <xf numFmtId="0" fontId="12" fillId="4" borderId="23" xfId="7" applyFont="1" applyFill="1" applyBorder="1" applyAlignment="1">
      <alignment vertical="center" wrapText="1"/>
    </xf>
    <xf numFmtId="167" fontId="12" fillId="4" borderId="13" xfId="7" applyNumberFormat="1" applyFont="1" applyFill="1" applyBorder="1" applyAlignment="1">
      <alignment horizontal="center" vertical="center"/>
    </xf>
    <xf numFmtId="167" fontId="11" fillId="4" borderId="13" xfId="7" applyNumberFormat="1" applyFont="1" applyFill="1" applyBorder="1" applyAlignment="1">
      <alignment horizontal="center" vertical="center"/>
    </xf>
    <xf numFmtId="0" fontId="11" fillId="4" borderId="31" xfId="7" applyFont="1" applyFill="1" applyBorder="1"/>
    <xf numFmtId="0" fontId="12" fillId="4" borderId="0" xfId="7" applyFont="1" applyFill="1" applyBorder="1" applyAlignment="1">
      <alignment horizontal="left" vertical="center"/>
    </xf>
    <xf numFmtId="0" fontId="11" fillId="4" borderId="18" xfId="7" applyFont="1" applyFill="1" applyBorder="1"/>
    <xf numFmtId="0" fontId="14" fillId="4" borderId="6" xfId="7" applyFont="1" applyFill="1" applyBorder="1" applyAlignment="1">
      <alignment horizontal="center" vertical="center" wrapText="1"/>
    </xf>
    <xf numFmtId="0" fontId="14" fillId="4" borderId="18" xfId="7" applyFont="1" applyFill="1" applyBorder="1" applyAlignment="1">
      <alignment horizontal="center" vertical="center" wrapText="1"/>
    </xf>
    <xf numFmtId="0" fontId="14" fillId="4" borderId="14" xfId="7"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7" xfId="0" applyFont="1" applyFill="1" applyBorder="1" applyAlignment="1">
      <alignment vertical="center" wrapText="1"/>
    </xf>
    <xf numFmtId="176" fontId="3" fillId="2" borderId="3"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176"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2" fillId="2" borderId="1" xfId="0" applyFont="1" applyFill="1" applyBorder="1" applyAlignment="1">
      <alignment vertical="center"/>
    </xf>
    <xf numFmtId="3" fontId="2" fillId="2" borderId="1" xfId="0" applyNumberFormat="1" applyFont="1" applyFill="1" applyBorder="1" applyAlignment="1">
      <alignment horizontal="right" vertical="center" wrapText="1"/>
    </xf>
    <xf numFmtId="0" fontId="3" fillId="2" borderId="1" xfId="0" applyFont="1" applyFill="1" applyBorder="1" applyAlignment="1">
      <alignment horizontal="left" vertical="center" wrapText="1" indent="1"/>
    </xf>
    <xf numFmtId="3" fontId="3" fillId="2" borderId="1" xfId="0" applyNumberFormat="1" applyFont="1" applyFill="1" applyBorder="1" applyAlignment="1">
      <alignment horizontal="right" vertical="center" wrapText="1"/>
    </xf>
    <xf numFmtId="0" fontId="3" fillId="2" borderId="1" xfId="0" applyFont="1" applyFill="1" applyBorder="1" applyAlignment="1">
      <alignment horizontal="left" vertical="center" indent="1"/>
    </xf>
    <xf numFmtId="0" fontId="3" fillId="2" borderId="1" xfId="0" applyFont="1" applyFill="1" applyBorder="1" applyAlignment="1">
      <alignment horizontal="left" vertical="center" wrapText="1" indent="2"/>
    </xf>
    <xf numFmtId="0" fontId="2" fillId="2" borderId="1" xfId="0" applyFont="1" applyFill="1" applyBorder="1" applyAlignment="1">
      <alignment horizontal="right" vertical="center" wrapText="1"/>
    </xf>
    <xf numFmtId="3" fontId="2" fillId="2" borderId="1" xfId="0" applyNumberFormat="1" applyFont="1" applyFill="1" applyBorder="1" applyAlignment="1">
      <alignment horizontal="right" vertical="center"/>
    </xf>
    <xf numFmtId="0" fontId="2" fillId="2" borderId="1" xfId="0" applyFont="1" applyFill="1" applyBorder="1" applyAlignment="1">
      <alignment vertical="center" wrapText="1"/>
    </xf>
    <xf numFmtId="167" fontId="2" fillId="2" borderId="1" xfId="0" applyNumberFormat="1" applyFont="1" applyFill="1" applyBorder="1" applyAlignment="1">
      <alignment horizontal="center" vertical="center" wrapText="1"/>
    </xf>
    <xf numFmtId="0" fontId="3" fillId="2" borderId="1" xfId="0" applyFont="1" applyFill="1" applyBorder="1" applyAlignment="1">
      <alignment vertical="center"/>
    </xf>
    <xf numFmtId="167" fontId="2" fillId="2" borderId="1" xfId="0" applyNumberFormat="1" applyFont="1" applyFill="1" applyBorder="1" applyAlignment="1">
      <alignment horizontal="center" vertical="center"/>
    </xf>
    <xf numFmtId="0" fontId="4" fillId="2" borderId="1" xfId="0" applyFont="1" applyFill="1" applyBorder="1"/>
    <xf numFmtId="3" fontId="4" fillId="2" borderId="13" xfId="0" applyNumberFormat="1" applyFont="1" applyFill="1" applyBorder="1"/>
    <xf numFmtId="0" fontId="4" fillId="2" borderId="23" xfId="0" applyFont="1" applyFill="1" applyBorder="1"/>
    <xf numFmtId="0" fontId="9" fillId="2" borderId="15" xfId="0" applyFont="1" applyFill="1" applyBorder="1"/>
    <xf numFmtId="3" fontId="4" fillId="2" borderId="3" xfId="0" applyNumberFormat="1" applyFont="1" applyFill="1" applyBorder="1"/>
    <xf numFmtId="0" fontId="9" fillId="2" borderId="17" xfId="0" applyFont="1" applyFill="1" applyBorder="1" applyAlignment="1">
      <alignment horizontal="center" wrapText="1"/>
    </xf>
    <xf numFmtId="0" fontId="9" fillId="2" borderId="1" xfId="0" applyFont="1" applyFill="1" applyBorder="1" applyAlignment="1">
      <alignment horizontal="center" wrapText="1"/>
    </xf>
    <xf numFmtId="0" fontId="9" fillId="2" borderId="23" xfId="0" applyFont="1" applyFill="1" applyBorder="1"/>
    <xf numFmtId="0" fontId="9" fillId="2" borderId="6" xfId="0" applyFont="1" applyFill="1" applyBorder="1" applyAlignment="1">
      <alignment horizontal="center"/>
    </xf>
    <xf numFmtId="0" fontId="9" fillId="2" borderId="14" xfId="0" applyFont="1" applyFill="1" applyBorder="1" applyAlignment="1">
      <alignment horizontal="center"/>
    </xf>
    <xf numFmtId="0" fontId="9" fillId="2" borderId="11" xfId="0" applyFont="1" applyFill="1" applyBorder="1"/>
    <xf numFmtId="3" fontId="9" fillId="2" borderId="3" xfId="0" applyNumberFormat="1" applyFont="1" applyFill="1" applyBorder="1"/>
    <xf numFmtId="3" fontId="9" fillId="2" borderId="13" xfId="0" applyNumberFormat="1" applyFont="1" applyFill="1" applyBorder="1"/>
    <xf numFmtId="0" fontId="15" fillId="2" borderId="0" xfId="0" applyFont="1" applyFill="1"/>
    <xf numFmtId="0" fontId="4" fillId="2" borderId="13" xfId="0" applyFont="1" applyFill="1" applyBorder="1" applyAlignment="1">
      <alignment horizontal="center"/>
    </xf>
    <xf numFmtId="0" fontId="4" fillId="2" borderId="15" xfId="0" applyFont="1" applyFill="1" applyBorder="1"/>
    <xf numFmtId="0" fontId="9" fillId="2" borderId="1" xfId="0" applyFont="1" applyFill="1" applyBorder="1" applyAlignment="1">
      <alignment horizontal="center"/>
    </xf>
    <xf numFmtId="0" fontId="9" fillId="2" borderId="17" xfId="0" applyFont="1" applyFill="1" applyBorder="1" applyAlignment="1">
      <alignment horizontal="center"/>
    </xf>
    <xf numFmtId="0" fontId="9" fillId="2" borderId="3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23" xfId="0" applyFont="1" applyFill="1" applyBorder="1" applyAlignment="1">
      <alignment horizontal="center"/>
    </xf>
    <xf numFmtId="0" fontId="9" fillId="2" borderId="10" xfId="0" applyFont="1" applyFill="1" applyBorder="1" applyAlignment="1">
      <alignment horizontal="center"/>
    </xf>
    <xf numFmtId="0" fontId="9" fillId="2" borderId="23" xfId="0" applyFont="1" applyFill="1" applyBorder="1" applyAlignment="1">
      <alignment horizontal="center"/>
    </xf>
    <xf numFmtId="0" fontId="9" fillId="2" borderId="18" xfId="0" applyFont="1" applyFill="1" applyBorder="1" applyAlignment="1">
      <alignment horizontal="center"/>
    </xf>
    <xf numFmtId="0" fontId="4" fillId="2" borderId="11" xfId="0" applyFont="1" applyFill="1" applyBorder="1" applyAlignment="1">
      <alignment horizontal="center"/>
    </xf>
    <xf numFmtId="0" fontId="2" fillId="2" borderId="49" xfId="0" applyFont="1" applyFill="1" applyBorder="1" applyAlignment="1">
      <alignment vertical="center" wrapText="1"/>
    </xf>
    <xf numFmtId="0" fontId="2" fillId="2" borderId="49" xfId="0" applyFont="1" applyFill="1" applyBorder="1" applyAlignment="1">
      <alignment horizontal="center" vertical="center" wrapText="1"/>
    </xf>
    <xf numFmtId="17" fontId="2" fillId="2" borderId="49" xfId="0" quotePrefix="1" applyNumberFormat="1" applyFont="1" applyFill="1" applyBorder="1" applyAlignment="1">
      <alignment horizontal="center" vertical="center" wrapText="1"/>
    </xf>
    <xf numFmtId="0" fontId="2" fillId="2" borderId="10" xfId="0" applyFont="1" applyFill="1" applyBorder="1" applyAlignment="1">
      <alignment horizontal="justify" vertical="center" wrapText="1"/>
    </xf>
    <xf numFmtId="3" fontId="2" fillId="2" borderId="49" xfId="0" applyNumberFormat="1" applyFont="1" applyFill="1" applyBorder="1" applyAlignment="1">
      <alignment vertical="center" wrapText="1"/>
    </xf>
    <xf numFmtId="3" fontId="2" fillId="2" borderId="31" xfId="0" applyNumberFormat="1" applyFont="1" applyFill="1" applyBorder="1" applyAlignment="1">
      <alignment vertical="center" wrapText="1"/>
    </xf>
    <xf numFmtId="167" fontId="2" fillId="2" borderId="49" xfId="2" applyNumberFormat="1" applyFont="1" applyFill="1" applyBorder="1" applyAlignment="1">
      <alignment horizontal="center" vertical="center" wrapText="1"/>
    </xf>
    <xf numFmtId="0" fontId="3" fillId="2" borderId="11" xfId="0" applyFont="1" applyFill="1" applyBorder="1" applyAlignment="1">
      <alignment horizontal="justify" vertical="center" wrapText="1"/>
    </xf>
    <xf numFmtId="3" fontId="3" fillId="2" borderId="3" xfId="0" applyNumberFormat="1" applyFont="1" applyFill="1" applyBorder="1" applyAlignment="1">
      <alignment vertical="center" wrapText="1"/>
    </xf>
    <xf numFmtId="3" fontId="3" fillId="2" borderId="0" xfId="0" applyNumberFormat="1" applyFont="1" applyFill="1" applyAlignment="1">
      <alignment vertical="center" wrapText="1"/>
    </xf>
    <xf numFmtId="167" fontId="3" fillId="2" borderId="3" xfId="0" applyNumberFormat="1" applyFont="1" applyFill="1" applyBorder="1" applyAlignment="1">
      <alignment horizontal="center" vertical="center" wrapText="1"/>
    </xf>
    <xf numFmtId="0" fontId="3" fillId="2" borderId="23" xfId="0" applyFont="1" applyFill="1" applyBorder="1" applyAlignment="1">
      <alignment horizontal="justify" vertical="center" wrapText="1"/>
    </xf>
    <xf numFmtId="3" fontId="3" fillId="2" borderId="6" xfId="0" applyNumberFormat="1" applyFont="1" applyFill="1" applyBorder="1" applyAlignment="1">
      <alignment vertical="center" wrapText="1"/>
    </xf>
    <xf numFmtId="3" fontId="3" fillId="2" borderId="18" xfId="0" applyNumberFormat="1" applyFont="1" applyFill="1" applyBorder="1" applyAlignment="1">
      <alignment vertical="center" wrapText="1"/>
    </xf>
    <xf numFmtId="167" fontId="3" fillId="2" borderId="6" xfId="0" applyNumberFormat="1" applyFont="1" applyFill="1" applyBorder="1" applyAlignment="1">
      <alignment horizontal="center" vertical="center" wrapText="1"/>
    </xf>
    <xf numFmtId="0" fontId="3" fillId="2" borderId="0" xfId="0" applyFont="1" applyFill="1" applyAlignment="1">
      <alignment horizontal="justify" vertical="center" wrapText="1"/>
    </xf>
    <xf numFmtId="3" fontId="9"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2" borderId="49" xfId="0" applyFont="1" applyFill="1" applyBorder="1" applyAlignment="1">
      <alignment wrapText="1"/>
    </xf>
    <xf numFmtId="3" fontId="4" fillId="2" borderId="49" xfId="0" applyNumberFormat="1" applyFont="1" applyFill="1" applyBorder="1" applyAlignment="1">
      <alignment vertical="center"/>
    </xf>
    <xf numFmtId="3" fontId="3" fillId="2" borderId="49" xfId="0" applyNumberFormat="1" applyFont="1" applyFill="1" applyBorder="1" applyAlignment="1">
      <alignment vertical="center"/>
    </xf>
    <xf numFmtId="0" fontId="4" fillId="2" borderId="3" xfId="0" applyFont="1" applyFill="1" applyBorder="1" applyAlignment="1">
      <alignment wrapText="1"/>
    </xf>
    <xf numFmtId="3" fontId="4" fillId="2" borderId="3" xfId="0" applyNumberFormat="1" applyFont="1" applyFill="1" applyBorder="1" applyAlignment="1">
      <alignment vertical="center"/>
    </xf>
    <xf numFmtId="3" fontId="3" fillId="2" borderId="3" xfId="0" applyNumberFormat="1" applyFont="1" applyFill="1" applyBorder="1" applyAlignment="1">
      <alignment vertical="center"/>
    </xf>
    <xf numFmtId="0" fontId="9" fillId="2" borderId="1" xfId="0" applyFont="1" applyFill="1" applyBorder="1" applyAlignment="1">
      <alignment vertical="center" wrapText="1"/>
    </xf>
    <xf numFmtId="164" fontId="9" fillId="2" borderId="1" xfId="5" applyFont="1" applyFill="1" applyBorder="1" applyAlignment="1">
      <alignment vertical="center"/>
    </xf>
    <xf numFmtId="168" fontId="4" fillId="2" borderId="49" xfId="0" applyNumberFormat="1" applyFont="1" applyFill="1" applyBorder="1" applyAlignment="1">
      <alignment horizontal="center" vertical="center"/>
    </xf>
    <xf numFmtId="168" fontId="4" fillId="2" borderId="3" xfId="0" applyNumberFormat="1" applyFont="1" applyFill="1" applyBorder="1" applyAlignment="1">
      <alignment horizontal="center" vertical="center"/>
    </xf>
    <xf numFmtId="168" fontId="9" fillId="2" borderId="1" xfId="0" applyNumberFormat="1" applyFont="1" applyFill="1" applyBorder="1" applyAlignment="1">
      <alignment horizontal="center" vertical="center"/>
    </xf>
    <xf numFmtId="168" fontId="3" fillId="2" borderId="13" xfId="0" applyNumberFormat="1" applyFont="1" applyFill="1" applyBorder="1"/>
    <xf numFmtId="3" fontId="3" fillId="2" borderId="0" xfId="1" applyNumberFormat="1" applyFont="1" applyFill="1"/>
    <xf numFmtId="168" fontId="3" fillId="2" borderId="18" xfId="0" applyNumberFormat="1" applyFont="1" applyFill="1" applyBorder="1"/>
    <xf numFmtId="0" fontId="2" fillId="2" borderId="16" xfId="0" applyFont="1" applyFill="1" applyBorder="1"/>
    <xf numFmtId="168" fontId="2" fillId="2" borderId="17" xfId="0" applyNumberFormat="1" applyFont="1" applyFill="1" applyBorder="1"/>
    <xf numFmtId="0" fontId="2" fillId="2" borderId="12" xfId="0" applyFont="1" applyFill="1" applyBorder="1" applyAlignment="1">
      <alignment horizontal="center"/>
    </xf>
    <xf numFmtId="168" fontId="2" fillId="2" borderId="14" xfId="0" applyNumberFormat="1" applyFont="1" applyFill="1" applyBorder="1" applyAlignment="1">
      <alignment horizontal="center" vertical="center"/>
    </xf>
    <xf numFmtId="0" fontId="3" fillId="2" borderId="1" xfId="0" applyFont="1" applyFill="1" applyBorder="1" applyAlignment="1">
      <alignment horizontal="left" vertical="center"/>
    </xf>
    <xf numFmtId="0" fontId="2" fillId="2" borderId="1" xfId="0" applyFont="1" applyFill="1" applyBorder="1" applyAlignment="1">
      <alignment horizontal="left"/>
    </xf>
    <xf numFmtId="178" fontId="3" fillId="2" borderId="11" xfId="0" applyNumberFormat="1" applyFont="1" applyFill="1" applyBorder="1" applyAlignment="1">
      <alignment horizontal="right"/>
    </xf>
    <xf numFmtId="178" fontId="3" fillId="2" borderId="23" xfId="0" applyNumberFormat="1" applyFont="1" applyFill="1" applyBorder="1" applyAlignment="1">
      <alignment horizontal="right"/>
    </xf>
    <xf numFmtId="0" fontId="2" fillId="2" borderId="16" xfId="0" applyFont="1" applyFill="1" applyBorder="1" applyAlignment="1">
      <alignment horizontal="right"/>
    </xf>
    <xf numFmtId="168" fontId="3" fillId="2" borderId="13" xfId="1" applyNumberFormat="1" applyFont="1" applyFill="1" applyBorder="1" applyAlignment="1">
      <alignment vertical="center"/>
    </xf>
    <xf numFmtId="0" fontId="2" fillId="2" borderId="70" xfId="0" applyFont="1" applyFill="1" applyBorder="1" applyAlignment="1">
      <alignment vertical="center"/>
    </xf>
    <xf numFmtId="168" fontId="2" fillId="2" borderId="71" xfId="1" applyNumberFormat="1" applyFont="1" applyFill="1" applyBorder="1" applyAlignment="1">
      <alignment vertical="center"/>
    </xf>
    <xf numFmtId="168" fontId="3" fillId="2" borderId="14" xfId="1" applyNumberFormat="1" applyFont="1" applyFill="1" applyBorder="1" applyAlignment="1">
      <alignment vertical="center"/>
    </xf>
    <xf numFmtId="0" fontId="2" fillId="2" borderId="10" xfId="0" quotePrefix="1" applyFont="1" applyFill="1" applyBorder="1" applyAlignment="1">
      <alignment horizontal="center" vertical="center"/>
    </xf>
    <xf numFmtId="0" fontId="2" fillId="2" borderId="12" xfId="0" quotePrefix="1" applyFont="1" applyFill="1" applyBorder="1" applyAlignment="1">
      <alignment horizontal="center" vertical="center"/>
    </xf>
    <xf numFmtId="0" fontId="2" fillId="2" borderId="31" xfId="0" quotePrefix="1" applyFont="1" applyFill="1" applyBorder="1" applyAlignment="1">
      <alignment horizontal="center" vertical="center"/>
    </xf>
    <xf numFmtId="168" fontId="2" fillId="2" borderId="70" xfId="1" applyNumberFormat="1" applyFont="1" applyFill="1" applyBorder="1" applyAlignment="1">
      <alignment vertical="center"/>
    </xf>
    <xf numFmtId="168" fontId="2" fillId="2" borderId="72" xfId="1" applyNumberFormat="1" applyFont="1" applyFill="1" applyBorder="1" applyAlignment="1">
      <alignment vertical="center"/>
    </xf>
    <xf numFmtId="168" fontId="3" fillId="2" borderId="11" xfId="1" applyNumberFormat="1" applyFont="1" applyFill="1" applyBorder="1" applyAlignment="1">
      <alignment vertical="center"/>
    </xf>
    <xf numFmtId="168" fontId="3" fillId="2" borderId="0" xfId="1" applyNumberFormat="1" applyFont="1" applyFill="1" applyAlignment="1">
      <alignment vertical="center"/>
    </xf>
    <xf numFmtId="168" fontId="3" fillId="2" borderId="11" xfId="1" applyNumberFormat="1" applyFont="1" applyFill="1" applyBorder="1" applyAlignment="1">
      <alignment horizontal="right" vertical="center"/>
    </xf>
    <xf numFmtId="168" fontId="3" fillId="2" borderId="0" xfId="1" applyNumberFormat="1" applyFont="1" applyFill="1" applyAlignment="1">
      <alignment horizontal="right" vertical="center"/>
    </xf>
    <xf numFmtId="168" fontId="3" fillId="2" borderId="23" xfId="1" applyNumberFormat="1" applyFont="1" applyFill="1" applyBorder="1" applyAlignment="1">
      <alignment horizontal="right" vertical="center"/>
    </xf>
    <xf numFmtId="168" fontId="3" fillId="2" borderId="18" xfId="1" applyNumberFormat="1" applyFont="1" applyFill="1" applyBorder="1" applyAlignment="1">
      <alignment horizontal="right" vertical="center"/>
    </xf>
    <xf numFmtId="0" fontId="2" fillId="2" borderId="73" xfId="10" applyFont="1" applyFill="1" applyBorder="1"/>
    <xf numFmtId="3" fontId="2" fillId="2" borderId="73" xfId="10" applyNumberFormat="1" applyFont="1" applyFill="1" applyBorder="1" applyAlignment="1">
      <alignment vertical="center"/>
    </xf>
    <xf numFmtId="0" fontId="3" fillId="2" borderId="73" xfId="10" applyFont="1" applyFill="1" applyBorder="1" applyAlignment="1">
      <alignment horizontal="left" vertical="center"/>
    </xf>
    <xf numFmtId="3" fontId="3" fillId="2" borderId="73" xfId="10" applyNumberFormat="1" applyFont="1" applyFill="1" applyBorder="1" applyAlignment="1">
      <alignment horizontal="right" vertical="center"/>
    </xf>
    <xf numFmtId="0" fontId="3" fillId="2" borderId="73" xfId="10" applyFont="1" applyFill="1" applyBorder="1" applyAlignment="1">
      <alignment horizontal="left" vertical="center" wrapText="1"/>
    </xf>
    <xf numFmtId="0" fontId="2" fillId="2" borderId="73" xfId="10" applyFont="1" applyFill="1" applyBorder="1" applyAlignment="1">
      <alignment horizontal="center" vertical="center"/>
    </xf>
    <xf numFmtId="3" fontId="2" fillId="2" borderId="0" xfId="0" applyNumberFormat="1" applyFont="1" applyFill="1"/>
    <xf numFmtId="176" fontId="2" fillId="2" borderId="73" xfId="11" applyNumberFormat="1" applyFont="1" applyFill="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3" fontId="2" fillId="0" borderId="1" xfId="0" applyNumberFormat="1" applyFont="1" applyBorder="1" applyAlignment="1">
      <alignment horizontal="right" vertical="center" wrapText="1"/>
    </xf>
    <xf numFmtId="0" fontId="3" fillId="0" borderId="1" xfId="0" applyFont="1" applyBorder="1" applyAlignment="1">
      <alignment horizontal="justify" vertical="center" wrapText="1"/>
    </xf>
    <xf numFmtId="3"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3" fontId="3" fillId="2" borderId="0" xfId="0" applyNumberFormat="1" applyFont="1" applyFill="1" applyAlignment="1">
      <alignment wrapText="1"/>
    </xf>
    <xf numFmtId="0" fontId="2" fillId="2" borderId="15" xfId="0" applyFont="1" applyFill="1" applyBorder="1" applyAlignment="1">
      <alignment horizontal="left" vertical="center"/>
    </xf>
    <xf numFmtId="0" fontId="3" fillId="2" borderId="15" xfId="0" applyFont="1" applyFill="1" applyBorder="1" applyAlignment="1">
      <alignment horizontal="left" vertical="center"/>
    </xf>
    <xf numFmtId="167" fontId="2" fillId="2" borderId="0" xfId="3" applyNumberFormat="1" applyFont="1" applyFill="1" applyAlignment="1">
      <alignment vertical="center"/>
    </xf>
    <xf numFmtId="167" fontId="3" fillId="2" borderId="0" xfId="3" applyNumberFormat="1" applyFont="1" applyFill="1" applyAlignment="1">
      <alignment vertical="center"/>
    </xf>
    <xf numFmtId="167" fontId="3" fillId="2" borderId="0" xfId="3" applyNumberFormat="1" applyFont="1" applyFill="1"/>
    <xf numFmtId="0" fontId="2" fillId="2" borderId="31" xfId="3" applyFont="1" applyFill="1" applyBorder="1" applyAlignment="1">
      <alignment horizontal="center" vertical="center" wrapText="1"/>
    </xf>
    <xf numFmtId="167" fontId="2" fillId="2" borderId="49" xfId="3" applyNumberFormat="1" applyFont="1" applyFill="1" applyBorder="1" applyAlignment="1">
      <alignment horizontal="center" vertical="center" wrapText="1"/>
    </xf>
    <xf numFmtId="3" fontId="2" fillId="2" borderId="16" xfId="3" applyNumberFormat="1" applyFont="1" applyFill="1" applyBorder="1" applyAlignment="1">
      <alignment horizontal="right" vertical="center"/>
    </xf>
    <xf numFmtId="167" fontId="2" fillId="2" borderId="1" xfId="3" applyNumberFormat="1" applyFont="1" applyFill="1" applyBorder="1" applyAlignment="1">
      <alignment horizontal="center" vertical="center"/>
    </xf>
    <xf numFmtId="167" fontId="2" fillId="2" borderId="17" xfId="3" applyNumberFormat="1" applyFont="1" applyFill="1" applyBorder="1" applyAlignment="1">
      <alignment horizontal="center" vertical="center"/>
    </xf>
    <xf numFmtId="0" fontId="2" fillId="2" borderId="3" xfId="3" applyFont="1" applyFill="1" applyBorder="1" applyAlignment="1">
      <alignment vertical="center"/>
    </xf>
    <xf numFmtId="3" fontId="2" fillId="2" borderId="0" xfId="3" applyNumberFormat="1" applyFont="1" applyFill="1" applyAlignment="1">
      <alignment horizontal="right" vertical="center"/>
    </xf>
    <xf numFmtId="167" fontId="2" fillId="2" borderId="3" xfId="3" applyNumberFormat="1" applyFont="1" applyFill="1" applyBorder="1" applyAlignment="1">
      <alignment horizontal="center" vertical="center"/>
    </xf>
    <xf numFmtId="167" fontId="2" fillId="2" borderId="13" xfId="3" applyNumberFormat="1" applyFont="1" applyFill="1" applyBorder="1" applyAlignment="1">
      <alignment horizontal="center" vertical="center"/>
    </xf>
    <xf numFmtId="0" fontId="3" fillId="2" borderId="50" xfId="3" applyFont="1" applyFill="1" applyBorder="1" applyAlignment="1">
      <alignment wrapText="1"/>
    </xf>
    <xf numFmtId="3" fontId="3" fillId="2" borderId="51" xfId="3" applyNumberFormat="1" applyFont="1" applyFill="1" applyBorder="1" applyAlignment="1">
      <alignment horizontal="right"/>
    </xf>
    <xf numFmtId="168" fontId="3" fillId="2" borderId="50" xfId="3" applyNumberFormat="1" applyFont="1" applyFill="1" applyBorder="1" applyAlignment="1">
      <alignment horizontal="center"/>
    </xf>
    <xf numFmtId="168" fontId="3" fillId="2" borderId="52" xfId="3" applyNumberFormat="1" applyFont="1" applyFill="1" applyBorder="1" applyAlignment="1">
      <alignment horizontal="center"/>
    </xf>
    <xf numFmtId="0" fontId="3" fillId="2" borderId="53" xfId="3" applyFont="1" applyFill="1" applyBorder="1" applyAlignment="1">
      <alignment wrapText="1"/>
    </xf>
    <xf numFmtId="3" fontId="3" fillId="2" borderId="54" xfId="3" applyNumberFormat="1" applyFont="1" applyFill="1" applyBorder="1" applyAlignment="1">
      <alignment horizontal="right"/>
    </xf>
    <xf numFmtId="168" fontId="3" fillId="2" borderId="53" xfId="3" applyNumberFormat="1" applyFont="1" applyFill="1" applyBorder="1" applyAlignment="1">
      <alignment horizontal="center"/>
    </xf>
    <xf numFmtId="168" fontId="3" fillId="2" borderId="55" xfId="3" applyNumberFormat="1" applyFont="1" applyFill="1" applyBorder="1" applyAlignment="1">
      <alignment horizontal="center"/>
    </xf>
    <xf numFmtId="0" fontId="3" fillId="2" borderId="56" xfId="3" applyFont="1" applyFill="1" applyBorder="1" applyAlignment="1">
      <alignment vertical="center" wrapText="1"/>
    </xf>
    <xf numFmtId="3" fontId="3" fillId="2" borderId="57" xfId="3" applyNumberFormat="1" applyFont="1" applyFill="1" applyBorder="1" applyAlignment="1">
      <alignment horizontal="right" vertical="center"/>
    </xf>
    <xf numFmtId="168" fontId="3" fillId="2" borderId="56" xfId="3" applyNumberFormat="1" applyFont="1" applyFill="1" applyBorder="1" applyAlignment="1">
      <alignment horizontal="center" vertical="center"/>
    </xf>
    <xf numFmtId="168" fontId="3" fillId="2" borderId="58" xfId="3" applyNumberFormat="1" applyFont="1" applyFill="1" applyBorder="1" applyAlignment="1">
      <alignment horizontal="center" vertical="center"/>
    </xf>
    <xf numFmtId="0" fontId="3" fillId="2" borderId="59" xfId="3" applyFont="1" applyFill="1" applyBorder="1" applyAlignment="1">
      <alignment vertical="center" wrapText="1"/>
    </xf>
    <xf numFmtId="3" fontId="3" fillId="2" borderId="60" xfId="3" applyNumberFormat="1" applyFont="1" applyFill="1" applyBorder="1" applyAlignment="1">
      <alignment horizontal="right" vertical="center"/>
    </xf>
    <xf numFmtId="168" fontId="3" fillId="2" borderId="59" xfId="3" applyNumberFormat="1" applyFont="1" applyFill="1" applyBorder="1" applyAlignment="1">
      <alignment horizontal="center" vertical="center"/>
    </xf>
    <xf numFmtId="168" fontId="3" fillId="2" borderId="61" xfId="3" applyNumberFormat="1" applyFont="1" applyFill="1" applyBorder="1" applyAlignment="1">
      <alignment horizontal="center" vertical="center"/>
    </xf>
    <xf numFmtId="168" fontId="2" fillId="2" borderId="1" xfId="3" applyNumberFormat="1" applyFont="1" applyFill="1" applyBorder="1" applyAlignment="1">
      <alignment horizontal="center" vertical="center"/>
    </xf>
    <xf numFmtId="168" fontId="2" fillId="2" borderId="17" xfId="3" applyNumberFormat="1" applyFont="1" applyFill="1" applyBorder="1" applyAlignment="1">
      <alignment horizontal="center" vertical="center"/>
    </xf>
    <xf numFmtId="3" fontId="3" fillId="2" borderId="54" xfId="3" applyNumberFormat="1" applyFont="1" applyFill="1" applyBorder="1" applyAlignment="1">
      <alignment horizontal="right" vertical="center"/>
    </xf>
    <xf numFmtId="168" fontId="3" fillId="2" borderId="53" xfId="3" applyNumberFormat="1" applyFont="1" applyFill="1" applyBorder="1" applyAlignment="1">
      <alignment horizontal="center" vertical="center"/>
    </xf>
    <xf numFmtId="168" fontId="3" fillId="2" borderId="55" xfId="3" applyNumberFormat="1" applyFont="1" applyFill="1" applyBorder="1" applyAlignment="1">
      <alignment horizontal="center" vertical="center"/>
    </xf>
    <xf numFmtId="0" fontId="3" fillId="2" borderId="62" xfId="3" applyFont="1" applyFill="1" applyBorder="1" applyAlignment="1">
      <alignment vertical="center" wrapText="1"/>
    </xf>
    <xf numFmtId="3" fontId="3" fillId="2" borderId="63" xfId="3" applyNumberFormat="1" applyFont="1" applyFill="1" applyBorder="1" applyAlignment="1">
      <alignment horizontal="right" vertical="center"/>
    </xf>
    <xf numFmtId="168" fontId="3" fillId="2" borderId="62" xfId="3" applyNumberFormat="1" applyFont="1" applyFill="1" applyBorder="1" applyAlignment="1">
      <alignment horizontal="center" vertical="center"/>
    </xf>
    <xf numFmtId="168" fontId="3" fillId="2" borderId="64" xfId="3" applyNumberFormat="1" applyFont="1" applyFill="1" applyBorder="1" applyAlignment="1">
      <alignment horizontal="center" vertical="center"/>
    </xf>
    <xf numFmtId="0" fontId="3" fillId="2" borderId="3" xfId="3" applyFont="1" applyFill="1" applyBorder="1" applyAlignment="1">
      <alignment vertical="center" wrapText="1"/>
    </xf>
    <xf numFmtId="3" fontId="3" fillId="2" borderId="0" xfId="3" applyNumberFormat="1" applyFont="1" applyFill="1" applyAlignment="1">
      <alignment horizontal="right" vertical="center"/>
    </xf>
    <xf numFmtId="168" fontId="3" fillId="2" borderId="3" xfId="3" applyNumberFormat="1" applyFont="1" applyFill="1" applyBorder="1" applyAlignment="1">
      <alignment horizontal="center" vertical="center"/>
    </xf>
    <xf numFmtId="168" fontId="3" fillId="2" borderId="13" xfId="3" applyNumberFormat="1" applyFont="1" applyFill="1" applyBorder="1" applyAlignment="1">
      <alignment horizontal="center" vertical="center"/>
    </xf>
    <xf numFmtId="0" fontId="3" fillId="2" borderId="56" xfId="3" applyFont="1" applyFill="1" applyBorder="1" applyAlignment="1">
      <alignment horizontal="left" vertical="center"/>
    </xf>
    <xf numFmtId="0" fontId="3" fillId="2" borderId="53" xfId="3" applyFont="1" applyFill="1" applyBorder="1" applyAlignment="1">
      <alignment vertical="center" wrapText="1"/>
    </xf>
    <xf numFmtId="3" fontId="2" fillId="2" borderId="1" xfId="3" applyNumberFormat="1" applyFont="1" applyFill="1" applyBorder="1" applyAlignment="1">
      <alignment horizontal="right" vertical="center"/>
    </xf>
    <xf numFmtId="167" fontId="2" fillId="2" borderId="1" xfId="3" applyNumberFormat="1" applyFont="1" applyFill="1" applyBorder="1" applyAlignment="1">
      <alignment horizontal="right" vertical="center"/>
    </xf>
    <xf numFmtId="10" fontId="3" fillId="2" borderId="0" xfId="3" applyNumberFormat="1" applyFont="1" applyFill="1"/>
    <xf numFmtId="3" fontId="3" fillId="2" borderId="0" xfId="3" applyNumberFormat="1" applyFont="1" applyFill="1"/>
    <xf numFmtId="0" fontId="2" fillId="2" borderId="10" xfId="0" applyFont="1" applyFill="1" applyBorder="1" applyAlignment="1">
      <alignment horizontal="justify" vertical="center"/>
    </xf>
    <xf numFmtId="3" fontId="2" fillId="2" borderId="49" xfId="0" applyNumberFormat="1" applyFont="1" applyFill="1" applyBorder="1" applyAlignment="1">
      <alignment horizontal="right" vertical="center"/>
    </xf>
    <xf numFmtId="168" fontId="2" fillId="2" borderId="12" xfId="0" applyNumberFormat="1" applyFont="1" applyFill="1" applyBorder="1" applyAlignment="1">
      <alignment horizontal="center" vertical="center"/>
    </xf>
    <xf numFmtId="0" fontId="3" fillId="2" borderId="11" xfId="0" applyFont="1" applyFill="1" applyBorder="1" applyAlignment="1">
      <alignment horizontal="justify" vertical="center"/>
    </xf>
    <xf numFmtId="168" fontId="3" fillId="2" borderId="13" xfId="0" applyNumberFormat="1" applyFont="1" applyFill="1" applyBorder="1" applyAlignment="1">
      <alignment horizontal="center" vertical="center"/>
    </xf>
    <xf numFmtId="3" fontId="3" fillId="2" borderId="13" xfId="0" applyNumberFormat="1" applyFont="1" applyFill="1" applyBorder="1"/>
    <xf numFmtId="0" fontId="21" fillId="2" borderId="11" xfId="0" applyFont="1" applyFill="1" applyBorder="1" applyAlignment="1">
      <alignment horizontal="justify" vertical="center"/>
    </xf>
    <xf numFmtId="3" fontId="21" fillId="2" borderId="3" xfId="0" applyNumberFormat="1" applyFont="1" applyFill="1" applyBorder="1" applyAlignment="1">
      <alignment horizontal="right" vertical="center"/>
    </xf>
    <xf numFmtId="0" fontId="3" fillId="2" borderId="23" xfId="0" applyFont="1" applyFill="1" applyBorder="1" applyAlignment="1">
      <alignment horizontal="justify" vertical="center"/>
    </xf>
    <xf numFmtId="168" fontId="3" fillId="2" borderId="6" xfId="0" applyNumberFormat="1" applyFont="1" applyFill="1" applyBorder="1" applyAlignment="1">
      <alignment horizontal="center" vertical="center"/>
    </xf>
    <xf numFmtId="3" fontId="3" fillId="2" borderId="14" xfId="0" applyNumberFormat="1" applyFont="1" applyFill="1" applyBorder="1"/>
    <xf numFmtId="0" fontId="2" fillId="2" borderId="13"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49" xfId="0" applyFont="1" applyFill="1" applyBorder="1" applyAlignment="1">
      <alignment horizontal="center" vertical="center"/>
    </xf>
    <xf numFmtId="3" fontId="2" fillId="2" borderId="12" xfId="0" applyNumberFormat="1" applyFont="1" applyFill="1" applyBorder="1"/>
    <xf numFmtId="0" fontId="4" fillId="2" borderId="11" xfId="0" applyFont="1" applyFill="1" applyBorder="1" applyAlignment="1">
      <alignment horizontal="left" indent="1"/>
    </xf>
    <xf numFmtId="167" fontId="9" fillId="2" borderId="13" xfId="0" applyNumberFormat="1" applyFont="1" applyFill="1" applyBorder="1" applyAlignment="1">
      <alignment horizontal="center"/>
    </xf>
    <xf numFmtId="167" fontId="4" fillId="2" borderId="13" xfId="0" applyNumberFormat="1" applyFont="1" applyFill="1" applyBorder="1" applyAlignment="1">
      <alignment horizontal="center"/>
    </xf>
    <xf numFmtId="167" fontId="9" fillId="2" borderId="14" xfId="0" applyNumberFormat="1" applyFont="1" applyFill="1" applyBorder="1" applyAlignment="1">
      <alignment horizontal="center"/>
    </xf>
    <xf numFmtId="179" fontId="9" fillId="2" borderId="3" xfId="1" applyNumberFormat="1" applyFont="1" applyFill="1" applyBorder="1"/>
    <xf numFmtId="179" fontId="4" fillId="2" borderId="3" xfId="1" applyNumberFormat="1" applyFont="1" applyFill="1" applyBorder="1"/>
    <xf numFmtId="179" fontId="9" fillId="2" borderId="6" xfId="1" applyNumberFormat="1" applyFont="1" applyFill="1" applyBorder="1"/>
    <xf numFmtId="167" fontId="3" fillId="2" borderId="13" xfId="0" applyNumberFormat="1" applyFont="1" applyFill="1" applyBorder="1" applyAlignment="1">
      <alignment horizontal="center"/>
    </xf>
    <xf numFmtId="0" fontId="3" fillId="2" borderId="11" xfId="0" applyFont="1" applyFill="1" applyBorder="1" applyAlignment="1">
      <alignment horizontal="left" vertical="center" indent="2"/>
    </xf>
    <xf numFmtId="0" fontId="2" fillId="2" borderId="23" xfId="0" applyFont="1" applyFill="1" applyBorder="1" applyAlignment="1">
      <alignment horizontal="left" vertical="center"/>
    </xf>
    <xf numFmtId="179" fontId="3" fillId="2" borderId="3" xfId="1" applyNumberFormat="1" applyFont="1" applyFill="1" applyBorder="1"/>
    <xf numFmtId="0" fontId="2" fillId="2" borderId="0" xfId="0" applyFont="1" applyFill="1" applyAlignment="1">
      <alignment horizontal="left" vertical="top"/>
    </xf>
    <xf numFmtId="0" fontId="2" fillId="2" borderId="6" xfId="0" applyFont="1" applyFill="1" applyBorder="1" applyAlignment="1">
      <alignment horizontal="center" vertical="top" wrapText="1"/>
    </xf>
    <xf numFmtId="0" fontId="3" fillId="2" borderId="3" xfId="0" applyFont="1" applyFill="1" applyBorder="1" applyAlignment="1">
      <alignment horizontal="center" vertical="center"/>
    </xf>
    <xf numFmtId="0" fontId="9" fillId="2" borderId="3" xfId="0" applyFont="1" applyFill="1" applyBorder="1" applyAlignment="1">
      <alignment horizontal="center"/>
    </xf>
    <xf numFmtId="0" fontId="9" fillId="2" borderId="13" xfId="0" applyFont="1" applyFill="1" applyBorder="1" applyAlignment="1">
      <alignment horizontal="center"/>
    </xf>
    <xf numFmtId="0" fontId="9" fillId="2" borderId="49" xfId="0" applyFont="1" applyFill="1" applyBorder="1" applyAlignment="1">
      <alignment horizontal="center"/>
    </xf>
    <xf numFmtId="0" fontId="9" fillId="2" borderId="15" xfId="0" applyFont="1" applyFill="1" applyBorder="1" applyAlignment="1">
      <alignment horizontal="center"/>
    </xf>
    <xf numFmtId="0" fontId="9" fillId="2" borderId="16" xfId="0" applyFont="1" applyFill="1" applyBorder="1" applyAlignment="1">
      <alignment horizontal="center"/>
    </xf>
    <xf numFmtId="167" fontId="9" fillId="2" borderId="11" xfId="0" applyNumberFormat="1" applyFont="1" applyFill="1" applyBorder="1" applyAlignment="1">
      <alignment horizontal="center"/>
    </xf>
    <xf numFmtId="167" fontId="9" fillId="2" borderId="3" xfId="0" applyNumberFormat="1" applyFont="1" applyFill="1" applyBorder="1" applyAlignment="1">
      <alignment horizontal="center"/>
    </xf>
    <xf numFmtId="167" fontId="9" fillId="2" borderId="0" xfId="0" applyNumberFormat="1" applyFont="1" applyFill="1" applyBorder="1" applyAlignment="1">
      <alignment horizontal="center"/>
    </xf>
    <xf numFmtId="167" fontId="4" fillId="2" borderId="11" xfId="0" applyNumberFormat="1" applyFont="1" applyFill="1" applyBorder="1" applyAlignment="1">
      <alignment horizontal="center"/>
    </xf>
    <xf numFmtId="167" fontId="4" fillId="2" borderId="3" xfId="0" applyNumberFormat="1" applyFont="1" applyFill="1" applyBorder="1" applyAlignment="1">
      <alignment horizontal="center"/>
    </xf>
    <xf numFmtId="167" fontId="4" fillId="2" borderId="0" xfId="0" applyNumberFormat="1" applyFont="1" applyFill="1" applyBorder="1" applyAlignment="1">
      <alignment horizontal="center"/>
    </xf>
    <xf numFmtId="167" fontId="9" fillId="2" borderId="23" xfId="0" applyNumberFormat="1" applyFont="1" applyFill="1" applyBorder="1" applyAlignment="1">
      <alignment horizontal="center"/>
    </xf>
    <xf numFmtId="167" fontId="9" fillId="2" borderId="6" xfId="0" applyNumberFormat="1" applyFont="1" applyFill="1" applyBorder="1" applyAlignment="1">
      <alignment horizontal="center"/>
    </xf>
    <xf numFmtId="167" fontId="9" fillId="2" borderId="18" xfId="0" applyNumberFormat="1" applyFont="1" applyFill="1" applyBorder="1" applyAlignment="1">
      <alignment horizontal="center"/>
    </xf>
    <xf numFmtId="167" fontId="9" fillId="2" borderId="3" xfId="0" quotePrefix="1" applyNumberFormat="1" applyFont="1" applyFill="1" applyBorder="1" applyAlignment="1">
      <alignment horizontal="center"/>
    </xf>
    <xf numFmtId="167" fontId="9" fillId="2" borderId="13" xfId="0" quotePrefix="1" applyNumberFormat="1" applyFont="1" applyFill="1" applyBorder="1" applyAlignment="1">
      <alignment horizontal="center"/>
    </xf>
    <xf numFmtId="167" fontId="9" fillId="2" borderId="14" xfId="0" quotePrefix="1" applyNumberFormat="1" applyFont="1" applyFill="1" applyBorder="1" applyAlignment="1">
      <alignment horizontal="center"/>
    </xf>
    <xf numFmtId="3" fontId="4" fillId="2" borderId="11" xfId="0" applyNumberFormat="1" applyFont="1" applyFill="1" applyBorder="1"/>
    <xf numFmtId="9" fontId="4" fillId="2" borderId="11" xfId="0" applyNumberFormat="1" applyFont="1" applyFill="1" applyBorder="1" applyAlignment="1">
      <alignment horizontal="center"/>
    </xf>
    <xf numFmtId="9" fontId="4" fillId="2" borderId="13" xfId="0" applyNumberFormat="1" applyFont="1" applyFill="1" applyBorder="1" applyAlignment="1">
      <alignment horizontal="center"/>
    </xf>
    <xf numFmtId="3" fontId="4" fillId="2" borderId="23" xfId="0" applyNumberFormat="1" applyFont="1" applyFill="1" applyBorder="1"/>
    <xf numFmtId="3" fontId="4" fillId="2" borderId="14" xfId="0" applyNumberFormat="1" applyFont="1" applyFill="1" applyBorder="1"/>
    <xf numFmtId="9" fontId="4" fillId="2" borderId="23" xfId="0" applyNumberFormat="1" applyFont="1" applyFill="1" applyBorder="1" applyAlignment="1">
      <alignment horizontal="center"/>
    </xf>
    <xf numFmtId="9" fontId="4" fillId="2" borderId="14" xfId="0" applyNumberFormat="1" applyFont="1" applyFill="1" applyBorder="1" applyAlignment="1">
      <alignment horizontal="center"/>
    </xf>
    <xf numFmtId="0" fontId="9" fillId="2" borderId="10" xfId="0" applyFont="1" applyFill="1" applyBorder="1" applyAlignment="1">
      <alignment vertical="center"/>
    </xf>
    <xf numFmtId="0" fontId="3" fillId="2" borderId="11" xfId="0" applyFont="1" applyFill="1" applyBorder="1" applyAlignment="1">
      <alignment horizontal="center" vertical="center" wrapText="1"/>
    </xf>
    <xf numFmtId="0" fontId="2" fillId="2" borderId="15" xfId="0" applyFont="1" applyFill="1" applyBorder="1" applyAlignment="1">
      <alignment vertical="center"/>
    </xf>
    <xf numFmtId="0" fontId="2" fillId="2" borderId="3" xfId="0" applyFont="1" applyFill="1" applyBorder="1" applyAlignment="1">
      <alignment horizontal="center" vertical="center"/>
    </xf>
    <xf numFmtId="3" fontId="3" fillId="2" borderId="11" xfId="0" applyNumberFormat="1" applyFont="1" applyFill="1" applyBorder="1" applyAlignment="1">
      <alignment horizontal="center" vertical="center" wrapText="1"/>
    </xf>
    <xf numFmtId="3" fontId="3" fillId="2" borderId="0" xfId="0" applyNumberFormat="1" applyFont="1" applyFill="1" applyAlignment="1">
      <alignment horizontal="center" vertical="center" wrapText="1"/>
    </xf>
    <xf numFmtId="9" fontId="3" fillId="2" borderId="11" xfId="0" applyNumberFormat="1" applyFont="1" applyFill="1" applyBorder="1" applyAlignment="1">
      <alignment horizontal="center" vertical="center" wrapText="1"/>
    </xf>
    <xf numFmtId="176" fontId="3" fillId="2" borderId="0" xfId="0" applyNumberFormat="1" applyFont="1" applyFill="1" applyAlignment="1">
      <alignment horizontal="center" vertical="center" wrapText="1"/>
    </xf>
    <xf numFmtId="9" fontId="3" fillId="2" borderId="0" xfId="0" applyNumberFormat="1" applyFont="1" applyFill="1" applyAlignment="1">
      <alignment horizontal="center" vertical="center" wrapText="1"/>
    </xf>
    <xf numFmtId="176" fontId="3" fillId="2" borderId="13"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9" fontId="3" fillId="2" borderId="13" xfId="0" applyNumberFormat="1" applyFont="1" applyFill="1" applyBorder="1" applyAlignment="1">
      <alignment horizontal="center" vertical="center" wrapText="1"/>
    </xf>
    <xf numFmtId="10" fontId="3" fillId="2" borderId="0" xfId="0" applyNumberFormat="1" applyFont="1" applyFill="1" applyAlignment="1">
      <alignment horizontal="center" vertical="center" wrapText="1"/>
    </xf>
    <xf numFmtId="9" fontId="2" fillId="2" borderId="17" xfId="0" applyNumberFormat="1"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0" xfId="0" applyFont="1" applyFill="1" applyAlignment="1">
      <alignment horizontal="right" vertical="center" wrapText="1"/>
    </xf>
    <xf numFmtId="0" fontId="2" fillId="2" borderId="16" xfId="0" applyFont="1" applyFill="1" applyBorder="1" applyAlignment="1">
      <alignment horizontal="right" vertical="center" wrapText="1"/>
    </xf>
    <xf numFmtId="0" fontId="3" fillId="2" borderId="11" xfId="0" applyFont="1" applyFill="1" applyBorder="1" applyAlignment="1">
      <alignment horizontal="right" vertical="center" wrapText="1"/>
    </xf>
    <xf numFmtId="0" fontId="2" fillId="2" borderId="15" xfId="0" applyFont="1" applyFill="1" applyBorder="1" applyAlignment="1">
      <alignment horizontal="right" vertical="center" wrapText="1"/>
    </xf>
    <xf numFmtId="0" fontId="26" fillId="2" borderId="1" xfId="0" applyFont="1" applyFill="1" applyBorder="1" applyAlignment="1">
      <alignment horizontal="center" vertical="center"/>
    </xf>
    <xf numFmtId="0" fontId="30" fillId="2" borderId="1" xfId="0" applyFont="1" applyFill="1" applyBorder="1" applyAlignment="1">
      <alignment vertical="center"/>
    </xf>
    <xf numFmtId="0" fontId="25" fillId="2" borderId="1" xfId="0" applyFont="1" applyFill="1" applyBorder="1" applyAlignment="1">
      <alignment horizontal="center" vertical="center" wrapText="1"/>
    </xf>
    <xf numFmtId="0" fontId="30" fillId="2" borderId="49" xfId="0" applyFont="1" applyFill="1" applyBorder="1" applyAlignment="1">
      <alignment vertical="center" wrapText="1"/>
    </xf>
    <xf numFmtId="0" fontId="30" fillId="2" borderId="6" xfId="0" applyFont="1" applyFill="1" applyBorder="1" applyAlignment="1">
      <alignment vertical="center" wrapText="1"/>
    </xf>
    <xf numFmtId="0" fontId="30" fillId="2" borderId="77" xfId="0" applyFont="1" applyFill="1" applyBorder="1" applyAlignment="1">
      <alignment vertical="center" wrapText="1"/>
    </xf>
    <xf numFmtId="0" fontId="30" fillId="2" borderId="1" xfId="0" applyFont="1" applyFill="1" applyBorder="1" applyAlignment="1">
      <alignment vertical="center" wrapText="1"/>
    </xf>
    <xf numFmtId="0" fontId="2" fillId="2" borderId="79" xfId="0" applyFont="1" applyFill="1" applyBorder="1" applyAlignment="1">
      <alignment vertical="center" wrapText="1"/>
    </xf>
    <xf numFmtId="0" fontId="3" fillId="2" borderId="16"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77" xfId="0" applyFont="1" applyFill="1" applyBorder="1" applyAlignment="1">
      <alignment vertical="center" wrapText="1"/>
    </xf>
    <xf numFmtId="0" fontId="3" fillId="2" borderId="80" xfId="0" applyFont="1" applyFill="1" applyBorder="1" applyAlignment="1">
      <alignment horizontal="right" vertical="center" wrapText="1"/>
    </xf>
    <xf numFmtId="0" fontId="2" fillId="2" borderId="80"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31" xfId="0" applyFont="1" applyFill="1" applyBorder="1" applyAlignment="1">
      <alignment horizontal="right" vertical="center" wrapText="1"/>
    </xf>
    <xf numFmtId="0" fontId="3" fillId="2" borderId="49" xfId="0" applyFont="1" applyFill="1" applyBorder="1" applyAlignment="1">
      <alignment vertical="center" wrapText="1"/>
    </xf>
    <xf numFmtId="0" fontId="2" fillId="2" borderId="15" xfId="0" applyFont="1" applyFill="1" applyBorder="1" applyAlignment="1">
      <alignment vertical="center" wrapText="1"/>
    </xf>
    <xf numFmtId="0" fontId="3" fillId="2" borderId="1" xfId="0" applyFont="1" applyFill="1" applyBorder="1" applyAlignment="1">
      <alignment horizontal="left" vertical="center" wrapText="1" indent="3"/>
    </xf>
    <xf numFmtId="0" fontId="3" fillId="2" borderId="15" xfId="0" applyFont="1" applyFill="1" applyBorder="1" applyAlignment="1">
      <alignment horizontal="center" wrapText="1"/>
    </xf>
    <xf numFmtId="3" fontId="3" fillId="2" borderId="49" xfId="0" applyNumberFormat="1" applyFont="1" applyFill="1" applyBorder="1" applyAlignment="1">
      <alignment horizontal="right" vertical="center" wrapText="1"/>
    </xf>
    <xf numFmtId="3" fontId="2" fillId="2" borderId="77" xfId="0" applyNumberFormat="1" applyFont="1" applyFill="1" applyBorder="1" applyAlignment="1">
      <alignment horizontal="right" vertical="center" wrapText="1"/>
    </xf>
    <xf numFmtId="167" fontId="12" fillId="3" borderId="25" xfId="0" applyNumberFormat="1" applyFont="1" applyFill="1" applyBorder="1" applyAlignment="1">
      <alignment horizontal="right" indent="3"/>
    </xf>
    <xf numFmtId="0" fontId="31" fillId="2" borderId="3" xfId="0" applyFont="1" applyFill="1" applyBorder="1"/>
    <xf numFmtId="168" fontId="12" fillId="3" borderId="26" xfId="0" applyNumberFormat="1" applyFont="1" applyFill="1" applyBorder="1" applyAlignment="1">
      <alignment horizontal="right" indent="3"/>
    </xf>
    <xf numFmtId="167" fontId="12" fillId="3" borderId="26" xfId="0" applyNumberFormat="1" applyFont="1" applyFill="1" applyBorder="1" applyAlignment="1">
      <alignment horizontal="right" indent="3"/>
    </xf>
    <xf numFmtId="0" fontId="2" fillId="2" borderId="0" xfId="0" applyFont="1" applyFill="1" applyBorder="1" applyAlignment="1">
      <alignment vertical="center"/>
    </xf>
    <xf numFmtId="3" fontId="2" fillId="2" borderId="11"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167" fontId="2" fillId="2" borderId="0" xfId="0" applyNumberFormat="1" applyFont="1" applyFill="1" applyBorder="1" applyAlignment="1">
      <alignment horizontal="center" vertical="center"/>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67" fontId="2" fillId="2" borderId="31" xfId="0" applyNumberFormat="1" applyFont="1" applyFill="1" applyBorder="1" applyAlignment="1">
      <alignment horizontal="center" vertical="center"/>
    </xf>
    <xf numFmtId="167" fontId="2" fillId="2" borderId="2" xfId="0" applyNumberFormat="1" applyFont="1" applyFill="1" applyBorder="1" applyAlignment="1">
      <alignment horizontal="center" vertical="center"/>
    </xf>
    <xf numFmtId="0" fontId="2" fillId="2" borderId="11" xfId="0" applyFont="1" applyFill="1" applyBorder="1" applyAlignment="1">
      <alignment vertical="center" wrapText="1"/>
    </xf>
    <xf numFmtId="3" fontId="2" fillId="2" borderId="15" xfId="0" applyNumberFormat="1" applyFont="1" applyFill="1" applyBorder="1" applyAlignment="1">
      <alignment horizontal="right" vertical="center"/>
    </xf>
    <xf numFmtId="167" fontId="2" fillId="2" borderId="16" xfId="0" applyNumberFormat="1" applyFont="1" applyFill="1" applyBorder="1" applyAlignment="1">
      <alignment horizontal="center" vertical="center"/>
    </xf>
    <xf numFmtId="0" fontId="2" fillId="2" borderId="23" xfId="0" applyFont="1" applyFill="1" applyBorder="1" applyAlignment="1">
      <alignment vertical="center"/>
    </xf>
    <xf numFmtId="3" fontId="2" fillId="2" borderId="23"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167" fontId="2" fillId="2" borderId="18" xfId="0" applyNumberFormat="1" applyFont="1" applyFill="1" applyBorder="1" applyAlignment="1">
      <alignment horizontal="center" vertical="center"/>
    </xf>
    <xf numFmtId="167" fontId="2" fillId="2" borderId="6" xfId="0" applyNumberFormat="1" applyFont="1" applyFill="1" applyBorder="1" applyAlignment="1">
      <alignment horizontal="center" vertical="center"/>
    </xf>
    <xf numFmtId="0" fontId="3" fillId="2" borderId="49" xfId="0" applyFont="1" applyFill="1" applyBorder="1" applyAlignment="1">
      <alignment horizontal="right" vertical="center" wrapText="1"/>
    </xf>
    <xf numFmtId="0" fontId="3" fillId="2" borderId="1" xfId="0" quotePrefix="1" applyFont="1" applyFill="1" applyBorder="1" applyAlignment="1">
      <alignment vertical="center" wrapText="1"/>
    </xf>
    <xf numFmtId="0" fontId="3" fillId="2" borderId="1" xfId="0" applyFont="1" applyFill="1" applyBorder="1" applyAlignment="1">
      <alignment horizontal="right" vertical="center" wrapText="1"/>
    </xf>
    <xf numFmtId="0" fontId="2" fillId="2" borderId="6" xfId="0" applyFont="1" applyFill="1" applyBorder="1" applyAlignment="1">
      <alignment horizontal="center"/>
    </xf>
    <xf numFmtId="0" fontId="2" fillId="2" borderId="31" xfId="0" applyFont="1" applyFill="1" applyBorder="1" applyAlignment="1">
      <alignment horizontal="center" vertical="center" wrapText="1"/>
    </xf>
    <xf numFmtId="0" fontId="3" fillId="2" borderId="1" xfId="0" applyFont="1" applyFill="1" applyBorder="1" applyAlignment="1">
      <alignment vertical="center" wrapText="1"/>
    </xf>
    <xf numFmtId="0" fontId="9" fillId="2" borderId="0" xfId="0" applyFont="1" applyFill="1" applyBorder="1" applyAlignment="1">
      <alignment horizontal="center"/>
    </xf>
    <xf numFmtId="0" fontId="4" fillId="2" borderId="0" xfId="0" applyFont="1" applyFill="1" applyBorder="1"/>
    <xf numFmtId="176" fontId="3" fillId="2" borderId="73" xfId="11" applyNumberFormat="1" applyFont="1" applyFill="1" applyBorder="1" applyAlignment="1">
      <alignment horizontal="center" vertical="center"/>
    </xf>
    <xf numFmtId="0" fontId="14" fillId="3" borderId="25" xfId="0" applyFont="1" applyFill="1" applyBorder="1" applyAlignment="1">
      <alignment horizontal="center"/>
    </xf>
    <xf numFmtId="0" fontId="14" fillId="3" borderId="28" xfId="0" applyFont="1" applyFill="1" applyBorder="1" applyAlignment="1">
      <alignment horizontal="center"/>
    </xf>
    <xf numFmtId="0" fontId="14" fillId="3" borderId="26" xfId="0" applyFont="1" applyFill="1" applyBorder="1" applyAlignment="1">
      <alignment horizontal="center"/>
    </xf>
    <xf numFmtId="0" fontId="14" fillId="3" borderId="29" xfId="0" applyFont="1" applyFill="1" applyBorder="1" applyAlignment="1">
      <alignment horizontal="center"/>
    </xf>
    <xf numFmtId="0" fontId="14" fillId="3" borderId="30" xfId="0" applyFont="1" applyFill="1" applyBorder="1" applyAlignment="1">
      <alignment horizontal="center"/>
    </xf>
    <xf numFmtId="3" fontId="2" fillId="0" borderId="6" xfId="6" applyNumberFormat="1" applyFont="1" applyBorder="1"/>
    <xf numFmtId="0" fontId="2" fillId="2" borderId="1" xfId="0" applyFont="1" applyFill="1" applyBorder="1" applyAlignment="1">
      <alignment horizontal="center" vertical="center"/>
    </xf>
    <xf numFmtId="0" fontId="4" fillId="2" borderId="0" xfId="0" applyFont="1" applyFill="1" applyAlignment="1">
      <alignment horizontal="left"/>
    </xf>
    <xf numFmtId="0" fontId="4" fillId="2" borderId="1" xfId="0" applyFont="1" applyFill="1" applyBorder="1" applyAlignment="1">
      <alignment horizontal="left" vertical="center" wrapText="1"/>
    </xf>
    <xf numFmtId="0" fontId="3" fillId="2" borderId="79"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26" fillId="2" borderId="1" xfId="0" applyFont="1" applyFill="1" applyBorder="1" applyAlignment="1">
      <alignment horizontal="center" vertical="center"/>
    </xf>
    <xf numFmtId="0" fontId="9" fillId="2" borderId="1" xfId="0" applyFont="1" applyFill="1" applyBorder="1" applyAlignment="1">
      <alignment horizontal="center" vertical="center"/>
    </xf>
    <xf numFmtId="180" fontId="4" fillId="5" borderId="1" xfId="1" applyNumberFormat="1" applyFont="1" applyFill="1" applyBorder="1" applyAlignment="1">
      <alignment horizontal="right" vertical="center"/>
    </xf>
    <xf numFmtId="0" fontId="9" fillId="2" borderId="1" xfId="0" applyFont="1" applyFill="1" applyBorder="1"/>
    <xf numFmtId="0" fontId="9" fillId="2" borderId="1" xfId="0" applyFont="1" applyFill="1" applyBorder="1" applyAlignment="1">
      <alignment horizontal="right"/>
    </xf>
    <xf numFmtId="0" fontId="2" fillId="2" borderId="0" xfId="0" applyFont="1" applyFill="1" applyBorder="1" applyAlignment="1">
      <alignment vertical="center" wrapText="1"/>
    </xf>
    <xf numFmtId="0" fontId="3" fillId="2" borderId="0" xfId="0" applyFont="1" applyFill="1" applyBorder="1" applyAlignment="1">
      <alignment horizontal="left" vertical="center" wrapText="1" indent="3"/>
    </xf>
    <xf numFmtId="0" fontId="2" fillId="2" borderId="0" xfId="0" applyFont="1" applyFill="1" applyBorder="1" applyAlignment="1">
      <alignment horizontal="right" vertical="center" wrapText="1"/>
    </xf>
    <xf numFmtId="0" fontId="3" fillId="2" borderId="0" xfId="0" applyFont="1" applyFill="1" applyBorder="1" applyAlignment="1">
      <alignment vertical="center" wrapText="1"/>
    </xf>
    <xf numFmtId="178" fontId="2" fillId="2" borderId="15" xfId="0" applyNumberFormat="1" applyFont="1" applyFill="1" applyBorder="1" applyAlignment="1">
      <alignment horizontal="right"/>
    </xf>
    <xf numFmtId="3" fontId="2" fillId="2" borderId="16" xfId="1" applyNumberFormat="1" applyFont="1" applyFill="1" applyBorder="1"/>
    <xf numFmtId="171" fontId="2" fillId="2" borderId="16" xfId="1" applyNumberFormat="1" applyFont="1" applyFill="1" applyBorder="1"/>
    <xf numFmtId="0" fontId="2" fillId="2" borderId="65" xfId="3" applyFont="1" applyFill="1" applyBorder="1" applyAlignment="1">
      <alignment vertical="center"/>
    </xf>
    <xf numFmtId="3" fontId="2" fillId="2" borderId="31" xfId="3" applyNumberFormat="1" applyFont="1" applyFill="1" applyBorder="1" applyAlignment="1">
      <alignment horizontal="right" vertical="center"/>
    </xf>
    <xf numFmtId="167" fontId="2" fillId="2" borderId="31" xfId="3" applyNumberFormat="1" applyFont="1" applyFill="1" applyBorder="1" applyAlignment="1">
      <alignment horizontal="right" vertical="center"/>
    </xf>
    <xf numFmtId="167" fontId="2" fillId="2" borderId="84" xfId="3" applyNumberFormat="1" applyFont="1" applyFill="1" applyBorder="1" applyAlignment="1">
      <alignment horizontal="center" vertical="center"/>
    </xf>
    <xf numFmtId="0" fontId="2" fillId="2" borderId="79" xfId="3" applyFont="1" applyFill="1" applyBorder="1" applyAlignment="1">
      <alignment vertical="center"/>
    </xf>
    <xf numFmtId="3" fontId="2" fillId="2" borderId="80" xfId="3" applyNumberFormat="1" applyFont="1" applyFill="1" applyBorder="1" applyAlignment="1">
      <alignment horizontal="right" vertical="center"/>
    </xf>
    <xf numFmtId="167" fontId="2" fillId="2" borderId="80" xfId="3" applyNumberFormat="1" applyFont="1" applyFill="1" applyBorder="1" applyAlignment="1">
      <alignment horizontal="right" vertical="center"/>
    </xf>
    <xf numFmtId="167" fontId="2" fillId="2" borderId="78" xfId="3" applyNumberFormat="1" applyFont="1" applyFill="1" applyBorder="1" applyAlignment="1">
      <alignment horizontal="center" vertical="center"/>
    </xf>
    <xf numFmtId="0" fontId="2" fillId="2" borderId="2" xfId="0" applyFont="1" applyFill="1" applyBorder="1" applyAlignment="1">
      <alignment horizontal="center"/>
    </xf>
    <xf numFmtId="0" fontId="14" fillId="3" borderId="35" xfId="0" applyFont="1" applyFill="1" applyBorder="1"/>
    <xf numFmtId="0" fontId="14" fillId="3" borderId="36" xfId="0" applyFont="1" applyFill="1" applyBorder="1"/>
    <xf numFmtId="0" fontId="14" fillId="3" borderId="23"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3" fillId="2" borderId="77" xfId="0" applyFont="1" applyFill="1" applyBorder="1"/>
    <xf numFmtId="180" fontId="4" fillId="2" borderId="1" xfId="0" applyNumberFormat="1" applyFont="1" applyFill="1" applyBorder="1" applyAlignment="1">
      <alignment horizontal="right" vertical="center"/>
    </xf>
    <xf numFmtId="0" fontId="4" fillId="2" borderId="0" xfId="0" applyFont="1" applyFill="1" applyAlignment="1">
      <alignment vertical="center"/>
    </xf>
    <xf numFmtId="0" fontId="4" fillId="2" borderId="0" xfId="0" applyFont="1" applyFill="1" applyAlignment="1">
      <alignment horizontal="center"/>
    </xf>
    <xf numFmtId="0" fontId="4" fillId="2" borderId="1" xfId="0" applyFont="1" applyFill="1" applyBorder="1" applyAlignment="1">
      <alignment horizontal="right" vertical="center" wrapText="1"/>
    </xf>
    <xf numFmtId="0" fontId="26" fillId="2" borderId="1" xfId="0" applyFont="1" applyFill="1" applyBorder="1" applyAlignment="1">
      <alignment horizontal="left" vertical="center"/>
    </xf>
    <xf numFmtId="0" fontId="9" fillId="2" borderId="1" xfId="0" applyFont="1" applyFill="1" applyBorder="1" applyAlignment="1">
      <alignment horizontal="left" vertical="center"/>
    </xf>
    <xf numFmtId="0" fontId="25" fillId="2" borderId="1" xfId="0" applyFont="1" applyFill="1" applyBorder="1" applyAlignment="1">
      <alignment horizontal="left" vertical="center" wrapText="1"/>
    </xf>
    <xf numFmtId="0" fontId="4" fillId="2" borderId="0" xfId="0" applyFont="1" applyFill="1" applyAlignment="1">
      <alignment horizontal="right" vertical="center"/>
    </xf>
    <xf numFmtId="0" fontId="4" fillId="2" borderId="0" xfId="0" applyFont="1" applyFill="1" applyAlignment="1">
      <alignment horizontal="left" vertical="center" wrapText="1"/>
    </xf>
    <xf numFmtId="0" fontId="3" fillId="2" borderId="65" xfId="0" applyFont="1" applyFill="1" applyBorder="1" applyAlignment="1">
      <alignment horizontal="left" vertical="center" wrapText="1"/>
    </xf>
    <xf numFmtId="3" fontId="3" fillId="2" borderId="77" xfId="0" applyNumberFormat="1" applyFont="1" applyFill="1" applyBorder="1" applyAlignment="1">
      <alignment horizontal="right" vertical="center" wrapText="1"/>
    </xf>
    <xf numFmtId="3" fontId="12" fillId="4" borderId="49" xfId="7" applyNumberFormat="1" applyFont="1" applyFill="1" applyBorder="1" applyAlignment="1">
      <alignment horizontal="right" vertical="center"/>
    </xf>
    <xf numFmtId="3" fontId="12" fillId="4" borderId="31" xfId="7" applyNumberFormat="1" applyFont="1" applyFill="1" applyBorder="1" applyAlignment="1">
      <alignment horizontal="right" vertical="center"/>
    </xf>
    <xf numFmtId="167" fontId="12" fillId="2" borderId="84" xfId="7" applyNumberFormat="1" applyFont="1" applyFill="1" applyBorder="1" applyAlignment="1">
      <alignment horizontal="center" vertical="center"/>
    </xf>
    <xf numFmtId="167" fontId="12" fillId="2" borderId="77" xfId="7" applyNumberFormat="1" applyFont="1" applyFill="1" applyBorder="1" applyAlignment="1">
      <alignment horizontal="center" vertical="center"/>
    </xf>
    <xf numFmtId="167" fontId="20" fillId="2" borderId="80" xfId="7" applyNumberFormat="1" applyFont="1" applyFill="1" applyBorder="1" applyAlignment="1">
      <alignment horizontal="center" vertical="center"/>
    </xf>
    <xf numFmtId="167" fontId="12" fillId="4" borderId="77" xfId="7" applyNumberFormat="1" applyFont="1" applyFill="1" applyBorder="1" applyAlignment="1">
      <alignment horizontal="center" vertical="center"/>
    </xf>
    <xf numFmtId="0" fontId="11" fillId="4" borderId="78" xfId="7" applyFont="1" applyFill="1" applyBorder="1" applyAlignment="1">
      <alignment horizontal="left" vertical="center"/>
    </xf>
    <xf numFmtId="179" fontId="2" fillId="2" borderId="3" xfId="1" applyNumberFormat="1" applyFont="1" applyFill="1" applyBorder="1"/>
    <xf numFmtId="167" fontId="2" fillId="2" borderId="13" xfId="0" applyNumberFormat="1" applyFont="1" applyFill="1" applyBorder="1" applyAlignment="1">
      <alignment horizontal="center"/>
    </xf>
    <xf numFmtId="179" fontId="2" fillId="2" borderId="6" xfId="0" applyNumberFormat="1" applyFont="1" applyFill="1" applyBorder="1"/>
    <xf numFmtId="167" fontId="2" fillId="2" borderId="14" xfId="0" applyNumberFormat="1" applyFont="1" applyFill="1" applyBorder="1" applyAlignment="1">
      <alignment horizontal="center"/>
    </xf>
    <xf numFmtId="166" fontId="9" fillId="2" borderId="17" xfId="0" applyNumberFormat="1" applyFont="1" applyFill="1" applyBorder="1" applyAlignment="1">
      <alignment horizontal="center" vertical="center"/>
    </xf>
    <xf numFmtId="3" fontId="9" fillId="2" borderId="17" xfId="2" applyNumberFormat="1" applyFont="1" applyFill="1" applyBorder="1" applyAlignment="1">
      <alignment vertical="center"/>
    </xf>
    <xf numFmtId="165" fontId="9" fillId="2" borderId="0" xfId="0" applyNumberFormat="1" applyFont="1" applyFill="1" applyBorder="1" applyAlignment="1">
      <alignment horizontal="right"/>
    </xf>
    <xf numFmtId="165" fontId="9" fillId="2" borderId="49" xfId="0" applyNumberFormat="1" applyFont="1" applyFill="1" applyBorder="1" applyAlignment="1">
      <alignment horizontal="right"/>
    </xf>
    <xf numFmtId="0" fontId="4" fillId="2" borderId="0" xfId="0" applyFont="1" applyFill="1" applyBorder="1" applyAlignment="1">
      <alignment horizontal="center" vertical="center"/>
    </xf>
    <xf numFmtId="0" fontId="2" fillId="2" borderId="15" xfId="0" applyFont="1" applyFill="1" applyBorder="1" applyAlignment="1">
      <alignment horizontal="center" vertical="center" wrapText="1"/>
    </xf>
    <xf numFmtId="0" fontId="4" fillId="2" borderId="0" xfId="0" applyFont="1" applyFill="1" applyAlignment="1">
      <alignment horizontal="left"/>
    </xf>
    <xf numFmtId="0" fontId="2" fillId="2" borderId="1" xfId="0" applyFont="1" applyFill="1" applyBorder="1" applyAlignment="1">
      <alignment horizontal="center" vertical="center"/>
    </xf>
    <xf numFmtId="0" fontId="3" fillId="2" borderId="0" xfId="0" applyFont="1" applyFill="1" applyAlignment="1">
      <alignment horizontal="left" vertical="center"/>
    </xf>
    <xf numFmtId="0" fontId="3" fillId="2" borderId="3"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1"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0" borderId="0" xfId="0" applyFont="1"/>
    <xf numFmtId="1" fontId="4" fillId="2" borderId="0" xfId="0" applyNumberFormat="1" applyFont="1" applyFill="1" applyBorder="1" applyAlignment="1">
      <alignment horizontal="center" vertical="center"/>
    </xf>
    <xf numFmtId="3" fontId="4" fillId="2" borderId="0" xfId="0" applyNumberFormat="1" applyFont="1" applyFill="1" applyBorder="1"/>
    <xf numFmtId="9" fontId="4" fillId="2" borderId="0" xfId="0" applyNumberFormat="1" applyFont="1" applyFill="1" applyBorder="1" applyAlignment="1">
      <alignment horizontal="center"/>
    </xf>
    <xf numFmtId="0" fontId="4" fillId="2" borderId="0" xfId="0" applyFont="1" applyFill="1" applyBorder="1" applyAlignment="1">
      <alignment horizontal="left"/>
    </xf>
    <xf numFmtId="0" fontId="4" fillId="2" borderId="87" xfId="0" applyFont="1" applyFill="1" applyBorder="1"/>
    <xf numFmtId="176" fontId="4" fillId="2" borderId="87"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3" fontId="3" fillId="2" borderId="83" xfId="0" applyNumberFormat="1" applyFont="1" applyFill="1" applyBorder="1" applyAlignment="1">
      <alignment horizontal="center" vertical="center" wrapText="1"/>
    </xf>
    <xf numFmtId="176" fontId="3" fillId="2" borderId="81"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76" fontId="2" fillId="2" borderId="17" xfId="0" applyNumberFormat="1" applyFont="1" applyFill="1" applyBorder="1" applyAlignment="1">
      <alignment horizontal="center" vertical="center" wrapText="1"/>
    </xf>
    <xf numFmtId="0" fontId="3" fillId="2" borderId="82" xfId="0" applyFont="1" applyFill="1" applyBorder="1" applyAlignment="1">
      <alignment horizontal="left" vertical="center" wrapText="1"/>
    </xf>
    <xf numFmtId="0" fontId="2" fillId="2" borderId="79"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84" xfId="0" applyFont="1" applyFill="1" applyBorder="1" applyAlignment="1">
      <alignment horizontal="center" vertical="center" wrapText="1"/>
    </xf>
    <xf numFmtId="9" fontId="3" fillId="2" borderId="79" xfId="0" applyNumberFormat="1" applyFont="1" applyFill="1" applyBorder="1" applyAlignment="1">
      <alignment horizontal="center" vertical="center" wrapText="1"/>
    </xf>
    <xf numFmtId="176" fontId="3" fillId="2" borderId="80" xfId="0" applyNumberFormat="1" applyFont="1" applyFill="1" applyBorder="1" applyAlignment="1">
      <alignment horizontal="center" vertical="center" wrapText="1"/>
    </xf>
    <xf numFmtId="9" fontId="3" fillId="2" borderId="80" xfId="0" applyNumberFormat="1" applyFont="1" applyFill="1" applyBorder="1" applyAlignment="1">
      <alignment horizontal="center" vertical="center" wrapText="1"/>
    </xf>
    <xf numFmtId="176" fontId="3" fillId="2" borderId="78" xfId="0" applyNumberFormat="1" applyFont="1" applyFill="1" applyBorder="1" applyAlignment="1">
      <alignment horizontal="center" vertical="center" wrapText="1"/>
    </xf>
    <xf numFmtId="9" fontId="3" fillId="2" borderId="78" xfId="0" applyNumberFormat="1" applyFont="1" applyFill="1" applyBorder="1" applyAlignment="1">
      <alignment horizontal="center" vertical="center" wrapText="1"/>
    </xf>
    <xf numFmtId="3" fontId="2" fillId="2" borderId="79"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78" xfId="0" applyNumberFormat="1" applyFont="1" applyFill="1" applyBorder="1" applyAlignment="1">
      <alignment horizontal="center" vertical="center" wrapText="1"/>
    </xf>
    <xf numFmtId="9" fontId="2" fillId="2" borderId="78" xfId="0" applyNumberFormat="1" applyFont="1" applyFill="1" applyBorder="1" applyAlignment="1">
      <alignment horizontal="center" vertical="center" wrapText="1"/>
    </xf>
    <xf numFmtId="9" fontId="2" fillId="2" borderId="80" xfId="0" applyNumberFormat="1" applyFont="1" applyFill="1" applyBorder="1" applyAlignment="1">
      <alignment horizontal="center" vertical="center" wrapText="1"/>
    </xf>
    <xf numFmtId="10" fontId="3" fillId="2" borderId="80" xfId="0" applyNumberFormat="1" applyFont="1" applyFill="1" applyBorder="1" applyAlignment="1">
      <alignment horizontal="center" vertical="center" wrapText="1"/>
    </xf>
    <xf numFmtId="0" fontId="3" fillId="2" borderId="65" xfId="0" applyFont="1" applyFill="1" applyBorder="1" applyAlignment="1">
      <alignment horizontal="center" vertical="center"/>
    </xf>
    <xf numFmtId="0" fontId="3" fillId="2" borderId="84" xfId="0" applyFont="1" applyFill="1" applyBorder="1" applyAlignment="1">
      <alignment horizontal="center" vertical="center"/>
    </xf>
    <xf numFmtId="9" fontId="3" fillId="2" borderId="79" xfId="0" quotePrefix="1" applyNumberFormat="1" applyFont="1" applyFill="1" applyBorder="1" applyAlignment="1">
      <alignment horizontal="center" vertical="center"/>
    </xf>
    <xf numFmtId="9" fontId="3" fillId="2" borderId="78" xfId="0" applyNumberFormat="1" applyFont="1" applyFill="1" applyBorder="1" applyAlignment="1">
      <alignment horizontal="center" vertical="center"/>
    </xf>
    <xf numFmtId="9" fontId="3" fillId="2" borderId="80" xfId="0" applyNumberFormat="1" applyFont="1" applyFill="1" applyBorder="1" applyAlignment="1">
      <alignment horizontal="center" vertical="center"/>
    </xf>
    <xf numFmtId="9" fontId="3" fillId="2" borderId="79" xfId="0" applyNumberFormat="1" applyFont="1" applyFill="1" applyBorder="1" applyAlignment="1">
      <alignment horizontal="center" vertical="center"/>
    </xf>
    <xf numFmtId="0" fontId="3" fillId="2" borderId="79" xfId="0" applyFont="1" applyFill="1" applyBorder="1" applyAlignment="1">
      <alignment horizontal="center" vertical="center"/>
    </xf>
    <xf numFmtId="176" fontId="3" fillId="2" borderId="80" xfId="0" applyNumberFormat="1" applyFont="1" applyFill="1" applyBorder="1" applyAlignment="1">
      <alignment horizontal="center" vertical="center"/>
    </xf>
    <xf numFmtId="167" fontId="4" fillId="2" borderId="49" xfId="0" applyNumberFormat="1" applyFont="1" applyFill="1" applyBorder="1" applyAlignment="1">
      <alignment horizontal="center" vertical="center"/>
    </xf>
    <xf numFmtId="167" fontId="4" fillId="2" borderId="3"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1" fontId="4" fillId="2" borderId="6" xfId="0" applyNumberFormat="1"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3"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9"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2" borderId="65"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4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4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0" applyFont="1" applyFill="1" applyAlignment="1">
      <alignment horizontal="center" vertical="center" wrapText="1"/>
    </xf>
    <xf numFmtId="0" fontId="3" fillId="0" borderId="0" xfId="0" applyFont="1" applyAlignment="1">
      <alignment horizontal="left" wrapText="1"/>
    </xf>
    <xf numFmtId="0" fontId="4" fillId="2" borderId="31" xfId="0" applyFont="1" applyFill="1" applyBorder="1" applyAlignment="1">
      <alignment horizontal="left" wrapText="1"/>
    </xf>
    <xf numFmtId="0" fontId="9" fillId="2" borderId="0" xfId="0" applyFont="1" applyFill="1" applyAlignment="1">
      <alignment horizontal="left" vertical="center"/>
    </xf>
    <xf numFmtId="0" fontId="4" fillId="2" borderId="0" xfId="0" applyFont="1" applyFill="1" applyBorder="1" applyAlignment="1">
      <alignment horizontal="left" vertical="center"/>
    </xf>
    <xf numFmtId="0" fontId="2" fillId="2" borderId="6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2" fillId="2" borderId="2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8" xfId="0" applyFont="1" applyFill="1" applyBorder="1" applyAlignment="1">
      <alignment horizontal="center" vertical="center"/>
    </xf>
    <xf numFmtId="167" fontId="4" fillId="2" borderId="0" xfId="0" applyNumberFormat="1" applyFont="1" applyFill="1" applyBorder="1" applyAlignment="1">
      <alignment horizontal="center" vertical="center"/>
    </xf>
    <xf numFmtId="167" fontId="4" fillId="2" borderId="31" xfId="0" applyNumberFormat="1" applyFont="1" applyFill="1" applyBorder="1" applyAlignment="1">
      <alignment horizontal="center" vertical="center"/>
    </xf>
    <xf numFmtId="167" fontId="4" fillId="2" borderId="10" xfId="0" applyNumberFormat="1" applyFont="1" applyFill="1" applyBorder="1" applyAlignment="1">
      <alignment horizontal="center" vertical="center"/>
    </xf>
    <xf numFmtId="167" fontId="4" fillId="2" borderId="11" xfId="0" applyNumberFormat="1" applyFont="1" applyFill="1" applyBorder="1" applyAlignment="1">
      <alignment horizontal="center" vertical="center"/>
    </xf>
    <xf numFmtId="0" fontId="12" fillId="4" borderId="0" xfId="7" applyFont="1" applyFill="1" applyAlignment="1">
      <alignment horizontal="left"/>
    </xf>
    <xf numFmtId="0" fontId="14" fillId="4" borderId="0" xfId="7" applyFont="1" applyFill="1" applyAlignment="1">
      <alignment horizontal="left" wrapText="1"/>
    </xf>
    <xf numFmtId="0" fontId="13" fillId="4" borderId="0" xfId="7" applyFont="1" applyFill="1" applyAlignment="1">
      <alignment horizontal="left"/>
    </xf>
    <xf numFmtId="0" fontId="13" fillId="4" borderId="0" xfId="7" applyFont="1" applyFill="1" applyAlignment="1">
      <alignment horizontal="left" vertical="center" wrapText="1"/>
    </xf>
    <xf numFmtId="0" fontId="2" fillId="2" borderId="0" xfId="0" applyFont="1" applyFill="1" applyAlignment="1">
      <alignment horizontal="left"/>
    </xf>
    <xf numFmtId="0" fontId="3" fillId="2" borderId="0" xfId="0" applyFont="1" applyFill="1" applyAlignment="1">
      <alignment horizontal="left"/>
    </xf>
    <xf numFmtId="0" fontId="3" fillId="2" borderId="10" xfId="0" applyFont="1" applyFill="1" applyBorder="1" applyAlignment="1">
      <alignment horizontal="justify" vertical="center"/>
    </xf>
    <xf numFmtId="0" fontId="3" fillId="2" borderId="11" xfId="0" applyFont="1" applyFill="1" applyBorder="1" applyAlignment="1">
      <alignment horizontal="justify" vertical="center"/>
    </xf>
    <xf numFmtId="0" fontId="3" fillId="2" borderId="31" xfId="0" applyFont="1" applyFill="1" applyBorder="1" applyAlignment="1">
      <alignment horizontal="left" vertical="center" wrapText="1"/>
    </xf>
    <xf numFmtId="0" fontId="9" fillId="2" borderId="10" xfId="0" applyFont="1" applyFill="1" applyBorder="1" applyAlignment="1">
      <alignment horizontal="center"/>
    </xf>
    <xf numFmtId="0" fontId="9" fillId="2" borderId="12" xfId="0" applyFont="1" applyFill="1" applyBorder="1" applyAlignment="1">
      <alignment horizontal="center"/>
    </xf>
    <xf numFmtId="176" fontId="4" fillId="2" borderId="87"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2" fontId="4" fillId="2" borderId="23" xfId="0" applyNumberFormat="1" applyFont="1" applyFill="1" applyBorder="1" applyAlignment="1">
      <alignment horizontal="center" vertical="center"/>
    </xf>
    <xf numFmtId="2" fontId="4" fillId="2" borderId="14" xfId="0" applyNumberFormat="1" applyFont="1" applyFill="1" applyBorder="1" applyAlignment="1">
      <alignment horizontal="center" vertical="center"/>
    </xf>
    <xf numFmtId="0" fontId="13" fillId="4" borderId="10" xfId="7" applyFont="1" applyFill="1" applyBorder="1"/>
    <xf numFmtId="0" fontId="13" fillId="4" borderId="23" xfId="7" applyFont="1" applyFill="1" applyBorder="1"/>
    <xf numFmtId="0" fontId="14" fillId="4" borderId="49" xfId="7" applyFont="1" applyFill="1" applyBorder="1" applyAlignment="1">
      <alignment horizontal="center" vertical="center"/>
    </xf>
    <xf numFmtId="0" fontId="14" fillId="4" borderId="6" xfId="7" applyFont="1" applyFill="1" applyBorder="1" applyAlignment="1">
      <alignment horizontal="center" vertical="center"/>
    </xf>
    <xf numFmtId="0" fontId="11" fillId="4" borderId="0" xfId="7" applyFont="1" applyFill="1" applyAlignment="1">
      <alignment horizontal="justify" vertical="center" wrapText="1"/>
    </xf>
    <xf numFmtId="0" fontId="3" fillId="2" borderId="31" xfId="0" applyFont="1" applyFill="1" applyBorder="1" applyAlignment="1">
      <alignment horizontal="left" wrapText="1"/>
    </xf>
    <xf numFmtId="0" fontId="3" fillId="2" borderId="0" xfId="0" applyFont="1" applyFill="1" applyBorder="1" applyAlignment="1">
      <alignment horizontal="left" wrapText="1"/>
    </xf>
    <xf numFmtId="0" fontId="11" fillId="4" borderId="10" xfId="7" applyFont="1" applyFill="1" applyBorder="1"/>
    <xf numFmtId="0" fontId="11" fillId="4" borderId="23" xfId="7" applyFont="1" applyFill="1" applyBorder="1"/>
    <xf numFmtId="0" fontId="12" fillId="4" borderId="49" xfId="7" applyFont="1" applyFill="1" applyBorder="1" applyAlignment="1">
      <alignment horizontal="center" vertical="center" wrapText="1"/>
    </xf>
    <xf numFmtId="0" fontId="12" fillId="4" borderId="6" xfId="7" applyFont="1" applyFill="1" applyBorder="1" applyAlignment="1">
      <alignment horizontal="center" vertical="center" wrapText="1"/>
    </xf>
    <xf numFmtId="0" fontId="12" fillId="4" borderId="31" xfId="7" applyFont="1" applyFill="1" applyBorder="1" applyAlignment="1">
      <alignment horizontal="center" vertical="center" wrapText="1"/>
    </xf>
    <xf numFmtId="0" fontId="12" fillId="4" borderId="18" xfId="7" applyFont="1" applyFill="1" applyBorder="1" applyAlignment="1">
      <alignment horizontal="center" vertical="center" wrapText="1"/>
    </xf>
    <xf numFmtId="0" fontId="12" fillId="4" borderId="68" xfId="7" applyFont="1" applyFill="1" applyBorder="1" applyAlignment="1">
      <alignment horizontal="left" vertical="center"/>
    </xf>
    <xf numFmtId="0" fontId="12" fillId="4" borderId="69" xfId="7" applyFont="1" applyFill="1" applyBorder="1" applyAlignment="1">
      <alignment horizontal="left" vertical="center"/>
    </xf>
    <xf numFmtId="0" fontId="11" fillId="4" borderId="0" xfId="7" applyFont="1" applyFill="1" applyBorder="1" applyAlignment="1">
      <alignment horizontal="left" vertical="center"/>
    </xf>
    <xf numFmtId="0" fontId="13" fillId="4" borderId="0" xfId="7" applyFont="1" applyFill="1" applyAlignment="1">
      <alignment horizontal="left" vertical="center"/>
    </xf>
    <xf numFmtId="0" fontId="11" fillId="4" borderId="67" xfId="7" applyFont="1" applyFill="1" applyBorder="1" applyAlignment="1">
      <alignment horizontal="left" vertical="center"/>
    </xf>
    <xf numFmtId="0" fontId="11" fillId="4" borderId="44" xfId="7" applyFont="1" applyFill="1" applyBorder="1" applyAlignment="1">
      <alignment horizontal="left" vertical="center"/>
    </xf>
    <xf numFmtId="0" fontId="11" fillId="4" borderId="67" xfId="7" applyFont="1" applyFill="1" applyBorder="1" applyAlignment="1">
      <alignment horizontal="left" vertical="center" wrapText="1"/>
    </xf>
    <xf numFmtId="0" fontId="11" fillId="4" borderId="44" xfId="7" applyFont="1" applyFill="1" applyBorder="1" applyAlignment="1">
      <alignment horizontal="left" vertical="center" wrapText="1"/>
    </xf>
    <xf numFmtId="0" fontId="12" fillId="4" borderId="67" xfId="7" applyFont="1" applyFill="1" applyBorder="1" applyAlignment="1">
      <alignment horizontal="left" vertical="center"/>
    </xf>
    <xf numFmtId="0" fontId="12" fillId="4" borderId="44" xfId="7" applyFont="1" applyFill="1" applyBorder="1" applyAlignment="1">
      <alignment horizontal="left" vertical="center"/>
    </xf>
    <xf numFmtId="0" fontId="12" fillId="4" borderId="85" xfId="7" applyFont="1" applyFill="1" applyBorder="1" applyAlignment="1">
      <alignment horizontal="left" vertical="center" wrapText="1"/>
    </xf>
    <xf numFmtId="0" fontId="12" fillId="4" borderId="86" xfId="7" applyFont="1" applyFill="1" applyBorder="1" applyAlignment="1">
      <alignment horizontal="left" vertical="center" wrapText="1"/>
    </xf>
    <xf numFmtId="0" fontId="3" fillId="0" borderId="0" xfId="0" applyFont="1" applyAlignment="1">
      <alignment horizontal="left" vertical="top" wrapText="1"/>
    </xf>
    <xf numFmtId="0" fontId="3" fillId="2" borderId="31" xfId="0" applyFont="1" applyFill="1" applyBorder="1" applyAlignment="1">
      <alignment horizontal="left" vertical="top" wrapText="1"/>
    </xf>
    <xf numFmtId="0" fontId="3" fillId="2" borderId="0" xfId="0" applyFont="1" applyFill="1" applyAlignment="1">
      <alignment horizontal="left" vertical="top" wrapText="1"/>
    </xf>
    <xf numFmtId="0" fontId="2" fillId="2" borderId="49"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10" xfId="0" applyFont="1" applyFill="1" applyBorder="1" applyAlignment="1">
      <alignment horizontal="left" vertical="center" wrapText="1"/>
    </xf>
    <xf numFmtId="0" fontId="2" fillId="2" borderId="23" xfId="0" applyFont="1" applyFill="1" applyBorder="1" applyAlignment="1">
      <alignment horizontal="left" vertical="center" wrapText="1"/>
    </xf>
    <xf numFmtId="168" fontId="2" fillId="2" borderId="31" xfId="1" applyNumberFormat="1" applyFont="1" applyFill="1" applyBorder="1" applyAlignment="1">
      <alignment horizontal="center" vertical="center" wrapText="1"/>
    </xf>
    <xf numFmtId="168" fontId="2" fillId="2" borderId="18" xfId="1" applyNumberFormat="1" applyFont="1" applyFill="1" applyBorder="1" applyAlignment="1">
      <alignment horizontal="center" vertical="center" wrapText="1"/>
    </xf>
    <xf numFmtId="0" fontId="2" fillId="2" borderId="73" xfId="10" applyFont="1" applyFill="1" applyBorder="1" applyAlignment="1">
      <alignment horizontal="center" vertical="center"/>
    </xf>
    <xf numFmtId="0" fontId="3" fillId="2" borderId="74" xfId="0" quotePrefix="1" applyFont="1" applyFill="1" applyBorder="1" applyAlignment="1">
      <alignment horizontal="left" wrapText="1"/>
    </xf>
    <xf numFmtId="0" fontId="3" fillId="2" borderId="0" xfId="0" quotePrefix="1" applyFont="1" applyFill="1" applyBorder="1" applyAlignment="1">
      <alignment horizontal="left" wrapText="1"/>
    </xf>
    <xf numFmtId="3" fontId="2" fillId="2" borderId="75" xfId="0" applyNumberFormat="1" applyFont="1" applyFill="1" applyBorder="1" applyAlignment="1">
      <alignment horizontal="center" wrapText="1"/>
    </xf>
    <xf numFmtId="3" fontId="2" fillId="2" borderId="76" xfId="0" applyNumberFormat="1" applyFont="1" applyFill="1" applyBorder="1" applyAlignment="1">
      <alignment horizontal="center" wrapText="1"/>
    </xf>
    <xf numFmtId="0" fontId="2" fillId="2" borderId="0" xfId="3" applyFont="1" applyFill="1" applyAlignment="1">
      <alignment horizontal="center" vertical="center"/>
    </xf>
    <xf numFmtId="0" fontId="3" fillId="2" borderId="0" xfId="3" applyFont="1" applyFill="1"/>
    <xf numFmtId="0" fontId="2" fillId="2" borderId="12" xfId="3" applyFont="1" applyFill="1" applyBorder="1" applyAlignment="1">
      <alignment horizontal="center" vertical="top"/>
    </xf>
    <xf numFmtId="0" fontId="2" fillId="2" borderId="13" xfId="3" applyFont="1" applyFill="1" applyBorder="1" applyAlignment="1">
      <alignment horizontal="center" vertical="top"/>
    </xf>
    <xf numFmtId="1" fontId="2" fillId="2" borderId="45" xfId="3" applyNumberFormat="1" applyFont="1" applyFill="1" applyBorder="1" applyAlignment="1">
      <alignment horizontal="center" vertical="center"/>
    </xf>
    <xf numFmtId="1" fontId="2" fillId="2" borderId="46" xfId="3" applyNumberFormat="1" applyFont="1" applyFill="1" applyBorder="1" applyAlignment="1">
      <alignment horizontal="center" vertical="center"/>
    </xf>
    <xf numFmtId="1" fontId="2" fillId="2" borderId="47" xfId="3" applyNumberFormat="1" applyFont="1" applyFill="1" applyBorder="1" applyAlignment="1">
      <alignment horizontal="center" vertical="center"/>
    </xf>
    <xf numFmtId="1" fontId="2" fillId="2" borderId="48" xfId="3" applyNumberFormat="1" applyFont="1" applyFill="1" applyBorder="1" applyAlignment="1">
      <alignment horizontal="center" vertical="center"/>
    </xf>
    <xf numFmtId="1" fontId="2" fillId="2" borderId="15" xfId="3" applyNumberFormat="1" applyFont="1" applyFill="1" applyBorder="1" applyAlignment="1">
      <alignment horizontal="center" vertical="center"/>
    </xf>
    <xf numFmtId="1" fontId="2" fillId="2" borderId="17" xfId="3" applyNumberFormat="1" applyFont="1" applyFill="1" applyBorder="1" applyAlignment="1">
      <alignment horizontal="center" vertical="center"/>
    </xf>
    <xf numFmtId="167" fontId="2" fillId="2" borderId="12" xfId="3" applyNumberFormat="1" applyFont="1" applyFill="1" applyBorder="1" applyAlignment="1">
      <alignment horizontal="center" vertical="center" wrapText="1"/>
    </xf>
    <xf numFmtId="167" fontId="2" fillId="2" borderId="13" xfId="3" applyNumberFormat="1" applyFont="1" applyFill="1" applyBorder="1" applyAlignment="1">
      <alignment horizontal="center" vertical="center" wrapText="1"/>
    </xf>
    <xf numFmtId="0" fontId="2" fillId="2" borderId="79"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9" xfId="0" applyFont="1" applyFill="1" applyBorder="1" applyAlignment="1">
      <alignment vertical="center"/>
    </xf>
    <xf numFmtId="0" fontId="2" fillId="2" borderId="77" xfId="0" applyFont="1" applyFill="1" applyBorder="1" applyAlignment="1">
      <alignment vertical="center"/>
    </xf>
    <xf numFmtId="0" fontId="2" fillId="2" borderId="77" xfId="0" applyFont="1" applyFill="1" applyBorder="1" applyAlignment="1">
      <alignment horizontal="center" vertical="center" wrapText="1"/>
    </xf>
    <xf numFmtId="0" fontId="2" fillId="2" borderId="1" xfId="0" applyFont="1" applyFill="1" applyBorder="1" applyAlignment="1">
      <alignment horizontal="center" vertical="center" wrapText="1"/>
    </xf>
    <xf numFmtId="9" fontId="3" fillId="2" borderId="65" xfId="0" applyNumberFormat="1" applyFont="1" applyFill="1" applyBorder="1" applyAlignment="1">
      <alignment horizontal="center" vertical="center" wrapText="1"/>
    </xf>
    <xf numFmtId="9" fontId="3" fillId="2" borderId="79" xfId="0" applyNumberFormat="1"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80"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84" xfId="0" applyFont="1" applyFill="1" applyBorder="1" applyAlignment="1">
      <alignment horizontal="center" vertical="center" wrapText="1"/>
    </xf>
    <xf numFmtId="0" fontId="2" fillId="2" borderId="65" xfId="0" applyFont="1" applyFill="1" applyBorder="1" applyAlignment="1">
      <alignment horizontal="center"/>
    </xf>
    <xf numFmtId="0" fontId="2" fillId="2" borderId="31" xfId="0" applyFont="1" applyFill="1" applyBorder="1" applyAlignment="1">
      <alignment horizontal="center"/>
    </xf>
    <xf numFmtId="0" fontId="2" fillId="2" borderId="84" xfId="0" applyFont="1" applyFill="1" applyBorder="1" applyAlignment="1">
      <alignment horizontal="center"/>
    </xf>
    <xf numFmtId="10" fontId="3" fillId="2" borderId="1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10" fontId="3" fillId="2" borderId="65" xfId="0" applyNumberFormat="1" applyFont="1" applyFill="1" applyBorder="1" applyAlignment="1">
      <alignment horizontal="center" vertical="center" wrapText="1"/>
    </xf>
    <xf numFmtId="10" fontId="3" fillId="2" borderId="79" xfId="0" applyNumberFormat="1" applyFont="1" applyFill="1" applyBorder="1" applyAlignment="1">
      <alignment horizontal="center" vertical="center" wrapText="1"/>
    </xf>
    <xf numFmtId="0" fontId="3" fillId="2" borderId="0" xfId="0" applyFont="1" applyFill="1" applyAlignment="1">
      <alignment horizontal="left" wrapText="1"/>
    </xf>
    <xf numFmtId="0" fontId="3" fillId="2" borderId="65" xfId="0" applyFont="1" applyFill="1" applyBorder="1" applyAlignment="1">
      <alignment horizontal="center" vertical="center" wrapText="1"/>
    </xf>
    <xf numFmtId="0" fontId="3" fillId="2" borderId="79"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3" fillId="2" borderId="14" xfId="0" applyFont="1" applyFill="1" applyBorder="1" applyAlignment="1">
      <alignment vertical="center" wrapText="1"/>
    </xf>
    <xf numFmtId="0" fontId="3" fillId="2" borderId="1" xfId="0" applyFont="1" applyFill="1" applyBorder="1" applyAlignment="1">
      <alignment vertical="center" wrapText="1"/>
    </xf>
    <xf numFmtId="0" fontId="3" fillId="2" borderId="0" xfId="0" applyFont="1" applyFill="1" applyAlignment="1">
      <alignment wrapText="1"/>
    </xf>
    <xf numFmtId="0" fontId="14" fillId="3" borderId="39" xfId="0" applyFont="1" applyFill="1" applyBorder="1" applyAlignment="1">
      <alignment horizontal="center"/>
    </xf>
    <xf numFmtId="0" fontId="3" fillId="2" borderId="11" xfId="0" applyFont="1" applyFill="1" applyBorder="1" applyAlignment="1">
      <alignment wrapText="1"/>
    </xf>
    <xf numFmtId="0" fontId="3" fillId="2" borderId="0" xfId="0" applyFont="1" applyFill="1" applyBorder="1" applyAlignment="1">
      <alignment wrapText="1"/>
    </xf>
    <xf numFmtId="0" fontId="14" fillId="3" borderId="36" xfId="0" applyFont="1" applyFill="1" applyBorder="1" applyAlignment="1">
      <alignment horizontal="center"/>
    </xf>
    <xf numFmtId="0" fontId="2" fillId="2" borderId="23" xfId="0" applyFont="1" applyFill="1" applyBorder="1" applyAlignment="1">
      <alignment wrapText="1"/>
    </xf>
    <xf numFmtId="0" fontId="2" fillId="2" borderId="18" xfId="0" applyFont="1" applyFill="1" applyBorder="1" applyAlignment="1">
      <alignment wrapText="1"/>
    </xf>
    <xf numFmtId="0" fontId="14" fillId="3" borderId="42" xfId="0" applyFont="1" applyFill="1" applyBorder="1" applyAlignment="1">
      <alignment horizontal="center"/>
    </xf>
    <xf numFmtId="0" fontId="14" fillId="3" borderId="43" xfId="0" applyFont="1" applyFill="1" applyBorder="1" applyAlignment="1">
      <alignment horizontal="center"/>
    </xf>
    <xf numFmtId="0" fontId="14" fillId="3" borderId="10" xfId="0" applyFont="1" applyFill="1" applyBorder="1" applyAlignment="1">
      <alignment horizontal="center"/>
    </xf>
    <xf numFmtId="0" fontId="14" fillId="3" borderId="12" xfId="0" applyFont="1" applyFill="1" applyBorder="1" applyAlignment="1">
      <alignment horizontal="center"/>
    </xf>
    <xf numFmtId="0" fontId="14" fillId="3" borderId="15" xfId="0" applyFont="1" applyFill="1" applyBorder="1" applyAlignment="1">
      <alignment horizontal="center"/>
    </xf>
    <xf numFmtId="0" fontId="14" fillId="3" borderId="16" xfId="0" applyFont="1" applyFill="1" applyBorder="1" applyAlignment="1">
      <alignment horizontal="center"/>
    </xf>
    <xf numFmtId="0" fontId="14" fillId="3" borderId="17" xfId="0" applyFont="1" applyFill="1" applyBorder="1" applyAlignment="1">
      <alignment horizontal="center"/>
    </xf>
    <xf numFmtId="0" fontId="2" fillId="2" borderId="31" xfId="0" applyFont="1" applyFill="1" applyBorder="1" applyAlignment="1">
      <alignment horizontal="center" vertical="center"/>
    </xf>
    <xf numFmtId="0" fontId="2" fillId="2" borderId="15" xfId="3" applyFont="1" applyFill="1" applyBorder="1" applyAlignment="1">
      <alignment horizontal="center" vertical="center"/>
    </xf>
    <xf numFmtId="0" fontId="2" fillId="2" borderId="16" xfId="3" applyFont="1" applyFill="1" applyBorder="1" applyAlignment="1">
      <alignment horizontal="center" vertical="center"/>
    </xf>
    <xf numFmtId="0" fontId="2" fillId="2" borderId="17" xfId="3" applyFont="1" applyFill="1" applyBorder="1" applyAlignment="1">
      <alignment horizontal="center" vertical="center"/>
    </xf>
    <xf numFmtId="0" fontId="8" fillId="2" borderId="18" xfId="0" applyFont="1" applyFill="1" applyBorder="1" applyAlignment="1">
      <alignment horizontal="center" wrapText="1"/>
    </xf>
    <xf numFmtId="0" fontId="8" fillId="2" borderId="0" xfId="0" applyFont="1" applyFill="1" applyAlignment="1">
      <alignment horizontal="center" wrapText="1"/>
    </xf>
    <xf numFmtId="0" fontId="8" fillId="2" borderId="20" xfId="0" applyFont="1" applyFill="1" applyBorder="1" applyAlignment="1">
      <alignment horizontal="left" wrapText="1"/>
    </xf>
    <xf numFmtId="0" fontId="2" fillId="2" borderId="0" xfId="0" applyFont="1" applyFill="1" applyAlignment="1">
      <alignment horizontal="left" wrapText="1"/>
    </xf>
    <xf numFmtId="0" fontId="9" fillId="2" borderId="0" xfId="0" applyFont="1" applyFill="1" applyAlignment="1">
      <alignment horizontal="left"/>
    </xf>
    <xf numFmtId="0" fontId="4" fillId="2" borderId="0" xfId="0" applyFont="1" applyFill="1" applyAlignment="1">
      <alignment horizontal="left"/>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6" fillId="2" borderId="1"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4" fillId="2" borderId="1" xfId="0" applyFont="1" applyFill="1" applyBorder="1" applyAlignment="1">
      <alignment horizontal="left" vertical="center" wrapText="1"/>
    </xf>
    <xf numFmtId="0" fontId="25" fillId="2" borderId="17" xfId="0" applyFont="1" applyFill="1" applyBorder="1" applyAlignment="1">
      <alignment horizontal="center" vertical="center" wrapText="1"/>
    </xf>
    <xf numFmtId="0" fontId="4" fillId="2" borderId="31" xfId="0" applyFont="1" applyFill="1" applyBorder="1" applyAlignment="1">
      <alignment horizontal="left" vertical="center"/>
    </xf>
    <xf numFmtId="0" fontId="3" fillId="2" borderId="79" xfId="0" applyFont="1" applyFill="1" applyBorder="1" applyAlignment="1">
      <alignment horizontal="left" vertical="center" wrapText="1"/>
    </xf>
    <xf numFmtId="0" fontId="3" fillId="2" borderId="7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77" xfId="0" applyFont="1" applyFill="1" applyBorder="1" applyAlignment="1">
      <alignment horizontal="left" vertical="center" wrapText="1"/>
    </xf>
    <xf numFmtId="0" fontId="2" fillId="2" borderId="10" xfId="0" applyFont="1" applyFill="1" applyBorder="1" applyAlignment="1">
      <alignment vertical="center" wrapText="1"/>
    </xf>
    <xf numFmtId="0" fontId="2" fillId="2" borderId="79" xfId="0" applyFont="1" applyFill="1" applyBorder="1" applyAlignment="1">
      <alignment vertical="center" wrapText="1"/>
    </xf>
    <xf numFmtId="0" fontId="3" fillId="2" borderId="10" xfId="0" applyFont="1" applyFill="1" applyBorder="1" applyAlignment="1">
      <alignment vertical="center" wrapText="1"/>
    </xf>
    <xf numFmtId="0" fontId="3" fillId="2" borderId="79"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7" xfId="0" applyFont="1" applyFill="1" applyBorder="1" applyAlignment="1">
      <alignment horizontal="left" vertical="center" wrapText="1"/>
    </xf>
  </cellXfs>
  <cellStyles count="12">
    <cellStyle name="Millares" xfId="1" builtinId="3"/>
    <cellStyle name="Millares [0]" xfId="5" builtinId="6"/>
    <cellStyle name="Millares [0] 2" xfId="9"/>
    <cellStyle name="Millares 2 2" xfId="6"/>
    <cellStyle name="Millares 3" xfId="4"/>
    <cellStyle name="Normal" xfId="0" builtinId="0"/>
    <cellStyle name="Normal 10" xfId="10"/>
    <cellStyle name="Normal 2" xfId="7"/>
    <cellStyle name="Normal 2 2" xfId="3"/>
    <cellStyle name="Normal 2 3" xfId="8"/>
    <cellStyle name="Porcentaje" xfId="2" builtinId="5"/>
    <cellStyle name="Porcentual 2 4" xfId="1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externalLink" Target="externalLinks/externalLink7.xml"/><Relationship Id="rId7" Type="http://schemas.openxmlformats.org/officeDocument/2006/relationships/worksheet" Target="worksheets/sheet7.xml"/><Relationship Id="rId71"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5.xml"/><Relationship Id="rId79" Type="http://schemas.openxmlformats.org/officeDocument/2006/relationships/externalLink" Target="externalLinks/externalLink10.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4.xml"/><Relationship Id="rId78" Type="http://schemas.openxmlformats.org/officeDocument/2006/relationships/externalLink" Target="externalLinks/externalLink9.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3.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1.xml"/><Relationship Id="rId75" Type="http://schemas.openxmlformats.org/officeDocument/2006/relationships/externalLink" Target="externalLinks/externalLink6.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ziban.reddipres.cl\Estadisticas\Saldos%20Deuda\BaseDatos\SDBaseDat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avie\AppData\Local\Microsoft\Windows\INetCache\Content.Outlook\HZX7YU91\Copia%20de%20Data%20IFP%201er%20trimestr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aldos%20Deuda\BaseDatos\SDBase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ziban.reddipres.cl\Estadisticas\Saldos%20Deuda\2002\Junio\ProyStock06-2002D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Saldos%20Deuda\2002\Junio\ProyStock06-2002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ziban.reddipres.cl\Estadisticas\Saldos%20Deuda\2002\Marzo\SDExterna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aldos%20Deuda\2002\Marzo\SDExterna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ziban.reddipres.cl\Estadisticas\Servicio%20Deuda\Mar2004\DEMar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Servicio%20Deuda\Mar2004\DEMar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8.1"/>
      <sheetName val="II.8.2"/>
    </sheetNames>
    <sheetDataSet>
      <sheetData sheetId="0">
        <row r="21">
          <cell r="C21">
            <v>1712439.5858800001</v>
          </cell>
        </row>
        <row r="24">
          <cell r="C24">
            <v>7303999.1870000008</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workbookViewId="0">
      <selection activeCell="J12" sqref="J12"/>
    </sheetView>
  </sheetViews>
  <sheetFormatPr baseColWidth="10" defaultColWidth="10.85546875" defaultRowHeight="12.75" x14ac:dyDescent="0.2"/>
  <cols>
    <col min="1" max="1" width="22.42578125" style="19" customWidth="1"/>
    <col min="2" max="16384" width="10.85546875" style="19"/>
  </cols>
  <sheetData>
    <row r="1" spans="1:6" ht="12.95" x14ac:dyDescent="0.3">
      <c r="A1" s="65" t="s">
        <v>761</v>
      </c>
    </row>
    <row r="2" spans="1:6" ht="12.95" x14ac:dyDescent="0.3">
      <c r="A2" s="19" t="s">
        <v>762</v>
      </c>
    </row>
    <row r="3" spans="1:6" x14ac:dyDescent="0.2">
      <c r="A3" s="19" t="s">
        <v>980</v>
      </c>
    </row>
    <row r="4" spans="1:6" ht="14.45" x14ac:dyDescent="0.35">
      <c r="A4" s="189"/>
    </row>
    <row r="5" spans="1:6" ht="12.95" x14ac:dyDescent="0.3">
      <c r="A5" s="447"/>
      <c r="B5" s="612" t="s">
        <v>765</v>
      </c>
      <c r="C5" s="448" t="s">
        <v>766</v>
      </c>
      <c r="D5" s="613" t="s">
        <v>767</v>
      </c>
      <c r="E5" s="448" t="s">
        <v>768</v>
      </c>
      <c r="F5" s="449" t="s">
        <v>769</v>
      </c>
    </row>
    <row r="6" spans="1:6" ht="12.95" x14ac:dyDescent="0.3">
      <c r="A6" s="442" t="s">
        <v>518</v>
      </c>
      <c r="B6" s="614">
        <v>-3</v>
      </c>
      <c r="C6" s="615">
        <v>-2.1</v>
      </c>
      <c r="D6" s="616">
        <v>-1</v>
      </c>
      <c r="E6" s="615">
        <v>-1.5</v>
      </c>
      <c r="F6" s="596">
        <v>2.4</v>
      </c>
    </row>
    <row r="7" spans="1:6" x14ac:dyDescent="0.2">
      <c r="A7" s="442" t="s">
        <v>519</v>
      </c>
      <c r="B7" s="614">
        <v>-6.1</v>
      </c>
      <c r="C7" s="623" t="s">
        <v>192</v>
      </c>
      <c r="D7" s="616">
        <v>-2.2999999999999998</v>
      </c>
      <c r="E7" s="615">
        <v>-3.3</v>
      </c>
      <c r="F7" s="624" t="s">
        <v>192</v>
      </c>
    </row>
    <row r="8" spans="1:6" ht="12.95" x14ac:dyDescent="0.3">
      <c r="A8" s="88" t="s">
        <v>520</v>
      </c>
      <c r="B8" s="617">
        <v>-5.9</v>
      </c>
      <c r="C8" s="618">
        <v>-4</v>
      </c>
      <c r="D8" s="619">
        <v>-0.3</v>
      </c>
      <c r="E8" s="618">
        <v>-2.8</v>
      </c>
      <c r="F8" s="597">
        <v>1.9</v>
      </c>
    </row>
    <row r="9" spans="1:6" ht="12.95" x14ac:dyDescent="0.3">
      <c r="A9" s="88" t="s">
        <v>521</v>
      </c>
      <c r="B9" s="617">
        <v>-7.5</v>
      </c>
      <c r="C9" s="618">
        <v>-5.7</v>
      </c>
      <c r="D9" s="619">
        <v>-3.4</v>
      </c>
      <c r="E9" s="618">
        <v>-4.7</v>
      </c>
      <c r="F9" s="597">
        <v>0.8</v>
      </c>
    </row>
    <row r="10" spans="1:6" x14ac:dyDescent="0.2">
      <c r="A10" s="88" t="s">
        <v>385</v>
      </c>
      <c r="B10" s="617">
        <v>-5.2</v>
      </c>
      <c r="C10" s="618">
        <v>-3.3</v>
      </c>
      <c r="D10" s="619">
        <v>-2.2000000000000002</v>
      </c>
      <c r="E10" s="618">
        <v>-2.6</v>
      </c>
      <c r="F10" s="597">
        <v>0.2</v>
      </c>
    </row>
    <row r="11" spans="1:6" x14ac:dyDescent="0.2">
      <c r="A11" s="442" t="s">
        <v>763</v>
      </c>
      <c r="B11" s="614">
        <v>-1</v>
      </c>
      <c r="C11" s="623" t="s">
        <v>192</v>
      </c>
      <c r="D11" s="616">
        <v>2.2999999999999998</v>
      </c>
      <c r="E11" s="615">
        <v>1.1000000000000001</v>
      </c>
      <c r="F11" s="624" t="s">
        <v>192</v>
      </c>
    </row>
    <row r="12" spans="1:6" ht="12.95" x14ac:dyDescent="0.3">
      <c r="A12" s="88" t="s">
        <v>379</v>
      </c>
      <c r="B12" s="617">
        <v>1.2</v>
      </c>
      <c r="C12" s="618">
        <v>2</v>
      </c>
      <c r="D12" s="619">
        <v>3</v>
      </c>
      <c r="E12" s="618">
        <v>2.8</v>
      </c>
      <c r="F12" s="597">
        <v>4.9000000000000004</v>
      </c>
    </row>
    <row r="13" spans="1:6" x14ac:dyDescent="0.2">
      <c r="A13" s="439" t="s">
        <v>522</v>
      </c>
      <c r="B13" s="620">
        <v>-5.2</v>
      </c>
      <c r="C13" s="621">
        <v>0.8</v>
      </c>
      <c r="D13" s="622">
        <v>-1.1000000000000001</v>
      </c>
      <c r="E13" s="621">
        <v>-2.7</v>
      </c>
      <c r="F13" s="625" t="s">
        <v>192</v>
      </c>
    </row>
    <row r="14" spans="1:6" ht="12.95" x14ac:dyDescent="0.3">
      <c r="A14" s="19" t="s">
        <v>770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workbookViewId="0">
      <selection activeCell="A20" sqref="A20"/>
    </sheetView>
  </sheetViews>
  <sheetFormatPr baseColWidth="10" defaultColWidth="11.42578125" defaultRowHeight="12.75" x14ac:dyDescent="0.2"/>
  <cols>
    <col min="1" max="1" width="7.85546875" style="2" customWidth="1"/>
    <col min="2" max="2" width="38.7109375" style="2" customWidth="1"/>
    <col min="3" max="8" width="12.5703125" style="2" customWidth="1"/>
    <col min="9" max="16384" width="11.42578125" style="2"/>
  </cols>
  <sheetData>
    <row r="1" spans="1:13" x14ac:dyDescent="0.2">
      <c r="A1" s="860" t="s">
        <v>402</v>
      </c>
      <c r="B1" s="860"/>
      <c r="C1" s="294"/>
      <c r="D1" s="294"/>
      <c r="E1" s="190"/>
      <c r="F1" s="294"/>
      <c r="G1" s="294"/>
      <c r="H1" s="294"/>
    </row>
    <row r="2" spans="1:13" ht="12.95" x14ac:dyDescent="0.3">
      <c r="A2" s="860" t="s">
        <v>363</v>
      </c>
      <c r="B2" s="860"/>
      <c r="C2" s="295"/>
      <c r="D2" s="294"/>
      <c r="E2" s="296"/>
      <c r="F2" s="294"/>
      <c r="G2" s="294"/>
      <c r="H2" s="294"/>
    </row>
    <row r="3" spans="1:13" x14ac:dyDescent="0.2">
      <c r="A3" s="861" t="s">
        <v>364</v>
      </c>
      <c r="B3" s="861"/>
      <c r="C3" s="224"/>
      <c r="D3" s="213"/>
      <c r="E3" s="296"/>
      <c r="F3" s="213"/>
      <c r="G3" s="213"/>
      <c r="H3" s="213"/>
    </row>
    <row r="4" spans="1:13" ht="12.95" x14ac:dyDescent="0.3">
      <c r="B4" s="296"/>
      <c r="E4" s="296"/>
    </row>
    <row r="5" spans="1:13" x14ac:dyDescent="0.2">
      <c r="A5" s="858" t="s">
        <v>392</v>
      </c>
      <c r="B5" s="852"/>
      <c r="C5" s="858" t="s">
        <v>300</v>
      </c>
      <c r="D5" s="859"/>
      <c r="E5" s="858" t="s">
        <v>301</v>
      </c>
      <c r="F5" s="859"/>
      <c r="G5" s="190"/>
      <c r="H5" s="190"/>
    </row>
    <row r="6" spans="1:13" x14ac:dyDescent="0.2">
      <c r="A6" s="862"/>
      <c r="B6" s="863"/>
      <c r="C6" s="195" t="s">
        <v>306</v>
      </c>
      <c r="D6" s="297" t="s">
        <v>308</v>
      </c>
      <c r="E6" s="195" t="s">
        <v>306</v>
      </c>
      <c r="F6" s="297" t="s">
        <v>308</v>
      </c>
      <c r="G6" s="190"/>
      <c r="H6" s="190"/>
    </row>
    <row r="7" spans="1:13" ht="12.95" x14ac:dyDescent="0.3">
      <c r="A7" s="298" t="s">
        <v>303</v>
      </c>
      <c r="B7" s="204" t="s">
        <v>365</v>
      </c>
      <c r="C7" s="307">
        <v>44102051.650895722</v>
      </c>
      <c r="D7" s="299">
        <v>21.258760483357587</v>
      </c>
      <c r="E7" s="307">
        <v>38504085.332127728</v>
      </c>
      <c r="F7" s="299">
        <v>19.059556806204547</v>
      </c>
      <c r="G7" s="300"/>
      <c r="H7" s="300"/>
      <c r="J7" s="172"/>
      <c r="K7" s="218"/>
    </row>
    <row r="8" spans="1:13" x14ac:dyDescent="0.2">
      <c r="A8" s="298" t="s">
        <v>304</v>
      </c>
      <c r="B8" s="204" t="s">
        <v>366</v>
      </c>
      <c r="C8" s="307">
        <v>46841499.2791164</v>
      </c>
      <c r="D8" s="299">
        <v>22.579271861060413</v>
      </c>
      <c r="E8" s="307">
        <v>47549917.346535772</v>
      </c>
      <c r="F8" s="299">
        <v>23.537251774175534</v>
      </c>
      <c r="G8" s="300"/>
      <c r="H8" s="300"/>
      <c r="J8" s="172"/>
      <c r="K8" s="218"/>
      <c r="M8" s="31"/>
    </row>
    <row r="9" spans="1:13" ht="12.95" x14ac:dyDescent="0.3">
      <c r="A9" s="298" t="s">
        <v>356</v>
      </c>
      <c r="B9" s="204" t="s">
        <v>367</v>
      </c>
      <c r="C9" s="307">
        <v>53527873.631999999</v>
      </c>
      <c r="D9" s="299">
        <v>25.802342569770413</v>
      </c>
      <c r="E9" s="307">
        <v>54580453.694659054</v>
      </c>
      <c r="F9" s="299">
        <v>27.017373578116512</v>
      </c>
      <c r="G9" s="300"/>
      <c r="H9" s="300"/>
      <c r="J9" s="172"/>
      <c r="K9" s="218"/>
    </row>
    <row r="10" spans="1:13" ht="12.95" x14ac:dyDescent="0.3">
      <c r="A10" s="301" t="s">
        <v>368</v>
      </c>
      <c r="B10" s="197" t="s">
        <v>369</v>
      </c>
      <c r="C10" s="308">
        <v>-9425821.9811042771</v>
      </c>
      <c r="D10" s="302">
        <v>-4.5435820864128242</v>
      </c>
      <c r="E10" s="308">
        <v>-16076368.362531327</v>
      </c>
      <c r="F10" s="302">
        <v>-7.9578167719119612</v>
      </c>
      <c r="G10" s="303"/>
      <c r="H10" s="303"/>
      <c r="K10" s="218"/>
    </row>
    <row r="11" spans="1:13" x14ac:dyDescent="0.2">
      <c r="A11" s="304" t="s">
        <v>370</v>
      </c>
      <c r="B11" s="305" t="s">
        <v>371</v>
      </c>
      <c r="C11" s="309">
        <v>-6686374.3528835997</v>
      </c>
      <c r="D11" s="306">
        <v>-3.2230707087100003</v>
      </c>
      <c r="E11" s="309">
        <v>-7030536.3481232822</v>
      </c>
      <c r="F11" s="306">
        <v>-3.4801218039409743</v>
      </c>
      <c r="G11" s="303"/>
      <c r="H11" s="303"/>
      <c r="K11" s="218"/>
    </row>
    <row r="12" spans="1:13" ht="12.95" x14ac:dyDescent="0.3">
      <c r="A12" s="2" t="s">
        <v>5</v>
      </c>
    </row>
    <row r="13" spans="1:13" ht="12.95" x14ac:dyDescent="0.3">
      <c r="C13" s="31"/>
      <c r="D13" s="31"/>
      <c r="E13" s="31"/>
      <c r="F13" s="31"/>
      <c r="G13" s="31"/>
      <c r="H13" s="31"/>
    </row>
    <row r="14" spans="1:13" ht="12.95" x14ac:dyDescent="0.3">
      <c r="C14" s="31"/>
      <c r="D14" s="31"/>
      <c r="E14" s="31"/>
      <c r="F14" s="31"/>
      <c r="G14" s="31"/>
      <c r="H14" s="31"/>
    </row>
    <row r="15" spans="1:13" ht="12.95" x14ac:dyDescent="0.3">
      <c r="C15" s="31"/>
      <c r="D15" s="31"/>
      <c r="E15" s="31"/>
      <c r="F15" s="31"/>
      <c r="G15" s="31"/>
      <c r="H15" s="31"/>
    </row>
    <row r="16" spans="1:13" ht="12.95" x14ac:dyDescent="0.3">
      <c r="C16" s="203"/>
      <c r="D16" s="31"/>
      <c r="E16" s="203"/>
      <c r="F16" s="31"/>
      <c r="G16" s="31"/>
      <c r="H16" s="31"/>
      <c r="I16" s="203"/>
      <c r="J16" s="203"/>
      <c r="K16" s="203"/>
    </row>
    <row r="17" spans="3:8" ht="12.95" x14ac:dyDescent="0.3">
      <c r="C17" s="31"/>
      <c r="D17" s="31"/>
      <c r="E17" s="31"/>
      <c r="F17" s="31"/>
      <c r="G17" s="31"/>
      <c r="H17" s="31"/>
    </row>
    <row r="18" spans="3:8" ht="12.95" x14ac:dyDescent="0.3">
      <c r="C18" s="31"/>
      <c r="D18" s="31"/>
      <c r="E18" s="31"/>
      <c r="F18" s="31"/>
      <c r="G18" s="31"/>
      <c r="H18" s="31"/>
    </row>
  </sheetData>
  <mergeCells count="6">
    <mergeCell ref="E5:F5"/>
    <mergeCell ref="A1:B1"/>
    <mergeCell ref="A2:B2"/>
    <mergeCell ref="A3:B3"/>
    <mergeCell ref="A5:B6"/>
    <mergeCell ref="C5:D5"/>
  </mergeCells>
  <pageMargins left="0.7" right="0.7" top="0.75" bottom="0.75" header="0.3" footer="0.3"/>
  <pageSetup paperSize="9" orientation="portrait" horizontalDpi="0" verticalDpi="0" r:id="rId1"/>
  <ignoredErrors>
    <ignoredError sqref="A7:A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1" sqref="C21"/>
    </sheetView>
  </sheetViews>
  <sheetFormatPr baseColWidth="10" defaultColWidth="10.85546875" defaultRowHeight="12.75" x14ac:dyDescent="0.2"/>
  <cols>
    <col min="1" max="1" width="29.85546875" style="19" customWidth="1"/>
    <col min="2" max="16384" width="10.85546875" style="19"/>
  </cols>
  <sheetData>
    <row r="1" spans="1:3" ht="12.95" x14ac:dyDescent="0.3">
      <c r="A1" s="65" t="s">
        <v>507</v>
      </c>
    </row>
    <row r="2" spans="1:3" ht="12.95" x14ac:dyDescent="0.3">
      <c r="A2" s="65" t="s">
        <v>508</v>
      </c>
    </row>
    <row r="3" spans="1:3" ht="12.95" x14ac:dyDescent="0.3">
      <c r="A3" s="19" t="s">
        <v>509</v>
      </c>
    </row>
    <row r="5" spans="1:3" ht="27.95" customHeight="1" x14ac:dyDescent="0.2">
      <c r="A5" s="435"/>
      <c r="B5" s="438" t="s">
        <v>1114</v>
      </c>
      <c r="C5" s="437" t="s">
        <v>1115</v>
      </c>
    </row>
    <row r="6" spans="1:3" ht="12.95" x14ac:dyDescent="0.3">
      <c r="A6" s="88" t="s">
        <v>510</v>
      </c>
      <c r="B6" s="436">
        <v>57124907</v>
      </c>
      <c r="C6" s="433">
        <v>57234048</v>
      </c>
    </row>
    <row r="7" spans="1:3" x14ac:dyDescent="0.2">
      <c r="A7" s="88" t="s">
        <v>511</v>
      </c>
      <c r="B7" s="436">
        <v>9413543</v>
      </c>
      <c r="C7" s="433">
        <v>16037073</v>
      </c>
    </row>
    <row r="8" spans="1:3" ht="12.95" x14ac:dyDescent="0.3">
      <c r="A8" s="88" t="s">
        <v>512</v>
      </c>
      <c r="B8" s="436">
        <v>-5162080</v>
      </c>
      <c r="C8" s="433">
        <v>-7153369</v>
      </c>
    </row>
    <row r="9" spans="1:3" ht="12.95" x14ac:dyDescent="0.3">
      <c r="A9" s="442" t="s">
        <v>513</v>
      </c>
      <c r="B9" s="443">
        <v>61376370</v>
      </c>
      <c r="C9" s="444">
        <v>66117752</v>
      </c>
    </row>
    <row r="10" spans="1:3" ht="12.95" x14ac:dyDescent="0.3">
      <c r="A10" s="439" t="s">
        <v>514</v>
      </c>
      <c r="B10" s="696">
        <v>29.6</v>
      </c>
      <c r="C10" s="441">
        <v>32.700000000000003</v>
      </c>
    </row>
    <row r="11" spans="1:3" ht="12.95" x14ac:dyDescent="0.3">
      <c r="B11" s="44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topLeftCell="A2" zoomScaleNormal="100" workbookViewId="0">
      <selection activeCell="C15" sqref="C15"/>
    </sheetView>
  </sheetViews>
  <sheetFormatPr baseColWidth="10" defaultColWidth="10.85546875" defaultRowHeight="12.75" x14ac:dyDescent="0.2"/>
  <cols>
    <col min="1" max="1" width="22.140625" style="19" customWidth="1"/>
    <col min="2" max="16384" width="10.85546875" style="19"/>
  </cols>
  <sheetData>
    <row r="2" spans="1:3" ht="12.95" x14ac:dyDescent="0.3">
      <c r="A2" s="65" t="s">
        <v>515</v>
      </c>
    </row>
    <row r="3" spans="1:3" ht="12.95" x14ac:dyDescent="0.3">
      <c r="A3" s="65" t="s">
        <v>516</v>
      </c>
    </row>
    <row r="4" spans="1:3" ht="12.95" x14ac:dyDescent="0.3">
      <c r="A4" s="19" t="s">
        <v>517</v>
      </c>
    </row>
    <row r="6" spans="1:3" ht="14.45" x14ac:dyDescent="0.3">
      <c r="A6" s="435"/>
      <c r="B6" s="448">
        <v>2018</v>
      </c>
      <c r="C6" s="449" t="s">
        <v>1129</v>
      </c>
    </row>
    <row r="7" spans="1:3" ht="12.95" x14ac:dyDescent="0.3">
      <c r="A7" s="442" t="s">
        <v>518</v>
      </c>
      <c r="B7" s="609">
        <v>3.6</v>
      </c>
      <c r="C7" s="610">
        <v>2.9</v>
      </c>
    </row>
    <row r="8" spans="1:3" x14ac:dyDescent="0.2">
      <c r="A8" s="442" t="s">
        <v>519</v>
      </c>
      <c r="B8" s="609">
        <v>2.2000000000000002</v>
      </c>
      <c r="C8" s="610">
        <v>1.7</v>
      </c>
    </row>
    <row r="9" spans="1:3" ht="12.95" x14ac:dyDescent="0.3">
      <c r="A9" s="88" t="s">
        <v>520</v>
      </c>
      <c r="B9" s="67">
        <v>2.9</v>
      </c>
      <c r="C9" s="446">
        <v>2.2999999999999998</v>
      </c>
    </row>
    <row r="10" spans="1:3" ht="12.95" x14ac:dyDescent="0.3">
      <c r="A10" s="88" t="s">
        <v>521</v>
      </c>
      <c r="B10" s="67">
        <v>1.9</v>
      </c>
      <c r="C10" s="446">
        <v>1.2</v>
      </c>
    </row>
    <row r="11" spans="1:3" x14ac:dyDescent="0.2">
      <c r="A11" s="88" t="s">
        <v>385</v>
      </c>
      <c r="B11" s="67">
        <v>0.3</v>
      </c>
      <c r="C11" s="446">
        <v>0.7</v>
      </c>
    </row>
    <row r="12" spans="1:3" x14ac:dyDescent="0.2">
      <c r="A12" s="442" t="s">
        <v>764</v>
      </c>
      <c r="B12" s="609">
        <v>4.5</v>
      </c>
      <c r="C12" s="610">
        <v>3.7</v>
      </c>
    </row>
    <row r="13" spans="1:3" ht="12.95" x14ac:dyDescent="0.3">
      <c r="A13" s="88" t="s">
        <v>379</v>
      </c>
      <c r="B13" s="67">
        <v>6.6</v>
      </c>
      <c r="C13" s="446">
        <v>6.1</v>
      </c>
    </row>
    <row r="14" spans="1:3" x14ac:dyDescent="0.2">
      <c r="A14" s="439" t="s">
        <v>522</v>
      </c>
      <c r="B14" s="440">
        <v>1.1000000000000001</v>
      </c>
      <c r="C14" s="441">
        <v>0.1</v>
      </c>
    </row>
    <row r="15" spans="1:3" x14ac:dyDescent="0.2">
      <c r="A15" s="700" t="s">
        <v>981</v>
      </c>
      <c r="B15" s="699"/>
      <c r="C15" s="699"/>
    </row>
    <row r="16" spans="1:3" ht="12.95" x14ac:dyDescent="0.3">
      <c r="A16" s="19" t="s">
        <v>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E5" sqref="E5:E6"/>
    </sheetView>
  </sheetViews>
  <sheetFormatPr baseColWidth="10" defaultColWidth="10.85546875" defaultRowHeight="12.75" x14ac:dyDescent="0.2"/>
  <cols>
    <col min="1" max="1" width="26.7109375" style="19" customWidth="1"/>
    <col min="2" max="16384" width="10.85546875" style="19"/>
  </cols>
  <sheetData>
    <row r="1" spans="1:5" ht="12.95" x14ac:dyDescent="0.3">
      <c r="A1" s="65" t="s">
        <v>524</v>
      </c>
    </row>
    <row r="2" spans="1:5" x14ac:dyDescent="0.2">
      <c r="A2" s="65" t="s">
        <v>525</v>
      </c>
    </row>
    <row r="4" spans="1:5" ht="39" x14ac:dyDescent="0.3">
      <c r="A4" s="447"/>
      <c r="B4" s="248" t="s">
        <v>526</v>
      </c>
      <c r="C4" s="450" t="s">
        <v>527</v>
      </c>
      <c r="D4" s="248" t="s">
        <v>528</v>
      </c>
      <c r="E4" s="451" t="s">
        <v>1130</v>
      </c>
    </row>
    <row r="5" spans="1:5" x14ac:dyDescent="0.2">
      <c r="A5" s="442" t="s">
        <v>486</v>
      </c>
      <c r="B5" s="870">
        <v>3.9</v>
      </c>
      <c r="C5" s="821">
        <v>3.8</v>
      </c>
      <c r="D5" s="869">
        <v>1</v>
      </c>
      <c r="E5" s="821">
        <v>1.1000000000000001</v>
      </c>
    </row>
    <row r="6" spans="1:5" x14ac:dyDescent="0.2">
      <c r="A6" s="88" t="s">
        <v>529</v>
      </c>
      <c r="B6" s="871"/>
      <c r="C6" s="822"/>
      <c r="D6" s="868"/>
      <c r="E6" s="822"/>
    </row>
    <row r="7" spans="1:5" x14ac:dyDescent="0.2">
      <c r="A7" s="442" t="s">
        <v>530</v>
      </c>
      <c r="B7" s="871">
        <v>4.7</v>
      </c>
      <c r="C7" s="822">
        <v>4.5999999999999996</v>
      </c>
      <c r="D7" s="868">
        <v>0.7</v>
      </c>
      <c r="E7" s="822">
        <v>1</v>
      </c>
    </row>
    <row r="8" spans="1:5" x14ac:dyDescent="0.2">
      <c r="A8" s="88" t="s">
        <v>529</v>
      </c>
      <c r="B8" s="871"/>
      <c r="C8" s="822"/>
      <c r="D8" s="868"/>
      <c r="E8" s="822"/>
    </row>
    <row r="9" spans="1:5" x14ac:dyDescent="0.2">
      <c r="A9" s="442" t="s">
        <v>531</v>
      </c>
      <c r="B9" s="871">
        <v>2.4</v>
      </c>
      <c r="C9" s="822">
        <v>3</v>
      </c>
      <c r="D9" s="868">
        <v>2.2999999999999998</v>
      </c>
      <c r="E9" s="822">
        <v>2.2999999999999998</v>
      </c>
    </row>
    <row r="10" spans="1:5" x14ac:dyDescent="0.2">
      <c r="A10" s="88" t="s">
        <v>532</v>
      </c>
      <c r="B10" s="871"/>
      <c r="C10" s="822"/>
      <c r="D10" s="868"/>
      <c r="E10" s="822"/>
    </row>
    <row r="11" spans="1:5" x14ac:dyDescent="0.2">
      <c r="A11" s="442" t="s">
        <v>533</v>
      </c>
      <c r="B11" s="826">
        <v>640</v>
      </c>
      <c r="C11" s="864">
        <v>650</v>
      </c>
      <c r="D11" s="866">
        <v>703</v>
      </c>
      <c r="E11" s="864">
        <v>703</v>
      </c>
    </row>
    <row r="12" spans="1:5" x14ac:dyDescent="0.2">
      <c r="A12" s="88" t="s">
        <v>534</v>
      </c>
      <c r="B12" s="826"/>
      <c r="C12" s="864"/>
      <c r="D12" s="866"/>
      <c r="E12" s="864"/>
    </row>
    <row r="13" spans="1:5" x14ac:dyDescent="0.2">
      <c r="A13" s="442" t="s">
        <v>774</v>
      </c>
      <c r="B13" s="826">
        <v>296</v>
      </c>
      <c r="C13" s="864">
        <v>300</v>
      </c>
      <c r="D13" s="866">
        <v>272</v>
      </c>
      <c r="E13" s="864">
        <v>272</v>
      </c>
    </row>
    <row r="14" spans="1:5" x14ac:dyDescent="0.2">
      <c r="A14" s="434" t="s">
        <v>535</v>
      </c>
      <c r="B14" s="827"/>
      <c r="C14" s="865"/>
      <c r="D14" s="867"/>
      <c r="E14" s="865"/>
    </row>
    <row r="15" spans="1:5" ht="12.95" x14ac:dyDescent="0.3">
      <c r="A15" s="19" t="s">
        <v>536</v>
      </c>
    </row>
  </sheetData>
  <mergeCells count="20">
    <mergeCell ref="B5:B6"/>
    <mergeCell ref="B7:B8"/>
    <mergeCell ref="B9:B10"/>
    <mergeCell ref="B11:B12"/>
    <mergeCell ref="B13:B14"/>
    <mergeCell ref="C5:C6"/>
    <mergeCell ref="D5:D6"/>
    <mergeCell ref="E5:E6"/>
    <mergeCell ref="C7:C8"/>
    <mergeCell ref="D7:D8"/>
    <mergeCell ref="E7:E8"/>
    <mergeCell ref="C13:C14"/>
    <mergeCell ref="D13:D14"/>
    <mergeCell ref="E13:E14"/>
    <mergeCell ref="C9:C10"/>
    <mergeCell ref="D9:D10"/>
    <mergeCell ref="E9:E10"/>
    <mergeCell ref="C11:C12"/>
    <mergeCell ref="D11:D12"/>
    <mergeCell ref="E11:E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A25" sqref="A25"/>
    </sheetView>
  </sheetViews>
  <sheetFormatPr baseColWidth="10" defaultColWidth="10.85546875" defaultRowHeight="12.75" x14ac:dyDescent="0.2"/>
  <cols>
    <col min="1" max="1" width="47.5703125" style="312" customWidth="1"/>
    <col min="2" max="2" width="13.140625" style="312" bestFit="1" customWidth="1"/>
    <col min="3" max="4" width="11.42578125" style="312" customWidth="1"/>
    <col min="5" max="5" width="14.28515625" style="312" bestFit="1" customWidth="1"/>
    <col min="6" max="6" width="14.42578125" style="312" bestFit="1" customWidth="1"/>
    <col min="7" max="7" width="8.140625" style="312" customWidth="1"/>
    <col min="8" max="16384" width="10.85546875" style="312"/>
  </cols>
  <sheetData>
    <row r="1" spans="1:14" ht="12.95" x14ac:dyDescent="0.3">
      <c r="A1" s="872" t="s">
        <v>405</v>
      </c>
      <c r="B1" s="872"/>
      <c r="C1" s="872"/>
      <c r="D1" s="872"/>
      <c r="E1" s="872"/>
      <c r="F1" s="872"/>
    </row>
    <row r="2" spans="1:14" ht="12.95" x14ac:dyDescent="0.3">
      <c r="A2" s="873" t="s">
        <v>416</v>
      </c>
      <c r="B2" s="873"/>
      <c r="C2" s="873"/>
      <c r="D2" s="873"/>
      <c r="E2" s="873"/>
      <c r="F2" s="873"/>
    </row>
    <row r="3" spans="1:14" x14ac:dyDescent="0.2">
      <c r="A3" s="874" t="s">
        <v>409</v>
      </c>
      <c r="B3" s="874"/>
      <c r="C3" s="874"/>
      <c r="D3" s="874"/>
      <c r="E3" s="874"/>
      <c r="F3" s="874"/>
    </row>
    <row r="4" spans="1:14" ht="12.95" x14ac:dyDescent="0.3">
      <c r="A4" s="310"/>
      <c r="B4" s="310"/>
      <c r="C4" s="310"/>
      <c r="D4" s="310"/>
      <c r="E4" s="310"/>
      <c r="F4" s="310"/>
    </row>
    <row r="5" spans="1:14" x14ac:dyDescent="0.2">
      <c r="A5" s="323"/>
      <c r="B5" s="340" t="s">
        <v>22</v>
      </c>
      <c r="C5" s="341" t="s">
        <v>24</v>
      </c>
      <c r="D5" s="340" t="s">
        <v>22</v>
      </c>
      <c r="E5" s="341" t="s">
        <v>411</v>
      </c>
      <c r="F5" s="340" t="s">
        <v>410</v>
      </c>
    </row>
    <row r="6" spans="1:14" ht="12.95" x14ac:dyDescent="0.3">
      <c r="A6" s="339"/>
      <c r="B6" s="342">
        <v>2018</v>
      </c>
      <c r="C6" s="343">
        <v>2019</v>
      </c>
      <c r="D6" s="342">
        <v>2019</v>
      </c>
      <c r="E6" s="343" t="s">
        <v>412</v>
      </c>
      <c r="F6" s="342" t="s">
        <v>149</v>
      </c>
    </row>
    <row r="7" spans="1:14" ht="12.95" x14ac:dyDescent="0.3">
      <c r="A7" s="324" t="s">
        <v>29</v>
      </c>
      <c r="B7" s="327">
        <v>42978798.577519946</v>
      </c>
      <c r="C7" s="331">
        <v>43604425.410598002</v>
      </c>
      <c r="D7" s="327">
        <v>42531502.269814081</v>
      </c>
      <c r="E7" s="335">
        <v>-1.0407371134376575</v>
      </c>
      <c r="F7" s="327">
        <v>-1072923.1407839209</v>
      </c>
      <c r="I7" s="313"/>
      <c r="J7" s="313"/>
      <c r="K7" s="313"/>
      <c r="L7" s="313"/>
      <c r="M7" s="313"/>
      <c r="N7" s="314"/>
    </row>
    <row r="8" spans="1:14" ht="12.95" x14ac:dyDescent="0.3">
      <c r="A8" s="324" t="s">
        <v>12</v>
      </c>
      <c r="B8" s="327">
        <v>42966648.548248827</v>
      </c>
      <c r="C8" s="331">
        <v>43587685.472598001</v>
      </c>
      <c r="D8" s="327">
        <v>42520035.58176408</v>
      </c>
      <c r="E8" s="335">
        <v>-1.0394410119821913</v>
      </c>
      <c r="F8" s="327">
        <v>-1067649.8908339217</v>
      </c>
      <c r="I8" s="313"/>
      <c r="J8" s="313"/>
      <c r="K8" s="313"/>
      <c r="L8" s="313"/>
      <c r="M8" s="313"/>
    </row>
    <row r="9" spans="1:14" ht="12.95" x14ac:dyDescent="0.3">
      <c r="A9" s="325" t="s">
        <v>193</v>
      </c>
      <c r="B9" s="328">
        <v>35077323.214310467</v>
      </c>
      <c r="C9" s="332">
        <v>36843885.979000002</v>
      </c>
      <c r="D9" s="328">
        <v>34579222.381999999</v>
      </c>
      <c r="E9" s="336">
        <v>-1.4200081040028181</v>
      </c>
      <c r="F9" s="328">
        <v>-2264663.5970000029</v>
      </c>
      <c r="I9" s="313"/>
      <c r="J9" s="313"/>
      <c r="K9" s="313"/>
      <c r="L9" s="313"/>
      <c r="M9" s="313"/>
    </row>
    <row r="10" spans="1:14" ht="12.95" x14ac:dyDescent="0.3">
      <c r="A10" s="325" t="s">
        <v>194</v>
      </c>
      <c r="B10" s="328">
        <v>1567352.2745356276</v>
      </c>
      <c r="C10" s="332">
        <v>1319885.49</v>
      </c>
      <c r="D10" s="328">
        <v>1899768.4692443097</v>
      </c>
      <c r="E10" s="336">
        <v>21.208773554571181</v>
      </c>
      <c r="F10" s="328">
        <v>579882.97924430971</v>
      </c>
      <c r="I10" s="313"/>
      <c r="J10" s="313"/>
      <c r="K10" s="313"/>
      <c r="L10" s="313"/>
      <c r="M10" s="313"/>
    </row>
    <row r="11" spans="1:14" ht="12.95" x14ac:dyDescent="0.3">
      <c r="A11" s="325" t="s">
        <v>195</v>
      </c>
      <c r="B11" s="328">
        <v>33509970.939774841</v>
      </c>
      <c r="C11" s="332">
        <v>35524000.489</v>
      </c>
      <c r="D11" s="328">
        <v>32679453.912755691</v>
      </c>
      <c r="E11" s="336">
        <v>-2.4784176283285433</v>
      </c>
      <c r="F11" s="328">
        <v>-2844546.5762443095</v>
      </c>
      <c r="I11" s="313"/>
      <c r="J11" s="313"/>
      <c r="K11" s="313"/>
      <c r="L11" s="313"/>
      <c r="M11" s="313"/>
    </row>
    <row r="12" spans="1:14" ht="12.95" x14ac:dyDescent="0.3">
      <c r="A12" s="325" t="s">
        <v>196</v>
      </c>
      <c r="B12" s="328">
        <v>1142783.805987665</v>
      </c>
      <c r="C12" s="332">
        <v>411190</v>
      </c>
      <c r="D12" s="328">
        <v>710874.85971999983</v>
      </c>
      <c r="E12" s="336">
        <v>-37.794458059753694</v>
      </c>
      <c r="F12" s="328">
        <v>299684.85971999983</v>
      </c>
      <c r="I12" s="313"/>
      <c r="J12" s="313"/>
      <c r="K12" s="313"/>
      <c r="L12" s="313"/>
      <c r="M12" s="313"/>
    </row>
    <row r="13" spans="1:14" ht="12.95" x14ac:dyDescent="0.3">
      <c r="A13" s="325" t="s">
        <v>197</v>
      </c>
      <c r="B13" s="328">
        <v>2848977.1273451885</v>
      </c>
      <c r="C13" s="332">
        <v>2928773.7459999998</v>
      </c>
      <c r="D13" s="328">
        <v>2994905.889</v>
      </c>
      <c r="E13" s="336">
        <v>5.1221457783620252</v>
      </c>
      <c r="F13" s="328">
        <v>66132.143000000156</v>
      </c>
      <c r="I13" s="313"/>
      <c r="J13" s="313"/>
      <c r="K13" s="313"/>
      <c r="L13" s="313"/>
      <c r="M13" s="313"/>
    </row>
    <row r="14" spans="1:14" ht="12.95" x14ac:dyDescent="0.3">
      <c r="A14" s="325" t="s">
        <v>408</v>
      </c>
      <c r="B14" s="328">
        <v>117871.29782922076</v>
      </c>
      <c r="C14" s="332">
        <v>136696.535</v>
      </c>
      <c r="D14" s="328">
        <v>152282.31</v>
      </c>
      <c r="E14" s="336">
        <v>29.193716201068781</v>
      </c>
      <c r="F14" s="328">
        <v>15585.774999999994</v>
      </c>
      <c r="I14" s="313"/>
      <c r="J14" s="313"/>
      <c r="K14" s="313"/>
      <c r="L14" s="313"/>
      <c r="M14" s="313"/>
    </row>
    <row r="15" spans="1:14" ht="12.95" x14ac:dyDescent="0.3">
      <c r="A15" s="325" t="s">
        <v>199</v>
      </c>
      <c r="B15" s="328">
        <v>900658.66578921385</v>
      </c>
      <c r="C15" s="332">
        <v>796279.49200000009</v>
      </c>
      <c r="D15" s="328">
        <v>1090820.5835460785</v>
      </c>
      <c r="E15" s="336">
        <v>21.11364992976921</v>
      </c>
      <c r="F15" s="328">
        <v>294541.09154607845</v>
      </c>
      <c r="I15" s="313"/>
      <c r="J15" s="313"/>
      <c r="K15" s="313"/>
      <c r="L15" s="313"/>
      <c r="M15" s="313"/>
    </row>
    <row r="16" spans="1:14" x14ac:dyDescent="0.2">
      <c r="A16" s="325" t="s">
        <v>200</v>
      </c>
      <c r="B16" s="328">
        <v>1016779.7186733693</v>
      </c>
      <c r="C16" s="332">
        <v>976002.74</v>
      </c>
      <c r="D16" s="328">
        <v>1058252.69089</v>
      </c>
      <c r="E16" s="336">
        <v>4.0788551792459202</v>
      </c>
      <c r="F16" s="328">
        <v>82249.950889999978</v>
      </c>
      <c r="I16" s="313"/>
      <c r="J16" s="313"/>
      <c r="K16" s="313"/>
      <c r="L16" s="313"/>
      <c r="M16" s="313"/>
    </row>
    <row r="17" spans="1:13" ht="14.45" x14ac:dyDescent="0.3">
      <c r="A17" s="325" t="s">
        <v>407</v>
      </c>
      <c r="B17" s="328">
        <v>1862254.7183137054</v>
      </c>
      <c r="C17" s="332">
        <v>1494856.9805979999</v>
      </c>
      <c r="D17" s="328">
        <v>1933676.8666080001</v>
      </c>
      <c r="E17" s="336">
        <v>3.8352513000460107</v>
      </c>
      <c r="F17" s="328">
        <v>438819.88601000025</v>
      </c>
      <c r="I17" s="313"/>
      <c r="J17" s="313"/>
      <c r="K17" s="313"/>
      <c r="L17" s="313"/>
      <c r="M17" s="313"/>
    </row>
    <row r="18" spans="1:13" ht="12.95" x14ac:dyDescent="0.3">
      <c r="A18" s="324" t="s">
        <v>19</v>
      </c>
      <c r="B18" s="329">
        <v>12150.029271116075</v>
      </c>
      <c r="C18" s="333">
        <v>16739.937999999998</v>
      </c>
      <c r="D18" s="329">
        <v>11466.688050000001</v>
      </c>
      <c r="E18" s="337">
        <v>-5.6241940317013075</v>
      </c>
      <c r="F18" s="329">
        <v>-5273.2499499999976</v>
      </c>
      <c r="I18" s="313"/>
      <c r="J18" s="313"/>
      <c r="K18" s="313"/>
      <c r="L18" s="313"/>
      <c r="M18" s="313"/>
    </row>
    <row r="19" spans="1:13" x14ac:dyDescent="0.2">
      <c r="A19" s="326" t="s">
        <v>201</v>
      </c>
      <c r="B19" s="330">
        <v>12150.029271116075</v>
      </c>
      <c r="C19" s="334">
        <v>16739.937999999998</v>
      </c>
      <c r="D19" s="330">
        <v>11466.688050000001</v>
      </c>
      <c r="E19" s="338">
        <v>-5.6241940317013075</v>
      </c>
      <c r="F19" s="330">
        <v>-5273.2499499999976</v>
      </c>
      <c r="I19" s="313"/>
      <c r="J19" s="313"/>
      <c r="K19" s="313"/>
      <c r="L19" s="313"/>
      <c r="M19" s="313"/>
    </row>
    <row r="20" spans="1:13" x14ac:dyDescent="0.2">
      <c r="A20" s="875" t="s">
        <v>406</v>
      </c>
      <c r="B20" s="875"/>
      <c r="C20" s="875"/>
      <c r="D20" s="875"/>
      <c r="E20" s="875"/>
      <c r="F20" s="875"/>
    </row>
    <row r="21" spans="1:13" x14ac:dyDescent="0.2">
      <c r="A21" s="875"/>
      <c r="B21" s="875"/>
      <c r="C21" s="875"/>
      <c r="D21" s="875"/>
      <c r="E21" s="875"/>
      <c r="F21" s="875"/>
    </row>
    <row r="22" spans="1:13" ht="12.95" x14ac:dyDescent="0.3">
      <c r="A22" s="311" t="s">
        <v>5</v>
      </c>
      <c r="B22" s="310"/>
      <c r="C22" s="310"/>
      <c r="D22" s="310"/>
      <c r="E22" s="310"/>
      <c r="F22" s="310"/>
    </row>
    <row r="24" spans="1:13" ht="12.95" x14ac:dyDescent="0.3">
      <c r="A24" s="315"/>
    </row>
    <row r="26" spans="1:13" ht="12.95" x14ac:dyDescent="0.3">
      <c r="B26" s="316"/>
      <c r="C26" s="316"/>
      <c r="D26" s="316"/>
      <c r="E26" s="316"/>
      <c r="F26" s="316"/>
    </row>
    <row r="27" spans="1:13" ht="12.95" x14ac:dyDescent="0.3">
      <c r="B27" s="316"/>
      <c r="C27" s="316"/>
      <c r="D27" s="316"/>
      <c r="E27" s="316"/>
      <c r="F27" s="316"/>
    </row>
    <row r="28" spans="1:13" ht="12.95" x14ac:dyDescent="0.3">
      <c r="B28" s="316"/>
      <c r="C28" s="316"/>
      <c r="D28" s="316"/>
      <c r="E28" s="316"/>
      <c r="F28" s="316"/>
    </row>
    <row r="29" spans="1:13" ht="12.95" x14ac:dyDescent="0.3">
      <c r="B29" s="316"/>
      <c r="C29" s="316"/>
      <c r="D29" s="316"/>
      <c r="E29" s="316"/>
      <c r="F29" s="316"/>
    </row>
    <row r="30" spans="1:13" ht="12.95" x14ac:dyDescent="0.3">
      <c r="B30" s="316"/>
      <c r="C30" s="316"/>
      <c r="D30" s="316"/>
      <c r="E30" s="316"/>
      <c r="F30" s="316"/>
    </row>
    <row r="31" spans="1:13" ht="12.95" x14ac:dyDescent="0.3">
      <c r="B31" s="316"/>
      <c r="C31" s="316"/>
      <c r="D31" s="316"/>
      <c r="E31" s="316"/>
      <c r="F31" s="316"/>
    </row>
    <row r="32" spans="1:13" ht="12.95" x14ac:dyDescent="0.3">
      <c r="B32" s="316"/>
      <c r="C32" s="316"/>
      <c r="D32" s="316"/>
      <c r="E32" s="316"/>
      <c r="F32" s="316"/>
    </row>
    <row r="33" spans="2:6" ht="12.95" x14ac:dyDescent="0.3">
      <c r="B33" s="316"/>
      <c r="C33" s="316"/>
      <c r="D33" s="316"/>
      <c r="E33" s="316"/>
      <c r="F33" s="316"/>
    </row>
    <row r="34" spans="2:6" ht="12.95" x14ac:dyDescent="0.3">
      <c r="B34" s="316"/>
      <c r="C34" s="316"/>
      <c r="D34" s="316"/>
      <c r="E34" s="316"/>
      <c r="F34" s="316"/>
    </row>
    <row r="35" spans="2:6" ht="12.95" x14ac:dyDescent="0.3">
      <c r="B35" s="316"/>
      <c r="C35" s="316"/>
      <c r="D35" s="316"/>
      <c r="E35" s="316"/>
      <c r="F35" s="316"/>
    </row>
    <row r="36" spans="2:6" ht="12.95" x14ac:dyDescent="0.3">
      <c r="B36" s="316"/>
      <c r="C36" s="316"/>
      <c r="D36" s="316"/>
      <c r="E36" s="316"/>
      <c r="F36" s="316"/>
    </row>
    <row r="37" spans="2:6" ht="12.95" x14ac:dyDescent="0.3">
      <c r="B37" s="316"/>
      <c r="C37" s="316"/>
      <c r="D37" s="316"/>
      <c r="E37" s="316"/>
      <c r="F37" s="316"/>
    </row>
    <row r="38" spans="2:6" x14ac:dyDescent="0.2">
      <c r="B38" s="316"/>
      <c r="C38" s="316"/>
      <c r="D38" s="316"/>
      <c r="E38" s="316"/>
      <c r="F38" s="316"/>
    </row>
    <row r="39" spans="2:6" x14ac:dyDescent="0.2">
      <c r="B39" s="316"/>
      <c r="C39" s="316"/>
      <c r="D39" s="316"/>
      <c r="E39" s="316"/>
      <c r="F39" s="316"/>
    </row>
    <row r="40" spans="2:6" x14ac:dyDescent="0.2">
      <c r="B40" s="316"/>
      <c r="C40" s="316"/>
      <c r="D40" s="316"/>
      <c r="E40" s="316"/>
      <c r="F40" s="316"/>
    </row>
  </sheetData>
  <mergeCells count="4">
    <mergeCell ref="A1:F1"/>
    <mergeCell ref="A2:F2"/>
    <mergeCell ref="A3:F3"/>
    <mergeCell ref="A20:F21"/>
  </mergeCells>
  <pageMargins left="0.70000000000000007" right="0.70000000000000007" top="0.75" bottom="0.75" header="0.30000000000000004" footer="0.30000000000000004"/>
  <pageSetup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election activeCell="F21" sqref="F21"/>
    </sheetView>
  </sheetViews>
  <sheetFormatPr baseColWidth="10" defaultColWidth="11.42578125" defaultRowHeight="12.75" x14ac:dyDescent="0.2"/>
  <cols>
    <col min="1" max="1" width="31.5703125" style="2" bestFit="1" customWidth="1"/>
    <col min="2" max="16384" width="11.42578125" style="2"/>
  </cols>
  <sheetData>
    <row r="1" spans="1:6" ht="12.95" x14ac:dyDescent="0.3">
      <c r="A1" s="876" t="s">
        <v>404</v>
      </c>
      <c r="B1" s="876"/>
      <c r="C1" s="876"/>
      <c r="D1" s="876"/>
      <c r="E1" s="876"/>
    </row>
    <row r="2" spans="1:6" ht="12.95" x14ac:dyDescent="0.3">
      <c r="A2" s="876" t="s">
        <v>213</v>
      </c>
      <c r="B2" s="876"/>
      <c r="C2" s="876"/>
      <c r="D2" s="876"/>
      <c r="E2" s="876"/>
    </row>
    <row r="3" spans="1:6" ht="12.95" x14ac:dyDescent="0.3">
      <c r="A3" s="876" t="s">
        <v>1</v>
      </c>
      <c r="B3" s="876"/>
      <c r="C3" s="876"/>
      <c r="D3" s="876"/>
      <c r="E3" s="876"/>
    </row>
    <row r="4" spans="1:6" x14ac:dyDescent="0.2">
      <c r="A4" s="877" t="s">
        <v>214</v>
      </c>
      <c r="B4" s="877"/>
      <c r="C4" s="877"/>
      <c r="D4" s="877"/>
      <c r="E4" s="877"/>
    </row>
    <row r="5" spans="1:6" ht="12.95" x14ac:dyDescent="0.3">
      <c r="A5" s="169"/>
      <c r="B5" s="169"/>
      <c r="C5" s="169"/>
      <c r="D5" s="169"/>
      <c r="E5" s="169"/>
    </row>
    <row r="6" spans="1:6" ht="38.25" x14ac:dyDescent="0.2">
      <c r="A6" s="81"/>
      <c r="B6" s="3" t="s">
        <v>215</v>
      </c>
      <c r="C6" s="3" t="s">
        <v>149</v>
      </c>
      <c r="D6" s="3" t="s">
        <v>216</v>
      </c>
      <c r="E6" s="170" t="s">
        <v>217</v>
      </c>
    </row>
    <row r="7" spans="1:6" ht="12.95" x14ac:dyDescent="0.3">
      <c r="A7" s="171" t="s">
        <v>94</v>
      </c>
      <c r="B7" s="319">
        <v>14705022.099413222</v>
      </c>
      <c r="C7" s="319">
        <v>15164687.968999999</v>
      </c>
      <c r="D7" s="319">
        <v>14234374.877</v>
      </c>
      <c r="E7" s="346">
        <v>-3.2005883379937359</v>
      </c>
      <c r="F7" s="172"/>
    </row>
    <row r="8" spans="1:6" x14ac:dyDescent="0.2">
      <c r="A8" s="173" t="s">
        <v>218</v>
      </c>
      <c r="B8" s="320">
        <v>-684402.3325138801</v>
      </c>
      <c r="C8" s="320">
        <v>-898259.83700000122</v>
      </c>
      <c r="D8" s="320">
        <v>-797267.71600000001</v>
      </c>
      <c r="E8" s="317">
        <v>16.491086912511506</v>
      </c>
      <c r="F8" s="172"/>
    </row>
    <row r="9" spans="1:6" x14ac:dyDescent="0.2">
      <c r="A9" s="173" t="s">
        <v>219</v>
      </c>
      <c r="B9" s="320">
        <v>5973032.8375086552</v>
      </c>
      <c r="C9" s="320">
        <v>5980430.8969999999</v>
      </c>
      <c r="D9" s="320">
        <v>5111051.3210000005</v>
      </c>
      <c r="E9" s="317">
        <v>-14.431220118123207</v>
      </c>
      <c r="F9" s="172"/>
    </row>
    <row r="10" spans="1:6" ht="12.95" x14ac:dyDescent="0.3">
      <c r="A10" s="173" t="s">
        <v>220</v>
      </c>
      <c r="B10" s="320">
        <v>9416391.5944184475</v>
      </c>
      <c r="C10" s="320">
        <v>10082516.909</v>
      </c>
      <c r="D10" s="320">
        <v>9920591.2719999999</v>
      </c>
      <c r="E10" s="317">
        <v>5.3544892703954332</v>
      </c>
      <c r="F10" s="172"/>
    </row>
    <row r="11" spans="1:6" ht="12.95" x14ac:dyDescent="0.3">
      <c r="A11" s="175" t="s">
        <v>100</v>
      </c>
      <c r="B11" s="321">
        <v>16577080.770477194</v>
      </c>
      <c r="C11" s="321">
        <v>18085129.938999999</v>
      </c>
      <c r="D11" s="321">
        <v>16348944.011999998</v>
      </c>
      <c r="E11" s="344">
        <v>-1.3762179338806959</v>
      </c>
      <c r="F11" s="172"/>
    </row>
    <row r="12" spans="1:6" x14ac:dyDescent="0.2">
      <c r="A12" s="175" t="s">
        <v>221</v>
      </c>
      <c r="B12" s="321">
        <v>2789975.4860167331</v>
      </c>
      <c r="C12" s="321">
        <v>2851575.69</v>
      </c>
      <c r="D12" s="321">
        <v>2802129.6269999999</v>
      </c>
      <c r="E12" s="344">
        <v>0.43563612096890836</v>
      </c>
      <c r="F12" s="172"/>
    </row>
    <row r="13" spans="1:6" ht="12.95" x14ac:dyDescent="0.3">
      <c r="A13" s="173" t="s">
        <v>222</v>
      </c>
      <c r="B13" s="320">
        <v>1003579.5524636129</v>
      </c>
      <c r="C13" s="320">
        <v>1028704.2439999999</v>
      </c>
      <c r="D13" s="320">
        <v>973335.0199999999</v>
      </c>
      <c r="E13" s="317">
        <v>-3.0136656719806467</v>
      </c>
      <c r="F13" s="172"/>
    </row>
    <row r="14" spans="1:6" ht="12.95" x14ac:dyDescent="0.3">
      <c r="A14" s="173" t="s">
        <v>223</v>
      </c>
      <c r="B14" s="320">
        <v>1766330.3904481295</v>
      </c>
      <c r="C14" s="320">
        <v>1807564.946</v>
      </c>
      <c r="D14" s="320">
        <v>1811132.152</v>
      </c>
      <c r="E14" s="317">
        <v>2.5364315642275841</v>
      </c>
      <c r="F14" s="172"/>
    </row>
    <row r="15" spans="1:6" x14ac:dyDescent="0.2">
      <c r="A15" s="173" t="s">
        <v>224</v>
      </c>
      <c r="B15" s="320">
        <v>20065.543104990797</v>
      </c>
      <c r="C15" s="320">
        <v>15306.5</v>
      </c>
      <c r="D15" s="320">
        <v>17662.454999999998</v>
      </c>
      <c r="E15" s="317">
        <v>-11.976192682235904</v>
      </c>
      <c r="F15" s="172"/>
    </row>
    <row r="16" spans="1:6" ht="12.95" x14ac:dyDescent="0.3">
      <c r="A16" s="175" t="s">
        <v>225</v>
      </c>
      <c r="B16" s="321">
        <v>600969.34690665919</v>
      </c>
      <c r="C16" s="321">
        <v>599994.88100000005</v>
      </c>
      <c r="D16" s="321">
        <v>672555.35100000002</v>
      </c>
      <c r="E16" s="344">
        <v>11.911756308672324</v>
      </c>
      <c r="F16" s="172"/>
    </row>
    <row r="17" spans="1:6" ht="12.95" x14ac:dyDescent="0.3">
      <c r="A17" s="175" t="s">
        <v>109</v>
      </c>
      <c r="B17" s="321">
        <v>355389.54375981865</v>
      </c>
      <c r="C17" s="321">
        <v>354817</v>
      </c>
      <c r="D17" s="321">
        <v>331846.02399999998</v>
      </c>
      <c r="E17" s="344">
        <v>-6.6247080628038901</v>
      </c>
      <c r="F17" s="172"/>
    </row>
    <row r="18" spans="1:6" ht="12.95" x14ac:dyDescent="0.3">
      <c r="A18" s="175" t="s">
        <v>110</v>
      </c>
      <c r="B18" s="321">
        <v>48885.989210206484</v>
      </c>
      <c r="C18" s="321">
        <v>-212319.255</v>
      </c>
      <c r="D18" s="321">
        <v>189372.58599999989</v>
      </c>
      <c r="E18" s="344">
        <v>287.37599271175725</v>
      </c>
      <c r="F18" s="172"/>
    </row>
    <row r="19" spans="1:6" ht="12.95" x14ac:dyDescent="0.3">
      <c r="A19" s="176" t="s">
        <v>113</v>
      </c>
      <c r="B19" s="322">
        <v>35077323.23578383</v>
      </c>
      <c r="C19" s="322">
        <v>36843886.223999992</v>
      </c>
      <c r="D19" s="322">
        <v>34579222.476999998</v>
      </c>
      <c r="E19" s="345">
        <v>-1.4200078935205056</v>
      </c>
      <c r="F19" s="172"/>
    </row>
    <row r="20" spans="1:6" ht="12.95" x14ac:dyDescent="0.3">
      <c r="A20" s="318" t="s">
        <v>5</v>
      </c>
      <c r="F20" s="177"/>
    </row>
  </sheetData>
  <mergeCells count="4">
    <mergeCell ref="A1:E1"/>
    <mergeCell ref="A2:E2"/>
    <mergeCell ref="A3:E3"/>
    <mergeCell ref="A4:E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2" sqref="A22"/>
    </sheetView>
  </sheetViews>
  <sheetFormatPr baseColWidth="10" defaultColWidth="11.42578125" defaultRowHeight="12.75" x14ac:dyDescent="0.2"/>
  <cols>
    <col min="1" max="1" width="45.42578125" style="2" bestFit="1" customWidth="1"/>
    <col min="2" max="16384" width="11.42578125" style="2"/>
  </cols>
  <sheetData>
    <row r="1" spans="1:9" ht="12.95" x14ac:dyDescent="0.3">
      <c r="A1" s="837" t="s">
        <v>403</v>
      </c>
      <c r="B1" s="837"/>
      <c r="C1" s="837"/>
      <c r="D1" s="837"/>
      <c r="E1" s="837"/>
    </row>
    <row r="2" spans="1:9" ht="12.95" x14ac:dyDescent="0.3">
      <c r="A2" s="837" t="s">
        <v>414</v>
      </c>
      <c r="B2" s="837"/>
      <c r="C2" s="837"/>
      <c r="D2" s="837"/>
      <c r="E2" s="837"/>
    </row>
    <row r="3" spans="1:9" x14ac:dyDescent="0.2">
      <c r="A3" s="34" t="s">
        <v>415</v>
      </c>
      <c r="B3" s="34"/>
      <c r="C3" s="34"/>
      <c r="D3" s="34"/>
      <c r="E3" s="34"/>
    </row>
    <row r="4" spans="1:9" x14ac:dyDescent="0.2">
      <c r="A4" s="838" t="s">
        <v>413</v>
      </c>
      <c r="B4" s="838"/>
      <c r="C4" s="838"/>
      <c r="D4" s="838"/>
      <c r="E4" s="838"/>
    </row>
    <row r="5" spans="1:9" ht="12.95" x14ac:dyDescent="0.3">
      <c r="A5" s="178"/>
      <c r="B5" s="178"/>
      <c r="C5" s="178"/>
      <c r="D5" s="178"/>
      <c r="E5" s="178"/>
    </row>
    <row r="6" spans="1:9" ht="12.95" x14ac:dyDescent="0.3">
      <c r="A6" s="21"/>
      <c r="B6" s="179" t="s">
        <v>6</v>
      </c>
      <c r="C6" s="141" t="s">
        <v>7</v>
      </c>
      <c r="D6" s="179" t="s">
        <v>8</v>
      </c>
      <c r="E6" s="140" t="s">
        <v>9</v>
      </c>
    </row>
    <row r="7" spans="1:9" ht="12.95" x14ac:dyDescent="0.3">
      <c r="A7" s="180"/>
      <c r="B7" s="181" t="s">
        <v>10</v>
      </c>
      <c r="C7" s="182" t="s">
        <v>10</v>
      </c>
      <c r="D7" s="181" t="s">
        <v>10</v>
      </c>
      <c r="E7" s="183" t="s">
        <v>10</v>
      </c>
    </row>
    <row r="8" spans="1:9" ht="12.95" x14ac:dyDescent="0.3">
      <c r="A8" s="184" t="s">
        <v>29</v>
      </c>
      <c r="B8" s="185">
        <v>1.6620554702807766</v>
      </c>
      <c r="C8" s="185">
        <v>0.32205803965155155</v>
      </c>
      <c r="D8" s="185">
        <v>1.0865115534382852</v>
      </c>
      <c r="E8" s="185">
        <v>-7.0188553090816725</v>
      </c>
      <c r="I8" s="186" t="s">
        <v>226</v>
      </c>
    </row>
    <row r="9" spans="1:9" ht="12.95" x14ac:dyDescent="0.3">
      <c r="A9" s="184" t="s">
        <v>12</v>
      </c>
      <c r="B9" s="185">
        <v>1.6400672678846151</v>
      </c>
      <c r="C9" s="185">
        <v>0.36230657075899675</v>
      </c>
      <c r="D9" s="185">
        <v>1.0841687602809236</v>
      </c>
      <c r="E9" s="185">
        <v>-7.0306212768255216</v>
      </c>
    </row>
    <row r="10" spans="1:9" ht="12.95" x14ac:dyDescent="0.3">
      <c r="A10" s="187" t="s">
        <v>193</v>
      </c>
      <c r="B10" s="122">
        <v>3.643634566104903</v>
      </c>
      <c r="C10" s="122">
        <v>-0.75013875662186535</v>
      </c>
      <c r="D10" s="122">
        <v>2.1745494195346771</v>
      </c>
      <c r="E10" s="122">
        <v>-9.8425256131249093</v>
      </c>
    </row>
    <row r="11" spans="1:9" ht="12.95" x14ac:dyDescent="0.3">
      <c r="A11" s="187" t="s">
        <v>196</v>
      </c>
      <c r="B11" s="122">
        <v>-60.804979879862067</v>
      </c>
      <c r="C11" s="122">
        <v>-31.112254328454537</v>
      </c>
      <c r="D11" s="122">
        <v>-39.226995156281028</v>
      </c>
      <c r="E11" s="122">
        <v>7.0984113268264926</v>
      </c>
    </row>
    <row r="12" spans="1:9" ht="12.95" x14ac:dyDescent="0.3">
      <c r="A12" s="187" t="s">
        <v>197</v>
      </c>
      <c r="B12" s="122">
        <v>3.9293063282672902</v>
      </c>
      <c r="C12" s="122">
        <v>6.1585321842201779</v>
      </c>
      <c r="D12" s="122">
        <v>5.1050081667369573</v>
      </c>
      <c r="E12" s="122">
        <v>5.2884853476829585</v>
      </c>
    </row>
    <row r="13" spans="1:9" ht="12.95" x14ac:dyDescent="0.3">
      <c r="A13" s="187" t="s">
        <v>198</v>
      </c>
      <c r="B13" s="122">
        <v>4.8262744452094886</v>
      </c>
      <c r="C13" s="122">
        <v>121.34891172498739</v>
      </c>
      <c r="D13" s="122">
        <v>-20.074073875335475</v>
      </c>
      <c r="E13" s="122">
        <v>3.9785552000549229</v>
      </c>
    </row>
    <row r="14" spans="1:9" ht="12.95" x14ac:dyDescent="0.3">
      <c r="A14" s="187" t="s">
        <v>199</v>
      </c>
      <c r="B14" s="122">
        <v>44.835021358078045</v>
      </c>
      <c r="C14" s="122">
        <v>16.239015946431689</v>
      </c>
      <c r="D14" s="122">
        <v>-16.793423515043116</v>
      </c>
      <c r="E14" s="122">
        <v>52.798334046833403</v>
      </c>
    </row>
    <row r="15" spans="1:9" x14ac:dyDescent="0.2">
      <c r="A15" s="187" t="s">
        <v>200</v>
      </c>
      <c r="B15" s="122">
        <v>2.3639369191446269</v>
      </c>
      <c r="C15" s="122">
        <v>3.7059220543574245</v>
      </c>
      <c r="D15" s="122">
        <v>11.833522187178014</v>
      </c>
      <c r="E15" s="122">
        <v>-1.495035496478947</v>
      </c>
    </row>
    <row r="16" spans="1:9" ht="12.95" x14ac:dyDescent="0.3">
      <c r="A16" s="187" t="s">
        <v>227</v>
      </c>
      <c r="B16" s="122">
        <v>3.3675110795747587</v>
      </c>
      <c r="C16" s="122">
        <v>16.597311554741601</v>
      </c>
      <c r="D16" s="122">
        <v>8.9081045473594411</v>
      </c>
      <c r="E16" s="122">
        <v>-12.716193177315771</v>
      </c>
    </row>
    <row r="17" spans="1:5" ht="12.95" x14ac:dyDescent="0.3">
      <c r="A17" s="184" t="s">
        <v>19</v>
      </c>
      <c r="B17" s="185">
        <f>+B18</f>
        <v>266.22628999883648</v>
      </c>
      <c r="C17" s="185">
        <f>+C18</f>
        <v>-74.69067448957982</v>
      </c>
      <c r="D17" s="185">
        <f>+D18</f>
        <v>11.853863443600332</v>
      </c>
      <c r="E17" s="185">
        <f>+E18</f>
        <v>33.809594474192565</v>
      </c>
    </row>
    <row r="18" spans="1:5" x14ac:dyDescent="0.2">
      <c r="A18" s="188" t="s">
        <v>201</v>
      </c>
      <c r="B18" s="124">
        <v>266.22628999883648</v>
      </c>
      <c r="C18" s="124">
        <v>-74.69067448957982</v>
      </c>
      <c r="D18" s="124">
        <v>11.853863443600332</v>
      </c>
      <c r="E18" s="124">
        <v>33.809594474192565</v>
      </c>
    </row>
    <row r="19" spans="1:5" ht="12.95" x14ac:dyDescent="0.3">
      <c r="A19" s="36" t="s">
        <v>5</v>
      </c>
    </row>
  </sheetData>
  <mergeCells count="3">
    <mergeCell ref="A1:E1"/>
    <mergeCell ref="A2:E2"/>
    <mergeCell ref="A4:E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14" sqref="A14:F15"/>
    </sheetView>
  </sheetViews>
  <sheetFormatPr baseColWidth="10" defaultColWidth="10.85546875" defaultRowHeight="12.75" x14ac:dyDescent="0.2"/>
  <cols>
    <col min="1" max="1" width="34.42578125" style="19" customWidth="1"/>
    <col min="2" max="4" width="10.85546875" style="19"/>
    <col min="5" max="5" width="15.140625" style="19" customWidth="1"/>
    <col min="6" max="6" width="14.42578125" style="19" bestFit="1" customWidth="1"/>
    <col min="7" max="16384" width="10.85546875" style="19"/>
  </cols>
  <sheetData>
    <row r="1" spans="1:8" ht="12.95" x14ac:dyDescent="0.3">
      <c r="A1" s="65" t="s">
        <v>537</v>
      </c>
    </row>
    <row r="2" spans="1:8" x14ac:dyDescent="0.2">
      <c r="A2" s="65" t="s">
        <v>538</v>
      </c>
    </row>
    <row r="3" spans="1:8" ht="12.95" x14ac:dyDescent="0.3">
      <c r="A3" s="19" t="s">
        <v>162</v>
      </c>
    </row>
    <row r="5" spans="1:8" x14ac:dyDescent="0.2">
      <c r="A5" s="878"/>
      <c r="B5" s="593" t="s">
        <v>22</v>
      </c>
      <c r="C5" s="593" t="s">
        <v>24</v>
      </c>
      <c r="D5" s="593" t="s">
        <v>22</v>
      </c>
      <c r="E5" s="460" t="s">
        <v>411</v>
      </c>
      <c r="F5" s="460" t="s">
        <v>410</v>
      </c>
    </row>
    <row r="6" spans="1:8" x14ac:dyDescent="0.2">
      <c r="A6" s="879"/>
      <c r="B6" s="181">
        <v>2018</v>
      </c>
      <c r="C6" s="181">
        <v>2019</v>
      </c>
      <c r="D6" s="181">
        <v>2019</v>
      </c>
      <c r="E6" s="181" t="s">
        <v>710</v>
      </c>
      <c r="F6" s="181" t="s">
        <v>149</v>
      </c>
    </row>
    <row r="7" spans="1:8" ht="12.95" x14ac:dyDescent="0.3">
      <c r="A7" s="580" t="s">
        <v>711</v>
      </c>
      <c r="B7" s="581">
        <v>43271594.220838428</v>
      </c>
      <c r="C7" s="581">
        <v>44789003.246964745</v>
      </c>
      <c r="D7" s="581">
        <v>45147383.001874939</v>
      </c>
      <c r="E7" s="582">
        <v>4.3349195120090611</v>
      </c>
      <c r="F7" s="594">
        <v>358379.75491019338</v>
      </c>
    </row>
    <row r="8" spans="1:8" ht="12.95" x14ac:dyDescent="0.3">
      <c r="A8" s="583" t="s">
        <v>340</v>
      </c>
      <c r="B8" s="130">
        <v>35260772.508355029</v>
      </c>
      <c r="C8" s="130">
        <v>36894100</v>
      </c>
      <c r="D8" s="130">
        <v>36159752.178322263</v>
      </c>
      <c r="E8" s="584">
        <v>2.5495177956019521</v>
      </c>
      <c r="F8" s="585">
        <v>-734347.82167773694</v>
      </c>
    </row>
    <row r="9" spans="1:8" x14ac:dyDescent="0.2">
      <c r="A9" s="586" t="s">
        <v>712</v>
      </c>
      <c r="B9" s="587">
        <v>1271277.2128767888</v>
      </c>
      <c r="C9" s="587">
        <v>1112220</v>
      </c>
      <c r="D9" s="587">
        <v>1841651.8024174015</v>
      </c>
      <c r="E9" s="584">
        <v>44.86626392444375</v>
      </c>
      <c r="F9" s="585">
        <v>729431.80241740146</v>
      </c>
    </row>
    <row r="10" spans="1:8" x14ac:dyDescent="0.2">
      <c r="A10" s="586" t="s">
        <v>713</v>
      </c>
      <c r="B10" s="587">
        <v>33989495.29547824</v>
      </c>
      <c r="C10" s="587">
        <v>35781880</v>
      </c>
      <c r="D10" s="587">
        <v>34318100.375904858</v>
      </c>
      <c r="E10" s="584">
        <v>0.96678423015694737</v>
      </c>
      <c r="F10" s="585">
        <v>-1463779.6240951419</v>
      </c>
    </row>
    <row r="11" spans="1:8" ht="12.95" x14ac:dyDescent="0.3">
      <c r="A11" s="583" t="s">
        <v>196</v>
      </c>
      <c r="B11" s="130">
        <v>1213681.2284219204</v>
      </c>
      <c r="C11" s="130">
        <v>1502632</v>
      </c>
      <c r="D11" s="130">
        <v>1644438.5577722713</v>
      </c>
      <c r="E11" s="584">
        <v>35.491801245903744</v>
      </c>
      <c r="F11" s="585">
        <v>141806.55777227134</v>
      </c>
    </row>
    <row r="12" spans="1:8" ht="12.95" x14ac:dyDescent="0.3">
      <c r="A12" s="583" t="s">
        <v>714</v>
      </c>
      <c r="B12" s="130">
        <v>2402827.6456199759</v>
      </c>
      <c r="C12" s="130">
        <v>2494939.8249647445</v>
      </c>
      <c r="D12" s="130">
        <v>2601620.2356804018</v>
      </c>
      <c r="E12" s="584">
        <v>8.2732771292521647</v>
      </c>
      <c r="F12" s="585">
        <v>106680.41071565729</v>
      </c>
    </row>
    <row r="13" spans="1:8" ht="14.45" x14ac:dyDescent="0.3">
      <c r="A13" s="588" t="s">
        <v>715</v>
      </c>
      <c r="B13" s="131">
        <v>4394312.8384415032</v>
      </c>
      <c r="C13" s="131">
        <v>3897331.4219999998</v>
      </c>
      <c r="D13" s="131">
        <v>4741572.0301000001</v>
      </c>
      <c r="E13" s="589">
        <v>7.9024685866847966</v>
      </c>
      <c r="F13" s="590">
        <v>844240.6081000003</v>
      </c>
    </row>
    <row r="14" spans="1:8" x14ac:dyDescent="0.2">
      <c r="A14" s="880" t="s">
        <v>716</v>
      </c>
      <c r="B14" s="880"/>
      <c r="C14" s="880"/>
      <c r="D14" s="880"/>
      <c r="E14" s="880"/>
      <c r="F14" s="880"/>
    </row>
    <row r="15" spans="1:8" x14ac:dyDescent="0.2">
      <c r="A15" s="861"/>
      <c r="B15" s="861"/>
      <c r="C15" s="861"/>
      <c r="D15" s="861"/>
      <c r="E15" s="861"/>
      <c r="F15" s="861"/>
      <c r="G15" s="31"/>
      <c r="H15" s="203"/>
    </row>
    <row r="16" spans="1:8" ht="12.95" customHeight="1" x14ac:dyDescent="0.2">
      <c r="A16" s="861" t="s">
        <v>717</v>
      </c>
      <c r="B16" s="861"/>
      <c r="C16" s="861"/>
      <c r="D16" s="861"/>
      <c r="E16" s="861"/>
      <c r="F16" s="861"/>
      <c r="G16" s="224"/>
      <c r="H16" s="224"/>
    </row>
    <row r="17" spans="1:8" x14ac:dyDescent="0.2">
      <c r="A17" s="861"/>
      <c r="B17" s="861"/>
      <c r="C17" s="861"/>
      <c r="D17" s="861"/>
      <c r="E17" s="861"/>
      <c r="F17" s="861"/>
      <c r="G17" s="224"/>
      <c r="H17" s="224"/>
    </row>
    <row r="18" spans="1:8" x14ac:dyDescent="0.2">
      <c r="A18" s="861"/>
      <c r="B18" s="861"/>
      <c r="C18" s="861"/>
      <c r="D18" s="861"/>
      <c r="E18" s="861"/>
      <c r="F18" s="861"/>
      <c r="G18" s="213"/>
      <c r="H18" s="213"/>
    </row>
    <row r="19" spans="1:8" ht="12.95" x14ac:dyDescent="0.3">
      <c r="A19" s="2" t="s">
        <v>5</v>
      </c>
      <c r="B19" s="2"/>
      <c r="C19" s="2"/>
      <c r="D19" s="2"/>
      <c r="E19" s="2"/>
      <c r="F19" s="2"/>
      <c r="G19" s="2"/>
      <c r="H19" s="2"/>
    </row>
  </sheetData>
  <mergeCells count="3">
    <mergeCell ref="A5:A6"/>
    <mergeCell ref="A14:F15"/>
    <mergeCell ref="A16:F1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3" sqref="D13"/>
    </sheetView>
  </sheetViews>
  <sheetFormatPr baseColWidth="10" defaultColWidth="10.85546875" defaultRowHeight="12.75" x14ac:dyDescent="0.2"/>
  <cols>
    <col min="1" max="1" width="28.28515625" style="19" customWidth="1"/>
    <col min="2" max="16384" width="10.85546875" style="19"/>
  </cols>
  <sheetData>
    <row r="1" spans="1:5" ht="12.95" x14ac:dyDescent="0.3">
      <c r="A1" s="65" t="s">
        <v>539</v>
      </c>
    </row>
    <row r="2" spans="1:5" x14ac:dyDescent="0.2">
      <c r="A2" s="65" t="s">
        <v>540</v>
      </c>
    </row>
    <row r="4" spans="1:5" ht="12.95" x14ac:dyDescent="0.3">
      <c r="A4" s="455"/>
      <c r="B4" s="881">
        <v>2018</v>
      </c>
      <c r="C4" s="882"/>
      <c r="D4" s="881">
        <v>2019</v>
      </c>
      <c r="E4" s="882"/>
    </row>
    <row r="5" spans="1:5" ht="12.95" x14ac:dyDescent="0.3">
      <c r="A5" s="456"/>
      <c r="B5" s="456" t="s">
        <v>24</v>
      </c>
      <c r="C5" s="441" t="s">
        <v>544</v>
      </c>
      <c r="D5" s="457" t="s">
        <v>24</v>
      </c>
      <c r="E5" s="441" t="s">
        <v>544</v>
      </c>
    </row>
    <row r="6" spans="1:5" ht="12.95" x14ac:dyDescent="0.3">
      <c r="A6" s="788" t="s">
        <v>541</v>
      </c>
      <c r="B6" s="883">
        <v>2.5999999999999999E-2</v>
      </c>
      <c r="C6" s="884"/>
      <c r="D6" s="883">
        <v>2.9000000000000001E-2</v>
      </c>
      <c r="E6" s="884"/>
    </row>
    <row r="7" spans="1:5" ht="12.95" x14ac:dyDescent="0.3">
      <c r="A7" s="788" t="s">
        <v>542</v>
      </c>
      <c r="B7" s="789">
        <v>2.1999999999999999E-2</v>
      </c>
      <c r="C7" s="790">
        <v>1.4E-2</v>
      </c>
      <c r="D7" s="791">
        <v>7.0000000000000001E-3</v>
      </c>
      <c r="E7" s="790">
        <v>3.5000000000000003E-2</v>
      </c>
    </row>
    <row r="8" spans="1:5" ht="12.95" x14ac:dyDescent="0.3">
      <c r="A8" s="434" t="s">
        <v>543</v>
      </c>
      <c r="B8" s="885">
        <v>2.77</v>
      </c>
      <c r="C8" s="886"/>
      <c r="D8" s="885">
        <v>2.98</v>
      </c>
      <c r="E8" s="886"/>
    </row>
    <row r="9" spans="1:5" ht="12.95" x14ac:dyDescent="0.3">
      <c r="A9" s="19" t="s">
        <v>5</v>
      </c>
    </row>
  </sheetData>
  <mergeCells count="6">
    <mergeCell ref="B4:C4"/>
    <mergeCell ref="D4:E4"/>
    <mergeCell ref="B6:C6"/>
    <mergeCell ref="D6:E6"/>
    <mergeCell ref="B8:C8"/>
    <mergeCell ref="D8:E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C21" sqref="C21"/>
    </sheetView>
  </sheetViews>
  <sheetFormatPr baseColWidth="10" defaultColWidth="10.85546875" defaultRowHeight="12.75" x14ac:dyDescent="0.2"/>
  <cols>
    <col min="1" max="1" width="46.7109375" style="312" customWidth="1"/>
    <col min="2" max="2" width="11.42578125" style="312" customWidth="1"/>
    <col min="3" max="5" width="10.85546875" style="312"/>
    <col min="6" max="6" width="14.42578125" style="312" bestFit="1" customWidth="1"/>
    <col min="7" max="7" width="5.7109375" style="312" customWidth="1"/>
    <col min="8" max="16384" width="10.85546875" style="312"/>
  </cols>
  <sheetData>
    <row r="1" spans="1:13" ht="12.95" x14ac:dyDescent="0.3">
      <c r="A1" s="347" t="s">
        <v>420</v>
      </c>
      <c r="B1" s="310"/>
      <c r="C1" s="310"/>
      <c r="D1" s="310"/>
      <c r="E1" s="310"/>
      <c r="F1" s="310"/>
    </row>
    <row r="2" spans="1:13" ht="12.95" x14ac:dyDescent="0.3">
      <c r="A2" s="363" t="s">
        <v>417</v>
      </c>
      <c r="B2" s="310"/>
      <c r="C2" s="310"/>
      <c r="D2" s="310"/>
      <c r="E2" s="310"/>
      <c r="F2" s="310"/>
    </row>
    <row r="3" spans="1:13" ht="12.95" x14ac:dyDescent="0.3">
      <c r="A3" s="364" t="s">
        <v>152</v>
      </c>
      <c r="B3" s="310"/>
      <c r="C3" s="310"/>
      <c r="D3" s="310"/>
      <c r="E3" s="310"/>
      <c r="F3" s="310"/>
    </row>
    <row r="4" spans="1:13" ht="12.95" x14ac:dyDescent="0.3">
      <c r="A4" s="349"/>
      <c r="B4" s="310"/>
      <c r="C4" s="310"/>
      <c r="D4" s="310"/>
      <c r="E4" s="310"/>
      <c r="F4" s="310"/>
    </row>
    <row r="5" spans="1:13" x14ac:dyDescent="0.2">
      <c r="A5" s="887"/>
      <c r="B5" s="889">
        <v>2018</v>
      </c>
      <c r="C5" s="341" t="s">
        <v>24</v>
      </c>
      <c r="D5" s="340" t="s">
        <v>22</v>
      </c>
      <c r="E5" s="341" t="s">
        <v>418</v>
      </c>
      <c r="F5" s="340" t="s">
        <v>410</v>
      </c>
    </row>
    <row r="6" spans="1:13" ht="15" customHeight="1" x14ac:dyDescent="0.2">
      <c r="A6" s="888"/>
      <c r="B6" s="890"/>
      <c r="C6" s="343">
        <v>2019</v>
      </c>
      <c r="D6" s="342">
        <v>2019</v>
      </c>
      <c r="E6" s="343" t="s">
        <v>412</v>
      </c>
      <c r="F6" s="342" t="s">
        <v>149</v>
      </c>
    </row>
    <row r="7" spans="1:13" ht="12.95" x14ac:dyDescent="0.3">
      <c r="A7" s="370" t="s">
        <v>11</v>
      </c>
      <c r="B7" s="329">
        <v>46203217.016955182</v>
      </c>
      <c r="C7" s="365">
        <v>47742423.789598003</v>
      </c>
      <c r="D7" s="329">
        <v>48152605.57554999</v>
      </c>
      <c r="E7" s="366">
        <v>4.2191619641538125</v>
      </c>
      <c r="F7" s="329">
        <v>410181.78595198691</v>
      </c>
      <c r="I7" s="313"/>
      <c r="J7" s="313"/>
      <c r="K7" s="313"/>
      <c r="L7" s="313"/>
      <c r="M7" s="313"/>
    </row>
    <row r="8" spans="1:13" ht="12.95" x14ac:dyDescent="0.3">
      <c r="A8" s="370" t="s">
        <v>12</v>
      </c>
      <c r="B8" s="329">
        <v>39040729.105451763</v>
      </c>
      <c r="C8" s="365">
        <v>40390115.043598004</v>
      </c>
      <c r="D8" s="329">
        <v>40692568.615139998</v>
      </c>
      <c r="E8" s="366">
        <v>4.2310672662554509</v>
      </c>
      <c r="F8" s="329">
        <v>302453.57154199481</v>
      </c>
      <c r="I8" s="313"/>
      <c r="J8" s="313"/>
      <c r="K8" s="313"/>
      <c r="L8" s="313"/>
      <c r="M8" s="313"/>
    </row>
    <row r="9" spans="1:13" ht="12.95" x14ac:dyDescent="0.3">
      <c r="A9" s="371" t="s">
        <v>13</v>
      </c>
      <c r="B9" s="328">
        <v>9453209.5863672458</v>
      </c>
      <c r="C9" s="367">
        <v>9041472.2659999989</v>
      </c>
      <c r="D9" s="328">
        <v>9802984.6588899996</v>
      </c>
      <c r="E9" s="368">
        <v>3.7000668326149793</v>
      </c>
      <c r="F9" s="328">
        <v>761512.39289000072</v>
      </c>
      <c r="I9" s="313"/>
      <c r="J9" s="313"/>
      <c r="K9" s="313"/>
      <c r="L9" s="313"/>
      <c r="M9" s="313"/>
    </row>
    <row r="10" spans="1:13" x14ac:dyDescent="0.2">
      <c r="A10" s="371" t="s">
        <v>14</v>
      </c>
      <c r="B10" s="328">
        <v>3760065.2182281902</v>
      </c>
      <c r="C10" s="367">
        <v>3332471.5069999998</v>
      </c>
      <c r="D10" s="328">
        <v>3865910.1884099999</v>
      </c>
      <c r="E10" s="368">
        <v>2.8149769761622991</v>
      </c>
      <c r="F10" s="328">
        <v>533438.68141000019</v>
      </c>
      <c r="I10" s="313"/>
      <c r="J10" s="313"/>
      <c r="K10" s="313"/>
      <c r="L10" s="313"/>
      <c r="M10" s="313"/>
    </row>
    <row r="11" spans="1:13" ht="12.95" x14ac:dyDescent="0.3">
      <c r="A11" s="371" t="s">
        <v>15</v>
      </c>
      <c r="B11" s="328">
        <v>1649656.1803340225</v>
      </c>
      <c r="C11" s="367">
        <v>1821228.1060000001</v>
      </c>
      <c r="D11" s="328">
        <v>1810429.5034119999</v>
      </c>
      <c r="E11" s="368">
        <v>9.7458685630737989</v>
      </c>
      <c r="F11" s="328">
        <v>-10798.602588000242</v>
      </c>
      <c r="I11" s="313"/>
      <c r="J11" s="313"/>
      <c r="K11" s="313"/>
      <c r="L11" s="313"/>
      <c r="M11" s="313"/>
    </row>
    <row r="12" spans="1:13" ht="12.95" x14ac:dyDescent="0.3">
      <c r="A12" s="371" t="s">
        <v>16</v>
      </c>
      <c r="B12" s="328">
        <v>16330580.642206285</v>
      </c>
      <c r="C12" s="367">
        <v>18736384.019000001</v>
      </c>
      <c r="D12" s="328">
        <v>17287147.159340002</v>
      </c>
      <c r="E12" s="368">
        <v>5.857516876414536</v>
      </c>
      <c r="F12" s="328">
        <v>-1449236.8596599996</v>
      </c>
      <c r="I12" s="313"/>
      <c r="J12" s="313"/>
      <c r="K12" s="313"/>
      <c r="L12" s="313"/>
      <c r="M12" s="313"/>
    </row>
    <row r="13" spans="1:13" ht="14.45" x14ac:dyDescent="0.3">
      <c r="A13" s="371" t="s">
        <v>419</v>
      </c>
      <c r="B13" s="328">
        <v>7740545.7370536467</v>
      </c>
      <c r="C13" s="367">
        <v>7452587.3755980004</v>
      </c>
      <c r="D13" s="328">
        <v>7825693.2272180002</v>
      </c>
      <c r="E13" s="368">
        <v>1.1000192112651206</v>
      </c>
      <c r="F13" s="328">
        <v>373105.85161999986</v>
      </c>
      <c r="I13" s="313"/>
      <c r="J13" s="313"/>
      <c r="K13" s="313"/>
      <c r="L13" s="313"/>
      <c r="M13" s="313"/>
    </row>
    <row r="14" spans="1:13" ht="12.95" x14ac:dyDescent="0.3">
      <c r="A14" s="371" t="s">
        <v>18</v>
      </c>
      <c r="B14" s="328">
        <v>106671.74126237132</v>
      </c>
      <c r="C14" s="367">
        <v>5971.77</v>
      </c>
      <c r="D14" s="328">
        <v>100403.87786999998</v>
      </c>
      <c r="E14" s="368">
        <v>-5.8758423910553859</v>
      </c>
      <c r="F14" s="328">
        <v>94432.107869999978</v>
      </c>
      <c r="I14" s="313"/>
      <c r="J14" s="313"/>
      <c r="K14" s="313"/>
      <c r="L14" s="313"/>
      <c r="M14" s="313"/>
    </row>
    <row r="15" spans="1:13" ht="12.95" x14ac:dyDescent="0.3">
      <c r="A15" s="370" t="s">
        <v>19</v>
      </c>
      <c r="B15" s="329">
        <v>7162487.9115034183</v>
      </c>
      <c r="C15" s="365">
        <v>7352308.7459999993</v>
      </c>
      <c r="D15" s="329">
        <v>7460036.9604100008</v>
      </c>
      <c r="E15" s="366">
        <v>4.1542694742800137</v>
      </c>
      <c r="F15" s="329">
        <v>107728.21441000141</v>
      </c>
      <c r="I15" s="313"/>
      <c r="J15" s="313"/>
      <c r="K15" s="313"/>
      <c r="L15" s="313"/>
      <c r="M15" s="313"/>
    </row>
    <row r="16" spans="1:13" x14ac:dyDescent="0.2">
      <c r="A16" s="371" t="s">
        <v>20</v>
      </c>
      <c r="B16" s="328">
        <v>3970110.584229412</v>
      </c>
      <c r="C16" s="367">
        <v>4010858.4849999999</v>
      </c>
      <c r="D16" s="328">
        <v>4031142.3324100003</v>
      </c>
      <c r="E16" s="368">
        <v>1.5372808108425744</v>
      </c>
      <c r="F16" s="328">
        <v>20283.847410000395</v>
      </c>
      <c r="I16" s="313"/>
      <c r="J16" s="313"/>
      <c r="K16" s="313"/>
      <c r="L16" s="313"/>
      <c r="M16" s="313"/>
    </row>
    <row r="17" spans="1:13" ht="12.95" x14ac:dyDescent="0.3">
      <c r="A17" s="372" t="s">
        <v>21</v>
      </c>
      <c r="B17" s="330">
        <v>3192377.3272740063</v>
      </c>
      <c r="C17" s="373">
        <v>3341450.2609999999</v>
      </c>
      <c r="D17" s="330">
        <v>3428894.628</v>
      </c>
      <c r="E17" s="374">
        <v>7.4088140742422013</v>
      </c>
      <c r="F17" s="330">
        <v>87444.367000000086</v>
      </c>
      <c r="I17" s="313"/>
      <c r="J17" s="313"/>
      <c r="K17" s="313"/>
      <c r="L17" s="313"/>
      <c r="M17" s="313"/>
    </row>
    <row r="18" spans="1:13" ht="30.6" customHeight="1" x14ac:dyDescent="0.2">
      <c r="A18" s="875" t="s">
        <v>163</v>
      </c>
      <c r="B18" s="875"/>
      <c r="C18" s="875"/>
      <c r="D18" s="875"/>
      <c r="E18" s="875"/>
      <c r="F18" s="875"/>
    </row>
    <row r="19" spans="1:13" ht="12.95" x14ac:dyDescent="0.3">
      <c r="A19" s="311" t="s">
        <v>5</v>
      </c>
      <c r="B19" s="310"/>
      <c r="C19" s="310"/>
      <c r="D19" s="310"/>
      <c r="E19" s="310"/>
      <c r="F19" s="310"/>
    </row>
    <row r="21" spans="1:13" ht="12.95" x14ac:dyDescent="0.3">
      <c r="A21" s="350"/>
    </row>
    <row r="22" spans="1:13" ht="12.95" x14ac:dyDescent="0.3">
      <c r="B22" s="316"/>
      <c r="C22" s="316"/>
      <c r="D22" s="316"/>
      <c r="E22" s="316"/>
      <c r="F22" s="316"/>
    </row>
    <row r="23" spans="1:13" ht="12.95" x14ac:dyDescent="0.3">
      <c r="B23" s="316"/>
      <c r="C23" s="316"/>
      <c r="D23" s="316"/>
      <c r="E23" s="316"/>
      <c r="F23" s="316"/>
    </row>
    <row r="24" spans="1:13" ht="12.95" x14ac:dyDescent="0.3">
      <c r="B24" s="316"/>
      <c r="C24" s="316"/>
      <c r="D24" s="316"/>
      <c r="E24" s="316"/>
      <c r="F24" s="316"/>
    </row>
    <row r="25" spans="1:13" ht="12.95" x14ac:dyDescent="0.3">
      <c r="B25" s="316"/>
      <c r="C25" s="316"/>
      <c r="D25" s="316"/>
      <c r="E25" s="316"/>
      <c r="F25" s="316"/>
    </row>
    <row r="26" spans="1:13" ht="12.95" x14ac:dyDescent="0.3">
      <c r="B26" s="316"/>
      <c r="C26" s="316"/>
      <c r="D26" s="316"/>
      <c r="E26" s="316"/>
      <c r="F26" s="316"/>
    </row>
    <row r="27" spans="1:13" ht="12.95" x14ac:dyDescent="0.3">
      <c r="B27" s="316"/>
      <c r="C27" s="316"/>
      <c r="D27" s="316"/>
      <c r="E27" s="316"/>
      <c r="F27" s="316"/>
    </row>
    <row r="28" spans="1:13" ht="12.95" x14ac:dyDescent="0.3">
      <c r="B28" s="316"/>
      <c r="C28" s="316"/>
      <c r="D28" s="316"/>
      <c r="E28" s="316"/>
      <c r="F28" s="316"/>
    </row>
    <row r="29" spans="1:13" ht="12.95" x14ac:dyDescent="0.3">
      <c r="B29" s="316"/>
      <c r="C29" s="316"/>
      <c r="D29" s="316"/>
      <c r="E29" s="316"/>
      <c r="F29" s="316"/>
    </row>
    <row r="30" spans="1:13" ht="12.95" x14ac:dyDescent="0.3">
      <c r="B30" s="316"/>
      <c r="C30" s="316"/>
      <c r="D30" s="316"/>
      <c r="E30" s="316"/>
      <c r="F30" s="316"/>
    </row>
    <row r="31" spans="1:13" ht="12.95" x14ac:dyDescent="0.3">
      <c r="B31" s="316"/>
      <c r="C31" s="316"/>
      <c r="D31" s="316"/>
      <c r="E31" s="316"/>
      <c r="F31" s="316"/>
    </row>
    <row r="32" spans="1:13" ht="12.95" x14ac:dyDescent="0.3">
      <c r="B32" s="316"/>
      <c r="C32" s="316"/>
      <c r="D32" s="316"/>
      <c r="E32" s="316"/>
      <c r="F32" s="316"/>
    </row>
    <row r="33" spans="2:6" ht="12.95" x14ac:dyDescent="0.3">
      <c r="B33" s="314"/>
      <c r="C33" s="314"/>
      <c r="D33" s="314"/>
      <c r="E33" s="314"/>
      <c r="F33" s="314"/>
    </row>
    <row r="34" spans="2:6" ht="12.95" x14ac:dyDescent="0.3">
      <c r="B34" s="314"/>
      <c r="C34" s="314"/>
      <c r="D34" s="314"/>
      <c r="E34" s="314"/>
      <c r="F34" s="314"/>
    </row>
    <row r="35" spans="2:6" ht="12.95" x14ac:dyDescent="0.3">
      <c r="B35" s="314"/>
      <c r="C35" s="314"/>
      <c r="D35" s="314"/>
      <c r="E35" s="314"/>
      <c r="F35" s="314"/>
    </row>
  </sheetData>
  <mergeCells count="3">
    <mergeCell ref="A5:A6"/>
    <mergeCell ref="A18:F18"/>
    <mergeCell ref="B5:B6"/>
  </mergeCells>
  <pageMargins left="0.70000000000000007" right="0.70000000000000007" top="0.75" bottom="0.75" header="0.30000000000000004" footer="0.30000000000000004"/>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H12" sqref="H12"/>
    </sheetView>
  </sheetViews>
  <sheetFormatPr baseColWidth="10" defaultColWidth="10.85546875" defaultRowHeight="12.75" x14ac:dyDescent="0.2"/>
  <cols>
    <col min="1" max="1" width="29.5703125" style="19" customWidth="1"/>
    <col min="2" max="16384" width="10.85546875" style="19"/>
  </cols>
  <sheetData>
    <row r="1" spans="1:3" ht="12.95" x14ac:dyDescent="0.3">
      <c r="A1" s="65" t="s">
        <v>771</v>
      </c>
    </row>
    <row r="2" spans="1:3" x14ac:dyDescent="0.2">
      <c r="A2" s="65" t="s">
        <v>772</v>
      </c>
    </row>
    <row r="3" spans="1:3" x14ac:dyDescent="0.2">
      <c r="A3" s="783" t="s">
        <v>979</v>
      </c>
    </row>
    <row r="5" spans="1:3" ht="12.95" x14ac:dyDescent="0.3">
      <c r="A5" s="447"/>
      <c r="B5" s="455" t="s">
        <v>528</v>
      </c>
      <c r="C5" s="611" t="s">
        <v>773</v>
      </c>
    </row>
    <row r="6" spans="1:3" x14ac:dyDescent="0.2">
      <c r="A6" s="442" t="s">
        <v>486</v>
      </c>
      <c r="B6" s="825">
        <v>1.3</v>
      </c>
      <c r="C6" s="821">
        <v>-2</v>
      </c>
    </row>
    <row r="7" spans="1:3" x14ac:dyDescent="0.2">
      <c r="A7" s="88" t="s">
        <v>529</v>
      </c>
      <c r="B7" s="826"/>
      <c r="C7" s="822"/>
    </row>
    <row r="8" spans="1:3" ht="15" x14ac:dyDescent="0.2">
      <c r="A8" s="442" t="s">
        <v>1117</v>
      </c>
      <c r="B8" s="826">
        <v>-1.1000000000000001</v>
      </c>
      <c r="C8" s="822">
        <v>-3.3</v>
      </c>
    </row>
    <row r="9" spans="1:3" x14ac:dyDescent="0.2">
      <c r="A9" s="88" t="s">
        <v>529</v>
      </c>
      <c r="B9" s="826"/>
      <c r="C9" s="822"/>
    </row>
    <row r="10" spans="1:3" x14ac:dyDescent="0.2">
      <c r="A10" s="442" t="s">
        <v>531</v>
      </c>
      <c r="B10" s="826">
        <v>3.1</v>
      </c>
      <c r="C10" s="822">
        <v>3.3</v>
      </c>
    </row>
    <row r="11" spans="1:3" x14ac:dyDescent="0.2">
      <c r="A11" s="88" t="s">
        <v>532</v>
      </c>
      <c r="B11" s="826"/>
      <c r="C11" s="822"/>
    </row>
    <row r="12" spans="1:3" x14ac:dyDescent="0.2">
      <c r="A12" s="442" t="s">
        <v>533</v>
      </c>
      <c r="B12" s="826">
        <v>750</v>
      </c>
      <c r="C12" s="823">
        <v>810</v>
      </c>
    </row>
    <row r="13" spans="1:3" x14ac:dyDescent="0.2">
      <c r="A13" s="88" t="s">
        <v>534</v>
      </c>
      <c r="B13" s="826"/>
      <c r="C13" s="823"/>
    </row>
    <row r="14" spans="1:3" x14ac:dyDescent="0.2">
      <c r="A14" s="442" t="s">
        <v>774</v>
      </c>
      <c r="B14" s="826">
        <v>280</v>
      </c>
      <c r="C14" s="823">
        <v>236</v>
      </c>
    </row>
    <row r="15" spans="1:3" x14ac:dyDescent="0.2">
      <c r="A15" s="434" t="s">
        <v>535</v>
      </c>
      <c r="B15" s="827"/>
      <c r="C15" s="824"/>
    </row>
    <row r="16" spans="1:3" x14ac:dyDescent="0.2">
      <c r="A16" s="700" t="s">
        <v>1116</v>
      </c>
      <c r="B16" s="769"/>
      <c r="C16" s="784"/>
    </row>
    <row r="17" spans="1:1" ht="12.95" x14ac:dyDescent="0.3">
      <c r="A17" s="19" t="s">
        <v>775</v>
      </c>
    </row>
  </sheetData>
  <mergeCells count="10">
    <mergeCell ref="B6:B7"/>
    <mergeCell ref="B8:B9"/>
    <mergeCell ref="B10:B11"/>
    <mergeCell ref="B12:B13"/>
    <mergeCell ref="B14:B15"/>
    <mergeCell ref="C6:C7"/>
    <mergeCell ref="C8:C9"/>
    <mergeCell ref="C10:C11"/>
    <mergeCell ref="C12:C13"/>
    <mergeCell ref="C14:C1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E14" sqref="E14"/>
    </sheetView>
  </sheetViews>
  <sheetFormatPr baseColWidth="10" defaultColWidth="10.85546875" defaultRowHeight="12.75" x14ac:dyDescent="0.2"/>
  <cols>
    <col min="1" max="1" width="47.28515625" style="312" customWidth="1"/>
    <col min="2" max="2" width="11.42578125" style="312" customWidth="1"/>
    <col min="3" max="4" width="10.85546875" style="312"/>
    <col min="5" max="5" width="12" style="312" customWidth="1"/>
    <col min="6" max="6" width="14.42578125" style="312" bestFit="1" customWidth="1"/>
    <col min="7" max="16384" width="10.85546875" style="312"/>
  </cols>
  <sheetData>
    <row r="1" spans="1:15" ht="12.95" x14ac:dyDescent="0.3">
      <c r="A1" s="347" t="s">
        <v>421</v>
      </c>
      <c r="B1" s="310"/>
      <c r="C1" s="310"/>
      <c r="D1" s="310"/>
      <c r="E1" s="310"/>
      <c r="F1" s="310"/>
    </row>
    <row r="2" spans="1:15" ht="12.95" x14ac:dyDescent="0.3">
      <c r="A2" s="363" t="s">
        <v>422</v>
      </c>
      <c r="B2" s="310"/>
      <c r="C2" s="310"/>
      <c r="D2" s="310"/>
      <c r="E2" s="310"/>
      <c r="F2" s="310"/>
    </row>
    <row r="3" spans="1:15" ht="12.95" x14ac:dyDescent="0.3">
      <c r="A3" s="364" t="s">
        <v>162</v>
      </c>
      <c r="B3" s="310"/>
      <c r="C3" s="310"/>
      <c r="D3" s="310"/>
      <c r="E3" s="310"/>
      <c r="F3" s="310"/>
    </row>
    <row r="4" spans="1:15" ht="12.95" x14ac:dyDescent="0.3">
      <c r="A4" s="348"/>
      <c r="B4" s="310"/>
      <c r="C4" s="310"/>
      <c r="D4" s="310"/>
      <c r="E4" s="310"/>
      <c r="F4" s="310"/>
    </row>
    <row r="5" spans="1:15" x14ac:dyDescent="0.2">
      <c r="A5" s="887"/>
      <c r="B5" s="889">
        <v>2018</v>
      </c>
      <c r="C5" s="341" t="s">
        <v>24</v>
      </c>
      <c r="D5" s="340" t="s">
        <v>22</v>
      </c>
      <c r="E5" s="341" t="s">
        <v>423</v>
      </c>
      <c r="F5" s="340" t="s">
        <v>424</v>
      </c>
    </row>
    <row r="6" spans="1:15" x14ac:dyDescent="0.2">
      <c r="A6" s="888"/>
      <c r="B6" s="890"/>
      <c r="C6" s="343">
        <v>2019</v>
      </c>
      <c r="D6" s="342">
        <v>2019</v>
      </c>
      <c r="E6" s="343" t="s">
        <v>412</v>
      </c>
      <c r="F6" s="342" t="s">
        <v>149</v>
      </c>
    </row>
    <row r="7" spans="1:15" ht="12.95" x14ac:dyDescent="0.3">
      <c r="A7" s="370" t="s">
        <v>11</v>
      </c>
      <c r="B7" s="329">
        <v>45607676.488920636</v>
      </c>
      <c r="C7" s="365">
        <v>47742423.789597996</v>
      </c>
      <c r="D7" s="329">
        <v>47900125.402637996</v>
      </c>
      <c r="E7" s="375">
        <v>5.0264540757174103</v>
      </c>
      <c r="F7" s="329">
        <v>157701.6130400002</v>
      </c>
      <c r="I7" s="313"/>
      <c r="J7" s="313"/>
      <c r="K7" s="313"/>
      <c r="L7" s="313"/>
      <c r="M7" s="313"/>
      <c r="O7" s="351"/>
    </row>
    <row r="8" spans="1:15" ht="12.95" x14ac:dyDescent="0.3">
      <c r="A8" s="370" t="s">
        <v>12</v>
      </c>
      <c r="B8" s="329">
        <v>38968644.251942873</v>
      </c>
      <c r="C8" s="365">
        <v>40390115.043598004</v>
      </c>
      <c r="D8" s="329">
        <v>40638230.620627999</v>
      </c>
      <c r="E8" s="375">
        <v>4.2844353472776646</v>
      </c>
      <c r="F8" s="329">
        <v>248115.57702999562</v>
      </c>
      <c r="I8" s="313"/>
      <c r="J8" s="313"/>
      <c r="K8" s="313"/>
      <c r="L8" s="313"/>
      <c r="M8" s="313"/>
      <c r="O8" s="351"/>
    </row>
    <row r="9" spans="1:15" ht="12.95" x14ac:dyDescent="0.3">
      <c r="A9" s="371" t="s">
        <v>13</v>
      </c>
      <c r="B9" s="328">
        <v>9453209.5863672458</v>
      </c>
      <c r="C9" s="367">
        <v>9041472.2659999989</v>
      </c>
      <c r="D9" s="328">
        <v>9802984.6588900015</v>
      </c>
      <c r="E9" s="376">
        <v>3.7000668326149935</v>
      </c>
      <c r="F9" s="328">
        <v>761512.39289000258</v>
      </c>
      <c r="I9" s="313"/>
      <c r="J9" s="313"/>
      <c r="K9" s="313"/>
      <c r="L9" s="313"/>
      <c r="M9" s="313"/>
      <c r="O9" s="351"/>
    </row>
    <row r="10" spans="1:15" x14ac:dyDescent="0.2">
      <c r="A10" s="371" t="s">
        <v>14</v>
      </c>
      <c r="B10" s="328">
        <v>3760065.2182281902</v>
      </c>
      <c r="C10" s="367">
        <v>3332471.5069999998</v>
      </c>
      <c r="D10" s="328">
        <v>3865910.1884099995</v>
      </c>
      <c r="E10" s="376">
        <v>2.8149769761622707</v>
      </c>
      <c r="F10" s="328">
        <v>533438.68140999973</v>
      </c>
      <c r="I10" s="313"/>
      <c r="J10" s="313"/>
      <c r="K10" s="313"/>
      <c r="L10" s="313"/>
      <c r="M10" s="313"/>
      <c r="O10" s="351"/>
    </row>
    <row r="11" spans="1:15" ht="12.95" x14ac:dyDescent="0.3">
      <c r="A11" s="371" t="s">
        <v>15</v>
      </c>
      <c r="B11" s="328">
        <v>1577571.3268251375</v>
      </c>
      <c r="C11" s="367">
        <v>1821228.1060000001</v>
      </c>
      <c r="D11" s="328">
        <v>1756091.5088999998</v>
      </c>
      <c r="E11" s="376">
        <v>11.316140135110984</v>
      </c>
      <c r="F11" s="328">
        <v>-65136.597100000363</v>
      </c>
      <c r="I11" s="313"/>
      <c r="J11" s="313"/>
      <c r="K11" s="313"/>
      <c r="L11" s="313"/>
      <c r="M11" s="313"/>
      <c r="O11" s="351"/>
    </row>
    <row r="12" spans="1:15" ht="12.95" x14ac:dyDescent="0.3">
      <c r="A12" s="371" t="s">
        <v>16</v>
      </c>
      <c r="B12" s="328">
        <v>16330580.642206285</v>
      </c>
      <c r="C12" s="367">
        <v>18736384.019000001</v>
      </c>
      <c r="D12" s="328">
        <v>17287147.159339998</v>
      </c>
      <c r="E12" s="376">
        <v>5.8575168764144934</v>
      </c>
      <c r="F12" s="328">
        <v>-1449236.8596600033</v>
      </c>
      <c r="I12" s="313"/>
      <c r="J12" s="313"/>
      <c r="K12" s="313"/>
      <c r="L12" s="313"/>
      <c r="M12" s="313"/>
      <c r="O12" s="351"/>
    </row>
    <row r="13" spans="1:15" ht="14.45" x14ac:dyDescent="0.3">
      <c r="A13" s="371" t="s">
        <v>419</v>
      </c>
      <c r="B13" s="328">
        <v>7740545.7370536467</v>
      </c>
      <c r="C13" s="367">
        <v>7452587.3755980004</v>
      </c>
      <c r="D13" s="328">
        <v>7825693.2272180002</v>
      </c>
      <c r="E13" s="376">
        <v>1.1000192112651206</v>
      </c>
      <c r="F13" s="328">
        <v>373105.85161999986</v>
      </c>
      <c r="I13" s="313"/>
      <c r="J13" s="313"/>
      <c r="K13" s="313"/>
      <c r="L13" s="313"/>
      <c r="M13" s="313"/>
      <c r="O13" s="351"/>
    </row>
    <row r="14" spans="1:15" ht="12.95" x14ac:dyDescent="0.3">
      <c r="A14" s="371" t="s">
        <v>18</v>
      </c>
      <c r="B14" s="328">
        <v>106671.74126237132</v>
      </c>
      <c r="C14" s="367">
        <v>5971.77</v>
      </c>
      <c r="D14" s="328">
        <v>100403.87786999997</v>
      </c>
      <c r="E14" s="376">
        <v>-5.8758423910554001</v>
      </c>
      <c r="F14" s="328">
        <v>94432.107869999963</v>
      </c>
      <c r="I14" s="313"/>
      <c r="J14" s="313"/>
      <c r="K14" s="313"/>
      <c r="L14" s="313"/>
      <c r="M14" s="313"/>
      <c r="O14" s="351"/>
    </row>
    <row r="15" spans="1:15" ht="12.95" x14ac:dyDescent="0.3">
      <c r="A15" s="370" t="s">
        <v>19</v>
      </c>
      <c r="B15" s="329">
        <v>6639032.2369777616</v>
      </c>
      <c r="C15" s="365">
        <v>7352308.7459999993</v>
      </c>
      <c r="D15" s="329">
        <v>7261894.7820099993</v>
      </c>
      <c r="E15" s="375">
        <v>9.3818273928999503</v>
      </c>
      <c r="F15" s="329">
        <v>-90413.963990000077</v>
      </c>
      <c r="I15" s="313"/>
      <c r="J15" s="313"/>
      <c r="K15" s="313"/>
      <c r="L15" s="313"/>
      <c r="M15" s="313"/>
      <c r="O15" s="351"/>
    </row>
    <row r="16" spans="1:15" x14ac:dyDescent="0.2">
      <c r="A16" s="371" t="s">
        <v>20</v>
      </c>
      <c r="B16" s="328">
        <v>3446654.9097037548</v>
      </c>
      <c r="C16" s="367">
        <v>4010858.4849999999</v>
      </c>
      <c r="D16" s="328">
        <v>3833000.1540099988</v>
      </c>
      <c r="E16" s="376">
        <v>11.209281301081901</v>
      </c>
      <c r="F16" s="328">
        <v>-177858.33099000109</v>
      </c>
      <c r="I16" s="313"/>
      <c r="J16" s="313"/>
      <c r="K16" s="313"/>
      <c r="L16" s="313"/>
      <c r="M16" s="313"/>
      <c r="O16" s="351"/>
    </row>
    <row r="17" spans="1:15" ht="12.95" x14ac:dyDescent="0.3">
      <c r="A17" s="372" t="s">
        <v>21</v>
      </c>
      <c r="B17" s="330">
        <v>3192377.3272740063</v>
      </c>
      <c r="C17" s="373">
        <v>3341450.2609999999</v>
      </c>
      <c r="D17" s="330">
        <v>3428894.6280000005</v>
      </c>
      <c r="E17" s="377">
        <v>7.4088140742422297</v>
      </c>
      <c r="F17" s="330">
        <v>87444.367000000551</v>
      </c>
      <c r="I17" s="313"/>
      <c r="J17" s="313"/>
      <c r="K17" s="313"/>
      <c r="L17" s="313"/>
      <c r="M17" s="313"/>
      <c r="O17" s="351"/>
    </row>
    <row r="18" spans="1:15" ht="26.45" customHeight="1" x14ac:dyDescent="0.2">
      <c r="A18" s="875" t="s">
        <v>163</v>
      </c>
      <c r="B18" s="875"/>
      <c r="C18" s="875"/>
      <c r="D18" s="875"/>
      <c r="E18" s="875"/>
      <c r="F18" s="875"/>
    </row>
    <row r="19" spans="1:15" ht="12.95" x14ac:dyDescent="0.3">
      <c r="A19" s="891" t="s">
        <v>5</v>
      </c>
      <c r="B19" s="891"/>
      <c r="C19" s="891"/>
      <c r="D19" s="891"/>
      <c r="E19" s="891"/>
      <c r="F19" s="891"/>
    </row>
    <row r="21" spans="1:15" ht="12.95" x14ac:dyDescent="0.3">
      <c r="A21" s="350"/>
      <c r="B21" s="352"/>
      <c r="C21" s="352"/>
      <c r="D21" s="352"/>
      <c r="E21" s="352"/>
      <c r="F21" s="352"/>
    </row>
    <row r="22" spans="1:15" ht="12.95" x14ac:dyDescent="0.3">
      <c r="B22" s="352"/>
      <c r="C22" s="352"/>
      <c r="D22" s="352"/>
      <c r="E22" s="352"/>
      <c r="F22" s="352"/>
    </row>
    <row r="23" spans="1:15" ht="12.95" x14ac:dyDescent="0.3">
      <c r="B23" s="352"/>
      <c r="C23" s="352"/>
      <c r="D23" s="352"/>
      <c r="E23" s="352"/>
      <c r="F23" s="352"/>
    </row>
    <row r="24" spans="1:15" ht="12.95" x14ac:dyDescent="0.3">
      <c r="B24" s="352"/>
      <c r="C24" s="352"/>
      <c r="D24" s="352"/>
      <c r="E24" s="352"/>
      <c r="F24" s="352"/>
    </row>
    <row r="25" spans="1:15" ht="12.95" x14ac:dyDescent="0.3">
      <c r="B25" s="352"/>
      <c r="C25" s="352"/>
      <c r="D25" s="352"/>
      <c r="E25" s="352"/>
      <c r="F25" s="352"/>
    </row>
    <row r="26" spans="1:15" ht="12.95" x14ac:dyDescent="0.3">
      <c r="B26" s="352"/>
      <c r="C26" s="352"/>
      <c r="D26" s="352"/>
      <c r="E26" s="352"/>
      <c r="F26" s="352"/>
    </row>
    <row r="27" spans="1:15" ht="12.95" x14ac:dyDescent="0.3">
      <c r="B27" s="352"/>
      <c r="C27" s="352"/>
      <c r="D27" s="352"/>
      <c r="E27" s="352"/>
      <c r="F27" s="352"/>
    </row>
    <row r="28" spans="1:15" ht="12.95" x14ac:dyDescent="0.3">
      <c r="B28" s="352"/>
      <c r="C28" s="352"/>
      <c r="D28" s="352"/>
      <c r="E28" s="352"/>
      <c r="F28" s="352"/>
    </row>
    <row r="29" spans="1:15" ht="12.95" x14ac:dyDescent="0.3">
      <c r="B29" s="352"/>
      <c r="C29" s="352"/>
      <c r="D29" s="352"/>
      <c r="E29" s="352"/>
      <c r="F29" s="352"/>
    </row>
    <row r="30" spans="1:15" ht="12.95" x14ac:dyDescent="0.3">
      <c r="B30" s="352"/>
      <c r="C30" s="352"/>
      <c r="D30" s="352"/>
      <c r="E30" s="352"/>
      <c r="F30" s="352"/>
    </row>
    <row r="31" spans="1:15" ht="12.95" x14ac:dyDescent="0.3">
      <c r="B31" s="352"/>
      <c r="C31" s="352"/>
      <c r="D31" s="352"/>
      <c r="E31" s="352"/>
      <c r="F31" s="352"/>
    </row>
    <row r="32" spans="1:15" ht="12.95" x14ac:dyDescent="0.3">
      <c r="B32" s="314"/>
      <c r="C32" s="314"/>
      <c r="D32" s="314"/>
      <c r="E32" s="314"/>
      <c r="F32" s="314"/>
    </row>
    <row r="33" spans="2:6" ht="12.95" x14ac:dyDescent="0.3">
      <c r="B33" s="314"/>
      <c r="C33" s="314"/>
      <c r="D33" s="314"/>
      <c r="E33" s="314"/>
      <c r="F33" s="314"/>
    </row>
    <row r="34" spans="2:6" ht="12.95" x14ac:dyDescent="0.3">
      <c r="B34" s="314"/>
      <c r="C34" s="314"/>
      <c r="D34" s="314"/>
      <c r="E34" s="314"/>
      <c r="F34" s="314"/>
    </row>
  </sheetData>
  <mergeCells count="4">
    <mergeCell ref="A5:A6"/>
    <mergeCell ref="A18:F18"/>
    <mergeCell ref="A19:F19"/>
    <mergeCell ref="B5:B6"/>
  </mergeCells>
  <pageMargins left="0.70000000000000007" right="0.70000000000000007" top="0.75" bottom="0.75" header="0.30000000000000004" footer="0.3000000000000000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E19" sqref="E19"/>
    </sheetView>
  </sheetViews>
  <sheetFormatPr baseColWidth="10" defaultColWidth="10.85546875" defaultRowHeight="12.75" x14ac:dyDescent="0.2"/>
  <cols>
    <col min="1" max="1" width="28.85546875" style="19" customWidth="1"/>
    <col min="2" max="16384" width="10.85546875" style="19"/>
  </cols>
  <sheetData>
    <row r="1" spans="1:10" ht="12.95" x14ac:dyDescent="0.3">
      <c r="A1" s="1" t="s">
        <v>564</v>
      </c>
      <c r="B1" s="2"/>
      <c r="C1" s="2"/>
      <c r="D1" s="2"/>
      <c r="E1" s="2"/>
      <c r="F1" s="2"/>
      <c r="G1" s="2"/>
      <c r="H1" s="2"/>
      <c r="I1" s="2"/>
      <c r="J1" s="2"/>
    </row>
    <row r="2" spans="1:10" ht="12.95" x14ac:dyDescent="0.3">
      <c r="A2" s="1" t="s">
        <v>547</v>
      </c>
      <c r="B2" s="2"/>
      <c r="C2" s="2"/>
      <c r="D2" s="2"/>
      <c r="E2" s="2"/>
      <c r="F2" s="2"/>
      <c r="G2" s="2"/>
      <c r="H2" s="2"/>
      <c r="I2" s="2"/>
      <c r="J2" s="2"/>
    </row>
    <row r="3" spans="1:10" ht="14.45" x14ac:dyDescent="0.3">
      <c r="A3" s="1" t="s">
        <v>548</v>
      </c>
      <c r="B3" s="2"/>
      <c r="C3" s="2"/>
      <c r="D3" s="2"/>
      <c r="E3" s="2"/>
      <c r="F3" s="2"/>
      <c r="G3" s="2"/>
      <c r="H3" s="2"/>
      <c r="I3" s="2"/>
      <c r="J3" s="2"/>
    </row>
    <row r="4" spans="1:10" x14ac:dyDescent="0.2">
      <c r="A4" s="2" t="s">
        <v>549</v>
      </c>
      <c r="B4" s="2"/>
      <c r="C4" s="2"/>
      <c r="D4" s="2"/>
      <c r="E4" s="2"/>
      <c r="F4" s="2"/>
      <c r="G4" s="2"/>
      <c r="H4" s="2"/>
      <c r="I4" s="2"/>
      <c r="J4" s="2"/>
    </row>
    <row r="5" spans="1:10" ht="12.95" x14ac:dyDescent="0.3">
      <c r="A5" s="2"/>
      <c r="B5" s="2"/>
      <c r="C5" s="2"/>
      <c r="D5" s="2"/>
      <c r="E5" s="2"/>
      <c r="F5" s="2"/>
      <c r="G5" s="2"/>
      <c r="H5" s="2"/>
      <c r="I5" s="2"/>
      <c r="J5" s="2"/>
    </row>
    <row r="6" spans="1:10" ht="38.25" x14ac:dyDescent="0.2">
      <c r="A6" s="459" t="s">
        <v>545</v>
      </c>
      <c r="B6" s="460" t="s">
        <v>551</v>
      </c>
      <c r="C6" s="461" t="s">
        <v>552</v>
      </c>
      <c r="D6" s="460" t="s">
        <v>553</v>
      </c>
      <c r="E6" s="460" t="s">
        <v>556</v>
      </c>
      <c r="G6" s="178"/>
      <c r="H6" s="178"/>
      <c r="I6" s="178"/>
    </row>
    <row r="7" spans="1:10" ht="12.95" x14ac:dyDescent="0.3">
      <c r="A7" s="462" t="s">
        <v>319</v>
      </c>
      <c r="B7" s="463">
        <v>40110949</v>
      </c>
      <c r="C7" s="464">
        <v>40359465</v>
      </c>
      <c r="D7" s="465">
        <v>4.3</v>
      </c>
      <c r="E7" s="465">
        <v>100.6</v>
      </c>
      <c r="G7" s="2"/>
      <c r="H7" s="2"/>
      <c r="I7" s="2"/>
    </row>
    <row r="8" spans="1:10" ht="12.95" x14ac:dyDescent="0.3">
      <c r="A8" s="466" t="s">
        <v>267</v>
      </c>
      <c r="B8" s="467">
        <v>8076481</v>
      </c>
      <c r="C8" s="468">
        <v>9054046</v>
      </c>
      <c r="D8" s="469">
        <v>3.1</v>
      </c>
      <c r="E8" s="469">
        <v>112.1</v>
      </c>
      <c r="G8" s="2"/>
      <c r="H8" s="2"/>
      <c r="I8" s="2"/>
    </row>
    <row r="9" spans="1:10" ht="12.95" x14ac:dyDescent="0.3">
      <c r="A9" s="466" t="s">
        <v>546</v>
      </c>
      <c r="B9" s="467">
        <v>1950603</v>
      </c>
      <c r="C9" s="468">
        <v>2120354</v>
      </c>
      <c r="D9" s="469">
        <v>6.1</v>
      </c>
      <c r="E9" s="469">
        <v>108.7</v>
      </c>
      <c r="G9" s="2"/>
      <c r="H9" s="2"/>
      <c r="I9" s="2"/>
    </row>
    <row r="10" spans="1:10" x14ac:dyDescent="0.2">
      <c r="A10" s="204" t="s">
        <v>550</v>
      </c>
      <c r="B10" s="467">
        <v>7030064</v>
      </c>
      <c r="C10" s="468">
        <v>7487780</v>
      </c>
      <c r="D10" s="469">
        <v>4.8</v>
      </c>
      <c r="E10" s="469">
        <v>106.5</v>
      </c>
      <c r="G10" s="2"/>
      <c r="H10" s="2"/>
      <c r="I10" s="2"/>
    </row>
    <row r="11" spans="1:10" ht="12.95" x14ac:dyDescent="0.3">
      <c r="A11" s="466" t="s">
        <v>239</v>
      </c>
      <c r="B11" s="467">
        <v>1699377</v>
      </c>
      <c r="C11" s="468">
        <v>1714912</v>
      </c>
      <c r="D11" s="469">
        <v>0.6</v>
      </c>
      <c r="E11" s="469">
        <v>100.9</v>
      </c>
      <c r="G11" s="2"/>
      <c r="H11" s="2"/>
      <c r="I11" s="2"/>
    </row>
    <row r="12" spans="1:10" x14ac:dyDescent="0.2">
      <c r="A12" s="470" t="s">
        <v>276</v>
      </c>
      <c r="B12" s="471">
        <v>10502720</v>
      </c>
      <c r="C12" s="472">
        <v>10248404</v>
      </c>
      <c r="D12" s="473">
        <v>5.0999999999999996</v>
      </c>
      <c r="E12" s="473">
        <v>97.6</v>
      </c>
      <c r="G12" s="2"/>
      <c r="H12" s="2"/>
      <c r="I12" s="2"/>
    </row>
    <row r="13" spans="1:10" ht="18.600000000000001" customHeight="1" x14ac:dyDescent="0.2">
      <c r="A13" s="892" t="s">
        <v>554</v>
      </c>
      <c r="B13" s="892"/>
      <c r="C13" s="892"/>
      <c r="D13" s="892"/>
      <c r="E13" s="892"/>
      <c r="F13" s="2"/>
      <c r="G13" s="2"/>
      <c r="H13" s="2"/>
      <c r="I13" s="2"/>
      <c r="J13" s="2"/>
    </row>
    <row r="14" spans="1:10" x14ac:dyDescent="0.2">
      <c r="A14" s="893"/>
      <c r="B14" s="893"/>
      <c r="C14" s="893"/>
      <c r="D14" s="893"/>
      <c r="E14" s="893"/>
      <c r="F14" s="2"/>
      <c r="G14" s="2"/>
      <c r="H14" s="2"/>
      <c r="I14" s="2"/>
      <c r="J14" s="2"/>
    </row>
    <row r="15" spans="1:10" x14ac:dyDescent="0.2">
      <c r="A15" s="893"/>
      <c r="B15" s="893"/>
      <c r="C15" s="893"/>
      <c r="D15" s="893"/>
      <c r="E15" s="893"/>
      <c r="F15" s="17"/>
      <c r="G15" s="2"/>
      <c r="H15" s="2"/>
      <c r="I15" s="2"/>
      <c r="J15" s="2"/>
    </row>
    <row r="16" spans="1:10" ht="21.6" customHeight="1" x14ac:dyDescent="0.2">
      <c r="A16" s="893"/>
      <c r="B16" s="893"/>
      <c r="C16" s="893"/>
      <c r="D16" s="893"/>
      <c r="E16" s="893"/>
      <c r="F16" s="2"/>
      <c r="G16" s="2"/>
      <c r="H16" s="2"/>
      <c r="I16" s="2"/>
      <c r="J16" s="2"/>
    </row>
    <row r="17" spans="1:10" ht="28.5" customHeight="1" x14ac:dyDescent="0.2">
      <c r="A17" s="893" t="s">
        <v>555</v>
      </c>
      <c r="B17" s="893"/>
      <c r="C17" s="893"/>
      <c r="D17" s="893"/>
      <c r="E17" s="893"/>
      <c r="F17" s="2"/>
      <c r="G17" s="2"/>
      <c r="H17" s="2"/>
      <c r="I17" s="2"/>
      <c r="J17" s="2"/>
    </row>
    <row r="18" spans="1:10" ht="12.95" x14ac:dyDescent="0.3">
      <c r="A18" s="17" t="s">
        <v>5</v>
      </c>
      <c r="B18" s="2"/>
      <c r="C18" s="2"/>
      <c r="D18" s="2"/>
      <c r="E18" s="2"/>
      <c r="F18" s="2"/>
      <c r="G18" s="2"/>
      <c r="H18" s="2"/>
      <c r="I18" s="2"/>
      <c r="J18" s="2"/>
    </row>
  </sheetData>
  <mergeCells count="2">
    <mergeCell ref="A13:E16"/>
    <mergeCell ref="A17:E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F23" sqref="F23"/>
    </sheetView>
  </sheetViews>
  <sheetFormatPr baseColWidth="10" defaultColWidth="10.85546875" defaultRowHeight="12.75" x14ac:dyDescent="0.2"/>
  <cols>
    <col min="1" max="1" width="24.28515625" style="19" customWidth="1"/>
    <col min="2" max="16384" width="10.85546875" style="19"/>
  </cols>
  <sheetData>
    <row r="1" spans="1:10" ht="12.95" x14ac:dyDescent="0.3">
      <c r="A1" s="1" t="s">
        <v>565</v>
      </c>
      <c r="B1" s="2"/>
      <c r="C1" s="2"/>
      <c r="D1" s="2"/>
      <c r="E1" s="2"/>
      <c r="F1" s="2"/>
      <c r="G1" s="2"/>
      <c r="H1" s="2"/>
      <c r="I1" s="2"/>
      <c r="J1" s="2"/>
    </row>
    <row r="2" spans="1:10" ht="12.95" x14ac:dyDescent="0.3">
      <c r="A2" s="1" t="s">
        <v>558</v>
      </c>
      <c r="B2" s="2"/>
      <c r="C2" s="2"/>
      <c r="D2" s="2"/>
      <c r="E2" s="2"/>
      <c r="F2" s="2"/>
      <c r="G2" s="2"/>
      <c r="H2" s="2"/>
      <c r="I2" s="2"/>
      <c r="J2" s="2"/>
    </row>
    <row r="3" spans="1:10" ht="14.45" x14ac:dyDescent="0.3">
      <c r="A3" s="1" t="s">
        <v>559</v>
      </c>
      <c r="B3" s="2"/>
      <c r="C3" s="2"/>
      <c r="D3" s="2"/>
      <c r="E3" s="2"/>
      <c r="F3" s="2"/>
      <c r="G3" s="2"/>
      <c r="H3" s="2"/>
      <c r="I3" s="2"/>
      <c r="J3" s="2"/>
    </row>
    <row r="4" spans="1:10" x14ac:dyDescent="0.2">
      <c r="A4" s="2" t="s">
        <v>549</v>
      </c>
      <c r="B4" s="2"/>
      <c r="C4" s="2"/>
      <c r="D4" s="2"/>
      <c r="E4" s="2"/>
      <c r="F4" s="2"/>
      <c r="G4" s="2"/>
      <c r="H4" s="2"/>
      <c r="I4" s="2"/>
      <c r="J4" s="2"/>
    </row>
    <row r="5" spans="1:10" ht="12.95" x14ac:dyDescent="0.3">
      <c r="A5" s="2"/>
      <c r="B5" s="2"/>
      <c r="C5" s="2"/>
      <c r="D5" s="2"/>
      <c r="E5" s="2"/>
      <c r="F5" s="2"/>
      <c r="G5" s="2"/>
      <c r="H5" s="2"/>
      <c r="I5" s="2"/>
      <c r="J5" s="2"/>
    </row>
    <row r="6" spans="1:10" ht="38.25" x14ac:dyDescent="0.2">
      <c r="A6" s="459" t="s">
        <v>545</v>
      </c>
      <c r="B6" s="460" t="s">
        <v>551</v>
      </c>
      <c r="C6" s="461" t="s">
        <v>552</v>
      </c>
      <c r="D6" s="460" t="s">
        <v>561</v>
      </c>
      <c r="E6" s="460" t="s">
        <v>562</v>
      </c>
      <c r="G6" s="2"/>
      <c r="H6" s="2"/>
      <c r="I6" s="2"/>
    </row>
    <row r="7" spans="1:10" ht="12.95" x14ac:dyDescent="0.3">
      <c r="A7" s="462" t="s">
        <v>319</v>
      </c>
      <c r="B7" s="463">
        <v>7352309</v>
      </c>
      <c r="C7" s="464">
        <v>7259130</v>
      </c>
      <c r="D7" s="465">
        <v>9.3000000000000007</v>
      </c>
      <c r="E7" s="465">
        <v>98.7</v>
      </c>
      <c r="G7" s="2"/>
      <c r="H7" s="2"/>
      <c r="I7" s="2"/>
    </row>
    <row r="8" spans="1:10" ht="12.95" x14ac:dyDescent="0.3">
      <c r="A8" s="466" t="s">
        <v>267</v>
      </c>
      <c r="B8" s="467">
        <v>578239</v>
      </c>
      <c r="C8" s="468">
        <v>700726</v>
      </c>
      <c r="D8" s="469">
        <v>50.8</v>
      </c>
      <c r="E8" s="469">
        <v>121.2</v>
      </c>
      <c r="G8" s="2"/>
      <c r="H8" s="2"/>
      <c r="I8" s="2"/>
    </row>
    <row r="9" spans="1:10" ht="12.95" x14ac:dyDescent="0.3">
      <c r="A9" s="466" t="s">
        <v>560</v>
      </c>
      <c r="B9" s="467">
        <v>1889599</v>
      </c>
      <c r="C9" s="468">
        <v>2031512</v>
      </c>
      <c r="D9" s="469">
        <v>17.2</v>
      </c>
      <c r="E9" s="469">
        <v>107.5</v>
      </c>
      <c r="G9" s="2"/>
      <c r="H9" s="2"/>
      <c r="I9" s="2"/>
    </row>
    <row r="10" spans="1:10" x14ac:dyDescent="0.2">
      <c r="A10" s="466" t="s">
        <v>557</v>
      </c>
      <c r="B10" s="467">
        <v>2242137</v>
      </c>
      <c r="C10" s="468">
        <v>2234459</v>
      </c>
      <c r="D10" s="469">
        <v>5.5</v>
      </c>
      <c r="E10" s="469">
        <v>99.7</v>
      </c>
      <c r="G10" s="2"/>
      <c r="H10" s="2"/>
      <c r="I10" s="2"/>
    </row>
    <row r="11" spans="1:10" ht="12.95" x14ac:dyDescent="0.3">
      <c r="A11" s="466" t="s">
        <v>546</v>
      </c>
      <c r="B11" s="467">
        <v>1423719</v>
      </c>
      <c r="C11" s="468">
        <v>1261329</v>
      </c>
      <c r="D11" s="469">
        <v>3.8</v>
      </c>
      <c r="E11" s="469">
        <v>88.6</v>
      </c>
      <c r="G11" s="2"/>
      <c r="H11" s="2"/>
      <c r="I11" s="2"/>
    </row>
    <row r="12" spans="1:10" x14ac:dyDescent="0.2">
      <c r="A12" s="470" t="s">
        <v>276</v>
      </c>
      <c r="B12" s="471">
        <v>329255</v>
      </c>
      <c r="C12" s="472">
        <v>263826</v>
      </c>
      <c r="D12" s="473">
        <v>-24.2</v>
      </c>
      <c r="E12" s="473">
        <v>80.099999999999994</v>
      </c>
      <c r="G12" s="2"/>
      <c r="H12" s="2"/>
      <c r="I12" s="2"/>
    </row>
    <row r="13" spans="1:10" ht="17.45" customHeight="1" x14ac:dyDescent="0.2">
      <c r="A13" s="892" t="s">
        <v>563</v>
      </c>
      <c r="B13" s="892"/>
      <c r="C13" s="892"/>
      <c r="D13" s="892"/>
      <c r="E13" s="892"/>
      <c r="F13" s="2"/>
      <c r="G13" s="2"/>
      <c r="H13" s="2"/>
      <c r="I13" s="2"/>
      <c r="J13" s="2"/>
    </row>
    <row r="14" spans="1:10" x14ac:dyDescent="0.2">
      <c r="A14" s="893"/>
      <c r="B14" s="893"/>
      <c r="C14" s="893"/>
      <c r="D14" s="893"/>
      <c r="E14" s="893"/>
      <c r="F14" s="2"/>
      <c r="G14" s="2"/>
      <c r="H14" s="2"/>
      <c r="I14" s="2"/>
      <c r="J14" s="2"/>
    </row>
    <row r="15" spans="1:10" x14ac:dyDescent="0.2">
      <c r="A15" s="893"/>
      <c r="B15" s="893"/>
      <c r="C15" s="893"/>
      <c r="D15" s="893"/>
      <c r="E15" s="893"/>
      <c r="F15" s="2"/>
      <c r="G15" s="2"/>
      <c r="H15" s="2"/>
      <c r="I15" s="2"/>
      <c r="J15" s="2"/>
    </row>
    <row r="16" spans="1:10" ht="20.45" customHeight="1" x14ac:dyDescent="0.2">
      <c r="A16" s="893"/>
      <c r="B16" s="893"/>
      <c r="C16" s="893"/>
      <c r="D16" s="893"/>
      <c r="E16" s="893"/>
      <c r="F16" s="2"/>
      <c r="G16" s="2"/>
      <c r="H16" s="2"/>
      <c r="I16" s="2"/>
      <c r="J16" s="2"/>
    </row>
    <row r="17" spans="1:10" ht="12.95" customHeight="1" x14ac:dyDescent="0.2">
      <c r="A17" s="893" t="s">
        <v>555</v>
      </c>
      <c r="B17" s="893"/>
      <c r="C17" s="893"/>
      <c r="D17" s="893"/>
      <c r="E17" s="893"/>
      <c r="F17" s="2"/>
      <c r="G17" s="2"/>
      <c r="H17" s="2"/>
      <c r="I17" s="2"/>
      <c r="J17" s="2"/>
    </row>
    <row r="18" spans="1:10" x14ac:dyDescent="0.2">
      <c r="A18" s="893"/>
      <c r="B18" s="893"/>
      <c r="C18" s="893"/>
      <c r="D18" s="893"/>
      <c r="E18" s="893"/>
      <c r="F18" s="2"/>
      <c r="G18" s="2"/>
      <c r="H18" s="2"/>
      <c r="I18" s="2"/>
      <c r="J18" s="2"/>
    </row>
    <row r="19" spans="1:10" ht="12.95" x14ac:dyDescent="0.3">
      <c r="A19" s="474" t="s">
        <v>5</v>
      </c>
      <c r="B19" s="2"/>
      <c r="C19" s="2"/>
      <c r="D19" s="2"/>
      <c r="E19" s="2"/>
      <c r="F19" s="2"/>
      <c r="G19" s="2"/>
      <c r="H19" s="2"/>
      <c r="I19" s="2"/>
      <c r="J19" s="2"/>
    </row>
    <row r="20" spans="1:10" ht="12.95" x14ac:dyDescent="0.3">
      <c r="A20" s="2"/>
      <c r="B20" s="2"/>
      <c r="C20" s="2"/>
      <c r="D20" s="2"/>
      <c r="E20" s="2"/>
      <c r="F20" s="2"/>
      <c r="G20" s="2"/>
      <c r="H20" s="2"/>
      <c r="I20" s="2"/>
      <c r="J20" s="2"/>
    </row>
    <row r="21" spans="1:10" ht="12.95" x14ac:dyDescent="0.3">
      <c r="A21" s="2"/>
      <c r="B21" s="2"/>
      <c r="C21" s="2"/>
      <c r="D21" s="2"/>
      <c r="E21" s="2"/>
      <c r="F21" s="2"/>
      <c r="G21" s="2"/>
      <c r="H21" s="2"/>
      <c r="I21" s="2"/>
      <c r="J21" s="2"/>
    </row>
  </sheetData>
  <mergeCells count="2">
    <mergeCell ref="A17:E18"/>
    <mergeCell ref="A13:E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Normal="100" workbookViewId="0">
      <selection activeCell="E17" sqref="E17"/>
    </sheetView>
  </sheetViews>
  <sheetFormatPr baseColWidth="10" defaultColWidth="10.85546875" defaultRowHeight="12.75" x14ac:dyDescent="0.2"/>
  <cols>
    <col min="1" max="1" width="52.140625" style="312" customWidth="1"/>
    <col min="2" max="6" width="11.42578125" style="312" customWidth="1"/>
    <col min="7" max="16384" width="10.85546875" style="312"/>
  </cols>
  <sheetData>
    <row r="1" spans="1:11" ht="12.95" x14ac:dyDescent="0.3">
      <c r="A1" s="347" t="s">
        <v>427</v>
      </c>
      <c r="B1" s="310"/>
      <c r="C1" s="310"/>
      <c r="D1" s="310"/>
      <c r="E1" s="310"/>
      <c r="F1" s="310"/>
    </row>
    <row r="2" spans="1:11" ht="12.95" x14ac:dyDescent="0.3">
      <c r="A2" s="363" t="s">
        <v>425</v>
      </c>
      <c r="B2" s="310"/>
      <c r="C2" s="310"/>
      <c r="D2" s="310"/>
      <c r="E2" s="310"/>
      <c r="F2" s="310"/>
    </row>
    <row r="3" spans="1:11" x14ac:dyDescent="0.2">
      <c r="A3" s="363" t="s">
        <v>426</v>
      </c>
      <c r="B3" s="310"/>
      <c r="C3" s="310"/>
      <c r="D3" s="310"/>
      <c r="E3" s="310"/>
      <c r="F3" s="310"/>
    </row>
    <row r="4" spans="1:11" x14ac:dyDescent="0.2">
      <c r="A4" s="348" t="s">
        <v>202</v>
      </c>
      <c r="B4" s="310"/>
      <c r="C4" s="310"/>
      <c r="D4" s="310"/>
      <c r="E4" s="310"/>
      <c r="F4" s="310"/>
    </row>
    <row r="5" spans="1:11" ht="12.95" x14ac:dyDescent="0.3">
      <c r="A5" s="348"/>
      <c r="B5" s="310"/>
      <c r="C5" s="310"/>
      <c r="D5" s="310"/>
      <c r="E5" s="310"/>
      <c r="F5" s="310"/>
    </row>
    <row r="6" spans="1:11" x14ac:dyDescent="0.2">
      <c r="A6" s="894"/>
      <c r="B6" s="388" t="s">
        <v>6</v>
      </c>
      <c r="C6" s="380" t="s">
        <v>7</v>
      </c>
      <c r="D6" s="388" t="s">
        <v>8</v>
      </c>
      <c r="E6" s="381" t="s">
        <v>9</v>
      </c>
      <c r="F6" s="349"/>
    </row>
    <row r="7" spans="1:11" x14ac:dyDescent="0.2">
      <c r="A7" s="895"/>
      <c r="B7" s="389" t="s">
        <v>10</v>
      </c>
      <c r="C7" s="386" t="s">
        <v>10</v>
      </c>
      <c r="D7" s="389" t="s">
        <v>10</v>
      </c>
      <c r="E7" s="387" t="s">
        <v>10</v>
      </c>
      <c r="F7" s="349"/>
    </row>
    <row r="8" spans="1:11" ht="12.95" x14ac:dyDescent="0.3">
      <c r="A8" s="370" t="s">
        <v>11</v>
      </c>
      <c r="B8" s="390">
        <v>3.95011361032266</v>
      </c>
      <c r="C8" s="378">
        <v>1.5684272240058021</v>
      </c>
      <c r="D8" s="390">
        <v>8.0455867674140507</v>
      </c>
      <c r="E8" s="382">
        <v>3.3836954790286882</v>
      </c>
      <c r="F8" s="353"/>
      <c r="H8" s="352"/>
      <c r="I8" s="352"/>
      <c r="J8" s="352"/>
      <c r="K8" s="352"/>
    </row>
    <row r="9" spans="1:11" ht="12.95" x14ac:dyDescent="0.3">
      <c r="A9" s="370" t="s">
        <v>12</v>
      </c>
      <c r="B9" s="390">
        <v>4.3515355919553542</v>
      </c>
      <c r="C9" s="378">
        <v>2.9760956731275314</v>
      </c>
      <c r="D9" s="390">
        <v>6.6257910275679848</v>
      </c>
      <c r="E9" s="382">
        <v>3.0222180256495932</v>
      </c>
      <c r="F9" s="353"/>
      <c r="H9" s="352"/>
      <c r="I9" s="352"/>
      <c r="J9" s="352"/>
      <c r="K9" s="352"/>
    </row>
    <row r="10" spans="1:11" ht="12.95" x14ac:dyDescent="0.3">
      <c r="A10" s="371" t="s">
        <v>13</v>
      </c>
      <c r="B10" s="391">
        <v>4.0208005349575444</v>
      </c>
      <c r="C10" s="379">
        <v>4.1634967139977022</v>
      </c>
      <c r="D10" s="391">
        <v>4.1293747773526377</v>
      </c>
      <c r="E10" s="383">
        <v>2.5434845551911138</v>
      </c>
      <c r="F10" s="354"/>
      <c r="H10" s="352"/>
      <c r="I10" s="352"/>
      <c r="J10" s="352"/>
      <c r="K10" s="352"/>
    </row>
    <row r="11" spans="1:11" x14ac:dyDescent="0.2">
      <c r="A11" s="371" t="s">
        <v>14</v>
      </c>
      <c r="B11" s="391">
        <v>7.0864995354067588</v>
      </c>
      <c r="C11" s="379">
        <v>2.0535650858455483</v>
      </c>
      <c r="D11" s="391">
        <v>1.7632536519344626</v>
      </c>
      <c r="E11" s="383">
        <v>1.4392889894955374</v>
      </c>
      <c r="F11" s="354"/>
      <c r="H11" s="352"/>
      <c r="I11" s="352"/>
      <c r="J11" s="352"/>
      <c r="K11" s="352"/>
    </row>
    <row r="12" spans="1:11" ht="12.95" x14ac:dyDescent="0.3">
      <c r="A12" s="371" t="s">
        <v>15</v>
      </c>
      <c r="B12" s="391">
        <v>10.83023946275712</v>
      </c>
      <c r="C12" s="379">
        <v>1.8447867384462313</v>
      </c>
      <c r="D12" s="391">
        <v>11.76532558786748</v>
      </c>
      <c r="E12" s="383">
        <v>-4.6584958422537142</v>
      </c>
      <c r="F12" s="354"/>
      <c r="H12" s="352"/>
      <c r="I12" s="352"/>
      <c r="J12" s="352"/>
      <c r="K12" s="352"/>
    </row>
    <row r="13" spans="1:11" ht="12.95" x14ac:dyDescent="0.3">
      <c r="A13" s="371" t="s">
        <v>16</v>
      </c>
      <c r="B13" s="391">
        <v>3.9227809173619619</v>
      </c>
      <c r="C13" s="379">
        <v>5.0399795549044484</v>
      </c>
      <c r="D13" s="391">
        <v>10.481971865808063</v>
      </c>
      <c r="E13" s="383">
        <v>4.328675996660948</v>
      </c>
      <c r="F13" s="354"/>
      <c r="H13" s="352"/>
      <c r="I13" s="352"/>
      <c r="J13" s="352"/>
      <c r="K13" s="352"/>
    </row>
    <row r="14" spans="1:11" ht="14.45" x14ac:dyDescent="0.3">
      <c r="A14" s="371" t="s">
        <v>203</v>
      </c>
      <c r="B14" s="391">
        <v>2.0075661878363746</v>
      </c>
      <c r="C14" s="379">
        <v>-1.6209292169745737</v>
      </c>
      <c r="D14" s="391">
        <v>2.6865920545092195</v>
      </c>
      <c r="E14" s="383">
        <v>1.3539595770581343</v>
      </c>
      <c r="F14" s="354"/>
      <c r="H14" s="352"/>
      <c r="I14" s="352"/>
      <c r="J14" s="352"/>
      <c r="K14" s="352"/>
    </row>
    <row r="15" spans="1:11" ht="12.95" x14ac:dyDescent="0.3">
      <c r="A15" s="371" t="s">
        <v>18</v>
      </c>
      <c r="B15" s="391">
        <v>14.313196513629464</v>
      </c>
      <c r="C15" s="379">
        <v>-42.468485257958754</v>
      </c>
      <c r="D15" s="391">
        <v>-8.1873462524963401</v>
      </c>
      <c r="E15" s="383">
        <v>15.933312020794446</v>
      </c>
      <c r="F15" s="354"/>
      <c r="H15" s="352"/>
      <c r="I15" s="352"/>
      <c r="J15" s="352"/>
      <c r="K15" s="352"/>
    </row>
    <row r="16" spans="1:11" ht="12.95" x14ac:dyDescent="0.3">
      <c r="A16" s="370" t="s">
        <v>19</v>
      </c>
      <c r="B16" s="390">
        <v>1.2670587100854647</v>
      </c>
      <c r="C16" s="378">
        <v>-6.1903908850900393</v>
      </c>
      <c r="D16" s="390">
        <v>17.835115776397373</v>
      </c>
      <c r="E16" s="382">
        <v>4.8356389458409694</v>
      </c>
      <c r="F16" s="353"/>
      <c r="H16" s="352"/>
      <c r="I16" s="352"/>
      <c r="J16" s="352"/>
      <c r="K16" s="352"/>
    </row>
    <row r="17" spans="1:11" x14ac:dyDescent="0.2">
      <c r="A17" s="371" t="s">
        <v>20</v>
      </c>
      <c r="B17" s="391">
        <v>19.171852637549264</v>
      </c>
      <c r="C17" s="379">
        <v>-2.11029614279866</v>
      </c>
      <c r="D17" s="391">
        <v>23.839188570286666</v>
      </c>
      <c r="E17" s="383">
        <v>-11.225580003878775</v>
      </c>
      <c r="F17" s="354"/>
      <c r="H17" s="352"/>
      <c r="I17" s="352"/>
      <c r="J17" s="352"/>
      <c r="K17" s="352"/>
    </row>
    <row r="18" spans="1:11" ht="12.95" x14ac:dyDescent="0.3">
      <c r="A18" s="372" t="s">
        <v>21</v>
      </c>
      <c r="B18" s="392">
        <v>-11.951214543823127</v>
      </c>
      <c r="C18" s="384">
        <v>-10.601723516788354</v>
      </c>
      <c r="D18" s="392">
        <v>11.950649047199462</v>
      </c>
      <c r="E18" s="385">
        <v>38.156559024790113</v>
      </c>
      <c r="F18" s="354"/>
      <c r="H18" s="352"/>
      <c r="I18" s="352"/>
      <c r="J18" s="352"/>
      <c r="K18" s="352"/>
    </row>
    <row r="19" spans="1:11" x14ac:dyDescent="0.2">
      <c r="A19" s="355" t="s">
        <v>204</v>
      </c>
      <c r="B19" s="356"/>
      <c r="C19" s="356"/>
      <c r="D19" s="356"/>
      <c r="E19" s="356"/>
      <c r="F19" s="356"/>
    </row>
    <row r="20" spans="1:11" ht="12.95" x14ac:dyDescent="0.3">
      <c r="A20" s="311" t="s">
        <v>5</v>
      </c>
      <c r="B20" s="310"/>
      <c r="C20" s="310"/>
      <c r="D20" s="310"/>
      <c r="E20" s="310"/>
      <c r="F20" s="310"/>
    </row>
    <row r="23" spans="1:11" ht="12.95" x14ac:dyDescent="0.3">
      <c r="B23" s="357"/>
      <c r="C23" s="357"/>
      <c r="D23" s="357"/>
      <c r="E23" s="357"/>
    </row>
    <row r="24" spans="1:11" ht="12.95" x14ac:dyDescent="0.3">
      <c r="B24" s="357"/>
      <c r="C24" s="357"/>
      <c r="D24" s="357"/>
      <c r="E24" s="357"/>
    </row>
    <row r="25" spans="1:11" ht="12.95" x14ac:dyDescent="0.3">
      <c r="B25" s="357"/>
      <c r="C25" s="357"/>
      <c r="D25" s="357"/>
      <c r="E25" s="357"/>
      <c r="F25" s="313"/>
    </row>
    <row r="26" spans="1:11" ht="12.95" x14ac:dyDescent="0.3">
      <c r="B26" s="357"/>
      <c r="C26" s="357"/>
      <c r="D26" s="357"/>
      <c r="E26" s="357"/>
      <c r="F26" s="313"/>
    </row>
    <row r="27" spans="1:11" ht="12.95" x14ac:dyDescent="0.3">
      <c r="B27" s="357"/>
      <c r="C27" s="357"/>
      <c r="D27" s="357"/>
      <c r="E27" s="357"/>
      <c r="F27" s="313"/>
    </row>
    <row r="28" spans="1:11" ht="12.95" x14ac:dyDescent="0.3">
      <c r="B28" s="357"/>
      <c r="C28" s="357"/>
      <c r="D28" s="357"/>
      <c r="E28" s="357"/>
      <c r="F28" s="313"/>
    </row>
    <row r="29" spans="1:11" ht="12.95" x14ac:dyDescent="0.3">
      <c r="B29" s="357"/>
      <c r="C29" s="357"/>
      <c r="D29" s="357"/>
      <c r="E29" s="357"/>
      <c r="F29" s="313"/>
    </row>
    <row r="30" spans="1:11" ht="12.95" x14ac:dyDescent="0.3">
      <c r="B30" s="357"/>
      <c r="C30" s="357"/>
      <c r="D30" s="357"/>
      <c r="E30" s="357"/>
      <c r="F30" s="313"/>
    </row>
    <row r="31" spans="1:11" ht="12.95" x14ac:dyDescent="0.3">
      <c r="B31" s="357"/>
      <c r="C31" s="357"/>
      <c r="D31" s="357"/>
      <c r="E31" s="357"/>
      <c r="F31" s="313"/>
    </row>
    <row r="32" spans="1:11" ht="12.95" x14ac:dyDescent="0.3">
      <c r="B32" s="357"/>
      <c r="C32" s="357"/>
      <c r="D32" s="357"/>
      <c r="E32" s="357"/>
      <c r="F32" s="313"/>
    </row>
    <row r="33" spans="2:6" ht="12.95" x14ac:dyDescent="0.3">
      <c r="B33" s="357"/>
      <c r="C33" s="357"/>
      <c r="D33" s="357"/>
      <c r="E33" s="357"/>
      <c r="F33" s="313"/>
    </row>
    <row r="34" spans="2:6" ht="12.95" x14ac:dyDescent="0.3">
      <c r="B34" s="358"/>
      <c r="C34" s="358"/>
      <c r="D34" s="358"/>
      <c r="E34" s="358"/>
      <c r="F34" s="313"/>
    </row>
    <row r="35" spans="2:6" ht="12.95" x14ac:dyDescent="0.3">
      <c r="B35" s="313"/>
      <c r="C35" s="313"/>
      <c r="D35" s="313"/>
      <c r="E35" s="313"/>
      <c r="F35" s="313"/>
    </row>
    <row r="36" spans="2:6" ht="12.95" x14ac:dyDescent="0.3">
      <c r="B36" s="313"/>
      <c r="C36" s="313"/>
      <c r="D36" s="313"/>
      <c r="E36" s="313"/>
      <c r="F36" s="313"/>
    </row>
    <row r="37" spans="2:6" ht="12.95" x14ac:dyDescent="0.3">
      <c r="B37" s="313"/>
      <c r="C37" s="313"/>
      <c r="D37" s="313"/>
      <c r="E37" s="313"/>
      <c r="F37" s="313"/>
    </row>
  </sheetData>
  <mergeCells count="1">
    <mergeCell ref="A6:A7"/>
  </mergeCells>
  <pageMargins left="0.70000000000000007" right="0.70000000000000007" top="0.75" bottom="0.75" header="0.30000000000000004" footer="0.30000000000000004"/>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F21" sqref="F21"/>
    </sheetView>
  </sheetViews>
  <sheetFormatPr baseColWidth="10" defaultColWidth="10.85546875" defaultRowHeight="12.75" x14ac:dyDescent="0.2"/>
  <cols>
    <col min="1" max="1" width="22" style="312" customWidth="1"/>
    <col min="2" max="2" width="10.42578125" style="312" customWidth="1"/>
    <col min="3" max="3" width="9.85546875" style="312" customWidth="1"/>
    <col min="4" max="4" width="7.85546875" style="312" bestFit="1" customWidth="1"/>
    <col min="5" max="5" width="11.42578125" style="312" customWidth="1"/>
    <col min="6" max="16384" width="10.85546875" style="312"/>
  </cols>
  <sheetData>
    <row r="1" spans="1:8" ht="12.95" x14ac:dyDescent="0.3">
      <c r="A1" s="359" t="s">
        <v>430</v>
      </c>
      <c r="B1" s="310"/>
      <c r="C1" s="310"/>
      <c r="D1" s="310"/>
    </row>
    <row r="2" spans="1:8" ht="12.95" x14ac:dyDescent="0.3">
      <c r="A2" s="393" t="s">
        <v>428</v>
      </c>
      <c r="B2" s="310"/>
      <c r="C2" s="310"/>
      <c r="D2" s="310"/>
    </row>
    <row r="3" spans="1:8" ht="12.95" x14ac:dyDescent="0.3">
      <c r="A3" s="310" t="s">
        <v>429</v>
      </c>
      <c r="B3" s="310"/>
      <c r="C3" s="310"/>
      <c r="D3" s="310"/>
    </row>
    <row r="4" spans="1:8" ht="12.95" x14ac:dyDescent="0.3">
      <c r="A4" s="310"/>
      <c r="B4" s="310"/>
      <c r="C4" s="310"/>
      <c r="D4" s="310"/>
    </row>
    <row r="5" spans="1:8" x14ac:dyDescent="0.2">
      <c r="A5" s="894"/>
      <c r="B5" s="896" t="s">
        <v>83</v>
      </c>
      <c r="C5" s="898" t="s">
        <v>209</v>
      </c>
      <c r="D5" s="896" t="s">
        <v>168</v>
      </c>
    </row>
    <row r="6" spans="1:8" x14ac:dyDescent="0.2">
      <c r="A6" s="895"/>
      <c r="B6" s="897"/>
      <c r="C6" s="899"/>
      <c r="D6" s="897"/>
    </row>
    <row r="7" spans="1:8" ht="12.95" x14ac:dyDescent="0.3">
      <c r="A7" s="400" t="s">
        <v>210</v>
      </c>
      <c r="B7" s="396">
        <v>47900125.402637996</v>
      </c>
      <c r="C7" s="394">
        <v>5.0264540757174103</v>
      </c>
      <c r="D7" s="398">
        <v>24.138255788637352</v>
      </c>
      <c r="G7" s="352"/>
      <c r="H7" s="352"/>
    </row>
    <row r="8" spans="1:8" ht="12.95" x14ac:dyDescent="0.3">
      <c r="A8" s="400" t="s">
        <v>211</v>
      </c>
      <c r="B8" s="396">
        <v>252480.17291199981</v>
      </c>
      <c r="C8" s="394">
        <v>-57.604871368660959</v>
      </c>
      <c r="D8" s="398">
        <v>0.1272320467656563</v>
      </c>
      <c r="G8" s="352"/>
      <c r="H8" s="352"/>
    </row>
    <row r="9" spans="1:8" ht="12.95" x14ac:dyDescent="0.3">
      <c r="A9" s="401" t="s">
        <v>212</v>
      </c>
      <c r="B9" s="397">
        <v>48152605.575549997</v>
      </c>
      <c r="C9" s="395">
        <v>4.2191619641538125</v>
      </c>
      <c r="D9" s="399">
        <v>24.265487835403007</v>
      </c>
      <c r="G9" s="352"/>
      <c r="H9" s="352"/>
    </row>
    <row r="10" spans="1:8" ht="12.95" x14ac:dyDescent="0.3">
      <c r="A10" s="310" t="s">
        <v>5</v>
      </c>
      <c r="B10" s="310"/>
      <c r="C10" s="310"/>
      <c r="D10" s="310"/>
    </row>
    <row r="12" spans="1:8" ht="12.95" x14ac:dyDescent="0.3">
      <c r="B12" s="360"/>
      <c r="C12" s="360"/>
    </row>
    <row r="13" spans="1:8" ht="12.95" x14ac:dyDescent="0.3">
      <c r="B13" s="360"/>
      <c r="C13" s="360"/>
    </row>
    <row r="14" spans="1:8" ht="12.95" x14ac:dyDescent="0.3">
      <c r="B14" s="360"/>
      <c r="C14" s="360"/>
      <c r="D14" s="360"/>
    </row>
    <row r="17" spans="2:4" ht="12.95" x14ac:dyDescent="0.3">
      <c r="B17" s="314"/>
      <c r="C17" s="314"/>
      <c r="D17" s="314"/>
    </row>
    <row r="18" spans="2:4" ht="12.95" x14ac:dyDescent="0.3">
      <c r="B18" s="314"/>
      <c r="C18" s="314"/>
      <c r="D18" s="314"/>
    </row>
    <row r="19" spans="2:4" ht="12.95" x14ac:dyDescent="0.3">
      <c r="B19" s="314"/>
      <c r="C19" s="314"/>
      <c r="D19" s="314"/>
    </row>
  </sheetData>
  <mergeCells count="4">
    <mergeCell ref="A5:A6"/>
    <mergeCell ref="B5:B6"/>
    <mergeCell ref="C5:C6"/>
    <mergeCell ref="D5:D6"/>
  </mergeCells>
  <pageMargins left="0.70000000000000007" right="0.70000000000000007" top="0.75" bottom="0.75" header="0.30000000000000004" footer="0.3000000000000000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B6" sqref="B6"/>
    </sheetView>
  </sheetViews>
  <sheetFormatPr baseColWidth="10" defaultColWidth="10.85546875" defaultRowHeight="12.75" x14ac:dyDescent="0.2"/>
  <cols>
    <col min="1" max="1" width="56.5703125" style="19" customWidth="1"/>
    <col min="2" max="4" width="14.140625" style="19" bestFit="1" customWidth="1"/>
    <col min="5" max="6" width="11" style="19" bestFit="1" customWidth="1"/>
    <col min="7" max="7" width="13.140625" style="19" bestFit="1" customWidth="1"/>
    <col min="8" max="8" width="12.28515625" style="19" bestFit="1" customWidth="1"/>
    <col min="9" max="16384" width="10.85546875" style="19"/>
  </cols>
  <sheetData>
    <row r="1" spans="1:8" ht="12.95" x14ac:dyDescent="0.3">
      <c r="A1" s="65" t="s">
        <v>603</v>
      </c>
    </row>
    <row r="2" spans="1:8" ht="12.95" x14ac:dyDescent="0.3">
      <c r="A2" s="65" t="s">
        <v>604</v>
      </c>
    </row>
    <row r="3" spans="1:8" x14ac:dyDescent="0.2">
      <c r="A3" s="65" t="s">
        <v>605</v>
      </c>
    </row>
    <row r="4" spans="1:8" ht="12.95" x14ac:dyDescent="0.3">
      <c r="A4" s="19" t="s">
        <v>606</v>
      </c>
    </row>
    <row r="6" spans="1:8" ht="76.5" x14ac:dyDescent="0.2">
      <c r="A6" s="453" t="s">
        <v>566</v>
      </c>
      <c r="B6" s="475" t="s">
        <v>567</v>
      </c>
      <c r="C6" s="475" t="s">
        <v>568</v>
      </c>
      <c r="D6" s="475" t="s">
        <v>216</v>
      </c>
      <c r="E6" s="475" t="s">
        <v>569</v>
      </c>
      <c r="F6" s="475" t="s">
        <v>570</v>
      </c>
      <c r="G6" s="476" t="s">
        <v>571</v>
      </c>
      <c r="H6" s="476" t="s">
        <v>572</v>
      </c>
    </row>
    <row r="7" spans="1:8" x14ac:dyDescent="0.2">
      <c r="A7" s="477" t="s">
        <v>573</v>
      </c>
      <c r="B7" s="478">
        <v>19534317</v>
      </c>
      <c r="C7" s="478">
        <v>20189586</v>
      </c>
      <c r="D7" s="478">
        <v>18603004</v>
      </c>
      <c r="E7" s="485">
        <v>95.232426094037478</v>
      </c>
      <c r="F7" s="485">
        <v>92.141582298913903</v>
      </c>
      <c r="G7" s="479">
        <v>-931313</v>
      </c>
      <c r="H7" s="479">
        <v>-1586582</v>
      </c>
    </row>
    <row r="8" spans="1:8" ht="12.95" x14ac:dyDescent="0.3">
      <c r="A8" s="480" t="s">
        <v>574</v>
      </c>
      <c r="B8" s="481">
        <v>125276371</v>
      </c>
      <c r="C8" s="481">
        <v>132863180</v>
      </c>
      <c r="D8" s="481">
        <v>130839736</v>
      </c>
      <c r="E8" s="486">
        <v>104.44087337108448</v>
      </c>
      <c r="F8" s="486">
        <v>98.477046838710308</v>
      </c>
      <c r="G8" s="482">
        <v>5563365</v>
      </c>
      <c r="H8" s="482">
        <v>-2023444</v>
      </c>
    </row>
    <row r="9" spans="1:8" ht="12.95" x14ac:dyDescent="0.3">
      <c r="A9" s="480" t="s">
        <v>575</v>
      </c>
      <c r="B9" s="481">
        <v>585369193</v>
      </c>
      <c r="C9" s="481">
        <v>586183263</v>
      </c>
      <c r="D9" s="481">
        <v>582350028</v>
      </c>
      <c r="E9" s="486">
        <v>99.484228921490242</v>
      </c>
      <c r="F9" s="486">
        <v>99.346068841955315</v>
      </c>
      <c r="G9" s="482">
        <v>-3019165</v>
      </c>
      <c r="H9" s="482">
        <v>-3833235</v>
      </c>
    </row>
    <row r="10" spans="1:8" x14ac:dyDescent="0.2">
      <c r="A10" s="480" t="s">
        <v>576</v>
      </c>
      <c r="B10" s="481">
        <v>79647885</v>
      </c>
      <c r="C10" s="481">
        <v>89322118</v>
      </c>
      <c r="D10" s="481">
        <v>88917205</v>
      </c>
      <c r="E10" s="486">
        <v>111.63787337228102</v>
      </c>
      <c r="F10" s="486">
        <v>99.546682267431237</v>
      </c>
      <c r="G10" s="482">
        <v>9269320</v>
      </c>
      <c r="H10" s="482">
        <v>-404913</v>
      </c>
    </row>
    <row r="11" spans="1:8" x14ac:dyDescent="0.2">
      <c r="A11" s="480" t="s">
        <v>577</v>
      </c>
      <c r="B11" s="481">
        <v>3374322143</v>
      </c>
      <c r="C11" s="481">
        <v>3445552208.3699999</v>
      </c>
      <c r="D11" s="481">
        <v>3380834467.54</v>
      </c>
      <c r="E11" s="486">
        <v>100.19299652682865</v>
      </c>
      <c r="F11" s="486">
        <v>98.121701924214449</v>
      </c>
      <c r="G11" s="482">
        <v>6512324.5399999619</v>
      </c>
      <c r="H11" s="482">
        <v>-64717740.829999924</v>
      </c>
    </row>
    <row r="12" spans="1:8" ht="12.95" x14ac:dyDescent="0.3">
      <c r="A12" s="480" t="s">
        <v>578</v>
      </c>
      <c r="B12" s="481">
        <v>259788973</v>
      </c>
      <c r="C12" s="481">
        <v>259212821.56999999</v>
      </c>
      <c r="D12" s="481">
        <v>239339607.97999999</v>
      </c>
      <c r="E12" s="486">
        <v>92.128470741519891</v>
      </c>
      <c r="F12" s="486">
        <v>92.333244370540029</v>
      </c>
      <c r="G12" s="482">
        <v>-20449365.020000011</v>
      </c>
      <c r="H12" s="482">
        <v>-19873213.590000004</v>
      </c>
    </row>
    <row r="13" spans="1:8" x14ac:dyDescent="0.2">
      <c r="A13" s="480" t="s">
        <v>579</v>
      </c>
      <c r="B13" s="481">
        <v>555520160</v>
      </c>
      <c r="C13" s="481">
        <v>573929963</v>
      </c>
      <c r="D13" s="481">
        <v>558314415</v>
      </c>
      <c r="E13" s="486">
        <v>100.50299794700518</v>
      </c>
      <c r="F13" s="486">
        <v>97.279189272785885</v>
      </c>
      <c r="G13" s="482">
        <v>2794255</v>
      </c>
      <c r="H13" s="482">
        <v>-15615548</v>
      </c>
    </row>
    <row r="14" spans="1:8" ht="12.95" x14ac:dyDescent="0.3">
      <c r="A14" s="480" t="s">
        <v>580</v>
      </c>
      <c r="B14" s="481">
        <v>448620036</v>
      </c>
      <c r="C14" s="481">
        <v>533922446</v>
      </c>
      <c r="D14" s="481">
        <v>529683527</v>
      </c>
      <c r="E14" s="486">
        <v>118.06952086286222</v>
      </c>
      <c r="F14" s="486">
        <v>99.206079641012138</v>
      </c>
      <c r="G14" s="482">
        <v>81063491</v>
      </c>
      <c r="H14" s="482">
        <v>-4238919</v>
      </c>
    </row>
    <row r="15" spans="1:8" x14ac:dyDescent="0.2">
      <c r="A15" s="480" t="s">
        <v>581</v>
      </c>
      <c r="B15" s="481">
        <v>10831974340</v>
      </c>
      <c r="C15" s="481">
        <v>10853328357</v>
      </c>
      <c r="D15" s="481">
        <v>10512229892</v>
      </c>
      <c r="E15" s="486">
        <v>97.04814249033754</v>
      </c>
      <c r="F15" s="486">
        <v>96.857199434309905</v>
      </c>
      <c r="G15" s="482">
        <v>-319744448</v>
      </c>
      <c r="H15" s="482">
        <v>-341098465</v>
      </c>
    </row>
    <row r="16" spans="1:8" ht="12.95" x14ac:dyDescent="0.3">
      <c r="A16" s="480" t="s">
        <v>582</v>
      </c>
      <c r="B16" s="481">
        <v>1284866598</v>
      </c>
      <c r="C16" s="481">
        <v>1365094193</v>
      </c>
      <c r="D16" s="481">
        <v>1324770608</v>
      </c>
      <c r="E16" s="486">
        <v>103.10569284485361</v>
      </c>
      <c r="F16" s="486">
        <v>97.046095045545329</v>
      </c>
      <c r="G16" s="482">
        <v>39904010</v>
      </c>
      <c r="H16" s="482">
        <v>-40323585</v>
      </c>
    </row>
    <row r="17" spans="1:8" ht="12.95" x14ac:dyDescent="0.3">
      <c r="A17" s="480" t="s">
        <v>583</v>
      </c>
      <c r="B17" s="481">
        <v>1771089019</v>
      </c>
      <c r="C17" s="481">
        <v>1820141358.1500001</v>
      </c>
      <c r="D17" s="481">
        <v>1785023073.0899999</v>
      </c>
      <c r="E17" s="486">
        <v>100.78675063424352</v>
      </c>
      <c r="F17" s="486">
        <v>98.070573755013484</v>
      </c>
      <c r="G17" s="482">
        <v>13934054.089999914</v>
      </c>
      <c r="H17" s="482">
        <v>-35118285.060000181</v>
      </c>
    </row>
    <row r="18" spans="1:8" x14ac:dyDescent="0.2">
      <c r="A18" s="480" t="s">
        <v>584</v>
      </c>
      <c r="B18" s="481">
        <v>2477430737</v>
      </c>
      <c r="C18" s="481">
        <v>2502302634</v>
      </c>
      <c r="D18" s="481">
        <v>2483826471</v>
      </c>
      <c r="E18" s="486">
        <v>100.25815995194056</v>
      </c>
      <c r="F18" s="486">
        <v>99.261633555072208</v>
      </c>
      <c r="G18" s="482">
        <v>6395734</v>
      </c>
      <c r="H18" s="482">
        <v>-18476163</v>
      </c>
    </row>
    <row r="19" spans="1:8" ht="12.95" x14ac:dyDescent="0.3">
      <c r="A19" s="480" t="s">
        <v>585</v>
      </c>
      <c r="B19" s="481">
        <v>490811899</v>
      </c>
      <c r="C19" s="481">
        <v>533247278</v>
      </c>
      <c r="D19" s="481">
        <v>530497268</v>
      </c>
      <c r="E19" s="486">
        <v>108.08565747506461</v>
      </c>
      <c r="F19" s="486">
        <v>99.484289913243586</v>
      </c>
      <c r="G19" s="482">
        <v>39685369</v>
      </c>
      <c r="H19" s="482">
        <v>-2750010</v>
      </c>
    </row>
    <row r="20" spans="1:8" ht="12.95" x14ac:dyDescent="0.3">
      <c r="A20" s="480" t="s">
        <v>586</v>
      </c>
      <c r="B20" s="481">
        <v>24269067</v>
      </c>
      <c r="C20" s="481">
        <v>25667708</v>
      </c>
      <c r="D20" s="481">
        <v>25244133</v>
      </c>
      <c r="E20" s="486">
        <v>104.01773170760953</v>
      </c>
      <c r="F20" s="486">
        <v>98.349774744203884</v>
      </c>
      <c r="G20" s="482">
        <v>975066</v>
      </c>
      <c r="H20" s="482">
        <v>-423575</v>
      </c>
    </row>
    <row r="21" spans="1:8" x14ac:dyDescent="0.2">
      <c r="A21" s="480" t="s">
        <v>587</v>
      </c>
      <c r="B21" s="481">
        <v>7036036646</v>
      </c>
      <c r="C21" s="481">
        <v>7514311881</v>
      </c>
      <c r="D21" s="481">
        <v>7494206655</v>
      </c>
      <c r="E21" s="486">
        <v>106.51176268759872</v>
      </c>
      <c r="F21" s="486">
        <v>99.732440889885922</v>
      </c>
      <c r="G21" s="482">
        <v>458170009</v>
      </c>
      <c r="H21" s="482">
        <v>-20105226</v>
      </c>
    </row>
    <row r="22" spans="1:8" ht="12.95" x14ac:dyDescent="0.3">
      <c r="A22" s="480" t="s">
        <v>588</v>
      </c>
      <c r="B22" s="481">
        <v>8654719445</v>
      </c>
      <c r="C22" s="481">
        <v>9892283860</v>
      </c>
      <c r="D22" s="481">
        <v>9754771952</v>
      </c>
      <c r="E22" s="486">
        <v>112.71043520232793</v>
      </c>
      <c r="F22" s="486">
        <v>98.609907378860839</v>
      </c>
      <c r="G22" s="482">
        <v>1100052507</v>
      </c>
      <c r="H22" s="482">
        <v>-137511908</v>
      </c>
    </row>
    <row r="23" spans="1:8" x14ac:dyDescent="0.2">
      <c r="A23" s="480" t="s">
        <v>589</v>
      </c>
      <c r="B23" s="481">
        <v>48418905</v>
      </c>
      <c r="C23" s="481">
        <v>50266090</v>
      </c>
      <c r="D23" s="481">
        <v>48986637</v>
      </c>
      <c r="E23" s="486">
        <v>101.17254200606148</v>
      </c>
      <c r="F23" s="486">
        <v>97.454639897394046</v>
      </c>
      <c r="G23" s="482">
        <v>567732</v>
      </c>
      <c r="H23" s="482">
        <v>-1279453</v>
      </c>
    </row>
    <row r="24" spans="1:8" ht="12.95" x14ac:dyDescent="0.3">
      <c r="A24" s="480" t="s">
        <v>590</v>
      </c>
      <c r="B24" s="481">
        <v>2063341948</v>
      </c>
      <c r="C24" s="481">
        <v>2231511834</v>
      </c>
      <c r="D24" s="481">
        <v>2227261297</v>
      </c>
      <c r="E24" s="486">
        <v>107.94436177478421</v>
      </c>
      <c r="F24" s="486">
        <v>99.809522094607004</v>
      </c>
      <c r="G24" s="482">
        <v>163919349</v>
      </c>
      <c r="H24" s="482">
        <v>-4250537</v>
      </c>
    </row>
    <row r="25" spans="1:8" ht="12.95" x14ac:dyDescent="0.3">
      <c r="A25" s="480" t="s">
        <v>591</v>
      </c>
      <c r="B25" s="481">
        <v>1057925134</v>
      </c>
      <c r="C25" s="481">
        <v>1086143358</v>
      </c>
      <c r="D25" s="481">
        <v>1073261030</v>
      </c>
      <c r="E25" s="486">
        <v>101.44962015809334</v>
      </c>
      <c r="F25" s="486">
        <v>98.813938518786216</v>
      </c>
      <c r="G25" s="482">
        <v>15335896</v>
      </c>
      <c r="H25" s="482">
        <v>-12882328</v>
      </c>
    </row>
    <row r="26" spans="1:8" x14ac:dyDescent="0.2">
      <c r="A26" s="480" t="s">
        <v>592</v>
      </c>
      <c r="B26" s="481">
        <v>29003205</v>
      </c>
      <c r="C26" s="481">
        <v>31708245</v>
      </c>
      <c r="D26" s="481">
        <v>31219131</v>
      </c>
      <c r="E26" s="486">
        <v>107.64027975528911</v>
      </c>
      <c r="F26" s="486">
        <v>98.457454835485208</v>
      </c>
      <c r="G26" s="482">
        <v>2215926</v>
      </c>
      <c r="H26" s="482">
        <v>-489114</v>
      </c>
    </row>
    <row r="27" spans="1:8" ht="12.95" x14ac:dyDescent="0.3">
      <c r="A27" s="480" t="s">
        <v>593</v>
      </c>
      <c r="B27" s="481">
        <v>481600004</v>
      </c>
      <c r="C27" s="481">
        <v>484351761</v>
      </c>
      <c r="D27" s="481">
        <v>470581972</v>
      </c>
      <c r="E27" s="486">
        <v>97.712202676808943</v>
      </c>
      <c r="F27" s="486">
        <v>97.157068455460831</v>
      </c>
      <c r="G27" s="482">
        <v>-11018032</v>
      </c>
      <c r="H27" s="482">
        <v>-13769789</v>
      </c>
    </row>
    <row r="28" spans="1:8" x14ac:dyDescent="0.2">
      <c r="A28" s="480" t="s">
        <v>594</v>
      </c>
      <c r="B28" s="481">
        <v>13411691</v>
      </c>
      <c r="C28" s="481">
        <v>14056406</v>
      </c>
      <c r="D28" s="481">
        <v>11864032</v>
      </c>
      <c r="E28" s="486">
        <v>88.460373863370407</v>
      </c>
      <c r="F28" s="486">
        <v>84.403025922842573</v>
      </c>
      <c r="G28" s="482">
        <v>-1547659</v>
      </c>
      <c r="H28" s="482">
        <v>-2192374</v>
      </c>
    </row>
    <row r="29" spans="1:8" x14ac:dyDescent="0.2">
      <c r="A29" s="480" t="s">
        <v>595</v>
      </c>
      <c r="B29" s="481">
        <v>194186945</v>
      </c>
      <c r="C29" s="481">
        <v>202030663</v>
      </c>
      <c r="D29" s="481">
        <v>199241998</v>
      </c>
      <c r="E29" s="486">
        <v>102.60318890129302</v>
      </c>
      <c r="F29" s="486">
        <v>98.619682300404079</v>
      </c>
      <c r="G29" s="482">
        <v>5055053</v>
      </c>
      <c r="H29" s="482">
        <v>-2788665</v>
      </c>
    </row>
    <row r="30" spans="1:8" x14ac:dyDescent="0.2">
      <c r="A30" s="480" t="s">
        <v>596</v>
      </c>
      <c r="B30" s="481">
        <v>120214137</v>
      </c>
      <c r="C30" s="481">
        <v>118261930</v>
      </c>
      <c r="D30" s="481">
        <v>114850952</v>
      </c>
      <c r="E30" s="486">
        <v>95.538640351425556</v>
      </c>
      <c r="F30" s="486">
        <v>97.115742995231017</v>
      </c>
      <c r="G30" s="482">
        <v>-5363185</v>
      </c>
      <c r="H30" s="482">
        <v>-3410978</v>
      </c>
    </row>
    <row r="31" spans="1:8" ht="12.95" x14ac:dyDescent="0.3">
      <c r="A31" s="480" t="s">
        <v>597</v>
      </c>
      <c r="B31" s="481">
        <v>57493903</v>
      </c>
      <c r="C31" s="481">
        <v>81997591</v>
      </c>
      <c r="D31" s="481">
        <v>81298892</v>
      </c>
      <c r="E31" s="486">
        <v>141.40437117306161</v>
      </c>
      <c r="F31" s="486">
        <v>99.14790301583372</v>
      </c>
      <c r="G31" s="482">
        <v>23804989</v>
      </c>
      <c r="H31" s="482">
        <v>-698699</v>
      </c>
    </row>
    <row r="32" spans="1:8" ht="12.95" x14ac:dyDescent="0.3">
      <c r="A32" s="480" t="s">
        <v>598</v>
      </c>
      <c r="B32" s="481">
        <v>132281647</v>
      </c>
      <c r="C32" s="481">
        <v>132415816</v>
      </c>
      <c r="D32" s="481">
        <v>128154566</v>
      </c>
      <c r="E32" s="486">
        <v>96.880080424157399</v>
      </c>
      <c r="F32" s="486">
        <v>96.781917652495537</v>
      </c>
      <c r="G32" s="482">
        <v>-4127081</v>
      </c>
      <c r="H32" s="482">
        <v>-4261250</v>
      </c>
    </row>
    <row r="33" spans="1:8" x14ac:dyDescent="0.2">
      <c r="A33" s="480" t="s">
        <v>599</v>
      </c>
      <c r="B33" s="481">
        <v>56129659</v>
      </c>
      <c r="C33" s="481">
        <v>57067262</v>
      </c>
      <c r="D33" s="481">
        <v>55893873</v>
      </c>
      <c r="E33" s="486">
        <v>99.579926184835728</v>
      </c>
      <c r="F33" s="486">
        <v>97.943849137181317</v>
      </c>
      <c r="G33" s="482">
        <v>-235786</v>
      </c>
      <c r="H33" s="482">
        <v>-1173389</v>
      </c>
    </row>
    <row r="34" spans="1:8" x14ac:dyDescent="0.2">
      <c r="A34" s="480" t="s">
        <v>600</v>
      </c>
      <c r="B34" s="481">
        <v>15772078</v>
      </c>
      <c r="C34" s="481">
        <v>16787052</v>
      </c>
      <c r="D34" s="481">
        <v>16698600</v>
      </c>
      <c r="E34" s="486">
        <v>105.87444469904345</v>
      </c>
      <c r="F34" s="486">
        <v>99.473093905946087</v>
      </c>
      <c r="G34" s="482">
        <v>926522</v>
      </c>
      <c r="H34" s="482">
        <v>-88452</v>
      </c>
    </row>
    <row r="35" spans="1:8" x14ac:dyDescent="0.2">
      <c r="A35" s="480" t="s">
        <v>601</v>
      </c>
      <c r="B35" s="481">
        <v>188232725</v>
      </c>
      <c r="C35" s="481">
        <v>184882101</v>
      </c>
      <c r="D35" s="481">
        <v>178952853</v>
      </c>
      <c r="E35" s="486">
        <v>95.070000713212849</v>
      </c>
      <c r="F35" s="486">
        <v>96.792957258745133</v>
      </c>
      <c r="G35" s="482">
        <v>-9279872</v>
      </c>
      <c r="H35" s="482">
        <v>-5929248</v>
      </c>
    </row>
    <row r="36" spans="1:8" x14ac:dyDescent="0.2">
      <c r="A36" s="480" t="s">
        <v>602</v>
      </c>
      <c r="B36" s="481"/>
      <c r="C36" s="481">
        <v>806170</v>
      </c>
      <c r="D36" s="481">
        <v>639915</v>
      </c>
      <c r="E36" s="486"/>
      <c r="F36" s="486">
        <v>79.377178510735945</v>
      </c>
      <c r="G36" s="482">
        <v>639915</v>
      </c>
      <c r="H36" s="482">
        <v>-166255</v>
      </c>
    </row>
    <row r="37" spans="1:8" ht="15" x14ac:dyDescent="0.2">
      <c r="A37" s="483" t="s">
        <v>1131</v>
      </c>
      <c r="B37" s="484">
        <v>42477288810</v>
      </c>
      <c r="C37" s="484">
        <v>44839839134.089996</v>
      </c>
      <c r="D37" s="484">
        <v>44078357790.610001</v>
      </c>
      <c r="E37" s="487">
        <v>103.7692353383747</v>
      </c>
      <c r="F37" s="487">
        <v>98.301775032682784</v>
      </c>
      <c r="G37" s="484">
        <v>1601068980.6099999</v>
      </c>
      <c r="H37" s="484">
        <v>-761481343.48000014</v>
      </c>
    </row>
    <row r="39" spans="1:8" x14ac:dyDescent="0.2">
      <c r="A39" s="783" t="s">
        <v>982</v>
      </c>
    </row>
    <row r="40" spans="1:8" x14ac:dyDescent="0.2">
      <c r="A40" s="19" t="s">
        <v>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D19" sqref="D19"/>
    </sheetView>
  </sheetViews>
  <sheetFormatPr baseColWidth="10" defaultColWidth="10.85546875" defaultRowHeight="12.75" x14ac:dyDescent="0.2"/>
  <cols>
    <col min="1" max="1" width="11.42578125" style="312" customWidth="1"/>
    <col min="2" max="2" width="43.28515625" style="312" customWidth="1"/>
    <col min="3" max="7" width="11.42578125" style="312" customWidth="1"/>
    <col min="8" max="16384" width="10.85546875" style="312"/>
  </cols>
  <sheetData>
    <row r="1" spans="1:12" ht="12.95" x14ac:dyDescent="0.3">
      <c r="A1" s="347" t="s">
        <v>431</v>
      </c>
      <c r="B1" s="310"/>
      <c r="C1" s="310"/>
      <c r="D1" s="310"/>
      <c r="E1" s="310"/>
      <c r="F1" s="310"/>
    </row>
    <row r="2" spans="1:12" ht="14.45" x14ac:dyDescent="0.3">
      <c r="A2" s="363" t="s">
        <v>432</v>
      </c>
      <c r="B2" s="310"/>
      <c r="C2" s="310"/>
      <c r="D2" s="310"/>
      <c r="E2" s="310"/>
      <c r="F2" s="310"/>
    </row>
    <row r="3" spans="1:12" x14ac:dyDescent="0.2">
      <c r="A3" s="364" t="s">
        <v>433</v>
      </c>
      <c r="B3" s="310"/>
      <c r="C3" s="310"/>
      <c r="D3" s="310"/>
      <c r="E3" s="310"/>
      <c r="F3" s="310"/>
    </row>
    <row r="4" spans="1:12" ht="12.95" x14ac:dyDescent="0.3">
      <c r="A4" s="348"/>
      <c r="B4" s="310"/>
      <c r="C4" s="310"/>
      <c r="D4" s="310"/>
      <c r="E4" s="310"/>
      <c r="F4" s="310"/>
    </row>
    <row r="5" spans="1:12" x14ac:dyDescent="0.2">
      <c r="A5" s="323"/>
      <c r="B5" s="404"/>
      <c r="C5" s="340" t="s">
        <v>22</v>
      </c>
      <c r="D5" s="341" t="s">
        <v>24</v>
      </c>
      <c r="E5" s="340" t="s">
        <v>22</v>
      </c>
      <c r="F5" s="369" t="s">
        <v>166</v>
      </c>
    </row>
    <row r="6" spans="1:12" ht="12.95" x14ac:dyDescent="0.3">
      <c r="A6" s="339"/>
      <c r="B6" s="406"/>
      <c r="C6" s="407">
        <v>2018</v>
      </c>
      <c r="D6" s="408">
        <v>2019</v>
      </c>
      <c r="E6" s="407">
        <v>2019</v>
      </c>
      <c r="F6" s="409" t="s">
        <v>205</v>
      </c>
    </row>
    <row r="7" spans="1:12" ht="12.95" x14ac:dyDescent="0.3">
      <c r="A7" s="324" t="s">
        <v>29</v>
      </c>
      <c r="B7" s="405"/>
      <c r="C7" s="329">
        <v>42978798.577519946</v>
      </c>
      <c r="D7" s="365">
        <v>43604425.410598002</v>
      </c>
      <c r="E7" s="329">
        <v>42531502.269814081</v>
      </c>
      <c r="F7" s="402">
        <v>-1.0407371134376575</v>
      </c>
      <c r="I7" s="360"/>
      <c r="J7" s="360"/>
      <c r="K7" s="360"/>
      <c r="L7" s="360"/>
    </row>
    <row r="8" spans="1:12" ht="12.95" x14ac:dyDescent="0.3">
      <c r="A8" s="904" t="s">
        <v>30</v>
      </c>
      <c r="B8" s="905"/>
      <c r="C8" s="328">
        <v>42966648.548248827</v>
      </c>
      <c r="D8" s="367">
        <v>43587685.472598001</v>
      </c>
      <c r="E8" s="328">
        <v>42520035.58176408</v>
      </c>
      <c r="F8" s="403">
        <v>-1.0394410119821913</v>
      </c>
      <c r="I8" s="360"/>
      <c r="J8" s="360"/>
      <c r="K8" s="360"/>
      <c r="L8" s="360"/>
    </row>
    <row r="9" spans="1:12" ht="12.95" x14ac:dyDescent="0.3">
      <c r="A9" s="906" t="s">
        <v>34</v>
      </c>
      <c r="B9" s="907"/>
      <c r="C9" s="328">
        <v>12150.029271116075</v>
      </c>
      <c r="D9" s="367">
        <v>16739.937999999998</v>
      </c>
      <c r="E9" s="328">
        <v>11466.688050000001</v>
      </c>
      <c r="F9" s="403">
        <v>-5.6241940317013075</v>
      </c>
      <c r="I9" s="360"/>
      <c r="J9" s="360"/>
      <c r="K9" s="360"/>
      <c r="L9" s="360"/>
    </row>
    <row r="10" spans="1:12" ht="12.95" x14ac:dyDescent="0.3">
      <c r="A10" s="908" t="s">
        <v>11</v>
      </c>
      <c r="B10" s="909"/>
      <c r="C10" s="329">
        <v>46203217.016955182</v>
      </c>
      <c r="D10" s="365">
        <v>47742423.789598003</v>
      </c>
      <c r="E10" s="329">
        <v>48152605.57554999</v>
      </c>
      <c r="F10" s="402">
        <v>4.2191619641538125</v>
      </c>
      <c r="I10" s="360"/>
      <c r="J10" s="360"/>
      <c r="K10" s="360"/>
      <c r="L10" s="360"/>
    </row>
    <row r="11" spans="1:12" ht="12.95" x14ac:dyDescent="0.3">
      <c r="A11" s="904" t="s">
        <v>30</v>
      </c>
      <c r="B11" s="905"/>
      <c r="C11" s="328">
        <v>39040729.105451763</v>
      </c>
      <c r="D11" s="367">
        <v>40390115.043598004</v>
      </c>
      <c r="E11" s="328">
        <v>40692568.615139998</v>
      </c>
      <c r="F11" s="403">
        <v>4.2310672662554509</v>
      </c>
      <c r="I11" s="360"/>
      <c r="J11" s="360"/>
      <c r="K11" s="360"/>
      <c r="L11" s="360"/>
    </row>
    <row r="12" spans="1:12" ht="12.95" x14ac:dyDescent="0.3">
      <c r="A12" s="906" t="s">
        <v>34</v>
      </c>
      <c r="B12" s="907"/>
      <c r="C12" s="328">
        <v>7162487.9115034183</v>
      </c>
      <c r="D12" s="367">
        <v>7352308.7459999993</v>
      </c>
      <c r="E12" s="328">
        <v>7460036.9604100008</v>
      </c>
      <c r="F12" s="403">
        <v>4.1542694742800137</v>
      </c>
      <c r="I12" s="360"/>
      <c r="J12" s="360"/>
      <c r="K12" s="360"/>
      <c r="L12" s="360"/>
    </row>
    <row r="13" spans="1:12" ht="12.95" x14ac:dyDescent="0.3">
      <c r="A13" s="910" t="s">
        <v>35</v>
      </c>
      <c r="B13" s="911"/>
      <c r="C13" s="754">
        <v>-3224418.4394352362</v>
      </c>
      <c r="D13" s="755">
        <v>-4137998.3789999997</v>
      </c>
      <c r="E13" s="754">
        <v>-5621103.3057359084</v>
      </c>
      <c r="F13" s="756"/>
      <c r="H13" s="361"/>
      <c r="I13" s="360"/>
      <c r="J13" s="360"/>
      <c r="K13" s="360"/>
      <c r="L13" s="360"/>
    </row>
    <row r="14" spans="1:12" ht="14.45" x14ac:dyDescent="0.3">
      <c r="A14" s="900" t="s">
        <v>206</v>
      </c>
      <c r="B14" s="901"/>
      <c r="C14" s="757">
        <v>-1.6486664321173197</v>
      </c>
      <c r="D14" s="758" t="s">
        <v>207</v>
      </c>
      <c r="E14" s="759">
        <v>-2.8326362043456332</v>
      </c>
      <c r="F14" s="760"/>
      <c r="I14" s="360"/>
      <c r="J14" s="360"/>
      <c r="K14" s="360"/>
      <c r="L14" s="360"/>
    </row>
    <row r="15" spans="1:12" x14ac:dyDescent="0.2">
      <c r="A15" s="902" t="s">
        <v>208</v>
      </c>
      <c r="B15" s="902"/>
      <c r="C15" s="902"/>
      <c r="D15" s="902"/>
      <c r="E15" s="902"/>
      <c r="F15" s="902"/>
    </row>
    <row r="16" spans="1:12" x14ac:dyDescent="0.2">
      <c r="A16" s="903" t="s">
        <v>434</v>
      </c>
      <c r="B16" s="903"/>
      <c r="C16" s="903"/>
      <c r="D16" s="903"/>
      <c r="E16" s="903"/>
      <c r="F16" s="903"/>
    </row>
    <row r="17" spans="1:6" ht="12.95" x14ac:dyDescent="0.3">
      <c r="A17" s="310" t="s">
        <v>5</v>
      </c>
      <c r="B17" s="310"/>
      <c r="C17" s="310"/>
      <c r="D17" s="310"/>
      <c r="E17" s="310"/>
      <c r="F17" s="310"/>
    </row>
    <row r="19" spans="1:6" ht="12.95" x14ac:dyDescent="0.3">
      <c r="D19" s="362"/>
    </row>
    <row r="20" spans="1:6" ht="12.95" x14ac:dyDescent="0.3">
      <c r="C20" s="357"/>
      <c r="D20" s="357"/>
      <c r="E20" s="357"/>
      <c r="F20" s="357"/>
    </row>
    <row r="21" spans="1:6" ht="12.95" x14ac:dyDescent="0.3">
      <c r="C21" s="357"/>
      <c r="D21" s="357"/>
      <c r="E21" s="357"/>
      <c r="F21" s="357"/>
    </row>
    <row r="22" spans="1:6" ht="12.95" x14ac:dyDescent="0.3">
      <c r="C22" s="357"/>
      <c r="D22" s="357"/>
      <c r="E22" s="357"/>
      <c r="F22" s="357"/>
    </row>
    <row r="23" spans="1:6" ht="12.95" x14ac:dyDescent="0.3">
      <c r="C23" s="357"/>
      <c r="D23" s="357"/>
      <c r="E23" s="357"/>
      <c r="F23" s="357"/>
    </row>
    <row r="24" spans="1:6" ht="12.95" x14ac:dyDescent="0.3">
      <c r="C24" s="357"/>
      <c r="D24" s="357"/>
      <c r="E24" s="357"/>
      <c r="F24" s="357"/>
    </row>
    <row r="25" spans="1:6" ht="12.95" x14ac:dyDescent="0.3">
      <c r="C25" s="357"/>
      <c r="D25" s="357"/>
      <c r="E25" s="357"/>
      <c r="F25" s="357"/>
    </row>
    <row r="26" spans="1:6" ht="12.95" x14ac:dyDescent="0.3">
      <c r="C26" s="357"/>
      <c r="D26" s="357"/>
      <c r="E26" s="357"/>
      <c r="F26" s="357"/>
    </row>
    <row r="27" spans="1:6" ht="12.95" x14ac:dyDescent="0.3">
      <c r="C27" s="357"/>
      <c r="D27" s="357"/>
      <c r="E27" s="357"/>
      <c r="F27" s="357"/>
    </row>
    <row r="28" spans="1:6" ht="12.95" x14ac:dyDescent="0.3">
      <c r="C28" s="314"/>
      <c r="D28" s="314"/>
      <c r="E28" s="314"/>
      <c r="F28" s="314"/>
    </row>
    <row r="29" spans="1:6" ht="12.95" x14ac:dyDescent="0.3">
      <c r="C29" s="314"/>
      <c r="D29" s="314"/>
      <c r="E29" s="314"/>
      <c r="F29" s="314"/>
    </row>
    <row r="30" spans="1:6" ht="12.95" x14ac:dyDescent="0.3">
      <c r="C30" s="314"/>
      <c r="D30" s="314"/>
      <c r="E30" s="314"/>
      <c r="F30" s="314"/>
    </row>
    <row r="31" spans="1:6" ht="12.95" x14ac:dyDescent="0.3">
      <c r="C31" s="314"/>
      <c r="D31" s="314"/>
      <c r="E31" s="314"/>
      <c r="F31" s="314"/>
    </row>
    <row r="32" spans="1:6" ht="12.95" x14ac:dyDescent="0.3">
      <c r="C32" s="314"/>
      <c r="D32" s="314"/>
      <c r="E32" s="314"/>
      <c r="F32" s="314"/>
    </row>
  </sheetData>
  <mergeCells count="9">
    <mergeCell ref="A14:B14"/>
    <mergeCell ref="A15:F15"/>
    <mergeCell ref="A16:F16"/>
    <mergeCell ref="A8:B8"/>
    <mergeCell ref="A9:B9"/>
    <mergeCell ref="A10:B10"/>
    <mergeCell ref="A11:B11"/>
    <mergeCell ref="A12:B12"/>
    <mergeCell ref="A13:B13"/>
  </mergeCells>
  <pageMargins left="0.70000000000000007" right="0.70000000000000007" top="0.75" bottom="0.75" header="0.30000000000000004" footer="0.30000000000000004"/>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D22" sqref="D22"/>
    </sheetView>
  </sheetViews>
  <sheetFormatPr baseColWidth="10" defaultColWidth="10.85546875" defaultRowHeight="12.75" x14ac:dyDescent="0.2"/>
  <cols>
    <col min="1" max="1" width="39.85546875" style="19" customWidth="1"/>
    <col min="2" max="16384" width="10.85546875" style="19"/>
  </cols>
  <sheetData>
    <row r="1" spans="1:3" ht="12.95" x14ac:dyDescent="0.3">
      <c r="A1" s="65" t="s">
        <v>718</v>
      </c>
    </row>
    <row r="2" spans="1:3" ht="12.95" x14ac:dyDescent="0.3">
      <c r="A2" s="65" t="s">
        <v>719</v>
      </c>
    </row>
    <row r="3" spans="1:3" ht="12.95" x14ac:dyDescent="0.3">
      <c r="A3" s="19" t="s">
        <v>178</v>
      </c>
    </row>
    <row r="5" spans="1:3" ht="26.1" x14ac:dyDescent="0.3">
      <c r="A5" s="435"/>
      <c r="B5" s="453" t="s">
        <v>83</v>
      </c>
      <c r="C5" s="452" t="s">
        <v>477</v>
      </c>
    </row>
    <row r="6" spans="1:3" ht="12.95" x14ac:dyDescent="0.3">
      <c r="A6" s="442" t="s">
        <v>725</v>
      </c>
      <c r="B6" s="599">
        <v>-5621103.3057300001</v>
      </c>
      <c r="C6" s="596">
        <v>-2.8326362043426574</v>
      </c>
    </row>
    <row r="7" spans="1:3" x14ac:dyDescent="0.2">
      <c r="A7" s="442" t="s">
        <v>726</v>
      </c>
      <c r="B7" s="599">
        <v>-2615880.6387749347</v>
      </c>
      <c r="C7" s="596">
        <v>-1.3182177591505018</v>
      </c>
    </row>
    <row r="8" spans="1:3" x14ac:dyDescent="0.2">
      <c r="A8" s="595" t="s">
        <v>720</v>
      </c>
      <c r="B8" s="600">
        <v>-1638646.3681348599</v>
      </c>
      <c r="C8" s="597">
        <v>-0.82576120310078627</v>
      </c>
    </row>
    <row r="9" spans="1:3" x14ac:dyDescent="0.2">
      <c r="A9" s="595" t="s">
        <v>721</v>
      </c>
      <c r="B9" s="600">
        <v>-101787.23768040165</v>
      </c>
      <c r="C9" s="597">
        <v>-5.1293527073168171E-2</v>
      </c>
    </row>
    <row r="10" spans="1:3" x14ac:dyDescent="0.2">
      <c r="A10" s="595" t="s">
        <v>722</v>
      </c>
      <c r="B10" s="600">
        <v>-933563.69805227127</v>
      </c>
      <c r="C10" s="597">
        <v>-0.47044969400708292</v>
      </c>
    </row>
    <row r="11" spans="1:3" x14ac:dyDescent="0.2">
      <c r="A11" s="595" t="s">
        <v>723</v>
      </c>
      <c r="B11" s="600">
        <v>58116.665092598203</v>
      </c>
      <c r="C11" s="597">
        <v>2.9286665030535591E-2</v>
      </c>
    </row>
    <row r="12" spans="1:3" ht="12.95" x14ac:dyDescent="0.3">
      <c r="A12" s="439" t="s">
        <v>727</v>
      </c>
      <c r="B12" s="601">
        <v>-3005222.6669550654</v>
      </c>
      <c r="C12" s="598">
        <v>-1.5144184451921561</v>
      </c>
    </row>
    <row r="13" spans="1:3" ht="25.5" customHeight="1" x14ac:dyDescent="0.2">
      <c r="A13" s="855" t="s">
        <v>724</v>
      </c>
      <c r="B13" s="855"/>
      <c r="C13" s="855"/>
    </row>
    <row r="14" spans="1:3" ht="12.95" x14ac:dyDescent="0.3">
      <c r="A14" s="19" t="s">
        <v>5</v>
      </c>
    </row>
  </sheetData>
  <mergeCells count="1">
    <mergeCell ref="A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B7" sqref="B7:C7"/>
    </sheetView>
  </sheetViews>
  <sheetFormatPr baseColWidth="10" defaultColWidth="10.85546875" defaultRowHeight="12.75" x14ac:dyDescent="0.2"/>
  <cols>
    <col min="1" max="1" width="29.85546875" style="19" customWidth="1"/>
    <col min="2" max="16384" width="10.85546875" style="19"/>
  </cols>
  <sheetData>
    <row r="1" spans="1:3" ht="12.95" x14ac:dyDescent="0.3">
      <c r="A1" s="34" t="s">
        <v>728</v>
      </c>
      <c r="B1" s="2"/>
      <c r="C1" s="2"/>
    </row>
    <row r="2" spans="1:3" ht="12.95" x14ac:dyDescent="0.3">
      <c r="A2" s="34" t="s">
        <v>729</v>
      </c>
      <c r="B2" s="2"/>
      <c r="C2" s="2"/>
    </row>
    <row r="3" spans="1:3" ht="12.95" x14ac:dyDescent="0.3">
      <c r="A3" s="35" t="s">
        <v>730</v>
      </c>
      <c r="B3" s="2"/>
      <c r="C3" s="2"/>
    </row>
    <row r="4" spans="1:3" ht="12.95" x14ac:dyDescent="0.3">
      <c r="A4" s="35"/>
      <c r="B4" s="2"/>
      <c r="C4" s="2"/>
    </row>
    <row r="5" spans="1:3" ht="26.1" x14ac:dyDescent="0.3">
      <c r="A5" s="532"/>
      <c r="B5" s="453" t="s">
        <v>83</v>
      </c>
      <c r="C5" s="452" t="s">
        <v>477</v>
      </c>
    </row>
    <row r="6" spans="1:3" ht="12.95" x14ac:dyDescent="0.3">
      <c r="A6" s="184" t="s">
        <v>733</v>
      </c>
      <c r="B6" s="761">
        <v>-5621103.3057300001</v>
      </c>
      <c r="C6" s="762">
        <v>-2.8326362043426574</v>
      </c>
    </row>
    <row r="7" spans="1:3" ht="12.95" x14ac:dyDescent="0.3">
      <c r="A7" s="184" t="s">
        <v>734</v>
      </c>
      <c r="B7" s="761">
        <v>-3005222.6669550687</v>
      </c>
      <c r="C7" s="762">
        <v>-1.5144184451921576</v>
      </c>
    </row>
    <row r="8" spans="1:3" ht="12.95" x14ac:dyDescent="0.3">
      <c r="A8" s="603" t="s">
        <v>731</v>
      </c>
      <c r="B8" s="605">
        <v>495537.76699999999</v>
      </c>
      <c r="C8" s="602">
        <v>0.24971578408680817</v>
      </c>
    </row>
    <row r="9" spans="1:3" ht="12.95" x14ac:dyDescent="0.3">
      <c r="A9" s="603" t="s">
        <v>732</v>
      </c>
      <c r="B9" s="605">
        <v>1810429.5034099999</v>
      </c>
      <c r="C9" s="602">
        <v>0.91232768334672432</v>
      </c>
    </row>
    <row r="10" spans="1:3" ht="12.95" x14ac:dyDescent="0.3">
      <c r="A10" s="184" t="s">
        <v>735</v>
      </c>
      <c r="B10" s="761">
        <v>-4306211.5693200007</v>
      </c>
      <c r="C10" s="762">
        <v>-2.1700243050827415</v>
      </c>
    </row>
    <row r="11" spans="1:3" ht="12.95" x14ac:dyDescent="0.3">
      <c r="A11" s="604" t="s">
        <v>736</v>
      </c>
      <c r="B11" s="763">
        <v>-1690330.9305450688</v>
      </c>
      <c r="C11" s="764">
        <v>-0.85180654593224148</v>
      </c>
    </row>
    <row r="12" spans="1:3" ht="12.95" x14ac:dyDescent="0.3">
      <c r="A12" s="2" t="s">
        <v>5</v>
      </c>
      <c r="B12" s="2"/>
      <c r="C12" s="2"/>
    </row>
    <row r="13" spans="1:3" ht="12.95" x14ac:dyDescent="0.3">
      <c r="A13" s="2"/>
      <c r="B13" s="2"/>
      <c r="C13" s="2"/>
    </row>
    <row r="14" spans="1:3" ht="12.95" x14ac:dyDescent="0.3">
      <c r="A14" s="2"/>
      <c r="B14" s="2"/>
      <c r="C14" s="2"/>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4" workbookViewId="0">
      <selection activeCell="E18" sqref="E18"/>
    </sheetView>
  </sheetViews>
  <sheetFormatPr baseColWidth="10" defaultColWidth="10.85546875" defaultRowHeight="12.75" x14ac:dyDescent="0.2"/>
  <cols>
    <col min="1" max="1" width="36.5703125" style="19" customWidth="1"/>
    <col min="2" max="2" width="13.7109375" style="19" customWidth="1"/>
    <col min="3" max="3" width="17.28515625" style="19" customWidth="1"/>
    <col min="4" max="16384" width="10.85546875" style="19"/>
  </cols>
  <sheetData>
    <row r="1" spans="1:3" ht="12.95" x14ac:dyDescent="0.3">
      <c r="A1" s="65" t="s">
        <v>607</v>
      </c>
    </row>
    <row r="2" spans="1:3" ht="12.95" x14ac:dyDescent="0.3">
      <c r="A2" s="65" t="s">
        <v>608</v>
      </c>
    </row>
    <row r="3" spans="1:3" ht="12.95" x14ac:dyDescent="0.3">
      <c r="A3" s="19" t="s">
        <v>162</v>
      </c>
    </row>
    <row r="5" spans="1:3" x14ac:dyDescent="0.2">
      <c r="A5" s="523"/>
      <c r="B5" s="524" t="s">
        <v>215</v>
      </c>
      <c r="C5" s="524" t="s">
        <v>216</v>
      </c>
    </row>
    <row r="6" spans="1:3" ht="12.95" x14ac:dyDescent="0.3">
      <c r="A6" s="525" t="s">
        <v>682</v>
      </c>
      <c r="B6" s="526">
        <v>-3224418.234926939</v>
      </c>
      <c r="C6" s="526">
        <v>-5621103.0167359225</v>
      </c>
    </row>
    <row r="7" spans="1:3" x14ac:dyDescent="0.2">
      <c r="A7" s="525" t="s">
        <v>683</v>
      </c>
      <c r="B7" s="526">
        <v>16974.219916822767</v>
      </c>
      <c r="C7" s="526">
        <v>-1265404.2381239217</v>
      </c>
    </row>
    <row r="8" spans="1:3" x14ac:dyDescent="0.2">
      <c r="A8" s="527" t="s">
        <v>684</v>
      </c>
      <c r="B8" s="528">
        <v>62329.424674068534</v>
      </c>
      <c r="C8" s="528">
        <v>-257142.84527999989</v>
      </c>
    </row>
    <row r="9" spans="1:3" x14ac:dyDescent="0.2">
      <c r="A9" s="527" t="s">
        <v>685</v>
      </c>
      <c r="B9" s="528">
        <v>837283.25795246358</v>
      </c>
      <c r="C9" s="528">
        <v>982506.72808999999</v>
      </c>
    </row>
    <row r="10" spans="1:3" x14ac:dyDescent="0.2">
      <c r="A10" s="527" t="s">
        <v>686</v>
      </c>
      <c r="B10" s="528">
        <v>774953.833278395</v>
      </c>
      <c r="C10" s="528">
        <v>1239649.5733699999</v>
      </c>
    </row>
    <row r="11" spans="1:3" x14ac:dyDescent="0.2">
      <c r="A11" s="527" t="s">
        <v>687</v>
      </c>
      <c r="B11" s="528">
        <v>312628.29893572914</v>
      </c>
      <c r="C11" s="528">
        <v>-1258796.7815100001</v>
      </c>
    </row>
    <row r="12" spans="1:3" x14ac:dyDescent="0.2">
      <c r="A12" s="527" t="s">
        <v>688</v>
      </c>
      <c r="B12" s="528">
        <v>4708413.3319267472</v>
      </c>
      <c r="C12" s="528">
        <v>5134386.0970799988</v>
      </c>
    </row>
    <row r="13" spans="1:3" ht="12.95" x14ac:dyDescent="0.3">
      <c r="A13" s="527" t="s">
        <v>689</v>
      </c>
      <c r="B13" s="528">
        <v>4395785.0329910172</v>
      </c>
      <c r="C13" s="528">
        <v>6393182.8785899989</v>
      </c>
    </row>
    <row r="14" spans="1:3" ht="14.45" x14ac:dyDescent="0.3">
      <c r="A14" s="527" t="s">
        <v>690</v>
      </c>
      <c r="B14" s="529">
        <v>0</v>
      </c>
      <c r="C14" s="529">
        <v>0</v>
      </c>
    </row>
    <row r="15" spans="1:3" ht="12.95" x14ac:dyDescent="0.3">
      <c r="A15" s="527" t="s">
        <v>691</v>
      </c>
      <c r="B15" s="529">
        <v>0</v>
      </c>
      <c r="C15" s="529">
        <v>0</v>
      </c>
    </row>
    <row r="16" spans="1:3" x14ac:dyDescent="0.2">
      <c r="A16" s="527" t="s">
        <v>692</v>
      </c>
      <c r="B16" s="529">
        <v>0</v>
      </c>
      <c r="C16" s="529">
        <v>0</v>
      </c>
    </row>
    <row r="17" spans="1:3" ht="12.95" x14ac:dyDescent="0.3">
      <c r="A17" s="527" t="s">
        <v>693</v>
      </c>
      <c r="B17" s="529">
        <v>0</v>
      </c>
      <c r="C17" s="529">
        <v>0</v>
      </c>
    </row>
    <row r="18" spans="1:3" ht="12.95" x14ac:dyDescent="0.3">
      <c r="A18" s="527" t="s">
        <v>694</v>
      </c>
      <c r="B18" s="528">
        <v>-357983.50369297492</v>
      </c>
      <c r="C18" s="528">
        <v>250535.38866607851</v>
      </c>
    </row>
    <row r="19" spans="1:3" ht="12.95" x14ac:dyDescent="0.3">
      <c r="A19" s="525" t="s">
        <v>695</v>
      </c>
      <c r="B19" s="526">
        <v>3241392.4548437619</v>
      </c>
      <c r="C19" s="526">
        <v>4355698.7786120009</v>
      </c>
    </row>
    <row r="20" spans="1:3" ht="12.95" x14ac:dyDescent="0.3">
      <c r="A20" s="527" t="s">
        <v>696</v>
      </c>
      <c r="B20" s="528">
        <v>1262581.8831686983</v>
      </c>
      <c r="C20" s="528">
        <v>962518.94634000002</v>
      </c>
    </row>
    <row r="21" spans="1:3" ht="12.95" x14ac:dyDescent="0.3">
      <c r="A21" s="527" t="s">
        <v>697</v>
      </c>
      <c r="B21" s="528">
        <v>1938231.0495099558</v>
      </c>
      <c r="C21" s="528">
        <v>1712439.5858800001</v>
      </c>
    </row>
    <row r="22" spans="1:3" ht="12.95" x14ac:dyDescent="0.3">
      <c r="A22" s="527" t="s">
        <v>698</v>
      </c>
      <c r="B22" s="528">
        <v>675649.16634125751</v>
      </c>
      <c r="C22" s="528">
        <v>749920.63954000012</v>
      </c>
    </row>
    <row r="23" spans="1:3" ht="12.95" x14ac:dyDescent="0.3">
      <c r="A23" s="527" t="s">
        <v>699</v>
      </c>
      <c r="B23" s="528">
        <v>2563409.8347561895</v>
      </c>
      <c r="C23" s="528">
        <v>3860629.8617600012</v>
      </c>
    </row>
    <row r="24" spans="1:3" ht="12.95" x14ac:dyDescent="0.3">
      <c r="A24" s="527" t="s">
        <v>697</v>
      </c>
      <c r="B24" s="528">
        <v>8267107.8437533369</v>
      </c>
      <c r="C24" s="528">
        <v>7303999.1870000008</v>
      </c>
    </row>
    <row r="25" spans="1:3" ht="12.95" x14ac:dyDescent="0.3">
      <c r="A25" s="527" t="s">
        <v>698</v>
      </c>
      <c r="B25" s="528">
        <v>5703698.008997147</v>
      </c>
      <c r="C25" s="528">
        <v>3443369.3252399997</v>
      </c>
    </row>
    <row r="26" spans="1:3" ht="12.95" x14ac:dyDescent="0.3">
      <c r="A26" s="527" t="s">
        <v>700</v>
      </c>
      <c r="B26" s="528">
        <v>-584599.26308112685</v>
      </c>
      <c r="C26" s="528">
        <v>-467450.02948800003</v>
      </c>
    </row>
    <row r="27" spans="1:3" x14ac:dyDescent="0.2">
      <c r="A27" s="912" t="s">
        <v>701</v>
      </c>
      <c r="B27" s="912"/>
      <c r="C27" s="912"/>
    </row>
    <row r="28" spans="1:3" x14ac:dyDescent="0.2">
      <c r="A28" s="912"/>
      <c r="B28" s="912"/>
      <c r="C28" s="912"/>
    </row>
    <row r="29" spans="1:3" ht="12.95" x14ac:dyDescent="0.3">
      <c r="A29" s="139" t="s">
        <v>362</v>
      </c>
      <c r="B29" s="139"/>
      <c r="C29" s="530"/>
    </row>
  </sheetData>
  <mergeCells count="1">
    <mergeCell ref="A27:C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A9" sqref="A9"/>
    </sheetView>
  </sheetViews>
  <sheetFormatPr baseColWidth="10" defaultColWidth="10.85546875" defaultRowHeight="12.75" x14ac:dyDescent="0.2"/>
  <cols>
    <col min="1" max="1" width="17.85546875" style="19" customWidth="1"/>
    <col min="2" max="16384" width="10.85546875" style="19"/>
  </cols>
  <sheetData>
    <row r="1" spans="1:5" ht="12.95" x14ac:dyDescent="0.3">
      <c r="A1" s="65" t="s">
        <v>759</v>
      </c>
    </row>
    <row r="2" spans="1:5" x14ac:dyDescent="0.2">
      <c r="A2" s="65" t="s">
        <v>1118</v>
      </c>
    </row>
    <row r="4" spans="1:5" ht="42" customHeight="1" x14ac:dyDescent="0.2">
      <c r="A4" s="633"/>
      <c r="B4" s="828" t="s">
        <v>777</v>
      </c>
      <c r="C4" s="829"/>
      <c r="D4" s="828" t="s">
        <v>780</v>
      </c>
      <c r="E4" s="829"/>
    </row>
    <row r="5" spans="1:5" ht="12.95" x14ac:dyDescent="0.3">
      <c r="A5" s="435" t="s">
        <v>776</v>
      </c>
      <c r="B5" s="612" t="s">
        <v>778</v>
      </c>
      <c r="C5" s="449" t="s">
        <v>779</v>
      </c>
      <c r="D5" s="612" t="s">
        <v>778</v>
      </c>
      <c r="E5" s="449" t="s">
        <v>779</v>
      </c>
    </row>
    <row r="6" spans="1:5" ht="12.95" x14ac:dyDescent="0.3">
      <c r="A6" s="458" t="s">
        <v>781</v>
      </c>
      <c r="B6" s="626">
        <v>5000</v>
      </c>
      <c r="C6" s="433">
        <v>6500</v>
      </c>
      <c r="D6" s="627">
        <v>0.8</v>
      </c>
      <c r="E6" s="628">
        <v>0.85</v>
      </c>
    </row>
    <row r="7" spans="1:5" ht="12.95" x14ac:dyDescent="0.3">
      <c r="A7" s="458" t="s">
        <v>782</v>
      </c>
      <c r="B7" s="626">
        <v>15000</v>
      </c>
      <c r="C7" s="433">
        <v>25000</v>
      </c>
      <c r="D7" s="627">
        <v>0.5</v>
      </c>
      <c r="E7" s="628">
        <v>0.8</v>
      </c>
    </row>
    <row r="8" spans="1:5" ht="12.95" x14ac:dyDescent="0.3">
      <c r="A8" s="458" t="s">
        <v>1121</v>
      </c>
      <c r="B8" s="626">
        <v>50000</v>
      </c>
      <c r="C8" s="433">
        <v>150000</v>
      </c>
      <c r="D8" s="627">
        <v>0.3</v>
      </c>
      <c r="E8" s="628">
        <v>0.7</v>
      </c>
    </row>
    <row r="9" spans="1:5" ht="12.95" x14ac:dyDescent="0.3">
      <c r="A9" s="454" t="s">
        <v>783</v>
      </c>
      <c r="B9" s="629">
        <v>150000</v>
      </c>
      <c r="C9" s="630">
        <v>250000</v>
      </c>
      <c r="D9" s="631">
        <v>0.3</v>
      </c>
      <c r="E9" s="632">
        <v>0.6</v>
      </c>
    </row>
    <row r="10" spans="1:5" ht="12.95" customHeight="1" x14ac:dyDescent="0.2">
      <c r="A10" s="787" t="s">
        <v>1119</v>
      </c>
      <c r="B10" s="785"/>
      <c r="C10" s="785"/>
      <c r="D10" s="786"/>
      <c r="E10" s="786"/>
    </row>
    <row r="11" spans="1:5" ht="12.95" customHeight="1" x14ac:dyDescent="0.3">
      <c r="A11" s="771" t="s">
        <v>1120</v>
      </c>
    </row>
    <row r="12" spans="1:5" ht="12.95" x14ac:dyDescent="0.3">
      <c r="A12" s="19" t="s">
        <v>5</v>
      </c>
    </row>
  </sheetData>
  <mergeCells count="2">
    <mergeCell ref="B4:C4"/>
    <mergeCell ref="D4:E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D23" sqref="D23"/>
    </sheetView>
  </sheetViews>
  <sheetFormatPr baseColWidth="10" defaultColWidth="10.85546875" defaultRowHeight="12.75" x14ac:dyDescent="0.2"/>
  <cols>
    <col min="1" max="1" width="32.85546875" style="19" bestFit="1" customWidth="1"/>
    <col min="2" max="16384" width="10.85546875" style="19"/>
  </cols>
  <sheetData>
    <row r="1" spans="1:2" ht="12.95" x14ac:dyDescent="0.3">
      <c r="A1" s="65" t="s">
        <v>609</v>
      </c>
    </row>
    <row r="2" spans="1:2" ht="14.45" x14ac:dyDescent="0.3">
      <c r="A2" s="65" t="s">
        <v>610</v>
      </c>
    </row>
    <row r="3" spans="1:2" ht="12.95" x14ac:dyDescent="0.3">
      <c r="A3" s="19" t="s">
        <v>162</v>
      </c>
    </row>
    <row r="5" spans="1:2" ht="12.95" x14ac:dyDescent="0.3">
      <c r="A5" s="531" t="s">
        <v>702</v>
      </c>
      <c r="B5" s="427">
        <f>+B6+B7</f>
        <v>10281843.011003921</v>
      </c>
    </row>
    <row r="6" spans="1:2" ht="12.95" x14ac:dyDescent="0.3">
      <c r="A6" s="532" t="s">
        <v>703</v>
      </c>
      <c r="B6" s="134">
        <f>[10]II.8.1!C21+[10]II.8.1!C24</f>
        <v>9016438.772880001</v>
      </c>
    </row>
    <row r="7" spans="1:2" ht="12.95" x14ac:dyDescent="0.3">
      <c r="A7" s="532" t="s">
        <v>704</v>
      </c>
      <c r="B7" s="134">
        <v>1265404.23812392</v>
      </c>
    </row>
    <row r="8" spans="1:2" ht="12.95" x14ac:dyDescent="0.3">
      <c r="A8" s="531" t="s">
        <v>705</v>
      </c>
      <c r="B8" s="427">
        <f>SUM(B9:B11)</f>
        <v>10281843.011003921</v>
      </c>
    </row>
    <row r="9" spans="1:2" x14ac:dyDescent="0.2">
      <c r="A9" s="532" t="s">
        <v>706</v>
      </c>
      <c r="B9" s="134">
        <v>5621103.0167359225</v>
      </c>
    </row>
    <row r="10" spans="1:2" ht="12.95" x14ac:dyDescent="0.3">
      <c r="A10" s="495" t="s">
        <v>707</v>
      </c>
      <c r="B10" s="134">
        <v>4193289.96478</v>
      </c>
    </row>
    <row r="11" spans="1:2" ht="12.95" x14ac:dyDescent="0.3">
      <c r="A11" s="495" t="s">
        <v>708</v>
      </c>
      <c r="B11" s="134">
        <v>467450.02948800003</v>
      </c>
    </row>
    <row r="12" spans="1:2" ht="12.95" customHeight="1" x14ac:dyDescent="0.2">
      <c r="A12" s="913" t="s">
        <v>709</v>
      </c>
      <c r="B12" s="913"/>
    </row>
    <row r="13" spans="1:2" x14ac:dyDescent="0.2">
      <c r="A13" s="914"/>
      <c r="B13" s="914"/>
    </row>
    <row r="14" spans="1:2" x14ac:dyDescent="0.2">
      <c r="A14" s="914"/>
      <c r="B14" s="914"/>
    </row>
    <row r="15" spans="1:2" x14ac:dyDescent="0.2">
      <c r="A15" s="914"/>
      <c r="B15" s="914"/>
    </row>
    <row r="16" spans="1:2" ht="12.95" x14ac:dyDescent="0.3">
      <c r="A16" s="2" t="s">
        <v>362</v>
      </c>
    </row>
  </sheetData>
  <mergeCells count="1">
    <mergeCell ref="A12:B1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10" workbookViewId="0">
      <selection activeCell="C26" sqref="C26"/>
    </sheetView>
  </sheetViews>
  <sheetFormatPr baseColWidth="10" defaultColWidth="10.85546875" defaultRowHeight="12.75" x14ac:dyDescent="0.2"/>
  <cols>
    <col min="1" max="1" width="19" style="19" customWidth="1"/>
    <col min="2" max="2" width="18.28515625" style="19" customWidth="1"/>
    <col min="3" max="3" width="12.85546875" style="19" customWidth="1"/>
    <col min="4" max="4" width="14.42578125" style="19" bestFit="1" customWidth="1"/>
    <col min="5" max="16384" width="10.85546875" style="19"/>
  </cols>
  <sheetData>
    <row r="1" spans="1:4" ht="12.95" x14ac:dyDescent="0.3">
      <c r="A1" s="65" t="s">
        <v>611</v>
      </c>
    </row>
    <row r="2" spans="1:4" ht="12.95" x14ac:dyDescent="0.3">
      <c r="A2" s="65" t="s">
        <v>612</v>
      </c>
    </row>
    <row r="4" spans="1:4" x14ac:dyDescent="0.2">
      <c r="A4" s="918" t="s">
        <v>613</v>
      </c>
      <c r="B4" s="830" t="s">
        <v>614</v>
      </c>
      <c r="C4" s="920" t="s">
        <v>615</v>
      </c>
      <c r="D4" s="493" t="s">
        <v>616</v>
      </c>
    </row>
    <row r="5" spans="1:4" x14ac:dyDescent="0.2">
      <c r="A5" s="919"/>
      <c r="B5" s="832"/>
      <c r="C5" s="921"/>
      <c r="D5" s="494" t="s">
        <v>617</v>
      </c>
    </row>
    <row r="6" spans="1:4" x14ac:dyDescent="0.2">
      <c r="A6" s="916" t="s">
        <v>1111</v>
      </c>
      <c r="B6" s="497" t="s">
        <v>618</v>
      </c>
      <c r="C6" s="31">
        <v>137600</v>
      </c>
      <c r="D6" s="488">
        <v>198.37779755055101</v>
      </c>
    </row>
    <row r="7" spans="1:4" x14ac:dyDescent="0.2">
      <c r="A7" s="916"/>
      <c r="B7" s="497" t="s">
        <v>619</v>
      </c>
      <c r="C7" s="31">
        <v>272865</v>
      </c>
      <c r="D7" s="488">
        <v>406.18501507395899</v>
      </c>
    </row>
    <row r="8" spans="1:4" x14ac:dyDescent="0.2">
      <c r="A8" s="916"/>
      <c r="B8" s="497" t="s">
        <v>620</v>
      </c>
      <c r="C8" s="31">
        <v>807010</v>
      </c>
      <c r="D8" s="488">
        <v>1199.95960239844</v>
      </c>
    </row>
    <row r="9" spans="1:4" x14ac:dyDescent="0.2">
      <c r="A9" s="916"/>
      <c r="B9" s="497" t="s">
        <v>621</v>
      </c>
      <c r="C9" s="489">
        <v>5615</v>
      </c>
      <c r="D9" s="488">
        <v>8.6800250510457904</v>
      </c>
    </row>
    <row r="10" spans="1:4" x14ac:dyDescent="0.2">
      <c r="A10" s="916"/>
      <c r="B10" s="497" t="s">
        <v>622</v>
      </c>
      <c r="C10" s="489">
        <v>25145</v>
      </c>
      <c r="D10" s="488">
        <v>41.000018981542404</v>
      </c>
    </row>
    <row r="11" spans="1:4" x14ac:dyDescent="0.2">
      <c r="A11" s="916"/>
      <c r="B11" s="497" t="s">
        <v>623</v>
      </c>
      <c r="C11" s="489">
        <v>845</v>
      </c>
      <c r="D11" s="488">
        <v>1.60600560236587</v>
      </c>
    </row>
    <row r="12" spans="1:4" x14ac:dyDescent="0.2">
      <c r="A12" s="917"/>
      <c r="B12" s="497" t="s">
        <v>624</v>
      </c>
      <c r="C12" s="489">
        <v>45</v>
      </c>
      <c r="D12" s="488">
        <v>8.778831075965339E-2</v>
      </c>
    </row>
    <row r="13" spans="1:4" ht="12.95" x14ac:dyDescent="0.3">
      <c r="A13" s="495"/>
      <c r="B13" s="724" t="s">
        <v>625</v>
      </c>
      <c r="C13" s="725">
        <v>1249125</v>
      </c>
      <c r="D13" s="492">
        <v>1855.8962529686637</v>
      </c>
    </row>
    <row r="14" spans="1:4" x14ac:dyDescent="0.2">
      <c r="A14" s="915" t="s">
        <v>1112</v>
      </c>
      <c r="B14" s="497" t="s">
        <v>626</v>
      </c>
      <c r="C14" s="489">
        <v>10135.5</v>
      </c>
      <c r="D14" s="488">
        <v>415.18327261450798</v>
      </c>
    </row>
    <row r="15" spans="1:4" x14ac:dyDescent="0.2">
      <c r="A15" s="916"/>
      <c r="B15" s="497" t="s">
        <v>627</v>
      </c>
      <c r="C15" s="489">
        <v>29</v>
      </c>
      <c r="D15" s="488">
        <v>1.34216642438387</v>
      </c>
    </row>
    <row r="16" spans="1:4" x14ac:dyDescent="0.2">
      <c r="A16" s="916"/>
      <c r="B16" s="497" t="s">
        <v>628</v>
      </c>
      <c r="C16" s="489">
        <v>405</v>
      </c>
      <c r="D16" s="488">
        <v>16.323656552888401</v>
      </c>
    </row>
    <row r="17" spans="1:4" x14ac:dyDescent="0.2">
      <c r="A17" s="916"/>
      <c r="B17" s="497" t="s">
        <v>629</v>
      </c>
      <c r="C17" s="489">
        <v>34</v>
      </c>
      <c r="D17" s="488">
        <v>1.45980500797088</v>
      </c>
    </row>
    <row r="18" spans="1:4" x14ac:dyDescent="0.2">
      <c r="A18" s="916"/>
      <c r="B18" s="497" t="s">
        <v>630</v>
      </c>
      <c r="C18" s="489">
        <v>200</v>
      </c>
      <c r="D18" s="488">
        <v>10.406859522838799</v>
      </c>
    </row>
    <row r="19" spans="1:4" x14ac:dyDescent="0.2">
      <c r="A19" s="916"/>
      <c r="B19" s="497" t="s">
        <v>631</v>
      </c>
      <c r="C19" s="489">
        <v>250</v>
      </c>
      <c r="D19" s="488">
        <v>13.1706946501532</v>
      </c>
    </row>
    <row r="20" spans="1:4" x14ac:dyDescent="0.2">
      <c r="A20" s="916"/>
      <c r="B20" s="497" t="s">
        <v>632</v>
      </c>
      <c r="C20" s="489">
        <v>360</v>
      </c>
      <c r="D20" s="488">
        <v>19.770906282833199</v>
      </c>
    </row>
    <row r="21" spans="1:4" x14ac:dyDescent="0.2">
      <c r="A21" s="916"/>
      <c r="B21" s="497" t="s">
        <v>633</v>
      </c>
      <c r="C21" s="489">
        <v>2070</v>
      </c>
      <c r="D21" s="488">
        <v>123.641151768714</v>
      </c>
    </row>
    <row r="22" spans="1:4" x14ac:dyDescent="0.2">
      <c r="A22" s="916"/>
      <c r="B22" s="497" t="s">
        <v>634</v>
      </c>
      <c r="C22" s="489">
        <v>853.5</v>
      </c>
      <c r="D22" s="488">
        <v>52.368224291611497</v>
      </c>
    </row>
    <row r="23" spans="1:4" x14ac:dyDescent="0.2">
      <c r="A23" s="916"/>
      <c r="B23" s="497" t="s">
        <v>635</v>
      </c>
      <c r="C23" s="489">
        <v>600</v>
      </c>
      <c r="D23" s="488">
        <v>35.351559159037102</v>
      </c>
    </row>
    <row r="24" spans="1:4" x14ac:dyDescent="0.2">
      <c r="A24" s="916"/>
      <c r="B24" s="497" t="s">
        <v>636</v>
      </c>
      <c r="C24" s="489">
        <v>410</v>
      </c>
      <c r="D24" s="488">
        <v>24.197877012833199</v>
      </c>
    </row>
    <row r="25" spans="1:4" x14ac:dyDescent="0.2">
      <c r="A25" s="916"/>
      <c r="B25" s="497" t="s">
        <v>637</v>
      </c>
      <c r="C25" s="489">
        <v>254</v>
      </c>
      <c r="D25" s="488">
        <v>12.3448059059698</v>
      </c>
    </row>
    <row r="26" spans="1:4" x14ac:dyDescent="0.2">
      <c r="A26" s="917"/>
      <c r="B26" s="497" t="s">
        <v>638</v>
      </c>
      <c r="C26" s="489">
        <v>152</v>
      </c>
      <c r="D26" s="488">
        <v>7.2543904877425902</v>
      </c>
    </row>
    <row r="27" spans="1:4" ht="12.95" x14ac:dyDescent="0.3">
      <c r="A27" s="495"/>
      <c r="B27" s="724" t="s">
        <v>639</v>
      </c>
      <c r="C27" s="725">
        <v>15753</v>
      </c>
      <c r="D27" s="492">
        <v>732.81536968148453</v>
      </c>
    </row>
    <row r="28" spans="1:4" x14ac:dyDescent="0.2">
      <c r="A28" s="915" t="s">
        <v>1113</v>
      </c>
      <c r="B28" s="497" t="s">
        <v>640</v>
      </c>
      <c r="C28" s="31">
        <v>53864.5</v>
      </c>
      <c r="D28" s="488">
        <v>81.278094413891708</v>
      </c>
    </row>
    <row r="29" spans="1:4" x14ac:dyDescent="0.2">
      <c r="A29" s="916"/>
      <c r="B29" s="497" t="s">
        <v>641</v>
      </c>
      <c r="C29" s="218">
        <v>58.246000000000002</v>
      </c>
      <c r="D29" s="488">
        <v>60.283412720000001</v>
      </c>
    </row>
    <row r="30" spans="1:4" x14ac:dyDescent="0.2">
      <c r="A30" s="916"/>
      <c r="B30" s="497" t="s">
        <v>642</v>
      </c>
      <c r="C30" s="218">
        <v>61.418999999999997</v>
      </c>
      <c r="D30" s="488">
        <v>63.397186560000002</v>
      </c>
    </row>
    <row r="31" spans="1:4" x14ac:dyDescent="0.2">
      <c r="A31" s="916"/>
      <c r="B31" s="497" t="s">
        <v>643</v>
      </c>
      <c r="C31" s="218">
        <v>114.97499999999999</v>
      </c>
      <c r="D31" s="488">
        <v>116.44869206</v>
      </c>
    </row>
    <row r="32" spans="1:4" x14ac:dyDescent="0.2">
      <c r="A32" s="916"/>
      <c r="B32" s="497" t="s">
        <v>644</v>
      </c>
      <c r="C32" s="218">
        <v>178.429</v>
      </c>
      <c r="D32" s="488">
        <v>187.00945236000001</v>
      </c>
    </row>
    <row r="33" spans="1:4" x14ac:dyDescent="0.2">
      <c r="A33" s="916"/>
      <c r="B33" s="497" t="s">
        <v>645</v>
      </c>
      <c r="C33" s="218">
        <v>131.017</v>
      </c>
      <c r="D33" s="488">
        <v>138.05104796999998</v>
      </c>
    </row>
    <row r="34" spans="1:4" x14ac:dyDescent="0.2">
      <c r="A34" s="916"/>
      <c r="B34" s="497" t="s">
        <v>646</v>
      </c>
      <c r="C34" s="218">
        <v>49.19</v>
      </c>
      <c r="D34" s="488">
        <v>51.721720479999995</v>
      </c>
    </row>
    <row r="35" spans="1:4" x14ac:dyDescent="0.2">
      <c r="A35" s="917"/>
      <c r="B35" s="498" t="s">
        <v>647</v>
      </c>
      <c r="C35" s="490">
        <v>257.41899999999998</v>
      </c>
      <c r="D35" s="488">
        <v>275.41487626999998</v>
      </c>
    </row>
    <row r="36" spans="1:4" ht="12.95" x14ac:dyDescent="0.3">
      <c r="A36" s="495"/>
      <c r="B36" s="724" t="s">
        <v>648</v>
      </c>
      <c r="C36" s="726"/>
      <c r="D36" s="492">
        <v>973.60448283389178</v>
      </c>
    </row>
    <row r="37" spans="1:4" ht="12.95" x14ac:dyDescent="0.3">
      <c r="A37" s="496" t="s">
        <v>649</v>
      </c>
      <c r="B37" s="499"/>
      <c r="C37" s="491"/>
      <c r="D37" s="492">
        <v>3562.3161054840402</v>
      </c>
    </row>
    <row r="38" spans="1:4" ht="12.95" x14ac:dyDescent="0.3">
      <c r="A38" s="19" t="s">
        <v>679</v>
      </c>
    </row>
    <row r="39" spans="1:4" ht="12.95" x14ac:dyDescent="0.3">
      <c r="A39" s="19" t="s">
        <v>680</v>
      </c>
    </row>
    <row r="40" spans="1:4" ht="12.95" x14ac:dyDescent="0.3">
      <c r="A40" s="19" t="s">
        <v>681</v>
      </c>
    </row>
    <row r="41" spans="1:4" ht="12.95" x14ac:dyDescent="0.3">
      <c r="A41" s="19" t="s">
        <v>5</v>
      </c>
    </row>
  </sheetData>
  <mergeCells count="6">
    <mergeCell ref="A28:A35"/>
    <mergeCell ref="A4:A5"/>
    <mergeCell ref="B4:B5"/>
    <mergeCell ref="C4:C5"/>
    <mergeCell ref="A6:A12"/>
    <mergeCell ref="A14:A26"/>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H25" sqref="H25"/>
    </sheetView>
  </sheetViews>
  <sheetFormatPr baseColWidth="10" defaultColWidth="10.85546875" defaultRowHeight="12.75" x14ac:dyDescent="0.2"/>
  <cols>
    <col min="1" max="1" width="12.85546875" style="2" customWidth="1"/>
    <col min="2" max="16384" width="10.85546875" style="2"/>
  </cols>
  <sheetData>
    <row r="1" spans="1:9" ht="12.95" x14ac:dyDescent="0.3">
      <c r="A1" s="1" t="s">
        <v>650</v>
      </c>
    </row>
    <row r="2" spans="1:9" ht="12.95" x14ac:dyDescent="0.3">
      <c r="A2" s="1" t="s">
        <v>651</v>
      </c>
    </row>
    <row r="3" spans="1:9" x14ac:dyDescent="0.2">
      <c r="A3" s="2" t="s">
        <v>652</v>
      </c>
    </row>
    <row r="5" spans="1:9" ht="12.95" x14ac:dyDescent="0.3">
      <c r="A5" s="114"/>
      <c r="B5" s="504" t="s">
        <v>653</v>
      </c>
      <c r="C5" s="505" t="s">
        <v>654</v>
      </c>
      <c r="D5" s="506" t="s">
        <v>655</v>
      </c>
      <c r="E5" s="505" t="s">
        <v>654</v>
      </c>
      <c r="F5" s="504" t="s">
        <v>656</v>
      </c>
      <c r="G5" s="505" t="s">
        <v>654</v>
      </c>
      <c r="H5" s="506" t="s">
        <v>657</v>
      </c>
      <c r="I5" s="505" t="s">
        <v>654</v>
      </c>
    </row>
    <row r="6" spans="1:9" ht="12.95" x14ac:dyDescent="0.3">
      <c r="A6" s="501" t="s">
        <v>658</v>
      </c>
      <c r="B6" s="507">
        <v>73055.962101697718</v>
      </c>
      <c r="C6" s="502">
        <v>99.999999999999986</v>
      </c>
      <c r="D6" s="508">
        <v>77099.415339491781</v>
      </c>
      <c r="E6" s="502">
        <v>99.999999999999986</v>
      </c>
      <c r="F6" s="507">
        <v>74754.282830923185</v>
      </c>
      <c r="G6" s="502">
        <v>100</v>
      </c>
      <c r="H6" s="508">
        <v>74391.191727545694</v>
      </c>
      <c r="I6" s="502">
        <v>100.00000000000001</v>
      </c>
    </row>
    <row r="7" spans="1:9" ht="12.95" x14ac:dyDescent="0.3">
      <c r="A7" s="113" t="s">
        <v>659</v>
      </c>
      <c r="B7" s="509">
        <v>71882.096245596069</v>
      </c>
      <c r="C7" s="500">
        <v>98.393196362991475</v>
      </c>
      <c r="D7" s="510">
        <v>75880.119327301101</v>
      </c>
      <c r="E7" s="500">
        <v>98.418540520934229</v>
      </c>
      <c r="F7" s="509">
        <v>73554.57752267296</v>
      </c>
      <c r="G7" s="500">
        <v>98.395135017262248</v>
      </c>
      <c r="H7" s="510">
        <v>73160.758765299252</v>
      </c>
      <c r="I7" s="500">
        <v>98.345996436308141</v>
      </c>
    </row>
    <row r="8" spans="1:9" ht="12.95" x14ac:dyDescent="0.3">
      <c r="A8" s="113" t="s">
        <v>660</v>
      </c>
      <c r="B8" s="509">
        <v>837.55944907000014</v>
      </c>
      <c r="C8" s="500">
        <v>1.1464628279127631</v>
      </c>
      <c r="D8" s="510">
        <v>839.84298018000004</v>
      </c>
      <c r="E8" s="500">
        <v>1.0892987663809386</v>
      </c>
      <c r="F8" s="509">
        <v>825.63296227000012</v>
      </c>
      <c r="G8" s="500">
        <v>1.104462421420576</v>
      </c>
      <c r="H8" s="510">
        <v>879.69589701761913</v>
      </c>
      <c r="I8" s="500">
        <v>1.182526958620941</v>
      </c>
    </row>
    <row r="9" spans="1:9" ht="12.95" x14ac:dyDescent="0.3">
      <c r="A9" s="113" t="s">
        <v>661</v>
      </c>
      <c r="B9" s="509">
        <v>150.65418702000002</v>
      </c>
      <c r="C9" s="500">
        <v>0.20621751146098319</v>
      </c>
      <c r="D9" s="510">
        <v>142.05799780999999</v>
      </c>
      <c r="E9" s="500">
        <v>0.18425301564801258</v>
      </c>
      <c r="F9" s="509">
        <v>141.14731823000002</v>
      </c>
      <c r="G9" s="500">
        <v>0.188815025554111</v>
      </c>
      <c r="H9" s="510">
        <v>142.55112902000002</v>
      </c>
      <c r="I9" s="500">
        <v>0.19162366633685202</v>
      </c>
    </row>
    <row r="10" spans="1:9" ht="12.95" x14ac:dyDescent="0.3">
      <c r="A10" s="113" t="s">
        <v>662</v>
      </c>
      <c r="B10" s="509">
        <v>30.745687570245948</v>
      </c>
      <c r="C10" s="500">
        <v>4.2085117608123952E-2</v>
      </c>
      <c r="D10" s="510">
        <v>31.178471565895308</v>
      </c>
      <c r="E10" s="500">
        <v>4.0439309985175857E-2</v>
      </c>
      <c r="F10" s="509">
        <v>29.361868825699652</v>
      </c>
      <c r="G10" s="500">
        <v>3.9277841634986155E-2</v>
      </c>
      <c r="H10" s="510">
        <v>23.484325342214003</v>
      </c>
      <c r="I10" s="500">
        <v>3.1568690858219152E-2</v>
      </c>
    </row>
    <row r="11" spans="1:9" ht="12.95" x14ac:dyDescent="0.3">
      <c r="A11" s="113" t="s">
        <v>18</v>
      </c>
      <c r="B11" s="509">
        <v>154.90653244139722</v>
      </c>
      <c r="C11" s="500">
        <v>0.21203818002664757</v>
      </c>
      <c r="D11" s="510">
        <v>206.2165626347832</v>
      </c>
      <c r="E11" s="500">
        <v>0.26746838705163978</v>
      </c>
      <c r="F11" s="509">
        <v>203.56315892452986</v>
      </c>
      <c r="G11" s="500">
        <v>0.2723096941280842</v>
      </c>
      <c r="H11" s="510">
        <v>184.7016108666206</v>
      </c>
      <c r="I11" s="500">
        <v>0.24828424787585301</v>
      </c>
    </row>
    <row r="12" spans="1:9" ht="12.95" x14ac:dyDescent="0.3">
      <c r="A12" s="501" t="s">
        <v>663</v>
      </c>
      <c r="B12" s="507">
        <v>58679.467536058335</v>
      </c>
      <c r="C12" s="502">
        <v>100.00000000000001</v>
      </c>
      <c r="D12" s="508">
        <v>62122.643538175435</v>
      </c>
      <c r="E12" s="502">
        <v>100.00000000000003</v>
      </c>
      <c r="F12" s="507">
        <v>59096.335328288027</v>
      </c>
      <c r="G12" s="502">
        <v>100</v>
      </c>
      <c r="H12" s="508">
        <v>58575.577273046722</v>
      </c>
      <c r="I12" s="502">
        <v>100</v>
      </c>
    </row>
    <row r="13" spans="1:9" ht="12.95" x14ac:dyDescent="0.3">
      <c r="A13" s="113" t="s">
        <v>659</v>
      </c>
      <c r="B13" s="511">
        <v>58647.979939215074</v>
      </c>
      <c r="C13" s="500">
        <v>99.94633966843017</v>
      </c>
      <c r="D13" s="512">
        <v>62091.054390242112</v>
      </c>
      <c r="E13" s="500">
        <v>99.949150348191623</v>
      </c>
      <c r="F13" s="511">
        <v>59066.586062727372</v>
      </c>
      <c r="G13" s="500">
        <v>99.94965971173103</v>
      </c>
      <c r="H13" s="512">
        <v>58551.712085238083</v>
      </c>
      <c r="I13" s="500">
        <v>99.959257443255936</v>
      </c>
    </row>
    <row r="14" spans="1:9" ht="12.95" x14ac:dyDescent="0.3">
      <c r="A14" s="113" t="s">
        <v>662</v>
      </c>
      <c r="B14" s="511">
        <v>30.745687570245948</v>
      </c>
      <c r="C14" s="500">
        <v>5.2395989366046697E-2</v>
      </c>
      <c r="D14" s="512">
        <v>31.178471565895308</v>
      </c>
      <c r="E14" s="500">
        <v>5.0188578254458216E-2</v>
      </c>
      <c r="F14" s="511">
        <v>29.361868825699652</v>
      </c>
      <c r="G14" s="500">
        <v>4.9684753991242524E-2</v>
      </c>
      <c r="H14" s="512">
        <v>23.484325342214003</v>
      </c>
      <c r="I14" s="500">
        <v>4.009234980774181E-2</v>
      </c>
    </row>
    <row r="15" spans="1:9" ht="12.95" x14ac:dyDescent="0.3">
      <c r="A15" s="113" t="s">
        <v>18</v>
      </c>
      <c r="B15" s="511">
        <v>0.74190927302471033</v>
      </c>
      <c r="C15" s="500">
        <v>1.2643422038020533E-3</v>
      </c>
      <c r="D15" s="512">
        <v>0.41067636743888447</v>
      </c>
      <c r="E15" s="500">
        <v>6.6107355393934056E-4</v>
      </c>
      <c r="F15" s="511">
        <v>0.38739673495989974</v>
      </c>
      <c r="G15" s="500">
        <v>6.55534277731198E-4</v>
      </c>
      <c r="H15" s="512">
        <v>0.38086246642394772</v>
      </c>
      <c r="I15" s="500">
        <v>6.5020693632873478E-4</v>
      </c>
    </row>
    <row r="16" spans="1:9" ht="12.95" x14ac:dyDescent="0.3">
      <c r="A16" s="501" t="s">
        <v>664</v>
      </c>
      <c r="B16" s="507">
        <v>14376.49456563937</v>
      </c>
      <c r="C16" s="502">
        <v>100.00000000000001</v>
      </c>
      <c r="D16" s="508">
        <v>14976.771801316332</v>
      </c>
      <c r="E16" s="502">
        <v>100</v>
      </c>
      <c r="F16" s="507">
        <v>15657.947502635154</v>
      </c>
      <c r="G16" s="502">
        <v>100</v>
      </c>
      <c r="H16" s="508">
        <v>15815.614454498987</v>
      </c>
      <c r="I16" s="502">
        <v>100</v>
      </c>
    </row>
    <row r="17" spans="1:9" ht="12.95" x14ac:dyDescent="0.3">
      <c r="A17" s="113" t="s">
        <v>659</v>
      </c>
      <c r="B17" s="511">
        <v>13234.116306380998</v>
      </c>
      <c r="C17" s="500">
        <v>92.053846964970717</v>
      </c>
      <c r="D17" s="512">
        <v>13789.064937058987</v>
      </c>
      <c r="E17" s="500">
        <v>92.069673758713776</v>
      </c>
      <c r="F17" s="511">
        <v>14487.991459945584</v>
      </c>
      <c r="G17" s="500">
        <v>92.528037008090152</v>
      </c>
      <c r="H17" s="512">
        <v>14609.046680061172</v>
      </c>
      <c r="I17" s="500">
        <v>92.371034474132685</v>
      </c>
    </row>
    <row r="18" spans="1:9" ht="12.95" x14ac:dyDescent="0.3">
      <c r="A18" s="113" t="s">
        <v>660</v>
      </c>
      <c r="B18" s="511">
        <v>837.55944907000014</v>
      </c>
      <c r="C18" s="500">
        <v>5.8258947982480676</v>
      </c>
      <c r="D18" s="512">
        <v>839.84298018000004</v>
      </c>
      <c r="E18" s="500">
        <v>5.607636888118873</v>
      </c>
      <c r="F18" s="511">
        <v>825.63296227000012</v>
      </c>
      <c r="G18" s="500">
        <v>5.2729322417963793</v>
      </c>
      <c r="H18" s="512">
        <v>879.69589701761913</v>
      </c>
      <c r="I18" s="500">
        <v>5.562198671120087</v>
      </c>
    </row>
    <row r="19" spans="1:9" ht="12.95" x14ac:dyDescent="0.3">
      <c r="A19" s="113" t="s">
        <v>661</v>
      </c>
      <c r="B19" s="511">
        <v>150.65418702000002</v>
      </c>
      <c r="C19" s="500">
        <v>1.0479201750618123</v>
      </c>
      <c r="D19" s="512">
        <v>142.05799780999999</v>
      </c>
      <c r="E19" s="500">
        <v>0.94852214946290547</v>
      </c>
      <c r="F19" s="511">
        <v>141.14731823000002</v>
      </c>
      <c r="G19" s="500">
        <v>0.90144201981930039</v>
      </c>
      <c r="H19" s="512">
        <v>142.55112902000002</v>
      </c>
      <c r="I19" s="500">
        <v>0.9013315886658404</v>
      </c>
    </row>
    <row r="20" spans="1:9" ht="12.95" x14ac:dyDescent="0.3">
      <c r="A20" s="115" t="s">
        <v>18</v>
      </c>
      <c r="B20" s="513">
        <v>154.16462316837251</v>
      </c>
      <c r="C20" s="503">
        <v>1.0723380617194029</v>
      </c>
      <c r="D20" s="514">
        <v>205.80588626734431</v>
      </c>
      <c r="E20" s="503">
        <v>1.3741672037044439</v>
      </c>
      <c r="F20" s="513">
        <v>203.17576218956995</v>
      </c>
      <c r="G20" s="503">
        <v>1.297588730294162</v>
      </c>
      <c r="H20" s="514">
        <v>184.32074840019666</v>
      </c>
      <c r="I20" s="503">
        <v>1.1654352660813876</v>
      </c>
    </row>
    <row r="21" spans="1:9" ht="12.95" x14ac:dyDescent="0.3">
      <c r="A21" s="2" t="s">
        <v>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E22" sqref="E22"/>
    </sheetView>
  </sheetViews>
  <sheetFormatPr baseColWidth="10" defaultColWidth="10.85546875" defaultRowHeight="12.75" x14ac:dyDescent="0.2"/>
  <cols>
    <col min="1" max="1" width="44.85546875" style="2" customWidth="1"/>
    <col min="2" max="2" width="7.42578125" style="2" customWidth="1"/>
    <col min="3" max="3" width="7.5703125" style="2" customWidth="1"/>
    <col min="4" max="4" width="8.28515625" style="2" customWidth="1"/>
    <col min="5" max="5" width="7.140625" style="2" customWidth="1"/>
    <col min="6" max="16384" width="10.85546875" style="2"/>
  </cols>
  <sheetData>
    <row r="1" spans="1:5" ht="12.95" x14ac:dyDescent="0.3">
      <c r="A1" s="1" t="s">
        <v>665</v>
      </c>
    </row>
    <row r="2" spans="1:5" x14ac:dyDescent="0.2">
      <c r="A2" s="1" t="s">
        <v>666</v>
      </c>
    </row>
    <row r="3" spans="1:5" x14ac:dyDescent="0.2">
      <c r="A3" s="2" t="s">
        <v>667</v>
      </c>
    </row>
    <row r="5" spans="1:5" x14ac:dyDescent="0.2">
      <c r="A5" s="925"/>
      <c r="B5" s="922">
        <v>2018</v>
      </c>
      <c r="C5" s="922"/>
      <c r="D5" s="922">
        <v>2019</v>
      </c>
      <c r="E5" s="922"/>
    </row>
    <row r="6" spans="1:5" x14ac:dyDescent="0.2">
      <c r="A6" s="926"/>
      <c r="B6" s="520" t="s">
        <v>668</v>
      </c>
      <c r="C6" s="520" t="s">
        <v>514</v>
      </c>
      <c r="D6" s="520" t="s">
        <v>668</v>
      </c>
      <c r="E6" s="520" t="s">
        <v>514</v>
      </c>
    </row>
    <row r="7" spans="1:5" x14ac:dyDescent="0.2">
      <c r="A7" s="515" t="s">
        <v>669</v>
      </c>
      <c r="B7" s="516">
        <v>27470.364801436364</v>
      </c>
      <c r="C7" s="522">
        <v>9.9926728927315869E-2</v>
      </c>
      <c r="D7" s="516">
        <v>25385.561896901934</v>
      </c>
      <c r="E7" s="522">
        <v>9.525564286649818E-2</v>
      </c>
    </row>
    <row r="8" spans="1:5" ht="12.95" x14ac:dyDescent="0.3">
      <c r="A8" s="517" t="s">
        <v>670</v>
      </c>
      <c r="B8" s="518">
        <v>23797.096805950001</v>
      </c>
      <c r="C8" s="701">
        <v>8.6564778406616624E-2</v>
      </c>
      <c r="D8" s="518">
        <v>23045.490565430002</v>
      </c>
      <c r="E8" s="701">
        <v>8.6474864251547573E-2</v>
      </c>
    </row>
    <row r="9" spans="1:5" ht="12.95" x14ac:dyDescent="0.3">
      <c r="A9" s="517" t="s">
        <v>671</v>
      </c>
      <c r="B9" s="518">
        <v>9663.2495183499996</v>
      </c>
      <c r="C9" s="701">
        <v>3.5151222859868471E-2</v>
      </c>
      <c r="D9" s="518">
        <v>10812.084078770004</v>
      </c>
      <c r="E9" s="701">
        <v>4.0570778926723595E-2</v>
      </c>
    </row>
    <row r="10" spans="1:5" ht="12.95" x14ac:dyDescent="0.3">
      <c r="A10" s="517" t="s">
        <v>672</v>
      </c>
      <c r="B10" s="518">
        <v>14133.8472876</v>
      </c>
      <c r="C10" s="701">
        <v>5.1413555546748153E-2</v>
      </c>
      <c r="D10" s="518">
        <v>12233.406486659998</v>
      </c>
      <c r="E10" s="701">
        <v>4.5904085324823984E-2</v>
      </c>
    </row>
    <row r="11" spans="1:5" x14ac:dyDescent="0.2">
      <c r="A11" s="517" t="s">
        <v>673</v>
      </c>
      <c r="B11" s="518">
        <v>2317.948415583679</v>
      </c>
      <c r="C11" s="701">
        <v>8.4318138716316018E-3</v>
      </c>
      <c r="D11" s="518">
        <v>1296.5359875719334</v>
      </c>
      <c r="E11" s="701">
        <v>4.8650634363459526E-3</v>
      </c>
    </row>
    <row r="12" spans="1:5" x14ac:dyDescent="0.2">
      <c r="A12" s="517" t="s">
        <v>81</v>
      </c>
      <c r="B12" s="518">
        <v>630.73174278620695</v>
      </c>
      <c r="C12" s="701">
        <v>2.294361954885844E-3</v>
      </c>
      <c r="D12" s="518">
        <v>200.56809923999998</v>
      </c>
      <c r="E12" s="701">
        <v>7.5260273178941986E-4</v>
      </c>
    </row>
    <row r="13" spans="1:5" ht="12.95" x14ac:dyDescent="0.3">
      <c r="A13" s="517" t="s">
        <v>674</v>
      </c>
      <c r="B13" s="518">
        <v>497.55604220270516</v>
      </c>
      <c r="C13" s="701">
        <v>1.8099194573760501E-3</v>
      </c>
      <c r="D13" s="518">
        <v>575.06229217999999</v>
      </c>
      <c r="E13" s="701">
        <v>2.1578379297790148E-3</v>
      </c>
    </row>
    <row r="14" spans="1:5" x14ac:dyDescent="0.2">
      <c r="A14" s="519" t="s">
        <v>675</v>
      </c>
      <c r="B14" s="518">
        <v>227.03179491377057</v>
      </c>
      <c r="C14" s="701">
        <v>8.2585523680574105E-4</v>
      </c>
      <c r="D14" s="518">
        <v>267.90495248000002</v>
      </c>
      <c r="E14" s="701">
        <v>1.0052745170362155E-3</v>
      </c>
    </row>
    <row r="15" spans="1:5" ht="12.95" x14ac:dyDescent="0.3">
      <c r="A15" s="515" t="s">
        <v>676</v>
      </c>
      <c r="B15" s="516">
        <v>70247.46592434372</v>
      </c>
      <c r="C15" s="522">
        <v>0.25553353717696953</v>
      </c>
      <c r="D15" s="521">
        <v>74391.191727545738</v>
      </c>
      <c r="E15" s="522">
        <v>0.27914216830776911</v>
      </c>
    </row>
    <row r="16" spans="1:5" ht="15" x14ac:dyDescent="0.2">
      <c r="A16" s="515" t="s">
        <v>677</v>
      </c>
      <c r="B16" s="516">
        <v>-42777.101122907356</v>
      </c>
      <c r="C16" s="522">
        <v>-0.15560680824965362</v>
      </c>
      <c r="D16" s="516">
        <v>-49005.629830643804</v>
      </c>
      <c r="E16" s="522">
        <v>-0.18388652544127093</v>
      </c>
    </row>
    <row r="17" spans="1:5" ht="12.95" customHeight="1" x14ac:dyDescent="0.2">
      <c r="A17" s="923" t="s">
        <v>678</v>
      </c>
      <c r="B17" s="923"/>
      <c r="C17" s="923"/>
      <c r="D17" s="923"/>
      <c r="E17" s="923"/>
    </row>
    <row r="18" spans="1:5" x14ac:dyDescent="0.2">
      <c r="A18" s="924"/>
      <c r="B18" s="924"/>
      <c r="C18" s="924"/>
      <c r="D18" s="924"/>
      <c r="E18" s="924"/>
    </row>
    <row r="19" spans="1:5" x14ac:dyDescent="0.2">
      <c r="A19" s="924"/>
      <c r="B19" s="924"/>
      <c r="C19" s="924"/>
      <c r="D19" s="924"/>
      <c r="E19" s="924"/>
    </row>
    <row r="20" spans="1:5" x14ac:dyDescent="0.2">
      <c r="A20" s="924"/>
      <c r="B20" s="924"/>
      <c r="C20" s="924"/>
      <c r="D20" s="924"/>
      <c r="E20" s="924"/>
    </row>
    <row r="21" spans="1:5" x14ac:dyDescent="0.2">
      <c r="A21" s="924"/>
      <c r="B21" s="924"/>
      <c r="C21" s="924"/>
      <c r="D21" s="924"/>
      <c r="E21" s="924"/>
    </row>
    <row r="22" spans="1:5" ht="12.95" x14ac:dyDescent="0.3">
      <c r="A22" s="2" t="s">
        <v>5</v>
      </c>
    </row>
  </sheetData>
  <mergeCells count="4">
    <mergeCell ref="B5:C5"/>
    <mergeCell ref="D5:E5"/>
    <mergeCell ref="A17:E21"/>
    <mergeCell ref="A5:A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topLeftCell="A55" zoomScaleNormal="100" workbookViewId="0">
      <selection activeCell="D76" sqref="D76"/>
    </sheetView>
  </sheetViews>
  <sheetFormatPr baseColWidth="10" defaultColWidth="11.42578125" defaultRowHeight="12.75" x14ac:dyDescent="0.2"/>
  <cols>
    <col min="1" max="1" width="59.7109375" style="38" bestFit="1" customWidth="1"/>
    <col min="2" max="2" width="9.85546875" style="38" bestFit="1" customWidth="1"/>
    <col min="3" max="3" width="7.7109375" style="38" customWidth="1"/>
    <col min="4" max="4" width="9.85546875" style="38" bestFit="1" customWidth="1"/>
    <col min="5" max="5" width="7.85546875" style="38" customWidth="1"/>
    <col min="6" max="6" width="9.85546875" style="38" bestFit="1" customWidth="1"/>
    <col min="7" max="7" width="7.140625" style="38" customWidth="1"/>
    <col min="8" max="8" width="10.5703125" style="38" customWidth="1"/>
    <col min="9" max="9" width="3.140625" style="38" customWidth="1"/>
    <col min="10" max="16384" width="11.42578125" style="38"/>
  </cols>
  <sheetData>
    <row r="1" spans="1:8" ht="12.95" x14ac:dyDescent="0.3">
      <c r="A1" s="39" t="s">
        <v>294</v>
      </c>
      <c r="B1" s="533"/>
      <c r="C1" s="533"/>
      <c r="D1" s="533"/>
      <c r="E1" s="534"/>
      <c r="F1" s="534"/>
      <c r="G1" s="534"/>
      <c r="H1" s="535"/>
    </row>
    <row r="2" spans="1:8" x14ac:dyDescent="0.2">
      <c r="A2" s="39" t="s">
        <v>228</v>
      </c>
      <c r="B2" s="533"/>
      <c r="C2" s="533"/>
      <c r="D2" s="533"/>
      <c r="E2" s="534"/>
      <c r="F2" s="534"/>
      <c r="G2" s="534"/>
      <c r="H2" s="535"/>
    </row>
    <row r="3" spans="1:8" ht="12.95" x14ac:dyDescent="0.3">
      <c r="A3" s="39" t="s">
        <v>181</v>
      </c>
      <c r="B3" s="533"/>
      <c r="C3" s="533"/>
      <c r="D3" s="533"/>
      <c r="E3" s="534"/>
      <c r="F3" s="534"/>
      <c r="G3" s="534"/>
      <c r="H3" s="535"/>
    </row>
    <row r="4" spans="1:8" x14ac:dyDescent="0.2">
      <c r="A4" s="51" t="s">
        <v>295</v>
      </c>
      <c r="B4" s="534"/>
      <c r="C4" s="534"/>
      <c r="D4" s="534"/>
      <c r="E4" s="534"/>
      <c r="F4" s="534"/>
      <c r="G4" s="534"/>
      <c r="H4" s="535"/>
    </row>
    <row r="5" spans="1:8" ht="12.95" x14ac:dyDescent="0.3">
      <c r="A5" s="927"/>
      <c r="B5" s="927"/>
      <c r="C5" s="927"/>
      <c r="D5" s="927"/>
      <c r="E5" s="927"/>
      <c r="F5" s="927"/>
      <c r="G5" s="927"/>
      <c r="H5" s="928"/>
    </row>
    <row r="6" spans="1:8" ht="12.75" customHeight="1" x14ac:dyDescent="0.2">
      <c r="A6" s="929"/>
      <c r="B6" s="931">
        <v>2000</v>
      </c>
      <c r="C6" s="932"/>
      <c r="D6" s="933">
        <v>2018</v>
      </c>
      <c r="E6" s="934"/>
      <c r="F6" s="935">
        <v>2019</v>
      </c>
      <c r="G6" s="936"/>
      <c r="H6" s="937" t="s">
        <v>229</v>
      </c>
    </row>
    <row r="7" spans="1:8" ht="50.1" customHeight="1" x14ac:dyDescent="0.2">
      <c r="A7" s="930"/>
      <c r="B7" s="536" t="s">
        <v>296</v>
      </c>
      <c r="C7" s="537" t="s">
        <v>297</v>
      </c>
      <c r="D7" s="536" t="s">
        <v>296</v>
      </c>
      <c r="E7" s="537" t="s">
        <v>297</v>
      </c>
      <c r="F7" s="536" t="s">
        <v>296</v>
      </c>
      <c r="G7" s="537" t="s">
        <v>297</v>
      </c>
      <c r="H7" s="938"/>
    </row>
    <row r="8" spans="1:8" ht="12.95" x14ac:dyDescent="0.3">
      <c r="A8" s="41" t="s">
        <v>230</v>
      </c>
      <c r="B8" s="538">
        <v>16017886.247653976</v>
      </c>
      <c r="C8" s="539">
        <v>99.999999999999986</v>
      </c>
      <c r="D8" s="538">
        <v>46203217.015932634</v>
      </c>
      <c r="E8" s="539">
        <v>100</v>
      </c>
      <c r="F8" s="538">
        <v>48152605.575550005</v>
      </c>
      <c r="G8" s="539">
        <v>100</v>
      </c>
      <c r="H8" s="540">
        <v>5.9640777106780396</v>
      </c>
    </row>
    <row r="9" spans="1:8" x14ac:dyDescent="0.2">
      <c r="A9" s="541" t="s">
        <v>231</v>
      </c>
      <c r="B9" s="542">
        <v>1045729.1882101001</v>
      </c>
      <c r="C9" s="543">
        <v>6.5285092679644947</v>
      </c>
      <c r="D9" s="542">
        <v>3731187.8432816127</v>
      </c>
      <c r="E9" s="543">
        <v>8.075601839575274</v>
      </c>
      <c r="F9" s="542">
        <v>3876195.7236500001</v>
      </c>
      <c r="G9" s="543">
        <v>8.0498151186613658</v>
      </c>
      <c r="H9" s="544">
        <v>7.138770008195805</v>
      </c>
    </row>
    <row r="10" spans="1:8" ht="26.1" x14ac:dyDescent="0.3">
      <c r="A10" s="545" t="s">
        <v>232</v>
      </c>
      <c r="B10" s="546">
        <v>576585.83658684581</v>
      </c>
      <c r="C10" s="547">
        <v>3.5996374782053047</v>
      </c>
      <c r="D10" s="546">
        <v>1414270.6876430148</v>
      </c>
      <c r="E10" s="547">
        <v>3.0609788213563576</v>
      </c>
      <c r="F10" s="546">
        <v>1436602.36775</v>
      </c>
      <c r="G10" s="547">
        <v>2.9834364113402203</v>
      </c>
      <c r="H10" s="548">
        <v>4.9221012117452334</v>
      </c>
    </row>
    <row r="11" spans="1:8" x14ac:dyDescent="0.2">
      <c r="A11" s="549" t="s">
        <v>233</v>
      </c>
      <c r="B11" s="550">
        <v>0</v>
      </c>
      <c r="C11" s="551">
        <v>0</v>
      </c>
      <c r="D11" s="550">
        <v>591.13225144790465</v>
      </c>
      <c r="E11" s="551">
        <v>1.2794179488498814E-3</v>
      </c>
      <c r="F11" s="550">
        <v>696.93600000000004</v>
      </c>
      <c r="G11" s="551">
        <v>1.4473484698694617E-3</v>
      </c>
      <c r="H11" s="552" t="s">
        <v>234</v>
      </c>
    </row>
    <row r="12" spans="1:8" ht="12.95" x14ac:dyDescent="0.3">
      <c r="A12" s="553" t="s">
        <v>235</v>
      </c>
      <c r="B12" s="554">
        <v>71149.769859399938</v>
      </c>
      <c r="C12" s="555">
        <v>0.44418950640145</v>
      </c>
      <c r="D12" s="554">
        <v>277570.23622579814</v>
      </c>
      <c r="E12" s="555">
        <v>0.60075954479550919</v>
      </c>
      <c r="F12" s="554">
        <v>284158.06</v>
      </c>
      <c r="G12" s="555">
        <v>0.59011980058724856</v>
      </c>
      <c r="H12" s="556">
        <v>7.56027897621252</v>
      </c>
    </row>
    <row r="13" spans="1:8" x14ac:dyDescent="0.2">
      <c r="A13" s="553" t="s">
        <v>236</v>
      </c>
      <c r="B13" s="554">
        <v>59276.716394254072</v>
      </c>
      <c r="C13" s="555">
        <v>0.3700657844472825</v>
      </c>
      <c r="D13" s="554">
        <v>326465.11541162163</v>
      </c>
      <c r="E13" s="555">
        <v>0.7065852477307889</v>
      </c>
      <c r="F13" s="554">
        <v>331480.76799999998</v>
      </c>
      <c r="G13" s="555">
        <v>0.68839632671572992</v>
      </c>
      <c r="H13" s="556">
        <v>9.4828288808346031</v>
      </c>
    </row>
    <row r="14" spans="1:8" x14ac:dyDescent="0.2">
      <c r="A14" s="553" t="s">
        <v>237</v>
      </c>
      <c r="B14" s="554">
        <v>14735.597862222117</v>
      </c>
      <c r="C14" s="555">
        <v>9.1994646699281771E-2</v>
      </c>
      <c r="D14" s="554">
        <v>134719.3449245923</v>
      </c>
      <c r="E14" s="555">
        <v>0.29158001027966496</v>
      </c>
      <c r="F14" s="554">
        <v>67166.082999999999</v>
      </c>
      <c r="G14" s="555">
        <v>0.13948587453822911</v>
      </c>
      <c r="H14" s="556">
        <v>8.3110461420556891</v>
      </c>
    </row>
    <row r="15" spans="1:8" x14ac:dyDescent="0.2">
      <c r="A15" s="557" t="s">
        <v>238</v>
      </c>
      <c r="B15" s="558">
        <v>323981.26750737813</v>
      </c>
      <c r="C15" s="559">
        <v>2.0226218522111763</v>
      </c>
      <c r="D15" s="558">
        <v>1577571.3268251375</v>
      </c>
      <c r="E15" s="559">
        <v>3.414418797464104</v>
      </c>
      <c r="F15" s="558">
        <v>1756091.5089</v>
      </c>
      <c r="G15" s="559">
        <v>3.6469293570100683</v>
      </c>
      <c r="H15" s="560">
        <v>9.3032342491623066</v>
      </c>
    </row>
    <row r="16" spans="1:8" ht="12.95" x14ac:dyDescent="0.3">
      <c r="A16" s="41" t="s">
        <v>239</v>
      </c>
      <c r="B16" s="538">
        <v>1240017.2647874239</v>
      </c>
      <c r="C16" s="561">
        <v>7.7414538074213137</v>
      </c>
      <c r="D16" s="538">
        <v>1849989.0334333645</v>
      </c>
      <c r="E16" s="561">
        <v>4.0040264572820066</v>
      </c>
      <c r="F16" s="538">
        <v>1526775.5833299998</v>
      </c>
      <c r="G16" s="561">
        <v>3.1707019071575147</v>
      </c>
      <c r="H16" s="562">
        <v>1.1009252620782117</v>
      </c>
    </row>
    <row r="17" spans="1:8" ht="12.95" x14ac:dyDescent="0.3">
      <c r="A17" s="549" t="s">
        <v>240</v>
      </c>
      <c r="B17" s="563">
        <v>1234949.9829128014</v>
      </c>
      <c r="C17" s="564">
        <v>7.7098186603346344</v>
      </c>
      <c r="D17" s="563">
        <v>1845157.0474190647</v>
      </c>
      <c r="E17" s="564">
        <v>3.9935683413187095</v>
      </c>
      <c r="F17" s="563">
        <v>1521856.0493299998</v>
      </c>
      <c r="G17" s="564">
        <v>3.160485359286016</v>
      </c>
      <c r="H17" s="565">
        <v>1.1055412018222466</v>
      </c>
    </row>
    <row r="18" spans="1:8" x14ac:dyDescent="0.2">
      <c r="A18" s="566" t="s">
        <v>241</v>
      </c>
      <c r="B18" s="567">
        <v>5067.281874622372</v>
      </c>
      <c r="C18" s="568">
        <v>3.163514708667968E-2</v>
      </c>
      <c r="D18" s="567">
        <v>4831.9860142998805</v>
      </c>
      <c r="E18" s="568">
        <v>1.0458115963296726E-2</v>
      </c>
      <c r="F18" s="567">
        <v>4919.5339999999997</v>
      </c>
      <c r="G18" s="568">
        <v>1.0216547871498661E-2</v>
      </c>
      <c r="H18" s="569">
        <v>-0.15561954419881507</v>
      </c>
    </row>
    <row r="19" spans="1:8" x14ac:dyDescent="0.2">
      <c r="A19" s="41" t="s">
        <v>242</v>
      </c>
      <c r="B19" s="538">
        <v>901082.44178153598</v>
      </c>
      <c r="C19" s="561">
        <v>5.6254765944133913</v>
      </c>
      <c r="D19" s="538">
        <v>3157165.5679740994</v>
      </c>
      <c r="E19" s="561">
        <v>6.8332158924894513</v>
      </c>
      <c r="F19" s="538">
        <v>3258312.2613840001</v>
      </c>
      <c r="G19" s="561">
        <v>6.7666374902014486</v>
      </c>
      <c r="H19" s="562">
        <v>6.9991752828415965</v>
      </c>
    </row>
    <row r="20" spans="1:8" x14ac:dyDescent="0.2">
      <c r="A20" s="549" t="s">
        <v>243</v>
      </c>
      <c r="B20" s="563">
        <v>541817.84943069029</v>
      </c>
      <c r="C20" s="564">
        <v>3.382580204738602</v>
      </c>
      <c r="D20" s="563">
        <v>1505829.8749467169</v>
      </c>
      <c r="E20" s="564">
        <v>3.2591450816670391</v>
      </c>
      <c r="F20" s="563">
        <v>1559370.4995309999</v>
      </c>
      <c r="G20" s="564">
        <v>3.2383927741654479</v>
      </c>
      <c r="H20" s="565">
        <v>5.7214102466423444</v>
      </c>
    </row>
    <row r="21" spans="1:8" x14ac:dyDescent="0.2">
      <c r="A21" s="553" t="s">
        <v>244</v>
      </c>
      <c r="B21" s="554">
        <v>15726.735788091106</v>
      </c>
      <c r="C21" s="555">
        <v>9.818234157078301E-2</v>
      </c>
      <c r="D21" s="554">
        <v>42081.913339188839</v>
      </c>
      <c r="E21" s="555">
        <v>9.1080050388433753E-2</v>
      </c>
      <c r="F21" s="554">
        <v>45145.692000000003</v>
      </c>
      <c r="G21" s="555">
        <v>9.3755449908453567E-2</v>
      </c>
      <c r="H21" s="556">
        <v>5.7070835207842396</v>
      </c>
    </row>
    <row r="22" spans="1:8" ht="12.95" x14ac:dyDescent="0.3">
      <c r="A22" s="553" t="s">
        <v>245</v>
      </c>
      <c r="B22" s="554">
        <v>208884.41870255925</v>
      </c>
      <c r="C22" s="555">
        <v>1.3040698096676335</v>
      </c>
      <c r="D22" s="554">
        <v>1032015.765614727</v>
      </c>
      <c r="E22" s="555">
        <v>2.2336448244693625</v>
      </c>
      <c r="F22" s="554">
        <v>1046723.124853</v>
      </c>
      <c r="G22" s="555">
        <v>2.1737621720401457</v>
      </c>
      <c r="H22" s="556">
        <v>8.8524475434520244</v>
      </c>
    </row>
    <row r="23" spans="1:8" ht="12.95" x14ac:dyDescent="0.3">
      <c r="A23" s="553" t="s">
        <v>246</v>
      </c>
      <c r="B23" s="554">
        <v>134653.43786019529</v>
      </c>
      <c r="C23" s="555">
        <v>0.84064423843637304</v>
      </c>
      <c r="D23" s="554">
        <v>545081.91802698316</v>
      </c>
      <c r="E23" s="555">
        <v>1.179748842681275</v>
      </c>
      <c r="F23" s="554">
        <v>572232.08100000001</v>
      </c>
      <c r="G23" s="555">
        <v>1.1883719980680691</v>
      </c>
      <c r="H23" s="556">
        <v>7.9123879440099243</v>
      </c>
    </row>
    <row r="24" spans="1:8" x14ac:dyDescent="0.2">
      <c r="A24" s="570" t="s">
        <v>247</v>
      </c>
      <c r="B24" s="571">
        <v>0</v>
      </c>
      <c r="C24" s="572">
        <v>0</v>
      </c>
      <c r="D24" s="571">
        <v>32156.096046482948</v>
      </c>
      <c r="E24" s="572">
        <v>6.9597093283340628E-2</v>
      </c>
      <c r="F24" s="571">
        <v>34840.864000000001</v>
      </c>
      <c r="G24" s="572">
        <v>7.2355096019333209E-2</v>
      </c>
      <c r="H24" s="573" t="s">
        <v>234</v>
      </c>
    </row>
    <row r="25" spans="1:8" x14ac:dyDescent="0.2">
      <c r="A25" s="41" t="s">
        <v>248</v>
      </c>
      <c r="B25" s="538">
        <v>1816031.4172835301</v>
      </c>
      <c r="C25" s="561">
        <v>11.337522249850606</v>
      </c>
      <c r="D25" s="538">
        <v>5305246.1466040462</v>
      </c>
      <c r="E25" s="561">
        <v>11.482417219507886</v>
      </c>
      <c r="F25" s="538">
        <v>5509543.6096610008</v>
      </c>
      <c r="G25" s="561">
        <v>11.441839011217555</v>
      </c>
      <c r="H25" s="562">
        <v>6.0151699957128324</v>
      </c>
    </row>
    <row r="26" spans="1:8" x14ac:dyDescent="0.2">
      <c r="A26" s="549" t="s">
        <v>249</v>
      </c>
      <c r="B26" s="563">
        <v>68193.25304524794</v>
      </c>
      <c r="C26" s="564">
        <v>0.42573190988440007</v>
      </c>
      <c r="D26" s="563">
        <v>211561.64505860617</v>
      </c>
      <c r="E26" s="564">
        <v>0.4578937544233157</v>
      </c>
      <c r="F26" s="563">
        <v>204533.35766000001</v>
      </c>
      <c r="G26" s="564">
        <v>0.42476072730704728</v>
      </c>
      <c r="H26" s="565">
        <v>5.9513415224329291</v>
      </c>
    </row>
    <row r="27" spans="1:8" ht="12.95" x14ac:dyDescent="0.3">
      <c r="A27" s="574" t="s">
        <v>250</v>
      </c>
      <c r="B27" s="554">
        <v>295134.83312128315</v>
      </c>
      <c r="C27" s="555">
        <v>1.8425329569593456</v>
      </c>
      <c r="D27" s="554">
        <v>684820.97622708627</v>
      </c>
      <c r="E27" s="555">
        <v>1.4821932766952868</v>
      </c>
      <c r="F27" s="554">
        <v>703570.18921600003</v>
      </c>
      <c r="G27" s="555">
        <v>1.4611258950714916</v>
      </c>
      <c r="H27" s="556">
        <v>4.678431948751105</v>
      </c>
    </row>
    <row r="28" spans="1:8" x14ac:dyDescent="0.2">
      <c r="A28" s="553" t="s">
        <v>251</v>
      </c>
      <c r="B28" s="554">
        <v>21255.837877784714</v>
      </c>
      <c r="C28" s="555">
        <v>0.13270064195204223</v>
      </c>
      <c r="D28" s="554">
        <v>161396.71071026562</v>
      </c>
      <c r="E28" s="555">
        <v>0.34931920574840025</v>
      </c>
      <c r="F28" s="554">
        <v>145287.88718699999</v>
      </c>
      <c r="G28" s="555">
        <v>0.30172383290671073</v>
      </c>
      <c r="H28" s="556">
        <v>10.645631693914748</v>
      </c>
    </row>
    <row r="29" spans="1:8" x14ac:dyDescent="0.2">
      <c r="A29" s="553" t="s">
        <v>252</v>
      </c>
      <c r="B29" s="554">
        <v>21512.454862876148</v>
      </c>
      <c r="C29" s="555">
        <v>0.13430270717540474</v>
      </c>
      <c r="D29" s="554">
        <v>45285.782665546838</v>
      </c>
      <c r="E29" s="555">
        <v>9.801434962836153E-2</v>
      </c>
      <c r="F29" s="554">
        <v>46515.628950999999</v>
      </c>
      <c r="G29" s="555">
        <v>9.6600440194286805E-2</v>
      </c>
      <c r="H29" s="556">
        <v>4.1422090304454429</v>
      </c>
    </row>
    <row r="30" spans="1:8" ht="12.95" x14ac:dyDescent="0.3">
      <c r="A30" s="553" t="s">
        <v>253</v>
      </c>
      <c r="B30" s="554">
        <v>1013548.5401796832</v>
      </c>
      <c r="C30" s="555">
        <v>6.3276048069584103</v>
      </c>
      <c r="D30" s="554">
        <v>3471291.3774014032</v>
      </c>
      <c r="E30" s="555">
        <v>7.5130945453524793</v>
      </c>
      <c r="F30" s="554">
        <v>3676039.964073</v>
      </c>
      <c r="G30" s="555">
        <v>7.6341454842052165</v>
      </c>
      <c r="H30" s="556">
        <v>7.0161310472336202</v>
      </c>
    </row>
    <row r="31" spans="1:8" ht="12.95" x14ac:dyDescent="0.3">
      <c r="A31" s="553" t="s">
        <v>254</v>
      </c>
      <c r="B31" s="554">
        <v>8999.6660968685483</v>
      </c>
      <c r="C31" s="555">
        <v>5.6185104312291297E-2</v>
      </c>
      <c r="D31" s="554">
        <v>17537.589915686422</v>
      </c>
      <c r="E31" s="555">
        <v>3.7957508261034709E-2</v>
      </c>
      <c r="F31" s="554">
        <v>38676.568951000001</v>
      </c>
      <c r="G31" s="555">
        <v>8.0320822702558872E-2</v>
      </c>
      <c r="H31" s="556">
        <v>7.9760534012676132</v>
      </c>
    </row>
    <row r="32" spans="1:8" ht="12.95" x14ac:dyDescent="0.3">
      <c r="A32" s="553" t="s">
        <v>255</v>
      </c>
      <c r="B32" s="554">
        <v>4705.849501254158</v>
      </c>
      <c r="C32" s="555">
        <v>2.9378717194619795E-2</v>
      </c>
      <c r="D32" s="554">
        <v>34719.012414746539</v>
      </c>
      <c r="E32" s="555">
        <v>7.5144145055471137E-2</v>
      </c>
      <c r="F32" s="554">
        <v>34742.601999999999</v>
      </c>
      <c r="G32" s="555">
        <v>7.2151032295624987E-2</v>
      </c>
      <c r="H32" s="556">
        <v>11.095384447298517</v>
      </c>
    </row>
    <row r="33" spans="1:8" x14ac:dyDescent="0.2">
      <c r="A33" s="553" t="s">
        <v>256</v>
      </c>
      <c r="B33" s="554">
        <v>142836.26679325165</v>
      </c>
      <c r="C33" s="555">
        <v>0.89172981119260875</v>
      </c>
      <c r="D33" s="554">
        <v>411465.26547248778</v>
      </c>
      <c r="E33" s="555">
        <v>0.89055544623786431</v>
      </c>
      <c r="F33" s="554">
        <v>393706.36800000002</v>
      </c>
      <c r="G33" s="555">
        <v>0.81762214794853927</v>
      </c>
      <c r="H33" s="556">
        <v>5.4812993624234085</v>
      </c>
    </row>
    <row r="34" spans="1:8" x14ac:dyDescent="0.2">
      <c r="A34" s="566" t="s">
        <v>257</v>
      </c>
      <c r="B34" s="567">
        <v>239844.71580528052</v>
      </c>
      <c r="C34" s="568">
        <v>1.4973555942214838</v>
      </c>
      <c r="D34" s="567">
        <v>267167.78673821734</v>
      </c>
      <c r="E34" s="568">
        <v>0.57824498810567171</v>
      </c>
      <c r="F34" s="567">
        <v>266471.04362299998</v>
      </c>
      <c r="G34" s="568">
        <v>0.55338862858607896</v>
      </c>
      <c r="H34" s="569">
        <v>0.55561091291427278</v>
      </c>
    </row>
    <row r="35" spans="1:8" x14ac:dyDescent="0.2">
      <c r="A35" s="41" t="s">
        <v>258</v>
      </c>
      <c r="B35" s="538">
        <v>55687.692926707692</v>
      </c>
      <c r="C35" s="561">
        <v>0.34765943561912777</v>
      </c>
      <c r="D35" s="538">
        <v>169614.60361116991</v>
      </c>
      <c r="E35" s="561">
        <v>0.36710561421011079</v>
      </c>
      <c r="F35" s="538">
        <v>191087.853</v>
      </c>
      <c r="G35" s="561">
        <v>0.39683803340649731</v>
      </c>
      <c r="H35" s="562">
        <v>6.704524411202617</v>
      </c>
    </row>
    <row r="36" spans="1:8" x14ac:dyDescent="0.2">
      <c r="A36" s="549" t="s">
        <v>259</v>
      </c>
      <c r="B36" s="563">
        <v>16199.398974363388</v>
      </c>
      <c r="C36" s="564">
        <v>0.10113318776212434</v>
      </c>
      <c r="D36" s="563">
        <v>29824.69738460513</v>
      </c>
      <c r="E36" s="564">
        <v>6.4551127196014163E-2</v>
      </c>
      <c r="F36" s="563">
        <v>31603.348000000002</v>
      </c>
      <c r="G36" s="564">
        <v>6.5631646766061882E-2</v>
      </c>
      <c r="H36" s="565">
        <v>3.5798991349361042</v>
      </c>
    </row>
    <row r="37" spans="1:8" x14ac:dyDescent="0.2">
      <c r="A37" s="553" t="s">
        <v>260</v>
      </c>
      <c r="B37" s="554">
        <v>35769.154830385378</v>
      </c>
      <c r="C37" s="555">
        <v>0.22330758426770714</v>
      </c>
      <c r="D37" s="554">
        <v>108767.23810194916</v>
      </c>
      <c r="E37" s="555">
        <v>0.23541053010322216</v>
      </c>
      <c r="F37" s="554">
        <v>103815.58500000001</v>
      </c>
      <c r="G37" s="555">
        <v>0.21559702483205492</v>
      </c>
      <c r="H37" s="556">
        <v>5.7682861567879273</v>
      </c>
    </row>
    <row r="38" spans="1:8" x14ac:dyDescent="0.2">
      <c r="A38" s="566" t="s">
        <v>261</v>
      </c>
      <c r="B38" s="567">
        <v>3719.1391219589304</v>
      </c>
      <c r="C38" s="568">
        <v>2.3218663589296282E-2</v>
      </c>
      <c r="D38" s="567">
        <v>31022.668124615629</v>
      </c>
      <c r="E38" s="568">
        <v>6.7143956910874478E-2</v>
      </c>
      <c r="F38" s="567">
        <v>55668.92</v>
      </c>
      <c r="G38" s="568">
        <v>0.11560936180838048</v>
      </c>
      <c r="H38" s="569">
        <v>15.305778464034404</v>
      </c>
    </row>
    <row r="39" spans="1:8" ht="12.95" x14ac:dyDescent="0.3">
      <c r="A39" s="41" t="s">
        <v>262</v>
      </c>
      <c r="B39" s="538">
        <v>212392.11988609776</v>
      </c>
      <c r="C39" s="561">
        <v>1.3259684617700749</v>
      </c>
      <c r="D39" s="538">
        <v>638099.77253603633</v>
      </c>
      <c r="E39" s="561">
        <v>1.3810721714810357</v>
      </c>
      <c r="F39" s="538">
        <v>657158.67930700001</v>
      </c>
      <c r="G39" s="561">
        <v>1.3647416821005411</v>
      </c>
      <c r="H39" s="562">
        <v>6.1249419540072791</v>
      </c>
    </row>
    <row r="40" spans="1:8" x14ac:dyDescent="0.2">
      <c r="A40" s="549" t="s">
        <v>263</v>
      </c>
      <c r="B40" s="563">
        <v>157434.52035359386</v>
      </c>
      <c r="C40" s="564">
        <v>0.98286701453290792</v>
      </c>
      <c r="D40" s="563">
        <v>366342.57964936271</v>
      </c>
      <c r="E40" s="564">
        <v>0.79289409549779566</v>
      </c>
      <c r="F40" s="563">
        <v>382800.78997300001</v>
      </c>
      <c r="G40" s="564">
        <v>0.79497419796400637</v>
      </c>
      <c r="H40" s="565">
        <v>4.7874080058345703</v>
      </c>
    </row>
    <row r="41" spans="1:8" ht="12.95" x14ac:dyDescent="0.3">
      <c r="A41" s="549" t="s">
        <v>264</v>
      </c>
      <c r="B41" s="563">
        <v>0</v>
      </c>
      <c r="C41" s="564">
        <v>0</v>
      </c>
      <c r="D41" s="563">
        <v>22750.846440312998</v>
      </c>
      <c r="E41" s="564">
        <v>4.9240827608319215E-2</v>
      </c>
      <c r="F41" s="563">
        <v>14657.540999999999</v>
      </c>
      <c r="G41" s="564">
        <v>3.0439767121226192E-2</v>
      </c>
      <c r="H41" s="565" t="s">
        <v>234</v>
      </c>
    </row>
    <row r="42" spans="1:8" ht="12.95" x14ac:dyDescent="0.3">
      <c r="A42" s="553" t="s">
        <v>265</v>
      </c>
      <c r="B42" s="554">
        <v>52160.112962633924</v>
      </c>
      <c r="C42" s="555">
        <v>0.32563667987262324</v>
      </c>
      <c r="D42" s="554">
        <v>249006.34644636064</v>
      </c>
      <c r="E42" s="555">
        <v>0.53893724837492096</v>
      </c>
      <c r="F42" s="554">
        <v>259700.34833400001</v>
      </c>
      <c r="G42" s="555">
        <v>0.53932771701530857</v>
      </c>
      <c r="H42" s="556">
        <v>8.815625697613406</v>
      </c>
    </row>
    <row r="43" spans="1:8" ht="12.95" x14ac:dyDescent="0.3">
      <c r="A43" s="566" t="s">
        <v>266</v>
      </c>
      <c r="B43" s="567">
        <v>2797.4865698699832</v>
      </c>
      <c r="C43" s="568">
        <v>1.7464767364543561E-2</v>
      </c>
      <c r="D43" s="567">
        <v>0</v>
      </c>
      <c r="E43" s="568">
        <v>0</v>
      </c>
      <c r="F43" s="567">
        <v>0</v>
      </c>
      <c r="G43" s="568">
        <v>0</v>
      </c>
      <c r="H43" s="569" t="s">
        <v>234</v>
      </c>
    </row>
    <row r="44" spans="1:8" ht="12.95" x14ac:dyDescent="0.3">
      <c r="A44" s="41" t="s">
        <v>267</v>
      </c>
      <c r="B44" s="538">
        <v>2039911.665157137</v>
      </c>
      <c r="C44" s="561">
        <v>12.735211335739809</v>
      </c>
      <c r="D44" s="538">
        <v>9603297.4205162898</v>
      </c>
      <c r="E44" s="561">
        <v>20.784910750272445</v>
      </c>
      <c r="F44" s="538">
        <v>10135210.08109</v>
      </c>
      <c r="G44" s="561">
        <v>21.04810312951426</v>
      </c>
      <c r="H44" s="562">
        <v>8.8035915026119618</v>
      </c>
    </row>
    <row r="45" spans="1:8" x14ac:dyDescent="0.2">
      <c r="A45" s="549" t="s">
        <v>268</v>
      </c>
      <c r="B45" s="550">
        <v>3128.1971915018994</v>
      </c>
      <c r="C45" s="551">
        <v>1.9529400715778359E-2</v>
      </c>
      <c r="D45" s="550">
        <v>937719.31028486439</v>
      </c>
      <c r="E45" s="551">
        <v>2.0295541541220019</v>
      </c>
      <c r="F45" s="550">
        <v>930000.78799999994</v>
      </c>
      <c r="G45" s="551">
        <v>1.9313612978655046</v>
      </c>
      <c r="H45" s="552">
        <v>34.948434986528753</v>
      </c>
    </row>
    <row r="46" spans="1:8" ht="12.95" x14ac:dyDescent="0.3">
      <c r="A46" s="553" t="s">
        <v>269</v>
      </c>
      <c r="B46" s="550">
        <v>0</v>
      </c>
      <c r="C46" s="551">
        <v>0</v>
      </c>
      <c r="D46" s="550">
        <v>327175.01585583459</v>
      </c>
      <c r="E46" s="551">
        <v>0.70812172179052413</v>
      </c>
      <c r="F46" s="550">
        <v>288866.837</v>
      </c>
      <c r="G46" s="551">
        <v>0.599898662901588</v>
      </c>
      <c r="H46" s="552" t="s">
        <v>234</v>
      </c>
    </row>
    <row r="47" spans="1:8" ht="12.95" x14ac:dyDescent="0.3">
      <c r="A47" s="549" t="s">
        <v>270</v>
      </c>
      <c r="B47" s="554">
        <v>1543252.9836169381</v>
      </c>
      <c r="C47" s="555">
        <v>9.6345607638646271</v>
      </c>
      <c r="D47" s="554">
        <v>6527056.660565665</v>
      </c>
      <c r="E47" s="555">
        <v>14.126844583819533</v>
      </c>
      <c r="F47" s="554">
        <v>7054325.2534919996</v>
      </c>
      <c r="G47" s="555">
        <v>14.649934659141078</v>
      </c>
      <c r="H47" s="556">
        <v>8.3272724149060728</v>
      </c>
    </row>
    <row r="48" spans="1:8" x14ac:dyDescent="0.2">
      <c r="A48" s="553" t="s">
        <v>271</v>
      </c>
      <c r="B48" s="554">
        <v>96413.892757838155</v>
      </c>
      <c r="C48" s="555">
        <v>0.60191395585643648</v>
      </c>
      <c r="D48" s="554">
        <v>150945.13229704753</v>
      </c>
      <c r="E48" s="555">
        <v>0.32669831679684963</v>
      </c>
      <c r="F48" s="554">
        <v>158114.53700000001</v>
      </c>
      <c r="G48" s="555">
        <v>0.32836133187418698</v>
      </c>
      <c r="H48" s="556">
        <v>2.637710770401247</v>
      </c>
    </row>
    <row r="49" spans="1:8" ht="12.95" x14ac:dyDescent="0.3">
      <c r="A49" s="566" t="s">
        <v>272</v>
      </c>
      <c r="B49" s="567">
        <v>397116.5915908587</v>
      </c>
      <c r="C49" s="568">
        <v>2.479207215302965</v>
      </c>
      <c r="D49" s="567">
        <v>1660401.3015128779</v>
      </c>
      <c r="E49" s="568">
        <v>3.593691973743534</v>
      </c>
      <c r="F49" s="567">
        <v>1703902.6655979999</v>
      </c>
      <c r="G49" s="568">
        <v>3.5385471777319037</v>
      </c>
      <c r="H49" s="569">
        <v>7.9669620784691864</v>
      </c>
    </row>
    <row r="50" spans="1:8" x14ac:dyDescent="0.2">
      <c r="A50" s="41" t="s">
        <v>273</v>
      </c>
      <c r="B50" s="538">
        <v>91455.040595226237</v>
      </c>
      <c r="C50" s="561">
        <v>0.57095573773737462</v>
      </c>
      <c r="D50" s="538">
        <v>351726.82856638823</v>
      </c>
      <c r="E50" s="561">
        <v>0.76126047336725344</v>
      </c>
      <c r="F50" s="538">
        <v>364550.71711800003</v>
      </c>
      <c r="G50" s="561">
        <v>0.757073709222299</v>
      </c>
      <c r="H50" s="562">
        <v>7.549379985578053</v>
      </c>
    </row>
    <row r="51" spans="1:8" ht="12.95" x14ac:dyDescent="0.3">
      <c r="A51" s="549" t="s">
        <v>274</v>
      </c>
      <c r="B51" s="563">
        <v>59352.617192661397</v>
      </c>
      <c r="C51" s="564">
        <v>0.3705396347246151</v>
      </c>
      <c r="D51" s="563">
        <v>172867.22089181881</v>
      </c>
      <c r="E51" s="564">
        <v>0.37414542115586363</v>
      </c>
      <c r="F51" s="563">
        <v>181599.53411800001</v>
      </c>
      <c r="G51" s="564">
        <v>0.37713334916648644</v>
      </c>
      <c r="H51" s="565">
        <v>6.0624938591408162</v>
      </c>
    </row>
    <row r="52" spans="1:8" ht="12.95" x14ac:dyDescent="0.3">
      <c r="A52" s="566" t="s">
        <v>275</v>
      </c>
      <c r="B52" s="567">
        <v>32102.42340256484</v>
      </c>
      <c r="C52" s="568">
        <v>0.20041610301275958</v>
      </c>
      <c r="D52" s="567">
        <v>178859.60767456939</v>
      </c>
      <c r="E52" s="568">
        <v>0.38711505221138987</v>
      </c>
      <c r="F52" s="567">
        <v>182951.18299999999</v>
      </c>
      <c r="G52" s="568">
        <v>0.37994036005581261</v>
      </c>
      <c r="H52" s="569">
        <v>9.5919894153723142</v>
      </c>
    </row>
    <row r="53" spans="1:8" x14ac:dyDescent="0.2">
      <c r="A53" s="41" t="s">
        <v>276</v>
      </c>
      <c r="B53" s="538">
        <v>2752634.6194968545</v>
      </c>
      <c r="C53" s="561">
        <v>17.184755697088388</v>
      </c>
      <c r="D53" s="538">
        <v>10167730.004877103</v>
      </c>
      <c r="E53" s="561">
        <v>22.006541235799411</v>
      </c>
      <c r="F53" s="538">
        <v>10634351.601398</v>
      </c>
      <c r="G53" s="561">
        <v>22.084685707636361</v>
      </c>
      <c r="H53" s="562">
        <v>7.3724246692765227</v>
      </c>
    </row>
    <row r="54" spans="1:8" x14ac:dyDescent="0.2">
      <c r="A54" s="549" t="s">
        <v>277</v>
      </c>
      <c r="B54" s="563">
        <v>2039960.4585275415</v>
      </c>
      <c r="C54" s="564">
        <v>12.735515953775234</v>
      </c>
      <c r="D54" s="563">
        <v>6926045.8297484964</v>
      </c>
      <c r="E54" s="564">
        <v>14.990397372893172</v>
      </c>
      <c r="F54" s="563">
        <v>7168825.5103979995</v>
      </c>
      <c r="G54" s="564">
        <v>14.887720871408144</v>
      </c>
      <c r="H54" s="565">
        <v>6.8384793272961764</v>
      </c>
    </row>
    <row r="55" spans="1:8" x14ac:dyDescent="0.2">
      <c r="A55" s="553" t="s">
        <v>278</v>
      </c>
      <c r="B55" s="554">
        <v>339621.73679730989</v>
      </c>
      <c r="C55" s="555">
        <v>2.1202656302235372</v>
      </c>
      <c r="D55" s="554">
        <v>1627545.4206037452</v>
      </c>
      <c r="E55" s="555">
        <v>3.5225803000741385</v>
      </c>
      <c r="F55" s="554">
        <v>1768070.02</v>
      </c>
      <c r="G55" s="555">
        <v>3.6718055001737153</v>
      </c>
      <c r="H55" s="556">
        <v>9.0713618906159255</v>
      </c>
    </row>
    <row r="56" spans="1:8" x14ac:dyDescent="0.2">
      <c r="A56" s="553" t="s">
        <v>279</v>
      </c>
      <c r="B56" s="554">
        <v>13432.634156229704</v>
      </c>
      <c r="C56" s="555">
        <v>8.3860216938405868E-2</v>
      </c>
      <c r="D56" s="554">
        <v>21194.972889675922</v>
      </c>
      <c r="E56" s="555">
        <v>4.5873370424330165E-2</v>
      </c>
      <c r="F56" s="554">
        <v>22432.819</v>
      </c>
      <c r="G56" s="555">
        <v>4.6586926567875074E-2</v>
      </c>
      <c r="H56" s="556">
        <v>2.7359037164769173</v>
      </c>
    </row>
    <row r="57" spans="1:8" x14ac:dyDescent="0.2">
      <c r="A57" s="553" t="s">
        <v>280</v>
      </c>
      <c r="B57" s="554">
        <v>163728.86513580132</v>
      </c>
      <c r="C57" s="555">
        <v>1.0221627411031309</v>
      </c>
      <c r="D57" s="554">
        <v>997725.74074952712</v>
      </c>
      <c r="E57" s="555">
        <v>2.1594291592411698</v>
      </c>
      <c r="F57" s="554">
        <v>1022913.73</v>
      </c>
      <c r="G57" s="555">
        <v>2.1243164679740514</v>
      </c>
      <c r="H57" s="556">
        <v>10.123415176942864</v>
      </c>
    </row>
    <row r="58" spans="1:8" x14ac:dyDescent="0.2">
      <c r="A58" s="566" t="s">
        <v>281</v>
      </c>
      <c r="B58" s="567">
        <v>195890.92487997192</v>
      </c>
      <c r="C58" s="568">
        <v>1.2229511550480803</v>
      </c>
      <c r="D58" s="567">
        <v>595218.04088565928</v>
      </c>
      <c r="E58" s="568">
        <v>1.2882610331665982</v>
      </c>
      <c r="F58" s="567">
        <v>652109.522</v>
      </c>
      <c r="G58" s="568">
        <v>1.3542559415125721</v>
      </c>
      <c r="H58" s="569">
        <v>6.5343845548165636</v>
      </c>
    </row>
    <row r="59" spans="1:8" x14ac:dyDescent="0.2">
      <c r="A59" s="41" t="s">
        <v>282</v>
      </c>
      <c r="B59" s="538">
        <v>5862944.7975293649</v>
      </c>
      <c r="C59" s="561">
        <v>36.602487412395419</v>
      </c>
      <c r="D59" s="538">
        <v>11229159.794532526</v>
      </c>
      <c r="E59" s="561">
        <v>24.303848346015137</v>
      </c>
      <c r="F59" s="538">
        <v>11999419.465612</v>
      </c>
      <c r="G59" s="561">
        <v>24.91956421088215</v>
      </c>
      <c r="H59" s="562">
        <v>3.8414537473581145</v>
      </c>
    </row>
    <row r="60" spans="1:8" ht="12.95" x14ac:dyDescent="0.3">
      <c r="A60" s="575" t="s">
        <v>283</v>
      </c>
      <c r="B60" s="550">
        <v>44300.859976159169</v>
      </c>
      <c r="C60" s="551">
        <v>0.27657119854155282</v>
      </c>
      <c r="D60" s="550">
        <v>139353.16955808701</v>
      </c>
      <c r="E60" s="551">
        <v>0.30160923536998024</v>
      </c>
      <c r="F60" s="550">
        <v>141969.492</v>
      </c>
      <c r="G60" s="551">
        <v>0.29483241935320426</v>
      </c>
      <c r="H60" s="552">
        <v>6.3212689094097829</v>
      </c>
    </row>
    <row r="61" spans="1:8" ht="12.95" x14ac:dyDescent="0.3">
      <c r="A61" s="553" t="s">
        <v>284</v>
      </c>
      <c r="B61" s="550">
        <v>4474377.3663779516</v>
      </c>
      <c r="C61" s="551">
        <v>27.933631798847873</v>
      </c>
      <c r="D61" s="550">
        <v>6983803.2089260733</v>
      </c>
      <c r="E61" s="551">
        <v>15.115404640585506</v>
      </c>
      <c r="F61" s="550">
        <v>7333546.2965120003</v>
      </c>
      <c r="G61" s="551">
        <v>15.229801604413462</v>
      </c>
      <c r="H61" s="552">
        <v>2.6345918064020424</v>
      </c>
    </row>
    <row r="62" spans="1:8" ht="12.95" x14ac:dyDescent="0.3">
      <c r="A62" s="553" t="s">
        <v>285</v>
      </c>
      <c r="B62" s="554">
        <v>480087.18793745275</v>
      </c>
      <c r="C62" s="555">
        <v>2.9971943895391795</v>
      </c>
      <c r="D62" s="554">
        <v>1232271.9143683803</v>
      </c>
      <c r="E62" s="555">
        <v>2.6670695115092222</v>
      </c>
      <c r="F62" s="554">
        <v>1306417.7280999999</v>
      </c>
      <c r="G62" s="555">
        <v>2.7130779580562248</v>
      </c>
      <c r="H62" s="556">
        <v>5.4100957540019756</v>
      </c>
    </row>
    <row r="63" spans="1:8" ht="12.95" x14ac:dyDescent="0.3">
      <c r="A63" s="553" t="s">
        <v>286</v>
      </c>
      <c r="B63" s="554">
        <v>71039.532985522615</v>
      </c>
      <c r="C63" s="555">
        <v>0.44350129528437165</v>
      </c>
      <c r="D63" s="554">
        <v>103913.9740220165</v>
      </c>
      <c r="E63" s="555">
        <v>0.22490636092760163</v>
      </c>
      <c r="F63" s="554">
        <v>104370</v>
      </c>
      <c r="G63" s="555">
        <v>0.21674839554891079</v>
      </c>
      <c r="H63" s="556">
        <v>2.0454045827538847</v>
      </c>
    </row>
    <row r="64" spans="1:8" ht="12.95" x14ac:dyDescent="0.3">
      <c r="A64" s="553" t="s">
        <v>287</v>
      </c>
      <c r="B64" s="554">
        <v>591583.47291975981</v>
      </c>
      <c r="C64" s="555">
        <v>3.6932680365763288</v>
      </c>
      <c r="D64" s="554">
        <v>1779572.2790804077</v>
      </c>
      <c r="E64" s="555">
        <v>3.8516198525023553</v>
      </c>
      <c r="F64" s="554">
        <v>2085669.041</v>
      </c>
      <c r="G64" s="555">
        <v>4.3313731750769895</v>
      </c>
      <c r="H64" s="556">
        <v>6.8566476926322339</v>
      </c>
    </row>
    <row r="65" spans="1:8" x14ac:dyDescent="0.2">
      <c r="A65" s="553" t="s">
        <v>288</v>
      </c>
      <c r="B65" s="554">
        <v>44116.435493324301</v>
      </c>
      <c r="C65" s="555">
        <v>0.27541983262483039</v>
      </c>
      <c r="D65" s="554">
        <v>280252.54862729477</v>
      </c>
      <c r="E65" s="555">
        <v>0.60656501154595577</v>
      </c>
      <c r="F65" s="554">
        <v>272559.48499999999</v>
      </c>
      <c r="G65" s="555">
        <v>0.56603268243161264</v>
      </c>
      <c r="H65" s="556">
        <v>10.058669189670578</v>
      </c>
    </row>
    <row r="66" spans="1:8" x14ac:dyDescent="0.2">
      <c r="A66" s="553" t="s">
        <v>289</v>
      </c>
      <c r="B66" s="554">
        <v>27033.334366075629</v>
      </c>
      <c r="C66" s="555">
        <v>0.16876967377661961</v>
      </c>
      <c r="D66" s="554">
        <v>70008.749198106685</v>
      </c>
      <c r="E66" s="555">
        <v>0.15152353822887485</v>
      </c>
      <c r="F66" s="554">
        <v>74086.543999999994</v>
      </c>
      <c r="G66" s="555">
        <v>0.15385780917661956</v>
      </c>
      <c r="H66" s="556">
        <v>5.4494201093812311</v>
      </c>
    </row>
    <row r="67" spans="1:8" x14ac:dyDescent="0.2">
      <c r="A67" s="557" t="s">
        <v>290</v>
      </c>
      <c r="B67" s="558">
        <v>130406.60747311875</v>
      </c>
      <c r="C67" s="559">
        <v>0.81413118720466915</v>
      </c>
      <c r="D67" s="558">
        <v>639983.95075216051</v>
      </c>
      <c r="E67" s="559">
        <v>1.3851501953456393</v>
      </c>
      <c r="F67" s="558">
        <v>680800.87899999996</v>
      </c>
      <c r="G67" s="559">
        <v>1.4138401668251235</v>
      </c>
      <c r="H67" s="560">
        <v>9.0874434229083043</v>
      </c>
    </row>
    <row r="69" spans="1:8" ht="12.95" x14ac:dyDescent="0.3">
      <c r="A69" s="41" t="s">
        <v>291</v>
      </c>
      <c r="B69" s="576">
        <v>11015025.935591388</v>
      </c>
      <c r="C69" s="577">
        <v>68.767038080350204</v>
      </c>
      <c r="D69" s="576">
        <v>32159628.424639512</v>
      </c>
      <c r="E69" s="577">
        <v>69.604738591145377</v>
      </c>
      <c r="F69" s="576">
        <v>33981778.397525005</v>
      </c>
      <c r="G69" s="577">
        <v>70.571006472762107</v>
      </c>
      <c r="H69" s="539">
        <v>6.1085932397906495</v>
      </c>
    </row>
    <row r="70" spans="1:8" ht="12.95" x14ac:dyDescent="0.3">
      <c r="A70" s="727" t="s">
        <v>292</v>
      </c>
      <c r="B70" s="728"/>
      <c r="C70" s="729"/>
      <c r="D70" s="728"/>
      <c r="E70" s="729"/>
      <c r="F70" s="728"/>
      <c r="G70" s="729"/>
      <c r="H70" s="730">
        <v>5.665954683386289</v>
      </c>
    </row>
    <row r="71" spans="1:8" ht="12.95" x14ac:dyDescent="0.3">
      <c r="A71" s="731" t="s">
        <v>293</v>
      </c>
      <c r="B71" s="732"/>
      <c r="C71" s="733"/>
      <c r="D71" s="732"/>
      <c r="E71" s="733"/>
      <c r="F71" s="732"/>
      <c r="G71" s="733"/>
      <c r="H71" s="734">
        <v>4.2191619664603479</v>
      </c>
    </row>
    <row r="73" spans="1:8" ht="12.95" x14ac:dyDescent="0.3">
      <c r="H73" s="578"/>
    </row>
    <row r="75" spans="1:8" ht="12.95" x14ac:dyDescent="0.3">
      <c r="B75" s="579"/>
      <c r="F75" s="579"/>
    </row>
  </sheetData>
  <mergeCells count="6">
    <mergeCell ref="A5:H5"/>
    <mergeCell ref="A6:A7"/>
    <mergeCell ref="B6:C6"/>
    <mergeCell ref="D6:E6"/>
    <mergeCell ref="F6:G6"/>
    <mergeCell ref="H6:H7"/>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F3" sqref="F3"/>
    </sheetView>
  </sheetViews>
  <sheetFormatPr baseColWidth="10" defaultColWidth="11.42578125" defaultRowHeight="12.75" x14ac:dyDescent="0.2"/>
  <cols>
    <col min="1" max="1" width="59.140625" style="2" customWidth="1"/>
    <col min="2" max="7" width="12" style="2" customWidth="1"/>
    <col min="8" max="16384" width="11.42578125" style="2"/>
  </cols>
  <sheetData>
    <row r="1" spans="1:7" s="1" customFormat="1" ht="12.95" x14ac:dyDescent="0.3">
      <c r="A1" s="1" t="s">
        <v>784</v>
      </c>
    </row>
    <row r="2" spans="1:7" s="1" customFormat="1" x14ac:dyDescent="0.2">
      <c r="A2" s="1" t="s">
        <v>785</v>
      </c>
    </row>
    <row r="4" spans="1:7" x14ac:dyDescent="0.2">
      <c r="A4" s="858" t="s">
        <v>786</v>
      </c>
      <c r="B4" s="940">
        <v>2018</v>
      </c>
      <c r="C4" s="941"/>
      <c r="D4" s="942"/>
      <c r="E4" s="941">
        <v>2019</v>
      </c>
      <c r="F4" s="941"/>
      <c r="G4" s="942"/>
    </row>
    <row r="5" spans="1:7" ht="38.25" x14ac:dyDescent="0.2">
      <c r="A5" s="939"/>
      <c r="B5" s="798" t="s">
        <v>787</v>
      </c>
      <c r="C5" s="664" t="s">
        <v>788</v>
      </c>
      <c r="D5" s="799" t="s">
        <v>789</v>
      </c>
      <c r="E5" s="664" t="s">
        <v>787</v>
      </c>
      <c r="F5" s="664" t="s">
        <v>788</v>
      </c>
      <c r="G5" s="799" t="s">
        <v>789</v>
      </c>
    </row>
    <row r="6" spans="1:7" ht="12.95" x14ac:dyDescent="0.3">
      <c r="A6" s="113" t="s">
        <v>790</v>
      </c>
      <c r="B6" s="634">
        <v>6</v>
      </c>
      <c r="C6" s="780">
        <v>41</v>
      </c>
      <c r="D6" s="237">
        <v>99</v>
      </c>
      <c r="E6" s="780">
        <v>6</v>
      </c>
      <c r="F6" s="780">
        <v>39</v>
      </c>
      <c r="G6" s="237">
        <v>96</v>
      </c>
    </row>
    <row r="7" spans="1:7" ht="12.95" x14ac:dyDescent="0.3">
      <c r="A7" s="113" t="s">
        <v>791</v>
      </c>
      <c r="B7" s="634">
        <v>1</v>
      </c>
      <c r="C7" s="780">
        <v>6</v>
      </c>
      <c r="D7" s="237">
        <v>96</v>
      </c>
      <c r="E7" s="780">
        <v>1</v>
      </c>
      <c r="F7" s="780">
        <v>6</v>
      </c>
      <c r="G7" s="237">
        <v>94</v>
      </c>
    </row>
    <row r="8" spans="1:7" ht="12.95" x14ac:dyDescent="0.3">
      <c r="A8" s="113" t="s">
        <v>792</v>
      </c>
      <c r="B8" s="634" t="s">
        <v>192</v>
      </c>
      <c r="C8" s="780" t="s">
        <v>192</v>
      </c>
      <c r="D8" s="237" t="s">
        <v>192</v>
      </c>
      <c r="E8" s="780">
        <v>1</v>
      </c>
      <c r="F8" s="780">
        <v>7</v>
      </c>
      <c r="G8" s="237">
        <v>95</v>
      </c>
    </row>
    <row r="9" spans="1:7" ht="12.95" x14ac:dyDescent="0.3">
      <c r="A9" s="113" t="s">
        <v>793</v>
      </c>
      <c r="B9" s="634">
        <v>8</v>
      </c>
      <c r="C9" s="780">
        <v>41</v>
      </c>
      <c r="D9" s="237">
        <v>88</v>
      </c>
      <c r="E9" s="780">
        <v>8</v>
      </c>
      <c r="F9" s="780">
        <v>44</v>
      </c>
      <c r="G9" s="237">
        <v>91</v>
      </c>
    </row>
    <row r="10" spans="1:7" ht="12.95" x14ac:dyDescent="0.3">
      <c r="A10" s="113" t="s">
        <v>794</v>
      </c>
      <c r="B10" s="634">
        <v>7</v>
      </c>
      <c r="C10" s="780">
        <v>44</v>
      </c>
      <c r="D10" s="237">
        <v>100</v>
      </c>
      <c r="E10" s="780">
        <v>7</v>
      </c>
      <c r="F10" s="780">
        <v>42</v>
      </c>
      <c r="G10" s="237">
        <v>87</v>
      </c>
    </row>
    <row r="11" spans="1:7" ht="12.95" x14ac:dyDescent="0.3">
      <c r="A11" s="113" t="s">
        <v>795</v>
      </c>
      <c r="B11" s="634">
        <v>14</v>
      </c>
      <c r="C11" s="780">
        <v>64</v>
      </c>
      <c r="D11" s="237">
        <v>98</v>
      </c>
      <c r="E11" s="780">
        <v>14</v>
      </c>
      <c r="F11" s="780">
        <v>61</v>
      </c>
      <c r="G11" s="237">
        <v>95</v>
      </c>
    </row>
    <row r="12" spans="1:7" ht="12.95" x14ac:dyDescent="0.3">
      <c r="A12" s="113" t="s">
        <v>796</v>
      </c>
      <c r="B12" s="634">
        <v>7</v>
      </c>
      <c r="C12" s="780">
        <v>41</v>
      </c>
      <c r="D12" s="237">
        <v>97</v>
      </c>
      <c r="E12" s="780">
        <v>7</v>
      </c>
      <c r="F12" s="780">
        <v>35</v>
      </c>
      <c r="G12" s="237">
        <v>93</v>
      </c>
    </row>
    <row r="13" spans="1:7" ht="12.95" x14ac:dyDescent="0.3">
      <c r="A13" s="113" t="s">
        <v>797</v>
      </c>
      <c r="B13" s="634">
        <v>4</v>
      </c>
      <c r="C13" s="780">
        <v>24</v>
      </c>
      <c r="D13" s="237">
        <v>100</v>
      </c>
      <c r="E13" s="780">
        <v>4</v>
      </c>
      <c r="F13" s="780">
        <v>23</v>
      </c>
      <c r="G13" s="237">
        <v>95</v>
      </c>
    </row>
    <row r="14" spans="1:7" ht="12.95" x14ac:dyDescent="0.3">
      <c r="A14" s="113" t="s">
        <v>798</v>
      </c>
      <c r="B14" s="634">
        <v>12</v>
      </c>
      <c r="C14" s="780">
        <v>66</v>
      </c>
      <c r="D14" s="237">
        <v>99</v>
      </c>
      <c r="E14" s="780">
        <v>11</v>
      </c>
      <c r="F14" s="780">
        <v>61</v>
      </c>
      <c r="G14" s="237">
        <v>95</v>
      </c>
    </row>
    <row r="15" spans="1:7" ht="12.95" x14ac:dyDescent="0.3">
      <c r="A15" s="113" t="s">
        <v>799</v>
      </c>
      <c r="B15" s="634">
        <v>6</v>
      </c>
      <c r="C15" s="780">
        <v>39</v>
      </c>
      <c r="D15" s="237">
        <v>99</v>
      </c>
      <c r="E15" s="780">
        <v>6</v>
      </c>
      <c r="F15" s="780">
        <v>39</v>
      </c>
      <c r="G15" s="237">
        <v>98</v>
      </c>
    </row>
    <row r="16" spans="1:7" x14ac:dyDescent="0.2">
      <c r="A16" s="113" t="s">
        <v>800</v>
      </c>
      <c r="B16" s="634">
        <v>1</v>
      </c>
      <c r="C16" s="780">
        <v>6</v>
      </c>
      <c r="D16" s="237">
        <v>83</v>
      </c>
      <c r="E16" s="780">
        <v>1</v>
      </c>
      <c r="F16" s="780">
        <v>6</v>
      </c>
      <c r="G16" s="237">
        <v>100</v>
      </c>
    </row>
    <row r="17" spans="1:7" ht="12.95" x14ac:dyDescent="0.3">
      <c r="A17" s="113" t="s">
        <v>801</v>
      </c>
      <c r="B17" s="634">
        <v>2</v>
      </c>
      <c r="C17" s="780">
        <v>12</v>
      </c>
      <c r="D17" s="237">
        <v>100</v>
      </c>
      <c r="E17" s="780">
        <v>2</v>
      </c>
      <c r="F17" s="780">
        <v>12</v>
      </c>
      <c r="G17" s="237">
        <v>92</v>
      </c>
    </row>
    <row r="18" spans="1:7" ht="12.95" x14ac:dyDescent="0.3">
      <c r="A18" s="113" t="s">
        <v>802</v>
      </c>
      <c r="B18" s="634">
        <v>3</v>
      </c>
      <c r="C18" s="780">
        <v>19</v>
      </c>
      <c r="D18" s="237">
        <v>100</v>
      </c>
      <c r="E18" s="780">
        <v>3</v>
      </c>
      <c r="F18" s="780">
        <v>19</v>
      </c>
      <c r="G18" s="237">
        <v>98</v>
      </c>
    </row>
    <row r="19" spans="1:7" ht="12.95" x14ac:dyDescent="0.3">
      <c r="A19" s="113" t="s">
        <v>803</v>
      </c>
      <c r="B19" s="634">
        <v>14</v>
      </c>
      <c r="C19" s="780">
        <v>79</v>
      </c>
      <c r="D19" s="237">
        <v>97</v>
      </c>
      <c r="E19" s="780">
        <v>14</v>
      </c>
      <c r="F19" s="780">
        <v>75</v>
      </c>
      <c r="G19" s="237">
        <v>96</v>
      </c>
    </row>
    <row r="20" spans="1:7" ht="12.95" x14ac:dyDescent="0.3">
      <c r="A20" s="113" t="s">
        <v>804</v>
      </c>
      <c r="B20" s="634">
        <v>5</v>
      </c>
      <c r="C20" s="780">
        <v>28</v>
      </c>
      <c r="D20" s="237">
        <v>100</v>
      </c>
      <c r="E20" s="780">
        <v>4</v>
      </c>
      <c r="F20" s="780">
        <v>22</v>
      </c>
      <c r="G20" s="237">
        <v>95</v>
      </c>
    </row>
    <row r="21" spans="1:7" ht="12.95" x14ac:dyDescent="0.3">
      <c r="A21" s="113" t="s">
        <v>805</v>
      </c>
      <c r="B21" s="634">
        <v>7</v>
      </c>
      <c r="C21" s="780">
        <v>47</v>
      </c>
      <c r="D21" s="237">
        <v>95</v>
      </c>
      <c r="E21" s="780">
        <v>7</v>
      </c>
      <c r="F21" s="780">
        <v>46</v>
      </c>
      <c r="G21" s="237">
        <v>82</v>
      </c>
    </row>
    <row r="22" spans="1:7" ht="12.95" x14ac:dyDescent="0.3">
      <c r="A22" s="113" t="s">
        <v>806</v>
      </c>
      <c r="B22" s="634">
        <v>3</v>
      </c>
      <c r="C22" s="780">
        <v>20</v>
      </c>
      <c r="D22" s="237">
        <v>95</v>
      </c>
      <c r="E22" s="780">
        <v>3</v>
      </c>
      <c r="F22" s="780">
        <v>21</v>
      </c>
      <c r="G22" s="237">
        <v>86</v>
      </c>
    </row>
    <row r="23" spans="1:7" ht="12.95" x14ac:dyDescent="0.3">
      <c r="A23" s="113" t="s">
        <v>807</v>
      </c>
      <c r="B23" s="634">
        <v>17</v>
      </c>
      <c r="C23" s="780">
        <v>91</v>
      </c>
      <c r="D23" s="237">
        <v>97</v>
      </c>
      <c r="E23" s="780">
        <v>17</v>
      </c>
      <c r="F23" s="780">
        <v>103</v>
      </c>
      <c r="G23" s="237">
        <v>95</v>
      </c>
    </row>
    <row r="24" spans="1:7" ht="12.95" x14ac:dyDescent="0.3">
      <c r="A24" s="113" t="s">
        <v>808</v>
      </c>
      <c r="B24" s="634">
        <v>2</v>
      </c>
      <c r="C24" s="780">
        <v>12</v>
      </c>
      <c r="D24" s="237">
        <v>100</v>
      </c>
      <c r="E24" s="780">
        <v>2</v>
      </c>
      <c r="F24" s="780">
        <v>11</v>
      </c>
      <c r="G24" s="237">
        <v>90</v>
      </c>
    </row>
    <row r="25" spans="1:7" x14ac:dyDescent="0.2">
      <c r="A25" s="113" t="s">
        <v>809</v>
      </c>
      <c r="B25" s="634">
        <v>21</v>
      </c>
      <c r="C25" s="780">
        <v>144</v>
      </c>
      <c r="D25" s="237">
        <v>98</v>
      </c>
      <c r="E25" s="780">
        <v>21</v>
      </c>
      <c r="F25" s="780">
        <v>143</v>
      </c>
      <c r="G25" s="237">
        <v>93</v>
      </c>
    </row>
    <row r="26" spans="1:7" ht="12.95" x14ac:dyDescent="0.3">
      <c r="A26" s="113" t="s">
        <v>810</v>
      </c>
      <c r="B26" s="634">
        <v>3</v>
      </c>
      <c r="C26" s="780">
        <v>15</v>
      </c>
      <c r="D26" s="237">
        <v>100</v>
      </c>
      <c r="E26" s="780">
        <v>3</v>
      </c>
      <c r="F26" s="780">
        <v>16</v>
      </c>
      <c r="G26" s="237">
        <v>98</v>
      </c>
    </row>
    <row r="27" spans="1:7" ht="12.95" x14ac:dyDescent="0.3">
      <c r="A27" s="113" t="s">
        <v>811</v>
      </c>
      <c r="B27" s="634">
        <v>11</v>
      </c>
      <c r="C27" s="780">
        <v>62</v>
      </c>
      <c r="D27" s="237">
        <v>94</v>
      </c>
      <c r="E27" s="780">
        <v>11</v>
      </c>
      <c r="F27" s="780">
        <v>61</v>
      </c>
      <c r="G27" s="237">
        <v>96</v>
      </c>
    </row>
    <row r="28" spans="1:7" ht="12.95" x14ac:dyDescent="0.3">
      <c r="A28" s="113" t="s">
        <v>812</v>
      </c>
      <c r="B28" s="634">
        <v>2</v>
      </c>
      <c r="C28" s="780">
        <v>11</v>
      </c>
      <c r="D28" s="237">
        <v>92</v>
      </c>
      <c r="E28" s="780">
        <v>2</v>
      </c>
      <c r="F28" s="780">
        <v>10</v>
      </c>
      <c r="G28" s="237">
        <v>94</v>
      </c>
    </row>
    <row r="29" spans="1:7" ht="12.95" x14ac:dyDescent="0.3">
      <c r="A29" s="113" t="s">
        <v>813</v>
      </c>
      <c r="B29" s="634">
        <v>1</v>
      </c>
      <c r="C29" s="780">
        <v>5</v>
      </c>
      <c r="D29" s="237">
        <v>100</v>
      </c>
      <c r="E29" s="780">
        <v>1</v>
      </c>
      <c r="F29" s="780">
        <v>5</v>
      </c>
      <c r="G29" s="237">
        <v>80</v>
      </c>
    </row>
    <row r="30" spans="1:7" ht="12.95" x14ac:dyDescent="0.3">
      <c r="A30" s="113" t="s">
        <v>814</v>
      </c>
      <c r="B30" s="634">
        <v>1</v>
      </c>
      <c r="C30" s="780">
        <v>3</v>
      </c>
      <c r="D30" s="237">
        <v>100</v>
      </c>
      <c r="E30" s="780">
        <v>1</v>
      </c>
      <c r="F30" s="780">
        <v>3</v>
      </c>
      <c r="G30" s="237">
        <v>100</v>
      </c>
    </row>
    <row r="31" spans="1:7" ht="12.95" x14ac:dyDescent="0.3">
      <c r="A31" s="635" t="s">
        <v>815</v>
      </c>
      <c r="B31" s="776">
        <v>158</v>
      </c>
      <c r="C31" s="777">
        <v>920</v>
      </c>
      <c r="D31" s="778">
        <v>97</v>
      </c>
      <c r="E31" s="777">
        <v>157</v>
      </c>
      <c r="F31" s="777">
        <v>910</v>
      </c>
      <c r="G31" s="778">
        <v>94</v>
      </c>
    </row>
    <row r="32" spans="1:7" ht="12.95" x14ac:dyDescent="0.3">
      <c r="A32" s="773" t="s">
        <v>816</v>
      </c>
    </row>
  </sheetData>
  <mergeCells count="3">
    <mergeCell ref="A4:A5"/>
    <mergeCell ref="B4:D4"/>
    <mergeCell ref="E4:G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F1" sqref="F1"/>
    </sheetView>
  </sheetViews>
  <sheetFormatPr baseColWidth="10" defaultColWidth="11.42578125" defaultRowHeight="12.75" x14ac:dyDescent="0.2"/>
  <cols>
    <col min="1" max="1" width="15.42578125" style="2" customWidth="1"/>
    <col min="2" max="7" width="13.5703125" style="2" customWidth="1"/>
    <col min="8" max="16384" width="11.42578125" style="2"/>
  </cols>
  <sheetData>
    <row r="1" spans="1:7" ht="12.95" x14ac:dyDescent="0.3">
      <c r="A1" s="1" t="s">
        <v>817</v>
      </c>
    </row>
    <row r="2" spans="1:7" x14ac:dyDescent="0.2">
      <c r="A2" s="1" t="s">
        <v>818</v>
      </c>
    </row>
    <row r="3" spans="1:7" x14ac:dyDescent="0.2">
      <c r="A3" s="2" t="s">
        <v>819</v>
      </c>
    </row>
    <row r="6" spans="1:7" x14ac:dyDescent="0.2">
      <c r="A6" s="943" t="s">
        <v>820</v>
      </c>
      <c r="B6" s="841" t="s">
        <v>821</v>
      </c>
      <c r="C6" s="841"/>
      <c r="D6" s="841"/>
      <c r="E6" s="841"/>
      <c r="F6" s="841"/>
      <c r="G6" s="841" t="s">
        <v>822</v>
      </c>
    </row>
    <row r="7" spans="1:7" ht="25.5" x14ac:dyDescent="0.2">
      <c r="A7" s="944"/>
      <c r="B7" s="779" t="s">
        <v>823</v>
      </c>
      <c r="C7" s="779" t="s">
        <v>824</v>
      </c>
      <c r="D7" s="779" t="s">
        <v>825</v>
      </c>
      <c r="E7" s="779" t="s">
        <v>826</v>
      </c>
      <c r="F7" s="779" t="s">
        <v>827</v>
      </c>
      <c r="G7" s="945"/>
    </row>
    <row r="8" spans="1:7" ht="12.95" x14ac:dyDescent="0.3">
      <c r="A8" s="782">
        <v>2010</v>
      </c>
      <c r="B8" s="782">
        <v>17</v>
      </c>
      <c r="C8" s="782"/>
      <c r="D8" s="782"/>
      <c r="E8" s="782"/>
      <c r="F8" s="774"/>
      <c r="G8" s="636">
        <v>17</v>
      </c>
    </row>
    <row r="9" spans="1:7" ht="12.95" x14ac:dyDescent="0.3">
      <c r="A9" s="782">
        <v>2011</v>
      </c>
      <c r="B9" s="782">
        <v>12</v>
      </c>
      <c r="C9" s="782">
        <v>1</v>
      </c>
      <c r="D9" s="782"/>
      <c r="E9" s="782"/>
      <c r="F9" s="774"/>
      <c r="G9" s="636">
        <v>13</v>
      </c>
    </row>
    <row r="10" spans="1:7" ht="12.95" x14ac:dyDescent="0.3">
      <c r="A10" s="782">
        <v>2012</v>
      </c>
      <c r="B10" s="782">
        <v>8</v>
      </c>
      <c r="C10" s="782"/>
      <c r="D10" s="782"/>
      <c r="E10" s="782"/>
      <c r="F10" s="774"/>
      <c r="G10" s="636">
        <v>8</v>
      </c>
    </row>
    <row r="11" spans="1:7" ht="12.95" x14ac:dyDescent="0.3">
      <c r="A11" s="782">
        <v>2013</v>
      </c>
      <c r="B11" s="782">
        <v>10</v>
      </c>
      <c r="C11" s="782"/>
      <c r="D11" s="782"/>
      <c r="E11" s="782"/>
      <c r="F11" s="774"/>
      <c r="G11" s="636">
        <v>10</v>
      </c>
    </row>
    <row r="12" spans="1:7" ht="12.95" x14ac:dyDescent="0.3">
      <c r="A12" s="782">
        <v>2014</v>
      </c>
      <c r="B12" s="782">
        <v>6</v>
      </c>
      <c r="C12" s="782"/>
      <c r="D12" s="782"/>
      <c r="E12" s="782"/>
      <c r="F12" s="774"/>
      <c r="G12" s="636">
        <v>6</v>
      </c>
    </row>
    <row r="13" spans="1:7" ht="12.95" x14ac:dyDescent="0.3">
      <c r="A13" s="782">
        <v>2015</v>
      </c>
      <c r="B13" s="782">
        <v>11</v>
      </c>
      <c r="C13" s="782"/>
      <c r="D13" s="782">
        <v>3</v>
      </c>
      <c r="E13" s="782"/>
      <c r="F13" s="774"/>
      <c r="G13" s="636">
        <v>14</v>
      </c>
    </row>
    <row r="14" spans="1:7" ht="12.95" x14ac:dyDescent="0.3">
      <c r="A14" s="782">
        <v>2016</v>
      </c>
      <c r="B14" s="782">
        <v>7</v>
      </c>
      <c r="C14" s="782">
        <v>3</v>
      </c>
      <c r="D14" s="782">
        <v>5</v>
      </c>
      <c r="E14" s="782">
        <v>2</v>
      </c>
      <c r="F14" s="774"/>
      <c r="G14" s="636">
        <v>17</v>
      </c>
    </row>
    <row r="15" spans="1:7" ht="12.95" x14ac:dyDescent="0.3">
      <c r="A15" s="782">
        <v>2017</v>
      </c>
      <c r="B15" s="782">
        <v>7</v>
      </c>
      <c r="C15" s="782">
        <v>4</v>
      </c>
      <c r="D15" s="782">
        <v>9</v>
      </c>
      <c r="E15" s="782">
        <v>1</v>
      </c>
      <c r="F15" s="774"/>
      <c r="G15" s="636">
        <v>21</v>
      </c>
    </row>
    <row r="16" spans="1:7" ht="12.95" x14ac:dyDescent="0.3">
      <c r="A16" s="782">
        <v>2018</v>
      </c>
      <c r="B16" s="782">
        <v>2</v>
      </c>
      <c r="C16" s="782">
        <v>3</v>
      </c>
      <c r="D16" s="782">
        <v>8</v>
      </c>
      <c r="E16" s="782">
        <v>1</v>
      </c>
      <c r="F16" s="774"/>
      <c r="G16" s="636">
        <v>14</v>
      </c>
    </row>
    <row r="17" spans="1:7" ht="12.95" x14ac:dyDescent="0.3">
      <c r="A17" s="782">
        <v>2019</v>
      </c>
      <c r="B17" s="782"/>
      <c r="C17" s="782"/>
      <c r="D17" s="782">
        <v>4</v>
      </c>
      <c r="E17" s="782"/>
      <c r="F17" s="774">
        <v>10</v>
      </c>
      <c r="G17" s="636">
        <v>14</v>
      </c>
    </row>
    <row r="18" spans="1:7" ht="12.95" x14ac:dyDescent="0.3">
      <c r="A18" s="772" t="s">
        <v>828</v>
      </c>
      <c r="B18" s="772">
        <v>80</v>
      </c>
      <c r="C18" s="772">
        <v>11</v>
      </c>
      <c r="D18" s="772">
        <v>29</v>
      </c>
      <c r="E18" s="772">
        <v>4</v>
      </c>
      <c r="F18" s="779">
        <v>10</v>
      </c>
      <c r="G18" s="772">
        <v>134</v>
      </c>
    </row>
    <row r="19" spans="1:7" ht="12.95" x14ac:dyDescent="0.3">
      <c r="A19" s="4" t="s">
        <v>829</v>
      </c>
      <c r="B19" s="4"/>
      <c r="C19" s="4"/>
      <c r="D19" s="4"/>
      <c r="E19" s="4"/>
      <c r="F19" s="4"/>
      <c r="G19" s="4"/>
    </row>
    <row r="20" spans="1:7" x14ac:dyDescent="0.2">
      <c r="A20" s="4" t="s">
        <v>830</v>
      </c>
      <c r="B20" s="4"/>
      <c r="C20" s="4"/>
      <c r="D20" s="4"/>
      <c r="E20" s="4"/>
      <c r="F20" s="4"/>
      <c r="G20" s="4"/>
    </row>
    <row r="21" spans="1:7" ht="12.95" x14ac:dyDescent="0.3">
      <c r="A21" s="773" t="s">
        <v>816</v>
      </c>
    </row>
  </sheetData>
  <mergeCells count="3">
    <mergeCell ref="A6:A7"/>
    <mergeCell ref="B6:F6"/>
    <mergeCell ref="G6:G7"/>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F1" sqref="F1"/>
    </sheetView>
  </sheetViews>
  <sheetFormatPr baseColWidth="10" defaultColWidth="11.42578125" defaultRowHeight="12.75" x14ac:dyDescent="0.2"/>
  <cols>
    <col min="1" max="1" width="55.5703125" style="2" customWidth="1"/>
    <col min="2" max="7" width="13.42578125" style="2" customWidth="1"/>
    <col min="8" max="16384" width="11.42578125" style="2"/>
  </cols>
  <sheetData>
    <row r="1" spans="1:7" ht="12.95" x14ac:dyDescent="0.3">
      <c r="A1" s="1" t="s">
        <v>831</v>
      </c>
    </row>
    <row r="2" spans="1:7" ht="12.95" x14ac:dyDescent="0.3">
      <c r="A2" s="1" t="s">
        <v>832</v>
      </c>
    </row>
    <row r="3" spans="1:7" x14ac:dyDescent="0.2">
      <c r="A3" s="2" t="s">
        <v>819</v>
      </c>
    </row>
    <row r="5" spans="1:7" x14ac:dyDescent="0.2">
      <c r="A5" s="420"/>
      <c r="B5" s="946" t="s">
        <v>821</v>
      </c>
      <c r="C5" s="946"/>
      <c r="D5" s="946"/>
      <c r="E5" s="946"/>
      <c r="F5" s="946"/>
      <c r="G5" s="946" t="s">
        <v>822</v>
      </c>
    </row>
    <row r="6" spans="1:7" ht="25.5" x14ac:dyDescent="0.2">
      <c r="A6" s="420" t="s">
        <v>833</v>
      </c>
      <c r="B6" s="779" t="s">
        <v>823</v>
      </c>
      <c r="C6" s="779" t="s">
        <v>824</v>
      </c>
      <c r="D6" s="779" t="s">
        <v>825</v>
      </c>
      <c r="E6" s="779" t="s">
        <v>826</v>
      </c>
      <c r="F6" s="779" t="s">
        <v>827</v>
      </c>
      <c r="G6" s="946"/>
    </row>
    <row r="7" spans="1:7" ht="12.95" x14ac:dyDescent="0.3">
      <c r="A7" s="7" t="s">
        <v>790</v>
      </c>
      <c r="B7" s="782">
        <v>2</v>
      </c>
      <c r="C7" s="782"/>
      <c r="D7" s="782"/>
      <c r="E7" s="774">
        <v>1</v>
      </c>
      <c r="F7" s="782">
        <v>1</v>
      </c>
      <c r="G7" s="782">
        <v>4</v>
      </c>
    </row>
    <row r="8" spans="1:7" ht="12.95" x14ac:dyDescent="0.3">
      <c r="A8" s="7" t="s">
        <v>791</v>
      </c>
      <c r="B8" s="782">
        <v>2</v>
      </c>
      <c r="C8" s="782"/>
      <c r="D8" s="782"/>
      <c r="E8" s="774"/>
      <c r="F8" s="782"/>
      <c r="G8" s="782">
        <v>2</v>
      </c>
    </row>
    <row r="9" spans="1:7" ht="12.95" x14ac:dyDescent="0.3">
      <c r="A9" s="7" t="s">
        <v>834</v>
      </c>
      <c r="B9" s="782">
        <v>4</v>
      </c>
      <c r="C9" s="782"/>
      <c r="D9" s="782"/>
      <c r="E9" s="774"/>
      <c r="F9" s="782"/>
      <c r="G9" s="782">
        <v>4</v>
      </c>
    </row>
    <row r="10" spans="1:7" ht="12.95" x14ac:dyDescent="0.3">
      <c r="A10" s="7" t="s">
        <v>835</v>
      </c>
      <c r="B10" s="782">
        <v>7</v>
      </c>
      <c r="C10" s="782">
        <v>2</v>
      </c>
      <c r="D10" s="782">
        <v>3</v>
      </c>
      <c r="E10" s="774"/>
      <c r="F10" s="782">
        <v>2</v>
      </c>
      <c r="G10" s="782">
        <v>14</v>
      </c>
    </row>
    <row r="11" spans="1:7" ht="12.95" x14ac:dyDescent="0.3">
      <c r="A11" s="7" t="s">
        <v>795</v>
      </c>
      <c r="B11" s="782">
        <v>9</v>
      </c>
      <c r="C11" s="782"/>
      <c r="D11" s="782">
        <v>3</v>
      </c>
      <c r="E11" s="774">
        <v>1</v>
      </c>
      <c r="F11" s="782">
        <v>1</v>
      </c>
      <c r="G11" s="782">
        <v>14</v>
      </c>
    </row>
    <row r="12" spans="1:7" ht="12.95" x14ac:dyDescent="0.3">
      <c r="A12" s="7" t="s">
        <v>796</v>
      </c>
      <c r="B12" s="782">
        <v>13</v>
      </c>
      <c r="C12" s="782">
        <v>1</v>
      </c>
      <c r="D12" s="782">
        <v>6</v>
      </c>
      <c r="E12" s="774"/>
      <c r="F12" s="782"/>
      <c r="G12" s="782">
        <v>20</v>
      </c>
    </row>
    <row r="13" spans="1:7" ht="12.95" x14ac:dyDescent="0.3">
      <c r="A13" s="7" t="s">
        <v>797</v>
      </c>
      <c r="B13" s="782">
        <v>1</v>
      </c>
      <c r="C13" s="782"/>
      <c r="D13" s="782"/>
      <c r="E13" s="774"/>
      <c r="F13" s="782"/>
      <c r="G13" s="782">
        <v>1</v>
      </c>
    </row>
    <row r="14" spans="1:7" ht="12.95" x14ac:dyDescent="0.3">
      <c r="A14" s="7" t="s">
        <v>798</v>
      </c>
      <c r="B14" s="782">
        <v>2</v>
      </c>
      <c r="C14" s="782"/>
      <c r="D14" s="782"/>
      <c r="E14" s="774"/>
      <c r="F14" s="782"/>
      <c r="G14" s="782">
        <v>2</v>
      </c>
    </row>
    <row r="15" spans="1:7" ht="12.95" x14ac:dyDescent="0.3">
      <c r="A15" s="7" t="s">
        <v>799</v>
      </c>
      <c r="B15" s="782">
        <v>3</v>
      </c>
      <c r="C15" s="782">
        <v>1</v>
      </c>
      <c r="D15" s="782">
        <v>1</v>
      </c>
      <c r="E15" s="774"/>
      <c r="F15" s="782">
        <v>2</v>
      </c>
      <c r="G15" s="782">
        <v>7</v>
      </c>
    </row>
    <row r="16" spans="1:7" x14ac:dyDescent="0.2">
      <c r="A16" s="7" t="s">
        <v>800</v>
      </c>
      <c r="B16" s="782">
        <v>1</v>
      </c>
      <c r="C16" s="782"/>
      <c r="D16" s="782">
        <v>2</v>
      </c>
      <c r="E16" s="774"/>
      <c r="F16" s="782"/>
      <c r="G16" s="782">
        <v>3</v>
      </c>
    </row>
    <row r="17" spans="1:7" ht="12.95" x14ac:dyDescent="0.3">
      <c r="A17" s="7" t="s">
        <v>801</v>
      </c>
      <c r="B17" s="782">
        <v>2</v>
      </c>
      <c r="C17" s="782"/>
      <c r="D17" s="782">
        <v>3</v>
      </c>
      <c r="E17" s="774"/>
      <c r="F17" s="782"/>
      <c r="G17" s="782">
        <v>5</v>
      </c>
    </row>
    <row r="18" spans="1:7" ht="12.95" x14ac:dyDescent="0.3">
      <c r="A18" s="7" t="s">
        <v>802</v>
      </c>
      <c r="B18" s="782"/>
      <c r="C18" s="782"/>
      <c r="D18" s="782"/>
      <c r="E18" s="774">
        <v>1</v>
      </c>
      <c r="F18" s="782"/>
      <c r="G18" s="782">
        <v>1</v>
      </c>
    </row>
    <row r="19" spans="1:7" ht="12.95" x14ac:dyDescent="0.3">
      <c r="A19" s="7" t="s">
        <v>803</v>
      </c>
      <c r="B19" s="782">
        <v>1</v>
      </c>
      <c r="C19" s="782">
        <v>1</v>
      </c>
      <c r="D19" s="782">
        <v>1</v>
      </c>
      <c r="E19" s="774"/>
      <c r="F19" s="782"/>
      <c r="G19" s="782">
        <v>3</v>
      </c>
    </row>
    <row r="20" spans="1:7" ht="12.95" x14ac:dyDescent="0.3">
      <c r="A20" s="7" t="s">
        <v>804</v>
      </c>
      <c r="B20" s="782">
        <v>2</v>
      </c>
      <c r="C20" s="782"/>
      <c r="D20" s="782"/>
      <c r="E20" s="774"/>
      <c r="F20" s="782">
        <v>1</v>
      </c>
      <c r="G20" s="782">
        <v>3</v>
      </c>
    </row>
    <row r="21" spans="1:7" ht="12.95" x14ac:dyDescent="0.3">
      <c r="A21" s="7" t="s">
        <v>805</v>
      </c>
      <c r="B21" s="782">
        <v>8</v>
      </c>
      <c r="C21" s="782"/>
      <c r="D21" s="782">
        <v>6</v>
      </c>
      <c r="E21" s="774"/>
      <c r="F21" s="782"/>
      <c r="G21" s="782">
        <v>14</v>
      </c>
    </row>
    <row r="22" spans="1:7" ht="12.95" x14ac:dyDescent="0.3">
      <c r="A22" s="7" t="s">
        <v>806</v>
      </c>
      <c r="B22" s="782">
        <v>2</v>
      </c>
      <c r="C22" s="782"/>
      <c r="D22" s="782"/>
      <c r="E22" s="774"/>
      <c r="F22" s="782"/>
      <c r="G22" s="782">
        <v>2</v>
      </c>
    </row>
    <row r="23" spans="1:7" ht="12.95" x14ac:dyDescent="0.3">
      <c r="A23" s="7" t="s">
        <v>807</v>
      </c>
      <c r="B23" s="782">
        <v>4</v>
      </c>
      <c r="C23" s="782">
        <v>5</v>
      </c>
      <c r="D23" s="782"/>
      <c r="E23" s="774"/>
      <c r="F23" s="782">
        <v>1</v>
      </c>
      <c r="G23" s="782">
        <v>10</v>
      </c>
    </row>
    <row r="24" spans="1:7" ht="12.95" x14ac:dyDescent="0.3">
      <c r="A24" s="7" t="s">
        <v>808</v>
      </c>
      <c r="B24" s="782">
        <v>3</v>
      </c>
      <c r="C24" s="782"/>
      <c r="D24" s="782">
        <v>1</v>
      </c>
      <c r="E24" s="774"/>
      <c r="F24" s="782"/>
      <c r="G24" s="782">
        <v>4</v>
      </c>
    </row>
    <row r="25" spans="1:7" x14ac:dyDescent="0.2">
      <c r="A25" s="7" t="s">
        <v>809</v>
      </c>
      <c r="B25" s="782">
        <v>11</v>
      </c>
      <c r="C25" s="782"/>
      <c r="D25" s="782"/>
      <c r="E25" s="774"/>
      <c r="F25" s="782">
        <v>1</v>
      </c>
      <c r="G25" s="782">
        <v>12</v>
      </c>
    </row>
    <row r="26" spans="1:7" ht="12.95" x14ac:dyDescent="0.3">
      <c r="A26" s="7" t="s">
        <v>810</v>
      </c>
      <c r="B26" s="782"/>
      <c r="C26" s="782"/>
      <c r="D26" s="782">
        <v>1</v>
      </c>
      <c r="E26" s="774"/>
      <c r="F26" s="782"/>
      <c r="G26" s="782">
        <v>1</v>
      </c>
    </row>
    <row r="27" spans="1:7" ht="12.95" x14ac:dyDescent="0.3">
      <c r="A27" s="7" t="s">
        <v>811</v>
      </c>
      <c r="B27" s="782">
        <v>3</v>
      </c>
      <c r="C27" s="782">
        <v>1</v>
      </c>
      <c r="D27" s="782">
        <v>2</v>
      </c>
      <c r="E27" s="774">
        <v>1</v>
      </c>
      <c r="F27" s="782"/>
      <c r="G27" s="782">
        <v>7</v>
      </c>
    </row>
    <row r="28" spans="1:7" ht="12.95" x14ac:dyDescent="0.3">
      <c r="A28" s="7" t="s">
        <v>812</v>
      </c>
      <c r="B28" s="782"/>
      <c r="C28" s="782"/>
      <c r="D28" s="782"/>
      <c r="E28" s="774"/>
      <c r="F28" s="782">
        <v>1</v>
      </c>
      <c r="G28" s="782">
        <v>1</v>
      </c>
    </row>
    <row r="29" spans="1:7" ht="12.95" x14ac:dyDescent="0.3">
      <c r="A29" s="420" t="s">
        <v>828</v>
      </c>
      <c r="B29" s="772">
        <v>80</v>
      </c>
      <c r="C29" s="772">
        <v>11</v>
      </c>
      <c r="D29" s="772">
        <v>29</v>
      </c>
      <c r="E29" s="779">
        <v>4</v>
      </c>
      <c r="F29" s="772">
        <v>10</v>
      </c>
      <c r="G29" s="772">
        <v>134</v>
      </c>
    </row>
    <row r="30" spans="1:7" ht="12.95" x14ac:dyDescent="0.3">
      <c r="A30" s="2" t="s">
        <v>829</v>
      </c>
    </row>
    <row r="31" spans="1:7" x14ac:dyDescent="0.2">
      <c r="A31" s="2" t="s">
        <v>836</v>
      </c>
    </row>
    <row r="32" spans="1:7" x14ac:dyDescent="0.2">
      <c r="A32" s="2" t="s">
        <v>837</v>
      </c>
    </row>
    <row r="33" spans="1:1" ht="12.95" x14ac:dyDescent="0.3">
      <c r="A33" s="2" t="s">
        <v>5</v>
      </c>
    </row>
  </sheetData>
  <mergeCells count="2">
    <mergeCell ref="B5:F5"/>
    <mergeCell ref="G5:G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F1" sqref="F1"/>
    </sheetView>
  </sheetViews>
  <sheetFormatPr baseColWidth="10" defaultColWidth="11.42578125" defaultRowHeight="12.75" x14ac:dyDescent="0.2"/>
  <cols>
    <col min="1" max="1" width="21.5703125" style="2" customWidth="1"/>
    <col min="2" max="2" width="14" style="2" customWidth="1"/>
    <col min="3" max="12" width="9" style="2" customWidth="1"/>
    <col min="13" max="16384" width="11.42578125" style="2"/>
  </cols>
  <sheetData>
    <row r="1" spans="1:12" ht="12.95" x14ac:dyDescent="0.3">
      <c r="A1" s="1" t="s">
        <v>838</v>
      </c>
    </row>
    <row r="2" spans="1:12" ht="12.95" x14ac:dyDescent="0.3">
      <c r="A2" s="1" t="s">
        <v>839</v>
      </c>
    </row>
    <row r="4" spans="1:12" ht="15" x14ac:dyDescent="0.2">
      <c r="A4" s="858" t="s">
        <v>840</v>
      </c>
      <c r="B4" s="852" t="s">
        <v>841</v>
      </c>
      <c r="C4" s="858" t="s">
        <v>842</v>
      </c>
      <c r="D4" s="852"/>
      <c r="E4" s="852"/>
      <c r="F4" s="852"/>
      <c r="G4" s="952"/>
      <c r="H4" s="953" t="s">
        <v>881</v>
      </c>
      <c r="I4" s="954"/>
      <c r="J4" s="954"/>
      <c r="K4" s="954"/>
      <c r="L4" s="955"/>
    </row>
    <row r="5" spans="1:12" ht="27.75" customHeight="1" x14ac:dyDescent="0.2">
      <c r="A5" s="939"/>
      <c r="B5" s="951"/>
      <c r="C5" s="798">
        <v>2019</v>
      </c>
      <c r="D5" s="664">
        <v>2018</v>
      </c>
      <c r="E5" s="664">
        <v>2017</v>
      </c>
      <c r="F5" s="664">
        <v>2016</v>
      </c>
      <c r="G5" s="799">
        <v>2015</v>
      </c>
      <c r="H5" s="798">
        <v>2019</v>
      </c>
      <c r="I5" s="664">
        <v>2018</v>
      </c>
      <c r="J5" s="664">
        <v>2017</v>
      </c>
      <c r="K5" s="664">
        <v>2016</v>
      </c>
      <c r="L5" s="799">
        <v>2015</v>
      </c>
    </row>
    <row r="6" spans="1:12" x14ac:dyDescent="0.2">
      <c r="A6" s="956">
        <v>7.5999999999999998E-2</v>
      </c>
      <c r="B6" s="957" t="s">
        <v>843</v>
      </c>
      <c r="C6" s="634">
        <v>146</v>
      </c>
      <c r="D6" s="780">
        <v>135</v>
      </c>
      <c r="E6" s="780">
        <v>129</v>
      </c>
      <c r="F6" s="780">
        <v>128</v>
      </c>
      <c r="G6" s="237">
        <v>124</v>
      </c>
      <c r="H6" s="637">
        <v>114909</v>
      </c>
      <c r="I6" s="638">
        <v>109585</v>
      </c>
      <c r="J6" s="638">
        <v>106561</v>
      </c>
      <c r="K6" s="638">
        <v>100021</v>
      </c>
      <c r="L6" s="239">
        <v>97414</v>
      </c>
    </row>
    <row r="7" spans="1:12" x14ac:dyDescent="0.2">
      <c r="A7" s="956"/>
      <c r="B7" s="957"/>
      <c r="C7" s="639">
        <v>1</v>
      </c>
      <c r="D7" s="640">
        <v>0.97799999999999998</v>
      </c>
      <c r="E7" s="640">
        <v>0.99199999999999999</v>
      </c>
      <c r="F7" s="641">
        <v>1</v>
      </c>
      <c r="G7" s="642">
        <v>0.97599999999999998</v>
      </c>
      <c r="H7" s="639">
        <v>1</v>
      </c>
      <c r="I7" s="640">
        <v>0.996</v>
      </c>
      <c r="J7" s="640">
        <v>0.998</v>
      </c>
      <c r="K7" s="641">
        <v>1</v>
      </c>
      <c r="L7" s="642">
        <v>0.99299999999999999</v>
      </c>
    </row>
    <row r="8" spans="1:12" x14ac:dyDescent="0.2">
      <c r="A8" s="947">
        <v>3.7999999999999999E-2</v>
      </c>
      <c r="B8" s="949" t="s">
        <v>844</v>
      </c>
      <c r="C8" s="800">
        <v>0</v>
      </c>
      <c r="D8" s="781">
        <v>3</v>
      </c>
      <c r="E8" s="781">
        <v>1</v>
      </c>
      <c r="F8" s="781">
        <v>0</v>
      </c>
      <c r="G8" s="801">
        <v>3</v>
      </c>
      <c r="H8" s="800">
        <v>0</v>
      </c>
      <c r="I8" s="781">
        <v>491</v>
      </c>
      <c r="J8" s="781">
        <v>217</v>
      </c>
      <c r="K8" s="781">
        <v>0</v>
      </c>
      <c r="L8" s="801">
        <v>663</v>
      </c>
    </row>
    <row r="9" spans="1:12" x14ac:dyDescent="0.2">
      <c r="A9" s="948"/>
      <c r="B9" s="950"/>
      <c r="C9" s="802">
        <v>0</v>
      </c>
      <c r="D9" s="803">
        <v>2.1999999999999999E-2</v>
      </c>
      <c r="E9" s="804">
        <v>0.01</v>
      </c>
      <c r="F9" s="804">
        <v>0</v>
      </c>
      <c r="G9" s="805">
        <v>2.4E-2</v>
      </c>
      <c r="H9" s="802">
        <v>0</v>
      </c>
      <c r="I9" s="803">
        <v>4.0000000000000001E-3</v>
      </c>
      <c r="J9" s="803">
        <v>2E-3</v>
      </c>
      <c r="K9" s="804">
        <v>0</v>
      </c>
      <c r="L9" s="805">
        <v>7.0000000000000001E-3</v>
      </c>
    </row>
    <row r="10" spans="1:12" x14ac:dyDescent="0.2">
      <c r="A10" s="947">
        <v>0</v>
      </c>
      <c r="B10" s="949" t="s">
        <v>845</v>
      </c>
      <c r="C10" s="800">
        <v>0</v>
      </c>
      <c r="D10" s="781">
        <v>0</v>
      </c>
      <c r="E10" s="781">
        <v>0</v>
      </c>
      <c r="F10" s="781">
        <v>0</v>
      </c>
      <c r="G10" s="801">
        <v>0</v>
      </c>
      <c r="H10" s="800">
        <v>0</v>
      </c>
      <c r="I10" s="781">
        <v>0</v>
      </c>
      <c r="J10" s="781">
        <v>0</v>
      </c>
      <c r="K10" s="781">
        <v>0</v>
      </c>
      <c r="L10" s="801">
        <v>0</v>
      </c>
    </row>
    <row r="11" spans="1:12" x14ac:dyDescent="0.2">
      <c r="A11" s="948"/>
      <c r="B11" s="950"/>
      <c r="C11" s="802">
        <v>0</v>
      </c>
      <c r="D11" s="804">
        <v>0</v>
      </c>
      <c r="E11" s="804">
        <v>0</v>
      </c>
      <c r="F11" s="804">
        <v>0</v>
      </c>
      <c r="G11" s="806">
        <v>0</v>
      </c>
      <c r="H11" s="802">
        <v>0</v>
      </c>
      <c r="I11" s="804">
        <v>0</v>
      </c>
      <c r="J11" s="804">
        <v>0</v>
      </c>
      <c r="K11" s="804">
        <v>0</v>
      </c>
      <c r="L11" s="806">
        <v>0</v>
      </c>
    </row>
    <row r="12" spans="1:12" ht="12.95" x14ac:dyDescent="0.3">
      <c r="A12" s="939" t="s">
        <v>815</v>
      </c>
      <c r="B12" s="951"/>
      <c r="C12" s="798">
        <v>146</v>
      </c>
      <c r="D12" s="664">
        <v>138</v>
      </c>
      <c r="E12" s="664">
        <v>130</v>
      </c>
      <c r="F12" s="664">
        <v>128</v>
      </c>
      <c r="G12" s="799">
        <v>127</v>
      </c>
      <c r="H12" s="807">
        <v>114909</v>
      </c>
      <c r="I12" s="808">
        <v>110076</v>
      </c>
      <c r="J12" s="808">
        <v>106778</v>
      </c>
      <c r="K12" s="808">
        <v>100021</v>
      </c>
      <c r="L12" s="809">
        <v>98077</v>
      </c>
    </row>
    <row r="13" spans="1:12" x14ac:dyDescent="0.2">
      <c r="A13" s="880" t="s">
        <v>846</v>
      </c>
      <c r="B13" s="880"/>
      <c r="C13" s="880"/>
      <c r="D13" s="880"/>
      <c r="E13" s="880"/>
      <c r="F13" s="880"/>
      <c r="G13" s="880"/>
      <c r="H13" s="880"/>
      <c r="I13" s="880"/>
      <c r="J13" s="880"/>
      <c r="K13" s="880"/>
      <c r="L13" s="880"/>
    </row>
    <row r="14" spans="1:12" x14ac:dyDescent="0.2">
      <c r="A14" s="861"/>
      <c r="B14" s="861"/>
      <c r="C14" s="861"/>
      <c r="D14" s="861"/>
      <c r="E14" s="861"/>
      <c r="F14" s="861"/>
      <c r="G14" s="861"/>
      <c r="H14" s="861"/>
      <c r="I14" s="861"/>
      <c r="J14" s="861"/>
      <c r="K14" s="861"/>
      <c r="L14" s="861"/>
    </row>
    <row r="15" spans="1:12" x14ac:dyDescent="0.2">
      <c r="A15" s="861"/>
      <c r="B15" s="861"/>
      <c r="C15" s="861"/>
      <c r="D15" s="861"/>
      <c r="E15" s="861"/>
      <c r="F15" s="861"/>
      <c r="G15" s="861"/>
      <c r="H15" s="861"/>
      <c r="I15" s="861"/>
      <c r="J15" s="861"/>
      <c r="K15" s="861"/>
      <c r="L15" s="861"/>
    </row>
    <row r="16" spans="1:12" ht="12.95" x14ac:dyDescent="0.3">
      <c r="A16" s="2" t="s">
        <v>5</v>
      </c>
    </row>
  </sheetData>
  <mergeCells count="12">
    <mergeCell ref="A13:L15"/>
    <mergeCell ref="A4:A5"/>
    <mergeCell ref="B4:B5"/>
    <mergeCell ref="C4:G4"/>
    <mergeCell ref="H4:L4"/>
    <mergeCell ref="A6:A7"/>
    <mergeCell ref="B6:B7"/>
    <mergeCell ref="A8:A9"/>
    <mergeCell ref="B8:B9"/>
    <mergeCell ref="A10:A11"/>
    <mergeCell ref="B10:B11"/>
    <mergeCell ref="A12:B1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F1" sqref="F1"/>
    </sheetView>
  </sheetViews>
  <sheetFormatPr baseColWidth="10" defaultColWidth="11.42578125" defaultRowHeight="12.75" x14ac:dyDescent="0.2"/>
  <cols>
    <col min="1" max="1" width="27.85546875" style="2" customWidth="1"/>
    <col min="2" max="2" width="4" style="2" bestFit="1" customWidth="1"/>
    <col min="3" max="3" width="6.7109375" style="2" bestFit="1" customWidth="1"/>
    <col min="4" max="4" width="4" style="2" bestFit="1" customWidth="1"/>
    <col min="5" max="5" width="6.7109375" style="2" bestFit="1" customWidth="1"/>
    <col min="6" max="6" width="4" style="2" bestFit="1" customWidth="1"/>
    <col min="7" max="7" width="6.7109375" style="2" bestFit="1" customWidth="1"/>
    <col min="8" max="8" width="4" style="2" bestFit="1" customWidth="1"/>
    <col min="9" max="9" width="6.7109375" style="2" bestFit="1" customWidth="1"/>
    <col min="10" max="10" width="4" style="2" bestFit="1" customWidth="1"/>
    <col min="11" max="11" width="6.7109375" style="2" bestFit="1" customWidth="1"/>
    <col min="12" max="16384" width="11.42578125" style="2"/>
  </cols>
  <sheetData>
    <row r="1" spans="1:11" ht="12.95" x14ac:dyDescent="0.3">
      <c r="A1" s="1" t="s">
        <v>847</v>
      </c>
    </row>
    <row r="2" spans="1:11" ht="12.95" x14ac:dyDescent="0.3">
      <c r="A2" s="1" t="s">
        <v>848</v>
      </c>
    </row>
    <row r="4" spans="1:11" x14ac:dyDescent="0.2">
      <c r="A4" s="775"/>
      <c r="B4" s="858" t="s">
        <v>849</v>
      </c>
      <c r="C4" s="952"/>
      <c r="D4" s="852" t="s">
        <v>850</v>
      </c>
      <c r="E4" s="852"/>
      <c r="F4" s="858" t="s">
        <v>851</v>
      </c>
      <c r="G4" s="952"/>
      <c r="H4" s="858" t="s">
        <v>852</v>
      </c>
      <c r="I4" s="952"/>
      <c r="J4" s="858" t="s">
        <v>853</v>
      </c>
      <c r="K4" s="952"/>
    </row>
    <row r="5" spans="1:11" x14ac:dyDescent="0.2">
      <c r="A5" s="798" t="s">
        <v>841</v>
      </c>
      <c r="B5" s="798" t="s">
        <v>854</v>
      </c>
      <c r="C5" s="799" t="s">
        <v>654</v>
      </c>
      <c r="D5" s="664" t="s">
        <v>854</v>
      </c>
      <c r="E5" s="664" t="s">
        <v>654</v>
      </c>
      <c r="F5" s="798" t="s">
        <v>854</v>
      </c>
      <c r="G5" s="799" t="s">
        <v>654</v>
      </c>
      <c r="H5" s="798" t="s">
        <v>854</v>
      </c>
      <c r="I5" s="799" t="s">
        <v>654</v>
      </c>
      <c r="J5" s="798" t="s">
        <v>854</v>
      </c>
      <c r="K5" s="799" t="s">
        <v>654</v>
      </c>
    </row>
    <row r="6" spans="1:11" ht="12.95" x14ac:dyDescent="0.3">
      <c r="A6" s="639">
        <v>1</v>
      </c>
      <c r="B6" s="634">
        <v>67</v>
      </c>
      <c r="C6" s="642">
        <v>0.45900000000000002</v>
      </c>
      <c r="D6" s="780">
        <v>60</v>
      </c>
      <c r="E6" s="640">
        <v>0.435</v>
      </c>
      <c r="F6" s="634">
        <v>57</v>
      </c>
      <c r="G6" s="642">
        <v>0.439</v>
      </c>
      <c r="H6" s="634">
        <v>40</v>
      </c>
      <c r="I6" s="642">
        <v>0.313</v>
      </c>
      <c r="J6" s="634">
        <v>63</v>
      </c>
      <c r="K6" s="642">
        <v>0.496</v>
      </c>
    </row>
    <row r="7" spans="1:11" ht="12.95" x14ac:dyDescent="0.3">
      <c r="A7" s="634" t="s">
        <v>855</v>
      </c>
      <c r="B7" s="634">
        <v>62</v>
      </c>
      <c r="C7" s="642">
        <v>0.42499999999999999</v>
      </c>
      <c r="D7" s="780">
        <v>53</v>
      </c>
      <c r="E7" s="640">
        <v>0.38400000000000001</v>
      </c>
      <c r="F7" s="634">
        <v>54</v>
      </c>
      <c r="G7" s="642">
        <v>0.41499999999999998</v>
      </c>
      <c r="H7" s="634">
        <v>67</v>
      </c>
      <c r="I7" s="642">
        <v>0.52300000000000002</v>
      </c>
      <c r="J7" s="634">
        <v>44</v>
      </c>
      <c r="K7" s="642">
        <v>0.34599999999999997</v>
      </c>
    </row>
    <row r="8" spans="1:11" ht="12.95" x14ac:dyDescent="0.3">
      <c r="A8" s="634" t="s">
        <v>856</v>
      </c>
      <c r="B8" s="634">
        <v>17</v>
      </c>
      <c r="C8" s="642">
        <v>0.11600000000000001</v>
      </c>
      <c r="D8" s="780">
        <v>22</v>
      </c>
      <c r="E8" s="640">
        <v>0.159</v>
      </c>
      <c r="F8" s="634">
        <v>18</v>
      </c>
      <c r="G8" s="642">
        <v>0.13800000000000001</v>
      </c>
      <c r="H8" s="634">
        <v>21</v>
      </c>
      <c r="I8" s="642">
        <v>0.16400000000000001</v>
      </c>
      <c r="J8" s="634">
        <v>17</v>
      </c>
      <c r="K8" s="642">
        <v>0.13400000000000001</v>
      </c>
    </row>
    <row r="9" spans="1:11" ht="12.95" x14ac:dyDescent="0.3">
      <c r="A9" s="634" t="s">
        <v>857</v>
      </c>
      <c r="B9" s="634">
        <v>0</v>
      </c>
      <c r="C9" s="644">
        <v>0</v>
      </c>
      <c r="D9" s="780">
        <v>3</v>
      </c>
      <c r="E9" s="640">
        <v>2.1999999999999999E-2</v>
      </c>
      <c r="F9" s="634">
        <v>1</v>
      </c>
      <c r="G9" s="642">
        <v>8.0000000000000002E-3</v>
      </c>
      <c r="H9" s="634">
        <v>0</v>
      </c>
      <c r="I9" s="644">
        <v>0</v>
      </c>
      <c r="J9" s="634">
        <v>2</v>
      </c>
      <c r="K9" s="642">
        <v>1.6E-2</v>
      </c>
    </row>
    <row r="10" spans="1:11" ht="12.95" x14ac:dyDescent="0.3">
      <c r="A10" s="634" t="s">
        <v>858</v>
      </c>
      <c r="B10" s="634">
        <v>0</v>
      </c>
      <c r="C10" s="644">
        <v>0</v>
      </c>
      <c r="D10" s="780">
        <v>0</v>
      </c>
      <c r="E10" s="641">
        <v>0</v>
      </c>
      <c r="F10" s="634">
        <v>0</v>
      </c>
      <c r="G10" s="644">
        <v>0</v>
      </c>
      <c r="H10" s="634">
        <v>0</v>
      </c>
      <c r="I10" s="644">
        <v>0</v>
      </c>
      <c r="J10" s="634">
        <v>0</v>
      </c>
      <c r="K10" s="644">
        <v>0</v>
      </c>
    </row>
    <row r="11" spans="1:11" ht="12.95" x14ac:dyDescent="0.3">
      <c r="A11" s="634" t="s">
        <v>859</v>
      </c>
      <c r="B11" s="634">
        <v>0</v>
      </c>
      <c r="C11" s="644">
        <v>0</v>
      </c>
      <c r="D11" s="780">
        <v>0</v>
      </c>
      <c r="E11" s="641">
        <v>0</v>
      </c>
      <c r="F11" s="634">
        <v>0</v>
      </c>
      <c r="G11" s="644">
        <v>0</v>
      </c>
      <c r="H11" s="634">
        <v>0</v>
      </c>
      <c r="I11" s="644">
        <v>0</v>
      </c>
      <c r="J11" s="634">
        <v>1</v>
      </c>
      <c r="K11" s="642">
        <v>8.0000000000000002E-3</v>
      </c>
    </row>
    <row r="12" spans="1:11" ht="12.95" x14ac:dyDescent="0.3">
      <c r="A12" s="634" t="s">
        <v>845</v>
      </c>
      <c r="B12" s="634">
        <v>0</v>
      </c>
      <c r="C12" s="644">
        <v>0</v>
      </c>
      <c r="D12" s="780">
        <v>0</v>
      </c>
      <c r="E12" s="641">
        <v>0</v>
      </c>
      <c r="F12" s="634">
        <v>0</v>
      </c>
      <c r="G12" s="644">
        <v>0</v>
      </c>
      <c r="H12" s="634">
        <v>0</v>
      </c>
      <c r="I12" s="644">
        <v>0</v>
      </c>
      <c r="J12" s="634">
        <v>0</v>
      </c>
      <c r="K12" s="644">
        <v>0</v>
      </c>
    </row>
    <row r="13" spans="1:11" ht="12.95" x14ac:dyDescent="0.3">
      <c r="A13" s="798" t="s">
        <v>815</v>
      </c>
      <c r="B13" s="798">
        <v>146</v>
      </c>
      <c r="C13" s="810">
        <v>1</v>
      </c>
      <c r="D13" s="664">
        <v>138</v>
      </c>
      <c r="E13" s="811">
        <v>1</v>
      </c>
      <c r="F13" s="798">
        <v>130</v>
      </c>
      <c r="G13" s="810">
        <v>1</v>
      </c>
      <c r="H13" s="798">
        <v>128</v>
      </c>
      <c r="I13" s="810">
        <v>1</v>
      </c>
      <c r="J13" s="798">
        <v>127</v>
      </c>
      <c r="K13" s="810">
        <v>1</v>
      </c>
    </row>
    <row r="14" spans="1:11" ht="12.95" x14ac:dyDescent="0.3">
      <c r="A14" s="2" t="s">
        <v>5</v>
      </c>
    </row>
  </sheetData>
  <mergeCells count="5">
    <mergeCell ref="B4:C4"/>
    <mergeCell ref="D4:E4"/>
    <mergeCell ref="F4:G4"/>
    <mergeCell ref="H4:I4"/>
    <mergeCell ref="J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C36" sqref="C36"/>
    </sheetView>
  </sheetViews>
  <sheetFormatPr baseColWidth="10" defaultColWidth="10.85546875" defaultRowHeight="15" x14ac:dyDescent="0.25"/>
  <cols>
    <col min="1" max="1" width="10.85546875" style="189"/>
    <col min="2" max="2" width="20.42578125" style="189" customWidth="1"/>
    <col min="3" max="3" width="29.85546875" style="189" customWidth="1"/>
    <col min="4" max="4" width="17.28515625" style="189" customWidth="1"/>
    <col min="5" max="5" width="13.5703125" style="189" customWidth="1"/>
    <col min="6" max="6" width="22.85546875" style="189" customWidth="1"/>
    <col min="7" max="7" width="15.42578125" style="189" customWidth="1"/>
    <col min="8" max="9" width="16.42578125" style="189" customWidth="1"/>
    <col min="10" max="10" width="19.85546875" style="189" customWidth="1"/>
    <col min="11" max="11" width="22.140625" style="189" customWidth="1"/>
    <col min="12" max="16384" width="10.85546875" style="189"/>
  </cols>
  <sheetData>
    <row r="1" spans="1:12" ht="14.45" x14ac:dyDescent="0.35">
      <c r="A1" s="606" t="s">
        <v>760</v>
      </c>
      <c r="B1" s="178"/>
      <c r="C1" s="2"/>
      <c r="D1" s="2"/>
      <c r="E1" s="2"/>
      <c r="F1" s="2"/>
      <c r="G1" s="2"/>
      <c r="H1" s="2"/>
      <c r="I1" s="2"/>
      <c r="J1" s="2"/>
      <c r="K1" s="169"/>
      <c r="L1" s="2"/>
    </row>
    <row r="2" spans="1:12" x14ac:dyDescent="0.25">
      <c r="A2" s="34" t="s">
        <v>738</v>
      </c>
      <c r="B2" s="178"/>
      <c r="C2" s="2"/>
      <c r="D2" s="2"/>
      <c r="E2" s="2"/>
      <c r="F2" s="2"/>
      <c r="G2" s="2"/>
      <c r="H2" s="2"/>
      <c r="I2" s="2"/>
      <c r="J2" s="2"/>
      <c r="K2" s="169"/>
      <c r="L2" s="2"/>
    </row>
    <row r="3" spans="1:12" ht="14.45" x14ac:dyDescent="0.35">
      <c r="A3" s="2"/>
      <c r="B3" s="178"/>
      <c r="C3" s="2"/>
      <c r="D3" s="2"/>
      <c r="E3" s="2"/>
      <c r="F3" s="2"/>
      <c r="G3" s="2"/>
      <c r="H3" s="2"/>
      <c r="I3" s="2"/>
      <c r="J3" s="2"/>
      <c r="K3" s="169"/>
      <c r="L3" s="2"/>
    </row>
    <row r="4" spans="1:12" x14ac:dyDescent="0.25">
      <c r="A4" s="830" t="s">
        <v>372</v>
      </c>
      <c r="B4" s="831"/>
      <c r="C4" s="834" t="s">
        <v>739</v>
      </c>
      <c r="D4" s="834"/>
      <c r="E4" s="834"/>
      <c r="F4" s="834"/>
      <c r="G4" s="834"/>
      <c r="H4" s="834"/>
      <c r="I4" s="834" t="s">
        <v>740</v>
      </c>
      <c r="J4" s="834"/>
      <c r="K4" s="835" t="s">
        <v>741</v>
      </c>
      <c r="L4" s="2"/>
    </row>
    <row r="5" spans="1:12" ht="51" x14ac:dyDescent="0.25">
      <c r="A5" s="832"/>
      <c r="B5" s="833"/>
      <c r="C5" s="607" t="s">
        <v>742</v>
      </c>
      <c r="D5" s="607" t="s">
        <v>743</v>
      </c>
      <c r="E5" s="607" t="s">
        <v>744</v>
      </c>
      <c r="F5" s="607" t="s">
        <v>745</v>
      </c>
      <c r="G5" s="607" t="s">
        <v>746</v>
      </c>
      <c r="H5" s="607" t="s">
        <v>747</v>
      </c>
      <c r="I5" s="607" t="s">
        <v>748</v>
      </c>
      <c r="J5" s="607" t="s">
        <v>749</v>
      </c>
      <c r="K5" s="836"/>
      <c r="L5" s="2"/>
    </row>
    <row r="6" spans="1:12" ht="14.45" x14ac:dyDescent="0.35">
      <c r="A6" s="21">
        <v>1</v>
      </c>
      <c r="B6" s="140" t="s">
        <v>750</v>
      </c>
      <c r="C6" s="30" t="s">
        <v>751</v>
      </c>
      <c r="D6" s="608" t="s">
        <v>751</v>
      </c>
      <c r="E6" s="30" t="s">
        <v>751</v>
      </c>
      <c r="F6" s="30"/>
      <c r="G6" s="30" t="s">
        <v>751</v>
      </c>
      <c r="H6" s="30" t="s">
        <v>751</v>
      </c>
      <c r="I6" s="30" t="s">
        <v>751</v>
      </c>
      <c r="J6" s="30"/>
      <c r="K6" s="30" t="s">
        <v>751</v>
      </c>
      <c r="L6" s="2"/>
    </row>
    <row r="7" spans="1:12" ht="14.45" x14ac:dyDescent="0.35">
      <c r="A7" s="22">
        <v>2</v>
      </c>
      <c r="B7" s="591" t="s">
        <v>752</v>
      </c>
      <c r="C7" s="30" t="s">
        <v>751</v>
      </c>
      <c r="D7" s="30" t="s">
        <v>751</v>
      </c>
      <c r="E7" s="30" t="s">
        <v>751</v>
      </c>
      <c r="F7" s="30" t="s">
        <v>751</v>
      </c>
      <c r="G7" s="30" t="s">
        <v>751</v>
      </c>
      <c r="H7" s="30" t="s">
        <v>751</v>
      </c>
      <c r="I7" s="30" t="s">
        <v>751</v>
      </c>
      <c r="J7" s="30"/>
      <c r="K7" s="30"/>
      <c r="L7" s="2"/>
    </row>
    <row r="8" spans="1:12" ht="14.45" x14ac:dyDescent="0.35">
      <c r="A8" s="22">
        <v>3</v>
      </c>
      <c r="B8" s="591" t="s">
        <v>373</v>
      </c>
      <c r="C8" s="30" t="s">
        <v>751</v>
      </c>
      <c r="D8" s="30" t="s">
        <v>751</v>
      </c>
      <c r="E8" s="30" t="s">
        <v>751</v>
      </c>
      <c r="F8" s="30"/>
      <c r="G8" s="30" t="s">
        <v>751</v>
      </c>
      <c r="H8" s="30" t="s">
        <v>751</v>
      </c>
      <c r="I8" s="30" t="s">
        <v>751</v>
      </c>
      <c r="J8" s="30" t="s">
        <v>751</v>
      </c>
      <c r="K8" s="30"/>
      <c r="L8" s="2"/>
    </row>
    <row r="9" spans="1:12" ht="14.45" x14ac:dyDescent="0.35">
      <c r="A9" s="22">
        <v>4</v>
      </c>
      <c r="B9" s="591" t="s">
        <v>753</v>
      </c>
      <c r="C9" s="30" t="s">
        <v>751</v>
      </c>
      <c r="D9" s="30" t="s">
        <v>751</v>
      </c>
      <c r="E9" s="30" t="s">
        <v>751</v>
      </c>
      <c r="F9" s="30" t="s">
        <v>751</v>
      </c>
      <c r="G9" s="30" t="s">
        <v>751</v>
      </c>
      <c r="H9" s="30" t="s">
        <v>751</v>
      </c>
      <c r="I9" s="30" t="s">
        <v>751</v>
      </c>
      <c r="J9" s="30" t="s">
        <v>751</v>
      </c>
      <c r="K9" s="30" t="s">
        <v>751</v>
      </c>
      <c r="L9" s="2"/>
    </row>
    <row r="10" spans="1:12" x14ac:dyDescent="0.25">
      <c r="A10" s="22">
        <v>5</v>
      </c>
      <c r="B10" s="591" t="s">
        <v>374</v>
      </c>
      <c r="C10" s="30" t="s">
        <v>751</v>
      </c>
      <c r="D10" s="30" t="s">
        <v>751</v>
      </c>
      <c r="E10" s="30" t="s">
        <v>751</v>
      </c>
      <c r="F10" s="30"/>
      <c r="G10" s="30" t="s">
        <v>751</v>
      </c>
      <c r="H10" s="30" t="s">
        <v>751</v>
      </c>
      <c r="I10" s="30" t="s">
        <v>751</v>
      </c>
      <c r="J10" s="30" t="s">
        <v>751</v>
      </c>
      <c r="K10" s="30"/>
      <c r="L10" s="2"/>
    </row>
    <row r="11" spans="1:12" ht="14.45" x14ac:dyDescent="0.35">
      <c r="A11" s="22">
        <v>6</v>
      </c>
      <c r="B11" s="591" t="s">
        <v>378</v>
      </c>
      <c r="C11" s="30" t="s">
        <v>751</v>
      </c>
      <c r="D11" s="30" t="s">
        <v>751</v>
      </c>
      <c r="E11" s="30" t="s">
        <v>751</v>
      </c>
      <c r="F11" s="30"/>
      <c r="G11" s="30" t="s">
        <v>751</v>
      </c>
      <c r="H11" s="30" t="s">
        <v>751</v>
      </c>
      <c r="I11" s="30" t="s">
        <v>751</v>
      </c>
      <c r="J11" s="30" t="s">
        <v>751</v>
      </c>
      <c r="K11" s="30" t="s">
        <v>751</v>
      </c>
      <c r="L11" s="2"/>
    </row>
    <row r="12" spans="1:12" ht="14.45" x14ac:dyDescent="0.35">
      <c r="A12" s="22">
        <v>7</v>
      </c>
      <c r="B12" s="591" t="s">
        <v>387</v>
      </c>
      <c r="C12" s="30" t="s">
        <v>751</v>
      </c>
      <c r="D12" s="30" t="s">
        <v>751</v>
      </c>
      <c r="E12" s="30" t="s">
        <v>751</v>
      </c>
      <c r="F12" s="30" t="s">
        <v>751</v>
      </c>
      <c r="G12" s="30" t="s">
        <v>751</v>
      </c>
      <c r="H12" s="30" t="s">
        <v>751</v>
      </c>
      <c r="I12" s="30" t="s">
        <v>751</v>
      </c>
      <c r="J12" s="30" t="s">
        <v>751</v>
      </c>
      <c r="K12" s="30"/>
      <c r="L12" s="2"/>
    </row>
    <row r="13" spans="1:12" ht="14.45" x14ac:dyDescent="0.35">
      <c r="A13" s="22">
        <v>8</v>
      </c>
      <c r="B13" s="591" t="s">
        <v>375</v>
      </c>
      <c r="C13" s="30" t="s">
        <v>751</v>
      </c>
      <c r="D13" s="30" t="s">
        <v>751</v>
      </c>
      <c r="E13" s="30" t="s">
        <v>751</v>
      </c>
      <c r="F13" s="30"/>
      <c r="G13" s="30" t="s">
        <v>751</v>
      </c>
      <c r="H13" s="30" t="s">
        <v>751</v>
      </c>
      <c r="I13" s="30" t="s">
        <v>751</v>
      </c>
      <c r="J13" s="30" t="s">
        <v>751</v>
      </c>
      <c r="K13" s="30"/>
      <c r="L13" s="2"/>
    </row>
    <row r="14" spans="1:12" ht="14.45" x14ac:dyDescent="0.35">
      <c r="A14" s="22">
        <v>9</v>
      </c>
      <c r="B14" s="591" t="s">
        <v>376</v>
      </c>
      <c r="C14" s="30" t="s">
        <v>751</v>
      </c>
      <c r="D14" s="30" t="s">
        <v>751</v>
      </c>
      <c r="E14" s="30"/>
      <c r="F14" s="30"/>
      <c r="G14" s="30" t="s">
        <v>751</v>
      </c>
      <c r="H14" s="30"/>
      <c r="I14" s="30" t="s">
        <v>751</v>
      </c>
      <c r="J14" s="30"/>
      <c r="K14" s="30"/>
      <c r="L14" s="2"/>
    </row>
    <row r="15" spans="1:12" x14ac:dyDescent="0.25">
      <c r="A15" s="22">
        <v>10</v>
      </c>
      <c r="B15" s="591" t="s">
        <v>377</v>
      </c>
      <c r="C15" s="30" t="s">
        <v>751</v>
      </c>
      <c r="D15" s="30" t="s">
        <v>751</v>
      </c>
      <c r="E15" s="30" t="s">
        <v>751</v>
      </c>
      <c r="F15" s="30" t="s">
        <v>751</v>
      </c>
      <c r="G15" s="30" t="s">
        <v>751</v>
      </c>
      <c r="H15" s="30" t="s">
        <v>751</v>
      </c>
      <c r="I15" s="30" t="s">
        <v>751</v>
      </c>
      <c r="J15" s="30"/>
      <c r="K15" s="30" t="s">
        <v>751</v>
      </c>
      <c r="L15" s="2"/>
    </row>
    <row r="16" spans="1:12" ht="14.45" x14ac:dyDescent="0.35">
      <c r="A16" s="22">
        <v>11</v>
      </c>
      <c r="B16" s="591" t="s">
        <v>754</v>
      </c>
      <c r="C16" s="30"/>
      <c r="D16" s="30" t="s">
        <v>751</v>
      </c>
      <c r="E16" s="30" t="s">
        <v>751</v>
      </c>
      <c r="F16" s="30"/>
      <c r="G16" s="30"/>
      <c r="H16" s="30" t="s">
        <v>751</v>
      </c>
      <c r="I16" s="30" t="s">
        <v>751</v>
      </c>
      <c r="J16" s="30" t="s">
        <v>751</v>
      </c>
      <c r="K16" s="30"/>
      <c r="L16" s="2"/>
    </row>
    <row r="17" spans="1:12" ht="14.45" x14ac:dyDescent="0.35">
      <c r="A17" s="22">
        <v>12</v>
      </c>
      <c r="B17" s="591" t="s">
        <v>381</v>
      </c>
      <c r="C17" s="30" t="s">
        <v>751</v>
      </c>
      <c r="D17" s="30" t="s">
        <v>751</v>
      </c>
      <c r="E17" s="30" t="s">
        <v>751</v>
      </c>
      <c r="F17" s="30" t="s">
        <v>751</v>
      </c>
      <c r="G17" s="30" t="s">
        <v>751</v>
      </c>
      <c r="H17" s="30" t="s">
        <v>751</v>
      </c>
      <c r="I17" s="30" t="s">
        <v>751</v>
      </c>
      <c r="J17" s="30"/>
      <c r="K17" s="30" t="s">
        <v>751</v>
      </c>
      <c r="L17" s="2"/>
    </row>
    <row r="18" spans="1:12" ht="14.45" x14ac:dyDescent="0.35">
      <c r="A18" s="22">
        <v>13</v>
      </c>
      <c r="B18" s="591" t="s">
        <v>382</v>
      </c>
      <c r="C18" s="30" t="s">
        <v>751</v>
      </c>
      <c r="D18" s="30" t="s">
        <v>751</v>
      </c>
      <c r="E18" s="30" t="s">
        <v>751</v>
      </c>
      <c r="F18" s="30"/>
      <c r="G18" s="30" t="s">
        <v>751</v>
      </c>
      <c r="H18" s="30" t="s">
        <v>751</v>
      </c>
      <c r="I18" s="30" t="s">
        <v>751</v>
      </c>
      <c r="J18" s="30"/>
      <c r="K18" s="30" t="s">
        <v>751</v>
      </c>
      <c r="L18" s="2"/>
    </row>
    <row r="19" spans="1:12" x14ac:dyDescent="0.25">
      <c r="A19" s="22">
        <v>14</v>
      </c>
      <c r="B19" s="591" t="s">
        <v>385</v>
      </c>
      <c r="C19" s="30" t="s">
        <v>751</v>
      </c>
      <c r="D19" s="30" t="s">
        <v>751</v>
      </c>
      <c r="E19" s="30" t="s">
        <v>751</v>
      </c>
      <c r="F19" s="30" t="s">
        <v>751</v>
      </c>
      <c r="G19" s="30" t="s">
        <v>751</v>
      </c>
      <c r="H19" s="30" t="s">
        <v>751</v>
      </c>
      <c r="I19" s="30" t="s">
        <v>751</v>
      </c>
      <c r="J19" s="30"/>
      <c r="K19" s="30"/>
      <c r="L19" s="2"/>
    </row>
    <row r="20" spans="1:12" ht="14.45" x14ac:dyDescent="0.35">
      <c r="A20" s="22">
        <v>15</v>
      </c>
      <c r="B20" s="591" t="s">
        <v>755</v>
      </c>
      <c r="C20" s="30" t="s">
        <v>751</v>
      </c>
      <c r="D20" s="30" t="s">
        <v>751</v>
      </c>
      <c r="E20" s="30" t="s">
        <v>751</v>
      </c>
      <c r="F20" s="30" t="s">
        <v>751</v>
      </c>
      <c r="G20" s="30" t="s">
        <v>751</v>
      </c>
      <c r="H20" s="30" t="s">
        <v>751</v>
      </c>
      <c r="I20" s="30" t="s">
        <v>751</v>
      </c>
      <c r="J20" s="30" t="s">
        <v>751</v>
      </c>
      <c r="K20" s="30"/>
      <c r="L20" s="2"/>
    </row>
    <row r="21" spans="1:12" ht="14.45" x14ac:dyDescent="0.35">
      <c r="A21" s="22">
        <v>16</v>
      </c>
      <c r="B21" s="591" t="s">
        <v>386</v>
      </c>
      <c r="C21" s="30" t="s">
        <v>751</v>
      </c>
      <c r="D21" s="30" t="s">
        <v>751</v>
      </c>
      <c r="E21" s="30" t="s">
        <v>751</v>
      </c>
      <c r="F21" s="30"/>
      <c r="G21" s="30" t="s">
        <v>751</v>
      </c>
      <c r="H21" s="30" t="s">
        <v>751</v>
      </c>
      <c r="I21" s="30" t="s">
        <v>751</v>
      </c>
      <c r="J21" s="30" t="s">
        <v>751</v>
      </c>
      <c r="K21" s="30"/>
      <c r="L21" s="2"/>
    </row>
    <row r="22" spans="1:12" x14ac:dyDescent="0.25">
      <c r="A22" s="22">
        <v>17</v>
      </c>
      <c r="B22" s="591" t="s">
        <v>383</v>
      </c>
      <c r="C22" s="30" t="s">
        <v>751</v>
      </c>
      <c r="D22" s="30" t="s">
        <v>751</v>
      </c>
      <c r="E22" s="30" t="s">
        <v>751</v>
      </c>
      <c r="F22" s="30"/>
      <c r="G22" s="30" t="s">
        <v>751</v>
      </c>
      <c r="H22" s="30" t="s">
        <v>751</v>
      </c>
      <c r="I22" s="30" t="s">
        <v>751</v>
      </c>
      <c r="J22" s="30" t="s">
        <v>751</v>
      </c>
      <c r="K22" s="30"/>
      <c r="L22" s="2"/>
    </row>
    <row r="23" spans="1:12" ht="14.45" x14ac:dyDescent="0.35">
      <c r="A23" s="22">
        <v>18</v>
      </c>
      <c r="B23" s="591" t="s">
        <v>380</v>
      </c>
      <c r="C23" s="30" t="s">
        <v>751</v>
      </c>
      <c r="D23" s="30" t="s">
        <v>751</v>
      </c>
      <c r="E23" s="30" t="s">
        <v>751</v>
      </c>
      <c r="F23" s="30"/>
      <c r="G23" s="30" t="s">
        <v>751</v>
      </c>
      <c r="H23" s="30" t="s">
        <v>751</v>
      </c>
      <c r="I23" s="30" t="s">
        <v>751</v>
      </c>
      <c r="J23" s="30" t="s">
        <v>751</v>
      </c>
      <c r="K23" s="30"/>
      <c r="L23" s="2"/>
    </row>
    <row r="24" spans="1:12" ht="14.45" x14ac:dyDescent="0.35">
      <c r="A24" s="22">
        <v>19</v>
      </c>
      <c r="B24" s="591" t="s">
        <v>388</v>
      </c>
      <c r="C24" s="30" t="s">
        <v>751</v>
      </c>
      <c r="D24" s="30" t="s">
        <v>751</v>
      </c>
      <c r="E24" s="30" t="s">
        <v>751</v>
      </c>
      <c r="F24" s="30" t="s">
        <v>751</v>
      </c>
      <c r="G24" s="30" t="s">
        <v>751</v>
      </c>
      <c r="H24" s="30" t="s">
        <v>751</v>
      </c>
      <c r="I24" s="30" t="s">
        <v>751</v>
      </c>
      <c r="J24" s="30"/>
      <c r="K24" s="30"/>
      <c r="L24" s="2"/>
    </row>
    <row r="25" spans="1:12" ht="14.45" x14ac:dyDescent="0.35">
      <c r="A25" s="22">
        <v>20</v>
      </c>
      <c r="B25" s="591" t="s">
        <v>384</v>
      </c>
      <c r="C25" s="30" t="s">
        <v>751</v>
      </c>
      <c r="D25" s="30" t="s">
        <v>751</v>
      </c>
      <c r="E25" s="30" t="s">
        <v>751</v>
      </c>
      <c r="F25" s="30" t="s">
        <v>751</v>
      </c>
      <c r="G25" s="30"/>
      <c r="H25" s="30"/>
      <c r="I25" s="30" t="s">
        <v>751</v>
      </c>
      <c r="J25" s="30"/>
      <c r="K25" s="30" t="s">
        <v>751</v>
      </c>
      <c r="L25" s="2"/>
    </row>
    <row r="26" spans="1:12" x14ac:dyDescent="0.25">
      <c r="A26" s="22">
        <v>21</v>
      </c>
      <c r="B26" s="591" t="s">
        <v>389</v>
      </c>
      <c r="C26" s="30" t="s">
        <v>751</v>
      </c>
      <c r="D26" s="30" t="s">
        <v>751</v>
      </c>
      <c r="E26" s="30" t="s">
        <v>751</v>
      </c>
      <c r="F26" s="30"/>
      <c r="G26" s="30" t="s">
        <v>751</v>
      </c>
      <c r="H26" s="30"/>
      <c r="I26" s="30" t="s">
        <v>751</v>
      </c>
      <c r="J26" s="30" t="s">
        <v>751</v>
      </c>
      <c r="K26" s="30"/>
      <c r="L26" s="2"/>
    </row>
    <row r="27" spans="1:12" ht="14.45" x14ac:dyDescent="0.35">
      <c r="A27" s="180">
        <v>22</v>
      </c>
      <c r="B27" s="183" t="s">
        <v>756</v>
      </c>
      <c r="C27" s="23"/>
      <c r="D27" s="23" t="s">
        <v>751</v>
      </c>
      <c r="E27" s="23" t="s">
        <v>751</v>
      </c>
      <c r="F27" s="23"/>
      <c r="G27" s="23"/>
      <c r="H27" s="23" t="s">
        <v>751</v>
      </c>
      <c r="I27" s="23" t="s">
        <v>751</v>
      </c>
      <c r="J27" s="23"/>
      <c r="K27" s="23" t="s">
        <v>751</v>
      </c>
      <c r="L27" s="2"/>
    </row>
    <row r="28" spans="1:12" x14ac:dyDescent="0.25">
      <c r="A28" s="2" t="s">
        <v>757</v>
      </c>
      <c r="B28" s="178"/>
      <c r="C28" s="2"/>
      <c r="D28" s="2"/>
      <c r="E28" s="2"/>
      <c r="F28" s="2"/>
      <c r="G28" s="2"/>
      <c r="H28" s="2"/>
      <c r="I28" s="2"/>
      <c r="J28" s="2"/>
      <c r="K28" s="169"/>
      <c r="L28" s="2"/>
    </row>
    <row r="29" spans="1:12" x14ac:dyDescent="0.25">
      <c r="A29" s="2" t="s">
        <v>758</v>
      </c>
      <c r="B29" s="2"/>
      <c r="C29" s="2"/>
      <c r="D29" s="2"/>
      <c r="E29" s="2"/>
      <c r="F29" s="2"/>
      <c r="G29" s="2"/>
      <c r="H29" s="2"/>
      <c r="I29" s="2"/>
      <c r="J29" s="2"/>
      <c r="K29" s="2"/>
      <c r="L29" s="2"/>
    </row>
    <row r="30" spans="1:12" ht="14.45" x14ac:dyDescent="0.35">
      <c r="A30" s="2"/>
      <c r="B30" s="2"/>
      <c r="C30" s="2"/>
      <c r="D30" s="2"/>
      <c r="E30" s="2"/>
      <c r="F30" s="2"/>
      <c r="G30" s="2"/>
      <c r="H30" s="2"/>
      <c r="I30" s="2"/>
      <c r="J30" s="2"/>
      <c r="K30" s="2"/>
      <c r="L30" s="2"/>
    </row>
    <row r="31" spans="1:12" ht="14.45" x14ac:dyDescent="0.35">
      <c r="A31" s="2"/>
      <c r="B31" s="2"/>
      <c r="C31" s="2"/>
      <c r="D31" s="2"/>
      <c r="E31" s="2"/>
      <c r="F31" s="2"/>
      <c r="G31" s="2"/>
      <c r="H31" s="2"/>
      <c r="I31" s="2"/>
      <c r="J31" s="2"/>
      <c r="K31" s="2"/>
      <c r="L31" s="2"/>
    </row>
    <row r="32" spans="1:12" x14ac:dyDescent="0.25">
      <c r="A32" s="2"/>
      <c r="B32" s="2"/>
      <c r="C32" s="2"/>
      <c r="D32" s="2"/>
      <c r="E32" s="2"/>
      <c r="F32" s="2"/>
      <c r="G32" s="2"/>
      <c r="H32" s="2"/>
      <c r="I32" s="2"/>
      <c r="J32" s="2"/>
      <c r="K32" s="2"/>
      <c r="L32" s="2"/>
    </row>
    <row r="33" spans="1:12" x14ac:dyDescent="0.25">
      <c r="A33" s="2"/>
      <c r="B33" s="2"/>
      <c r="C33" s="2"/>
      <c r="D33" s="2"/>
      <c r="E33" s="2"/>
      <c r="F33" s="2"/>
      <c r="G33" s="2"/>
      <c r="H33" s="2"/>
      <c r="I33" s="2"/>
      <c r="J33" s="2"/>
      <c r="K33" s="2"/>
      <c r="L33" s="2"/>
    </row>
  </sheetData>
  <mergeCells count="4">
    <mergeCell ref="A4:B5"/>
    <mergeCell ref="C4:H4"/>
    <mergeCell ref="I4:J4"/>
    <mergeCell ref="K4:K5"/>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F1" sqref="F1"/>
    </sheetView>
  </sheetViews>
  <sheetFormatPr baseColWidth="10" defaultColWidth="11.42578125" defaultRowHeight="12.75" x14ac:dyDescent="0.2"/>
  <cols>
    <col min="1" max="1" width="21.140625" style="2" customWidth="1"/>
    <col min="2" max="2" width="11.85546875" style="2" bestFit="1" customWidth="1"/>
    <col min="3" max="5" width="5.28515625" style="2" bestFit="1" customWidth="1"/>
    <col min="6" max="7" width="6.7109375" style="2" bestFit="1" customWidth="1"/>
    <col min="8" max="8" width="5.28515625" style="2" bestFit="1" customWidth="1"/>
    <col min="9" max="11" width="5.42578125" style="2" bestFit="1" customWidth="1"/>
    <col min="12" max="13" width="6.7109375" style="2" bestFit="1" customWidth="1"/>
    <col min="14" max="14" width="5.42578125" style="2" bestFit="1" customWidth="1"/>
    <col min="15" max="16384" width="11.42578125" style="2"/>
  </cols>
  <sheetData>
    <row r="1" spans="1:14" ht="12.95" x14ac:dyDescent="0.3">
      <c r="A1" s="1" t="s">
        <v>860</v>
      </c>
    </row>
    <row r="2" spans="1:14" x14ac:dyDescent="0.2">
      <c r="A2" s="1" t="s">
        <v>861</v>
      </c>
    </row>
    <row r="4" spans="1:14" ht="15" x14ac:dyDescent="0.2">
      <c r="A4" s="858" t="s">
        <v>840</v>
      </c>
      <c r="B4" s="852" t="s">
        <v>841</v>
      </c>
      <c r="C4" s="858" t="s">
        <v>842</v>
      </c>
      <c r="D4" s="852"/>
      <c r="E4" s="852"/>
      <c r="F4" s="852"/>
      <c r="G4" s="852"/>
      <c r="H4" s="952"/>
      <c r="I4" s="953" t="s">
        <v>881</v>
      </c>
      <c r="J4" s="954"/>
      <c r="K4" s="954"/>
      <c r="L4" s="954"/>
      <c r="M4" s="954"/>
      <c r="N4" s="955"/>
    </row>
    <row r="5" spans="1:14" ht="25.5" customHeight="1" x14ac:dyDescent="0.2">
      <c r="A5" s="939"/>
      <c r="B5" s="951"/>
      <c r="C5" s="798">
        <v>2019</v>
      </c>
      <c r="D5" s="664">
        <v>2018</v>
      </c>
      <c r="E5" s="664">
        <v>2017</v>
      </c>
      <c r="F5" s="664">
        <v>2016</v>
      </c>
      <c r="G5" s="664">
        <v>2015</v>
      </c>
      <c r="H5" s="799">
        <v>2014</v>
      </c>
      <c r="I5" s="798">
        <v>2019</v>
      </c>
      <c r="J5" s="664">
        <v>2018</v>
      </c>
      <c r="K5" s="664">
        <v>2017</v>
      </c>
      <c r="L5" s="664">
        <v>2016</v>
      </c>
      <c r="M5" s="664">
        <v>2015</v>
      </c>
      <c r="N5" s="799">
        <v>2014</v>
      </c>
    </row>
    <row r="6" spans="1:14" x14ac:dyDescent="0.2">
      <c r="A6" s="956">
        <v>6.6000000000000003E-2</v>
      </c>
      <c r="B6" s="957" t="s">
        <v>843</v>
      </c>
      <c r="C6" s="634">
        <v>14</v>
      </c>
      <c r="D6" s="780">
        <v>14</v>
      </c>
      <c r="E6" s="780">
        <v>14</v>
      </c>
      <c r="F6" s="780">
        <v>13</v>
      </c>
      <c r="G6" s="780">
        <v>13</v>
      </c>
      <c r="H6" s="237">
        <v>13</v>
      </c>
      <c r="I6" s="637">
        <v>3651</v>
      </c>
      <c r="J6" s="638">
        <v>3583</v>
      </c>
      <c r="K6" s="638">
        <v>3467</v>
      </c>
      <c r="L6" s="638">
        <v>3066</v>
      </c>
      <c r="M6" s="638">
        <v>2883</v>
      </c>
      <c r="N6" s="239">
        <v>2855</v>
      </c>
    </row>
    <row r="7" spans="1:14" x14ac:dyDescent="0.2">
      <c r="A7" s="956"/>
      <c r="B7" s="957"/>
      <c r="C7" s="639">
        <v>1</v>
      </c>
      <c r="D7" s="641">
        <v>1</v>
      </c>
      <c r="E7" s="641">
        <v>1</v>
      </c>
      <c r="F7" s="645">
        <v>0.92900000000000005</v>
      </c>
      <c r="G7" s="645">
        <v>0.92900000000000005</v>
      </c>
      <c r="H7" s="644">
        <v>1</v>
      </c>
      <c r="I7" s="639">
        <v>1</v>
      </c>
      <c r="J7" s="641">
        <v>1</v>
      </c>
      <c r="K7" s="641">
        <v>1</v>
      </c>
      <c r="L7" s="645">
        <v>0.91500000000000004</v>
      </c>
      <c r="M7" s="645">
        <v>0.91100000000000003</v>
      </c>
      <c r="N7" s="644">
        <v>1</v>
      </c>
    </row>
    <row r="8" spans="1:14" x14ac:dyDescent="0.2">
      <c r="A8" s="958">
        <v>3.3000000000000002E-2</v>
      </c>
      <c r="B8" s="949" t="s">
        <v>844</v>
      </c>
      <c r="C8" s="800">
        <v>0</v>
      </c>
      <c r="D8" s="781">
        <v>0</v>
      </c>
      <c r="E8" s="781">
        <v>0</v>
      </c>
      <c r="F8" s="781">
        <v>1</v>
      </c>
      <c r="G8" s="781">
        <v>1</v>
      </c>
      <c r="H8" s="801">
        <v>0</v>
      </c>
      <c r="I8" s="800">
        <v>0</v>
      </c>
      <c r="J8" s="781">
        <v>0</v>
      </c>
      <c r="K8" s="781">
        <v>0</v>
      </c>
      <c r="L8" s="781">
        <v>284</v>
      </c>
      <c r="M8" s="781">
        <v>280</v>
      </c>
      <c r="N8" s="801">
        <v>0</v>
      </c>
    </row>
    <row r="9" spans="1:14" x14ac:dyDescent="0.2">
      <c r="A9" s="959"/>
      <c r="B9" s="950"/>
      <c r="C9" s="802">
        <v>0</v>
      </c>
      <c r="D9" s="804">
        <v>0</v>
      </c>
      <c r="E9" s="804">
        <v>0</v>
      </c>
      <c r="F9" s="812">
        <v>7.0999999999999994E-2</v>
      </c>
      <c r="G9" s="812">
        <v>7.0999999999999994E-2</v>
      </c>
      <c r="H9" s="806">
        <v>0</v>
      </c>
      <c r="I9" s="802">
        <v>0</v>
      </c>
      <c r="J9" s="804">
        <v>0</v>
      </c>
      <c r="K9" s="804">
        <v>0</v>
      </c>
      <c r="L9" s="812">
        <v>8.5000000000000006E-2</v>
      </c>
      <c r="M9" s="812">
        <v>8.8999999999999996E-2</v>
      </c>
      <c r="N9" s="806">
        <v>0</v>
      </c>
    </row>
    <row r="10" spans="1:14" x14ac:dyDescent="0.2">
      <c r="A10" s="947">
        <v>0</v>
      </c>
      <c r="B10" s="949" t="s">
        <v>845</v>
      </c>
      <c r="C10" s="800">
        <v>0</v>
      </c>
      <c r="D10" s="781">
        <v>0</v>
      </c>
      <c r="E10" s="781">
        <v>0</v>
      </c>
      <c r="F10" s="781">
        <v>0</v>
      </c>
      <c r="G10" s="781">
        <v>0</v>
      </c>
      <c r="H10" s="801">
        <v>0</v>
      </c>
      <c r="I10" s="800">
        <v>0</v>
      </c>
      <c r="J10" s="781">
        <v>0</v>
      </c>
      <c r="K10" s="781">
        <v>0</v>
      </c>
      <c r="L10" s="781">
        <v>0</v>
      </c>
      <c r="M10" s="781">
        <v>0</v>
      </c>
      <c r="N10" s="801">
        <v>0</v>
      </c>
    </row>
    <row r="11" spans="1:14" x14ac:dyDescent="0.2">
      <c r="A11" s="948"/>
      <c r="B11" s="950"/>
      <c r="C11" s="802">
        <v>0</v>
      </c>
      <c r="D11" s="804">
        <v>0</v>
      </c>
      <c r="E11" s="804">
        <v>0</v>
      </c>
      <c r="F11" s="804">
        <v>0</v>
      </c>
      <c r="G11" s="804">
        <v>0</v>
      </c>
      <c r="H11" s="806">
        <v>0</v>
      </c>
      <c r="I11" s="802">
        <v>0</v>
      </c>
      <c r="J11" s="804">
        <v>0</v>
      </c>
      <c r="K11" s="804">
        <v>0</v>
      </c>
      <c r="L11" s="804">
        <v>0</v>
      </c>
      <c r="M11" s="804">
        <v>0</v>
      </c>
      <c r="N11" s="806">
        <v>0</v>
      </c>
    </row>
    <row r="12" spans="1:14" ht="12.95" x14ac:dyDescent="0.3">
      <c r="A12" s="939" t="s">
        <v>815</v>
      </c>
      <c r="B12" s="951"/>
      <c r="C12" s="798">
        <v>14</v>
      </c>
      <c r="D12" s="664">
        <v>14</v>
      </c>
      <c r="E12" s="664">
        <v>14</v>
      </c>
      <c r="F12" s="664">
        <v>14</v>
      </c>
      <c r="G12" s="664">
        <v>14</v>
      </c>
      <c r="H12" s="799">
        <v>13</v>
      </c>
      <c r="I12" s="807">
        <v>3651</v>
      </c>
      <c r="J12" s="808">
        <v>3583</v>
      </c>
      <c r="K12" s="808">
        <v>3467</v>
      </c>
      <c r="L12" s="808">
        <v>3350</v>
      </c>
      <c r="M12" s="808">
        <v>3163</v>
      </c>
      <c r="N12" s="809">
        <v>2855</v>
      </c>
    </row>
    <row r="13" spans="1:14" x14ac:dyDescent="0.2">
      <c r="A13" s="892" t="s">
        <v>862</v>
      </c>
      <c r="B13" s="892"/>
      <c r="C13" s="892"/>
      <c r="D13" s="892"/>
      <c r="E13" s="892"/>
      <c r="F13" s="892"/>
      <c r="G13" s="892"/>
      <c r="H13" s="892"/>
      <c r="I13" s="892"/>
      <c r="J13" s="892"/>
      <c r="K13" s="892"/>
      <c r="L13" s="892"/>
      <c r="M13" s="892"/>
      <c r="N13" s="892"/>
    </row>
    <row r="14" spans="1:14" x14ac:dyDescent="0.2">
      <c r="A14" s="960"/>
      <c r="B14" s="960"/>
      <c r="C14" s="960"/>
      <c r="D14" s="960"/>
      <c r="E14" s="960"/>
      <c r="F14" s="960"/>
      <c r="G14" s="960"/>
      <c r="H14" s="960"/>
      <c r="I14" s="960"/>
      <c r="J14" s="960"/>
      <c r="K14" s="960"/>
      <c r="L14" s="960"/>
      <c r="M14" s="960"/>
      <c r="N14" s="960"/>
    </row>
    <row r="15" spans="1:14" x14ac:dyDescent="0.2">
      <c r="A15" s="960"/>
      <c r="B15" s="960"/>
      <c r="C15" s="960"/>
      <c r="D15" s="960"/>
      <c r="E15" s="960"/>
      <c r="F15" s="960"/>
      <c r="G15" s="960"/>
      <c r="H15" s="960"/>
      <c r="I15" s="960"/>
      <c r="J15" s="960"/>
      <c r="K15" s="960"/>
      <c r="L15" s="960"/>
      <c r="M15" s="960"/>
      <c r="N15" s="960"/>
    </row>
    <row r="16" spans="1:14" ht="12.95" x14ac:dyDescent="0.3">
      <c r="A16" s="2" t="s">
        <v>5</v>
      </c>
    </row>
  </sheetData>
  <mergeCells count="12">
    <mergeCell ref="A13:N15"/>
    <mergeCell ref="A4:A5"/>
    <mergeCell ref="B4:B5"/>
    <mergeCell ref="C4:H4"/>
    <mergeCell ref="I4:N4"/>
    <mergeCell ref="A6:A7"/>
    <mergeCell ref="B6:B7"/>
    <mergeCell ref="A8:A9"/>
    <mergeCell ref="B8:B9"/>
    <mergeCell ref="A10:A11"/>
    <mergeCell ref="B10:B11"/>
    <mergeCell ref="A12:B1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F1" sqref="F1"/>
    </sheetView>
  </sheetViews>
  <sheetFormatPr baseColWidth="10" defaultColWidth="11.42578125" defaultRowHeight="12.75" x14ac:dyDescent="0.2"/>
  <cols>
    <col min="1" max="1" width="25.42578125" style="2" customWidth="1"/>
    <col min="2" max="2" width="3.5703125" style="2" bestFit="1" customWidth="1"/>
    <col min="3" max="3" width="7.140625" style="2" bestFit="1" customWidth="1"/>
    <col min="4" max="4" width="3" style="2" bestFit="1" customWidth="1"/>
    <col min="5" max="5" width="6.7109375" style="2" bestFit="1" customWidth="1"/>
    <col min="6" max="6" width="3" style="2" bestFit="1" customWidth="1"/>
    <col min="7" max="7" width="6.7109375" style="2" bestFit="1" customWidth="1"/>
    <col min="8" max="8" width="3" style="2" bestFit="1" customWidth="1"/>
    <col min="9" max="9" width="6.7109375" style="2" bestFit="1" customWidth="1"/>
    <col min="10" max="10" width="3" style="2" bestFit="1" customWidth="1"/>
    <col min="11" max="11" width="6.7109375" style="2" bestFit="1" customWidth="1"/>
    <col min="12" max="12" width="3" style="2" bestFit="1" customWidth="1"/>
    <col min="13" max="13" width="6.7109375" style="2" bestFit="1" customWidth="1"/>
    <col min="14" max="16384" width="11.42578125" style="2"/>
  </cols>
  <sheetData>
    <row r="1" spans="1:13" ht="12.95" x14ac:dyDescent="0.3">
      <c r="A1" s="1" t="s">
        <v>863</v>
      </c>
    </row>
    <row r="2" spans="1:13" x14ac:dyDescent="0.2">
      <c r="A2" s="1" t="s">
        <v>864</v>
      </c>
    </row>
    <row r="4" spans="1:13" x14ac:dyDescent="0.2">
      <c r="A4" s="800"/>
      <c r="B4" s="858" t="s">
        <v>849</v>
      </c>
      <c r="C4" s="952"/>
      <c r="D4" s="858" t="s">
        <v>850</v>
      </c>
      <c r="E4" s="952"/>
      <c r="F4" s="858" t="s">
        <v>851</v>
      </c>
      <c r="G4" s="952"/>
      <c r="H4" s="858" t="s">
        <v>852</v>
      </c>
      <c r="I4" s="952"/>
      <c r="J4" s="858" t="s">
        <v>853</v>
      </c>
      <c r="K4" s="952"/>
      <c r="L4" s="852" t="s">
        <v>865</v>
      </c>
      <c r="M4" s="952"/>
    </row>
    <row r="5" spans="1:13" x14ac:dyDescent="0.2">
      <c r="A5" s="798" t="s">
        <v>841</v>
      </c>
      <c r="B5" s="798" t="s">
        <v>854</v>
      </c>
      <c r="C5" s="799" t="s">
        <v>654</v>
      </c>
      <c r="D5" s="798" t="s">
        <v>854</v>
      </c>
      <c r="E5" s="799" t="s">
        <v>654</v>
      </c>
      <c r="F5" s="798" t="s">
        <v>854</v>
      </c>
      <c r="G5" s="799" t="s">
        <v>654</v>
      </c>
      <c r="H5" s="798" t="s">
        <v>854</v>
      </c>
      <c r="I5" s="799" t="s">
        <v>654</v>
      </c>
      <c r="J5" s="798" t="s">
        <v>854</v>
      </c>
      <c r="K5" s="799" t="s">
        <v>654</v>
      </c>
      <c r="L5" s="664" t="s">
        <v>854</v>
      </c>
      <c r="M5" s="799" t="s">
        <v>654</v>
      </c>
    </row>
    <row r="6" spans="1:13" ht="12.95" x14ac:dyDescent="0.3">
      <c r="A6" s="639">
        <v>1</v>
      </c>
      <c r="B6" s="650">
        <v>7</v>
      </c>
      <c r="C6" s="642">
        <v>0.5</v>
      </c>
      <c r="D6" s="650">
        <v>7</v>
      </c>
      <c r="E6" s="642">
        <v>0.5</v>
      </c>
      <c r="F6" s="650">
        <v>7</v>
      </c>
      <c r="G6" s="642">
        <v>0.5</v>
      </c>
      <c r="H6" s="650">
        <v>6</v>
      </c>
      <c r="I6" s="642">
        <v>0.42899999999999999</v>
      </c>
      <c r="J6" s="650">
        <v>9</v>
      </c>
      <c r="K6" s="642">
        <v>0.64300000000000002</v>
      </c>
      <c r="L6" s="648">
        <v>12</v>
      </c>
      <c r="M6" s="642">
        <v>0.92300000000000004</v>
      </c>
    </row>
    <row r="7" spans="1:13" ht="12.95" x14ac:dyDescent="0.3">
      <c r="A7" s="634" t="s">
        <v>855</v>
      </c>
      <c r="B7" s="650">
        <v>4</v>
      </c>
      <c r="C7" s="642">
        <v>0.28599999999999998</v>
      </c>
      <c r="D7" s="650">
        <v>2</v>
      </c>
      <c r="E7" s="642">
        <v>0.14299999999999999</v>
      </c>
      <c r="F7" s="650">
        <v>6</v>
      </c>
      <c r="G7" s="642">
        <v>0.42899999999999999</v>
      </c>
      <c r="H7" s="650">
        <v>4</v>
      </c>
      <c r="I7" s="642">
        <v>0.28599999999999998</v>
      </c>
      <c r="J7" s="650">
        <v>4</v>
      </c>
      <c r="K7" s="642">
        <v>0.28599999999999998</v>
      </c>
      <c r="L7" s="648">
        <v>0</v>
      </c>
      <c r="M7" s="644">
        <v>0</v>
      </c>
    </row>
    <row r="8" spans="1:13" ht="12.95" x14ac:dyDescent="0.3">
      <c r="A8" s="634" t="s">
        <v>856</v>
      </c>
      <c r="B8" s="650">
        <v>3</v>
      </c>
      <c r="C8" s="642">
        <v>0.214</v>
      </c>
      <c r="D8" s="650">
        <v>5</v>
      </c>
      <c r="E8" s="642">
        <v>0.35699999999999998</v>
      </c>
      <c r="F8" s="650">
        <v>1</v>
      </c>
      <c r="G8" s="642">
        <v>7.0999999999999994E-2</v>
      </c>
      <c r="H8" s="650">
        <v>3</v>
      </c>
      <c r="I8" s="642">
        <v>0.214</v>
      </c>
      <c r="J8" s="650">
        <v>0</v>
      </c>
      <c r="K8" s="644">
        <v>0</v>
      </c>
      <c r="L8" s="648">
        <v>1</v>
      </c>
      <c r="M8" s="642">
        <v>7.6999999999999999E-2</v>
      </c>
    </row>
    <row r="9" spans="1:13" ht="12.95" x14ac:dyDescent="0.3">
      <c r="A9" s="634" t="s">
        <v>857</v>
      </c>
      <c r="B9" s="650">
        <v>0</v>
      </c>
      <c r="C9" s="644">
        <v>0</v>
      </c>
      <c r="D9" s="650">
        <v>0</v>
      </c>
      <c r="E9" s="644">
        <v>0</v>
      </c>
      <c r="F9" s="650">
        <v>0</v>
      </c>
      <c r="G9" s="644">
        <v>0</v>
      </c>
      <c r="H9" s="650">
        <v>1</v>
      </c>
      <c r="I9" s="642">
        <v>7.0999999999999994E-2</v>
      </c>
      <c r="J9" s="650">
        <v>1</v>
      </c>
      <c r="K9" s="642">
        <v>7.0999999999999994E-2</v>
      </c>
      <c r="L9" s="648">
        <v>0</v>
      </c>
      <c r="M9" s="644">
        <v>0</v>
      </c>
    </row>
    <row r="10" spans="1:13" ht="12.95" x14ac:dyDescent="0.3">
      <c r="A10" s="634" t="s">
        <v>858</v>
      </c>
      <c r="B10" s="650">
        <v>0</v>
      </c>
      <c r="C10" s="644">
        <v>0</v>
      </c>
      <c r="D10" s="650">
        <v>0</v>
      </c>
      <c r="E10" s="644">
        <v>0</v>
      </c>
      <c r="F10" s="650">
        <v>0</v>
      </c>
      <c r="G10" s="644">
        <v>0</v>
      </c>
      <c r="H10" s="650">
        <v>0</v>
      </c>
      <c r="I10" s="644">
        <v>0</v>
      </c>
      <c r="J10" s="650">
        <v>0</v>
      </c>
      <c r="K10" s="644">
        <v>0</v>
      </c>
      <c r="L10" s="648">
        <v>0</v>
      </c>
      <c r="M10" s="644">
        <v>0</v>
      </c>
    </row>
    <row r="11" spans="1:13" ht="12.95" x14ac:dyDescent="0.3">
      <c r="A11" s="634" t="s">
        <v>859</v>
      </c>
      <c r="B11" s="650">
        <v>0</v>
      </c>
      <c r="C11" s="644">
        <v>0</v>
      </c>
      <c r="D11" s="650">
        <v>0</v>
      </c>
      <c r="E11" s="644">
        <v>0</v>
      </c>
      <c r="F11" s="650">
        <v>0</v>
      </c>
      <c r="G11" s="644">
        <v>0</v>
      </c>
      <c r="H11" s="650">
        <v>0</v>
      </c>
      <c r="I11" s="644">
        <v>0</v>
      </c>
      <c r="J11" s="650">
        <v>0</v>
      </c>
      <c r="K11" s="644">
        <v>0</v>
      </c>
      <c r="L11" s="648">
        <v>0</v>
      </c>
      <c r="M11" s="644">
        <v>0</v>
      </c>
    </row>
    <row r="12" spans="1:13" ht="12.95" x14ac:dyDescent="0.3">
      <c r="A12" s="634" t="s">
        <v>845</v>
      </c>
      <c r="B12" s="650">
        <v>0</v>
      </c>
      <c r="C12" s="644">
        <v>0</v>
      </c>
      <c r="D12" s="650">
        <v>0</v>
      </c>
      <c r="E12" s="644">
        <v>0</v>
      </c>
      <c r="F12" s="650">
        <v>0</v>
      </c>
      <c r="G12" s="644">
        <v>0</v>
      </c>
      <c r="H12" s="650">
        <v>0</v>
      </c>
      <c r="I12" s="644">
        <v>0</v>
      </c>
      <c r="J12" s="650">
        <v>0</v>
      </c>
      <c r="K12" s="644">
        <v>0</v>
      </c>
      <c r="L12" s="648">
        <v>0</v>
      </c>
      <c r="M12" s="644">
        <v>0</v>
      </c>
    </row>
    <row r="13" spans="1:13" ht="12.95" x14ac:dyDescent="0.3">
      <c r="A13" s="776" t="s">
        <v>815</v>
      </c>
      <c r="B13" s="651">
        <v>14</v>
      </c>
      <c r="C13" s="646">
        <v>1</v>
      </c>
      <c r="D13" s="651">
        <v>14</v>
      </c>
      <c r="E13" s="646">
        <v>1</v>
      </c>
      <c r="F13" s="651">
        <v>14</v>
      </c>
      <c r="G13" s="646">
        <v>1</v>
      </c>
      <c r="H13" s="651">
        <v>14</v>
      </c>
      <c r="I13" s="646">
        <v>1</v>
      </c>
      <c r="J13" s="651">
        <v>14</v>
      </c>
      <c r="K13" s="646">
        <v>1</v>
      </c>
      <c r="L13" s="649">
        <v>13</v>
      </c>
      <c r="M13" s="646">
        <v>1</v>
      </c>
    </row>
    <row r="14" spans="1:13" ht="12.95" x14ac:dyDescent="0.3">
      <c r="A14" s="2" t="s">
        <v>5</v>
      </c>
    </row>
  </sheetData>
  <mergeCells count="6">
    <mergeCell ref="L4:M4"/>
    <mergeCell ref="B4:C4"/>
    <mergeCell ref="D4:E4"/>
    <mergeCell ref="F4:G4"/>
    <mergeCell ref="H4:I4"/>
    <mergeCell ref="J4:K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F1" sqref="F1"/>
    </sheetView>
  </sheetViews>
  <sheetFormatPr baseColWidth="10" defaultColWidth="11.42578125" defaultRowHeight="12.75" x14ac:dyDescent="0.2"/>
  <cols>
    <col min="1" max="1" width="15.85546875" style="2" customWidth="1"/>
    <col min="2" max="5" width="5.85546875" style="2" bestFit="1" customWidth="1"/>
    <col min="6" max="16384" width="11.42578125" style="2"/>
  </cols>
  <sheetData>
    <row r="1" spans="1:5" ht="12.95" x14ac:dyDescent="0.3">
      <c r="A1" s="1" t="s">
        <v>866</v>
      </c>
    </row>
    <row r="2" spans="1:5" x14ac:dyDescent="0.2">
      <c r="A2" s="1" t="s">
        <v>867</v>
      </c>
    </row>
    <row r="4" spans="1:5" ht="28.5" customHeight="1" x14ac:dyDescent="0.2">
      <c r="A4" s="858" t="s">
        <v>868</v>
      </c>
      <c r="B4" s="858" t="s">
        <v>869</v>
      </c>
      <c r="C4" s="952"/>
      <c r="D4" s="852" t="s">
        <v>870</v>
      </c>
      <c r="E4" s="952"/>
    </row>
    <row r="5" spans="1:5" x14ac:dyDescent="0.2">
      <c r="A5" s="939"/>
      <c r="B5" s="798">
        <v>2019</v>
      </c>
      <c r="C5" s="799">
        <v>2018</v>
      </c>
      <c r="D5" s="664">
        <v>2019</v>
      </c>
      <c r="E5" s="799">
        <v>2018</v>
      </c>
    </row>
    <row r="6" spans="1:5" x14ac:dyDescent="0.2">
      <c r="A6" s="961" t="s">
        <v>871</v>
      </c>
      <c r="B6" s="813">
        <v>7</v>
      </c>
      <c r="C6" s="814">
        <v>4</v>
      </c>
      <c r="D6" s="647">
        <v>695</v>
      </c>
      <c r="E6" s="814">
        <v>303</v>
      </c>
    </row>
    <row r="7" spans="1:5" x14ac:dyDescent="0.2">
      <c r="A7" s="962"/>
      <c r="B7" s="815" t="s">
        <v>872</v>
      </c>
      <c r="C7" s="816" t="s">
        <v>872</v>
      </c>
      <c r="D7" s="817" t="s">
        <v>872</v>
      </c>
      <c r="E7" s="816" t="s">
        <v>872</v>
      </c>
    </row>
    <row r="8" spans="1:5" x14ac:dyDescent="0.2">
      <c r="A8" s="961" t="s">
        <v>873</v>
      </c>
      <c r="B8" s="800">
        <v>0</v>
      </c>
      <c r="C8" s="801">
        <v>0</v>
      </c>
      <c r="D8" s="781">
        <v>0</v>
      </c>
      <c r="E8" s="801">
        <v>0</v>
      </c>
    </row>
    <row r="9" spans="1:5" x14ac:dyDescent="0.2">
      <c r="A9" s="962"/>
      <c r="B9" s="815" t="s">
        <v>874</v>
      </c>
      <c r="C9" s="816" t="s">
        <v>874</v>
      </c>
      <c r="D9" s="817" t="s">
        <v>874</v>
      </c>
      <c r="E9" s="816" t="s">
        <v>874</v>
      </c>
    </row>
    <row r="10" spans="1:5" x14ac:dyDescent="0.2">
      <c r="A10" s="961" t="s">
        <v>875</v>
      </c>
      <c r="B10" s="800">
        <v>0</v>
      </c>
      <c r="C10" s="801">
        <v>0</v>
      </c>
      <c r="D10" s="781">
        <v>0</v>
      </c>
      <c r="E10" s="801">
        <v>0</v>
      </c>
    </row>
    <row r="11" spans="1:5" x14ac:dyDescent="0.2">
      <c r="A11" s="962"/>
      <c r="B11" s="818" t="s">
        <v>874</v>
      </c>
      <c r="C11" s="816" t="s">
        <v>874</v>
      </c>
      <c r="D11" s="817" t="s">
        <v>874</v>
      </c>
      <c r="E11" s="816" t="s">
        <v>874</v>
      </c>
    </row>
    <row r="12" spans="1:5" ht="12.95" x14ac:dyDescent="0.3">
      <c r="A12" s="798" t="s">
        <v>815</v>
      </c>
      <c r="B12" s="798">
        <v>7</v>
      </c>
      <c r="C12" s="799">
        <v>4</v>
      </c>
      <c r="D12" s="664">
        <v>303</v>
      </c>
      <c r="E12" s="799">
        <v>303</v>
      </c>
    </row>
    <row r="13" spans="1:5" ht="12.95" x14ac:dyDescent="0.3">
      <c r="A13" s="2" t="s">
        <v>5</v>
      </c>
    </row>
  </sheetData>
  <mergeCells count="6">
    <mergeCell ref="A10:A11"/>
    <mergeCell ref="A4:A5"/>
    <mergeCell ref="B4:C4"/>
    <mergeCell ref="D4:E4"/>
    <mergeCell ref="A6:A7"/>
    <mergeCell ref="A8:A9"/>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F1" sqref="F1"/>
    </sheetView>
  </sheetViews>
  <sheetFormatPr baseColWidth="10" defaultColWidth="11.42578125" defaultRowHeight="12.75" x14ac:dyDescent="0.2"/>
  <cols>
    <col min="1" max="1" width="17.42578125" style="2" customWidth="1"/>
    <col min="2" max="11" width="8.5703125" style="2" customWidth="1"/>
    <col min="12" max="16384" width="11.42578125" style="2"/>
  </cols>
  <sheetData>
    <row r="1" spans="1:11" ht="12.95" x14ac:dyDescent="0.3">
      <c r="A1" s="1" t="s">
        <v>876</v>
      </c>
    </row>
    <row r="2" spans="1:11" x14ac:dyDescent="0.2">
      <c r="A2" s="1" t="s">
        <v>877</v>
      </c>
    </row>
    <row r="4" spans="1:11" x14ac:dyDescent="0.2">
      <c r="A4" s="776" t="s">
        <v>878</v>
      </c>
      <c r="B4" s="117">
        <v>2010</v>
      </c>
      <c r="C4" s="117">
        <v>2011</v>
      </c>
      <c r="D4" s="117">
        <v>2012</v>
      </c>
      <c r="E4" s="117">
        <v>2013</v>
      </c>
      <c r="F4" s="777">
        <v>2014</v>
      </c>
      <c r="G4" s="777">
        <v>2015</v>
      </c>
      <c r="H4" s="777">
        <v>2016</v>
      </c>
      <c r="I4" s="777">
        <v>2017</v>
      </c>
      <c r="J4" s="777">
        <v>2018</v>
      </c>
      <c r="K4" s="778">
        <v>2019</v>
      </c>
    </row>
    <row r="5" spans="1:11" ht="12.95" x14ac:dyDescent="0.3">
      <c r="A5" s="634" t="s">
        <v>879</v>
      </c>
      <c r="B5" s="641">
        <v>0.9</v>
      </c>
      <c r="C5" s="641">
        <v>1</v>
      </c>
      <c r="D5" s="641">
        <v>1</v>
      </c>
      <c r="E5" s="641">
        <v>1</v>
      </c>
      <c r="F5" s="645">
        <v>0.98340000000000005</v>
      </c>
      <c r="G5" s="641">
        <v>1</v>
      </c>
      <c r="H5" s="641">
        <v>1</v>
      </c>
      <c r="I5" s="641">
        <v>1</v>
      </c>
      <c r="J5" s="641">
        <v>1</v>
      </c>
      <c r="K5" s="642">
        <v>0.97499999999999998</v>
      </c>
    </row>
    <row r="6" spans="1:11" x14ac:dyDescent="0.2">
      <c r="A6" s="819" t="s">
        <v>880</v>
      </c>
      <c r="B6" s="820">
        <v>0.107</v>
      </c>
      <c r="C6" s="820">
        <v>0.107</v>
      </c>
      <c r="D6" s="820">
        <v>0.107</v>
      </c>
      <c r="E6" s="820">
        <v>0.107</v>
      </c>
      <c r="F6" s="803">
        <v>0.107</v>
      </c>
      <c r="G6" s="803">
        <v>0.107</v>
      </c>
      <c r="H6" s="803">
        <v>0.107</v>
      </c>
      <c r="I6" s="803">
        <v>0.107</v>
      </c>
      <c r="J6" s="803">
        <v>0.107</v>
      </c>
      <c r="K6" s="805">
        <v>0.107</v>
      </c>
    </row>
    <row r="7" spans="1:11" ht="12.95" x14ac:dyDescent="0.3">
      <c r="A7" s="2" t="s">
        <v>5</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2" workbookViewId="0">
      <selection activeCell="C23" sqref="C23"/>
    </sheetView>
  </sheetViews>
  <sheetFormatPr baseColWidth="10" defaultColWidth="11.42578125" defaultRowHeight="12.75" x14ac:dyDescent="0.2"/>
  <cols>
    <col min="1" max="1" width="34.140625" style="2" bestFit="1" customWidth="1"/>
    <col min="2" max="2" width="5.7109375" style="2" bestFit="1" customWidth="1"/>
    <col min="3" max="3" width="37.140625" style="2" bestFit="1" customWidth="1"/>
    <col min="4" max="16384" width="11.42578125" style="2"/>
  </cols>
  <sheetData>
    <row r="1" spans="1:3" ht="12.95" x14ac:dyDescent="0.3">
      <c r="A1" s="34" t="s">
        <v>435</v>
      </c>
    </row>
    <row r="2" spans="1:3" ht="12.95" x14ac:dyDescent="0.3">
      <c r="A2" s="34" t="s">
        <v>436</v>
      </c>
    </row>
    <row r="4" spans="1:3" ht="12.95" x14ac:dyDescent="0.3">
      <c r="A4" s="126" t="s">
        <v>437</v>
      </c>
      <c r="B4" s="55" t="s">
        <v>438</v>
      </c>
      <c r="C4" s="170" t="s">
        <v>439</v>
      </c>
    </row>
    <row r="5" spans="1:3" ht="25.5" x14ac:dyDescent="0.2">
      <c r="A5" s="113" t="s">
        <v>440</v>
      </c>
      <c r="B5" s="412">
        <v>7.889999999999997E-2</v>
      </c>
      <c r="C5" s="410" t="s">
        <v>441</v>
      </c>
    </row>
    <row r="6" spans="1:3" ht="25.5" x14ac:dyDescent="0.2">
      <c r="A6" s="112" t="s">
        <v>442</v>
      </c>
      <c r="B6" s="413">
        <v>2.92E-2</v>
      </c>
      <c r="C6" s="411" t="s">
        <v>441</v>
      </c>
    </row>
    <row r="7" spans="1:3" x14ac:dyDescent="0.2">
      <c r="A7" s="113" t="s">
        <v>443</v>
      </c>
      <c r="B7" s="963">
        <v>286</v>
      </c>
      <c r="C7" s="964" t="s">
        <v>444</v>
      </c>
    </row>
    <row r="8" spans="1:3" x14ac:dyDescent="0.2">
      <c r="A8" s="113" t="s">
        <v>445</v>
      </c>
      <c r="B8" s="963"/>
      <c r="C8" s="964"/>
    </row>
    <row r="9" spans="1:3" x14ac:dyDescent="0.2">
      <c r="A9" s="114" t="s">
        <v>446</v>
      </c>
      <c r="B9" s="849">
        <v>298</v>
      </c>
      <c r="C9" s="965" t="s">
        <v>447</v>
      </c>
    </row>
    <row r="10" spans="1:3" x14ac:dyDescent="0.2">
      <c r="A10" s="115" t="s">
        <v>445</v>
      </c>
      <c r="B10" s="851"/>
      <c r="C10" s="966"/>
    </row>
    <row r="11" spans="1:3" ht="12.95" x14ac:dyDescent="0.3">
      <c r="A11" s="4" t="s">
        <v>448</v>
      </c>
    </row>
  </sheetData>
  <mergeCells count="4">
    <mergeCell ref="B7:B8"/>
    <mergeCell ref="C7:C8"/>
    <mergeCell ref="B9:B10"/>
    <mergeCell ref="C9:C1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1" sqref="B11"/>
    </sheetView>
  </sheetViews>
  <sheetFormatPr baseColWidth="10" defaultColWidth="11.42578125" defaultRowHeight="12.75" x14ac:dyDescent="0.2"/>
  <cols>
    <col min="1" max="1" width="60" style="2" customWidth="1"/>
    <col min="2" max="2" width="19.7109375" style="2" bestFit="1" customWidth="1"/>
    <col min="3" max="3" width="11.85546875" style="2" customWidth="1"/>
    <col min="4" max="16384" width="11.42578125" style="2"/>
  </cols>
  <sheetData>
    <row r="1" spans="1:3" ht="12.95" x14ac:dyDescent="0.3">
      <c r="A1" s="34" t="s">
        <v>487</v>
      </c>
    </row>
    <row r="2" spans="1:3" x14ac:dyDescent="0.2">
      <c r="A2" s="34" t="s">
        <v>488</v>
      </c>
    </row>
    <row r="4" spans="1:3" x14ac:dyDescent="0.2">
      <c r="A4" s="3" t="s">
        <v>437</v>
      </c>
      <c r="B4" s="3" t="s">
        <v>489</v>
      </c>
      <c r="C4" s="3" t="s">
        <v>438</v>
      </c>
    </row>
    <row r="5" spans="1:3" x14ac:dyDescent="0.2">
      <c r="A5" s="414" t="s">
        <v>490</v>
      </c>
      <c r="B5" s="414" t="s">
        <v>491</v>
      </c>
      <c r="C5" s="415">
        <v>-1.9519820502890469E-2</v>
      </c>
    </row>
    <row r="6" spans="1:3" x14ac:dyDescent="0.2">
      <c r="A6" s="414" t="s">
        <v>492</v>
      </c>
      <c r="B6" s="414" t="s">
        <v>491</v>
      </c>
      <c r="C6" s="415">
        <v>3.3232959218535099E-2</v>
      </c>
    </row>
    <row r="7" spans="1:3" x14ac:dyDescent="0.2">
      <c r="A7" s="967" t="s">
        <v>493</v>
      </c>
      <c r="B7" s="414" t="s">
        <v>491</v>
      </c>
      <c r="C7" s="416">
        <v>809.55057999999997</v>
      </c>
    </row>
    <row r="8" spans="1:3" x14ac:dyDescent="0.2">
      <c r="A8" s="967"/>
      <c r="B8" s="414" t="s">
        <v>494</v>
      </c>
      <c r="C8" s="416">
        <v>725.8178729838711</v>
      </c>
    </row>
    <row r="9" spans="1:3" x14ac:dyDescent="0.2">
      <c r="A9" s="967" t="s">
        <v>495</v>
      </c>
      <c r="B9" s="414" t="s">
        <v>491</v>
      </c>
      <c r="C9" s="416">
        <v>235.89259000000001</v>
      </c>
    </row>
    <row r="10" spans="1:3" x14ac:dyDescent="0.2">
      <c r="A10" s="967"/>
      <c r="B10" s="414" t="s">
        <v>496</v>
      </c>
      <c r="C10" s="416">
        <v>272.14339787781</v>
      </c>
    </row>
    <row r="11" spans="1:3" ht="25.5" x14ac:dyDescent="0.2">
      <c r="A11" s="414" t="s">
        <v>497</v>
      </c>
      <c r="B11" s="414" t="s">
        <v>491</v>
      </c>
      <c r="C11" s="417">
        <v>58.818700000000007</v>
      </c>
    </row>
    <row r="12" spans="1:3" ht="12.95" x14ac:dyDescent="0.3">
      <c r="A12" s="414" t="s">
        <v>498</v>
      </c>
      <c r="B12" s="414" t="s">
        <v>499</v>
      </c>
      <c r="C12" s="418">
        <v>1616.5170000000001</v>
      </c>
    </row>
    <row r="13" spans="1:3" x14ac:dyDescent="0.2">
      <c r="A13" s="967" t="s">
        <v>500</v>
      </c>
      <c r="B13" s="414" t="s">
        <v>499</v>
      </c>
      <c r="C13" s="418">
        <v>3099</v>
      </c>
    </row>
    <row r="14" spans="1:3" x14ac:dyDescent="0.2">
      <c r="A14" s="967"/>
      <c r="B14" s="414" t="s">
        <v>501</v>
      </c>
      <c r="C14" s="418">
        <v>3006.7999861240401</v>
      </c>
    </row>
    <row r="15" spans="1:3" x14ac:dyDescent="0.2">
      <c r="A15" s="414" t="s">
        <v>502</v>
      </c>
      <c r="B15" s="414" t="s">
        <v>496</v>
      </c>
      <c r="C15" s="419">
        <v>0.05</v>
      </c>
    </row>
    <row r="16" spans="1:3" x14ac:dyDescent="0.2">
      <c r="A16" s="414" t="s">
        <v>503</v>
      </c>
      <c r="B16" s="414" t="s">
        <v>496</v>
      </c>
      <c r="C16" s="419">
        <v>0.25650000000000001</v>
      </c>
    </row>
    <row r="17" spans="1:3" ht="12.95" x14ac:dyDescent="0.3">
      <c r="A17" s="414" t="s">
        <v>504</v>
      </c>
      <c r="B17" s="414" t="s">
        <v>491</v>
      </c>
      <c r="C17" s="419">
        <v>0.33250000000000002</v>
      </c>
    </row>
    <row r="18" spans="1:3" x14ac:dyDescent="0.2">
      <c r="A18" s="414" t="s">
        <v>505</v>
      </c>
      <c r="B18" s="414" t="s">
        <v>491</v>
      </c>
      <c r="C18" s="419">
        <v>0.54700000000000004</v>
      </c>
    </row>
    <row r="19" spans="1:3" x14ac:dyDescent="0.2">
      <c r="A19" s="967" t="s">
        <v>506</v>
      </c>
      <c r="B19" s="414" t="s">
        <v>501</v>
      </c>
      <c r="C19" s="418">
        <v>16383.251935428993</v>
      </c>
    </row>
    <row r="20" spans="1:3" x14ac:dyDescent="0.2">
      <c r="A20" s="967"/>
      <c r="B20" s="414" t="s">
        <v>499</v>
      </c>
      <c r="C20" s="418">
        <v>14906.933757521601</v>
      </c>
    </row>
    <row r="21" spans="1:3" ht="12.95" x14ac:dyDescent="0.3">
      <c r="A21" s="4" t="s">
        <v>448</v>
      </c>
    </row>
  </sheetData>
  <mergeCells count="4">
    <mergeCell ref="A7:A8"/>
    <mergeCell ref="A9:A10"/>
    <mergeCell ref="A13:A14"/>
    <mergeCell ref="A19:A20"/>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A16" sqref="A16"/>
    </sheetView>
  </sheetViews>
  <sheetFormatPr baseColWidth="10" defaultColWidth="11.42578125" defaultRowHeight="12.75" x14ac:dyDescent="0.2"/>
  <cols>
    <col min="1" max="1" width="62.42578125" style="2" bestFit="1" customWidth="1"/>
    <col min="2" max="2" width="10.42578125" style="2" bestFit="1" customWidth="1"/>
    <col min="3" max="3" width="14.85546875" style="2" customWidth="1"/>
    <col min="4" max="4" width="10.85546875" style="2" bestFit="1" customWidth="1"/>
    <col min="5" max="16384" width="11.42578125" style="2"/>
  </cols>
  <sheetData>
    <row r="1" spans="1:4" ht="12.95" x14ac:dyDescent="0.3">
      <c r="A1" s="34" t="s">
        <v>449</v>
      </c>
    </row>
    <row r="2" spans="1:4" x14ac:dyDescent="0.2">
      <c r="A2" s="34" t="s">
        <v>450</v>
      </c>
    </row>
    <row r="3" spans="1:4" ht="12.95" x14ac:dyDescent="0.3">
      <c r="A3" s="35" t="s">
        <v>451</v>
      </c>
    </row>
    <row r="5" spans="1:4" ht="38.25" x14ac:dyDescent="0.2">
      <c r="A5" s="3" t="s">
        <v>452</v>
      </c>
      <c r="B5" s="3" t="s">
        <v>453</v>
      </c>
      <c r="C5" s="3" t="s">
        <v>454</v>
      </c>
      <c r="D5" s="3" t="s">
        <v>455</v>
      </c>
    </row>
    <row r="6" spans="1:4" ht="12.95" x14ac:dyDescent="0.3">
      <c r="A6" s="420" t="s">
        <v>456</v>
      </c>
      <c r="B6" s="421">
        <v>29869885.511000004</v>
      </c>
      <c r="C6" s="421">
        <v>-6555052.6316840574</v>
      </c>
      <c r="D6" s="421">
        <v>36424938.142684057</v>
      </c>
    </row>
    <row r="7" spans="1:4" x14ac:dyDescent="0.2">
      <c r="A7" s="422" t="s">
        <v>457</v>
      </c>
      <c r="B7" s="423">
        <v>8989248.8289999999</v>
      </c>
      <c r="C7" s="423">
        <v>-431773.63977926224</v>
      </c>
      <c r="D7" s="423">
        <v>9421022.4687792622</v>
      </c>
    </row>
    <row r="8" spans="1:4" x14ac:dyDescent="0.2">
      <c r="A8" s="422" t="s">
        <v>1135</v>
      </c>
      <c r="B8" s="423">
        <v>-10695948.389999999</v>
      </c>
      <c r="C8" s="423">
        <v>653830.32746827602</v>
      </c>
      <c r="D8" s="423">
        <v>-11349778.717468275</v>
      </c>
    </row>
    <row r="9" spans="1:4" x14ac:dyDescent="0.2">
      <c r="A9" s="422" t="s">
        <v>458</v>
      </c>
      <c r="B9" s="423">
        <v>4982421.9270000001</v>
      </c>
      <c r="C9" s="423">
        <v>-738503.32724675536</v>
      </c>
      <c r="D9" s="423">
        <v>5720925.2542467555</v>
      </c>
    </row>
    <row r="10" spans="1:4" ht="12.95" x14ac:dyDescent="0.3">
      <c r="A10" s="422" t="s">
        <v>459</v>
      </c>
      <c r="B10" s="423">
        <v>7010504.824</v>
      </c>
      <c r="C10" s="423">
        <v>-3743742.2547497815</v>
      </c>
      <c r="D10" s="423">
        <v>10754247.078749781</v>
      </c>
    </row>
    <row r="11" spans="1:4" ht="12.95" x14ac:dyDescent="0.3">
      <c r="A11" s="422" t="s">
        <v>460</v>
      </c>
      <c r="B11" s="423">
        <v>19006875.378000002</v>
      </c>
      <c r="C11" s="423">
        <v>-2249355.5631738342</v>
      </c>
      <c r="D11" s="423">
        <v>21256230.941173837</v>
      </c>
    </row>
    <row r="12" spans="1:4" ht="12.95" x14ac:dyDescent="0.3">
      <c r="A12" s="422" t="s">
        <v>461</v>
      </c>
      <c r="B12" s="423">
        <v>576782.94299999997</v>
      </c>
      <c r="C12" s="423">
        <v>-45508.174202700029</v>
      </c>
      <c r="D12" s="423">
        <v>622291.1172027</v>
      </c>
    </row>
    <row r="13" spans="1:4" ht="12.95" x14ac:dyDescent="0.3">
      <c r="A13" s="420" t="s">
        <v>462</v>
      </c>
      <c r="B13" s="421">
        <v>2321551.3769406499</v>
      </c>
      <c r="C13" s="421">
        <v>-215716.34833288938</v>
      </c>
      <c r="D13" s="421">
        <v>2537267.7252735393</v>
      </c>
    </row>
    <row r="14" spans="1:4" ht="12.95" x14ac:dyDescent="0.3">
      <c r="A14" s="420" t="s">
        <v>463</v>
      </c>
      <c r="B14" s="421">
        <v>788388.48</v>
      </c>
      <c r="C14" s="421">
        <v>-1697072.2870465838</v>
      </c>
      <c r="D14" s="421">
        <v>2485460.7670465838</v>
      </c>
    </row>
    <row r="15" spans="1:4" ht="12.95" x14ac:dyDescent="0.3">
      <c r="A15" s="420" t="s">
        <v>464</v>
      </c>
      <c r="B15" s="421">
        <v>1317626.5129999998</v>
      </c>
      <c r="C15" s="421">
        <v>-577990.74834451382</v>
      </c>
      <c r="D15" s="421">
        <v>1895617.2613445136</v>
      </c>
    </row>
    <row r="16" spans="1:4" x14ac:dyDescent="0.2">
      <c r="A16" s="424" t="s">
        <v>465</v>
      </c>
      <c r="B16" s="423">
        <v>288315.71100000001</v>
      </c>
      <c r="C16" s="423">
        <v>-78199.394570270946</v>
      </c>
      <c r="D16" s="423">
        <v>366515.10557027097</v>
      </c>
    </row>
    <row r="17" spans="1:4" x14ac:dyDescent="0.2">
      <c r="A17" s="425" t="s">
        <v>1136</v>
      </c>
      <c r="B17" s="423">
        <v>307204.06599999999</v>
      </c>
      <c r="C17" s="134">
        <v>-62202.436679890423</v>
      </c>
      <c r="D17" s="423">
        <v>369406.50267989043</v>
      </c>
    </row>
    <row r="18" spans="1:4" ht="12.95" x14ac:dyDescent="0.3">
      <c r="A18" s="425" t="s">
        <v>466</v>
      </c>
      <c r="B18" s="423">
        <v>151539.701</v>
      </c>
      <c r="C18" s="423">
        <v>-32189.488992784416</v>
      </c>
      <c r="D18" s="423">
        <v>183729.18999278441</v>
      </c>
    </row>
    <row r="19" spans="1:4" x14ac:dyDescent="0.2">
      <c r="A19" s="425" t="s">
        <v>467</v>
      </c>
      <c r="B19" s="423">
        <v>-170428.05600000001</v>
      </c>
      <c r="C19" s="423">
        <v>16192.531102403893</v>
      </c>
      <c r="D19" s="423">
        <v>-186620.58710240389</v>
      </c>
    </row>
    <row r="20" spans="1:4" x14ac:dyDescent="0.2">
      <c r="A20" s="424" t="s">
        <v>468</v>
      </c>
      <c r="B20" s="423">
        <v>760806.15799999982</v>
      </c>
      <c r="C20" s="423">
        <v>-384360.61117138341</v>
      </c>
      <c r="D20" s="423">
        <v>1145166.7691713832</v>
      </c>
    </row>
    <row r="21" spans="1:4" x14ac:dyDescent="0.2">
      <c r="A21" s="425" t="s">
        <v>1137</v>
      </c>
      <c r="B21" s="423">
        <v>1050958.3969999999</v>
      </c>
      <c r="C21" s="134">
        <v>-319098.50016783772</v>
      </c>
      <c r="D21" s="423">
        <v>1370056.8971678377</v>
      </c>
    </row>
    <row r="22" spans="1:4" ht="12.95" x14ac:dyDescent="0.3">
      <c r="A22" s="425" t="s">
        <v>469</v>
      </c>
      <c r="B22" s="423">
        <v>771297.51500000001</v>
      </c>
      <c r="C22" s="423">
        <v>-166111.45798714308</v>
      </c>
      <c r="D22" s="423">
        <v>937408.97298714309</v>
      </c>
    </row>
    <row r="23" spans="1:4" x14ac:dyDescent="0.2">
      <c r="A23" s="425" t="s">
        <v>1138</v>
      </c>
      <c r="B23" s="134">
        <v>-1061449.7540000002</v>
      </c>
      <c r="C23" s="134">
        <v>100849.34698359737</v>
      </c>
      <c r="D23" s="134">
        <v>-1162299.1009835976</v>
      </c>
    </row>
    <row r="24" spans="1:4" ht="12.95" x14ac:dyDescent="0.3">
      <c r="A24" s="424" t="s">
        <v>470</v>
      </c>
      <c r="B24" s="423">
        <v>268504.64399999997</v>
      </c>
      <c r="C24" s="423">
        <v>-115430.74260285949</v>
      </c>
      <c r="D24" s="423">
        <v>383935.38660285948</v>
      </c>
    </row>
    <row r="25" spans="1:4" x14ac:dyDescent="0.2">
      <c r="A25" s="420" t="s">
        <v>471</v>
      </c>
      <c r="B25" s="421">
        <v>4206633.4501870777</v>
      </c>
      <c r="C25" s="426">
        <v>0</v>
      </c>
      <c r="D25" s="421">
        <v>4206633.4501870777</v>
      </c>
    </row>
    <row r="26" spans="1:4" ht="12.95" x14ac:dyDescent="0.3">
      <c r="A26" s="420" t="s">
        <v>472</v>
      </c>
      <c r="B26" s="427">
        <v>38504085.331127733</v>
      </c>
      <c r="C26" s="427">
        <v>-9045832.0154080447</v>
      </c>
      <c r="D26" s="427">
        <v>47549917.346535772</v>
      </c>
    </row>
    <row r="27" spans="1:4" ht="12.95" customHeight="1" x14ac:dyDescent="0.2">
      <c r="A27" s="960" t="s">
        <v>473</v>
      </c>
      <c r="B27" s="960"/>
      <c r="C27" s="960"/>
      <c r="D27" s="960"/>
    </row>
    <row r="28" spans="1:4" x14ac:dyDescent="0.2">
      <c r="A28" s="960"/>
      <c r="B28" s="960"/>
      <c r="C28" s="960"/>
      <c r="D28" s="960"/>
    </row>
    <row r="29" spans="1:4" x14ac:dyDescent="0.2">
      <c r="A29" s="960"/>
      <c r="B29" s="960"/>
      <c r="C29" s="960"/>
      <c r="D29" s="960"/>
    </row>
    <row r="30" spans="1:4" x14ac:dyDescent="0.2">
      <c r="A30" s="960"/>
      <c r="B30" s="960"/>
      <c r="C30" s="960"/>
      <c r="D30" s="960"/>
    </row>
    <row r="31" spans="1:4" x14ac:dyDescent="0.2">
      <c r="A31" s="960"/>
      <c r="B31" s="960"/>
      <c r="C31" s="960"/>
      <c r="D31" s="960"/>
    </row>
    <row r="32" spans="1:4" x14ac:dyDescent="0.2">
      <c r="A32" s="960"/>
      <c r="B32" s="960"/>
      <c r="C32" s="960"/>
      <c r="D32" s="960"/>
    </row>
    <row r="33" spans="1:1" ht="12.95" x14ac:dyDescent="0.3">
      <c r="A33" s="2" t="s">
        <v>5</v>
      </c>
    </row>
  </sheetData>
  <mergeCells count="1">
    <mergeCell ref="A27:D32"/>
  </mergeCells>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5" sqref="A5"/>
    </sheetView>
  </sheetViews>
  <sheetFormatPr baseColWidth="10" defaultColWidth="11.42578125" defaultRowHeight="12.75" x14ac:dyDescent="0.2"/>
  <cols>
    <col min="1" max="1" width="50.85546875" style="2" bestFit="1" customWidth="1"/>
    <col min="2" max="2" width="11" style="2" customWidth="1"/>
    <col min="3" max="3" width="12" style="2" bestFit="1" customWidth="1"/>
    <col min="4" max="16384" width="11.42578125" style="2"/>
  </cols>
  <sheetData>
    <row r="1" spans="1:3" ht="12.95" x14ac:dyDescent="0.3">
      <c r="A1" s="34" t="s">
        <v>474</v>
      </c>
    </row>
    <row r="2" spans="1:3" x14ac:dyDescent="0.2">
      <c r="A2" s="34" t="s">
        <v>475</v>
      </c>
    </row>
    <row r="4" spans="1:3" ht="39" x14ac:dyDescent="0.3">
      <c r="A4" s="414"/>
      <c r="B4" s="3" t="s">
        <v>476</v>
      </c>
      <c r="C4" s="3" t="s">
        <v>477</v>
      </c>
    </row>
    <row r="5" spans="1:3" ht="12.95" x14ac:dyDescent="0.3">
      <c r="A5" s="428" t="s">
        <v>1134</v>
      </c>
      <c r="B5" s="421">
        <v>-16076368.362531327</v>
      </c>
      <c r="C5" s="429">
        <v>-7.9578167719119612</v>
      </c>
    </row>
    <row r="6" spans="1:3" x14ac:dyDescent="0.2">
      <c r="A6" s="428" t="s">
        <v>1133</v>
      </c>
      <c r="B6" s="421">
        <v>-9045832.0154080447</v>
      </c>
      <c r="C6" s="429">
        <v>-4.4776949684659879</v>
      </c>
    </row>
    <row r="7" spans="1:3" ht="12.95" x14ac:dyDescent="0.3">
      <c r="A7" s="422" t="s">
        <v>478</v>
      </c>
      <c r="B7" s="423">
        <v>-6555052.6316840574</v>
      </c>
      <c r="C7" s="417">
        <v>-3.2447569374410312</v>
      </c>
    </row>
    <row r="8" spans="1:3" ht="12.95" x14ac:dyDescent="0.3">
      <c r="A8" s="422" t="s">
        <v>479</v>
      </c>
      <c r="B8" s="423">
        <v>-215716.34833288938</v>
      </c>
      <c r="C8" s="417">
        <v>-0.10677978608278017</v>
      </c>
    </row>
    <row r="9" spans="1:3" ht="12.95" x14ac:dyDescent="0.3">
      <c r="A9" s="422" t="s">
        <v>480</v>
      </c>
      <c r="B9" s="423">
        <v>-1697072.2870465838</v>
      </c>
      <c r="C9" s="417">
        <v>-0.84005230562406996</v>
      </c>
    </row>
    <row r="10" spans="1:3" ht="12.95" x14ac:dyDescent="0.3">
      <c r="A10" s="422" t="s">
        <v>481</v>
      </c>
      <c r="B10" s="423">
        <v>-577990.74834451382</v>
      </c>
      <c r="C10" s="417">
        <v>-0.28610593931810668</v>
      </c>
    </row>
    <row r="11" spans="1:3" x14ac:dyDescent="0.2">
      <c r="A11" s="428" t="s">
        <v>1132</v>
      </c>
      <c r="B11" s="421">
        <v>-7030536.347123282</v>
      </c>
      <c r="C11" s="429">
        <v>-3.4801218034459733</v>
      </c>
    </row>
    <row r="12" spans="1:3" ht="12.95" x14ac:dyDescent="0.3">
      <c r="A12" s="430" t="s">
        <v>482</v>
      </c>
      <c r="B12" s="134">
        <v>411668.57015756803</v>
      </c>
      <c r="C12" s="125">
        <v>0.2037763118008753</v>
      </c>
    </row>
    <row r="13" spans="1:3" ht="12.95" x14ac:dyDescent="0.3">
      <c r="A13" s="430" t="s">
        <v>483</v>
      </c>
      <c r="B13" s="134">
        <v>1972574.2509999999</v>
      </c>
      <c r="C13" s="125">
        <v>0.97642602511117271</v>
      </c>
    </row>
    <row r="14" spans="1:3" ht="12.95" x14ac:dyDescent="0.3">
      <c r="A14" s="420" t="s">
        <v>484</v>
      </c>
      <c r="B14" s="427">
        <v>-14515462.681688895</v>
      </c>
      <c r="C14" s="431">
        <v>-7.1851670586016647</v>
      </c>
    </row>
    <row r="15" spans="1:3" x14ac:dyDescent="0.2">
      <c r="A15" s="420" t="s">
        <v>485</v>
      </c>
      <c r="B15" s="427">
        <v>-5469630.6662808498</v>
      </c>
      <c r="C15" s="431">
        <v>-2.7074720901356759</v>
      </c>
    </row>
    <row r="16" spans="1:3" ht="12.95" x14ac:dyDescent="0.3">
      <c r="A16" s="4" t="s">
        <v>5</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22" sqref="A22"/>
    </sheetView>
  </sheetViews>
  <sheetFormatPr baseColWidth="10" defaultColWidth="11.42578125" defaultRowHeight="12.75" x14ac:dyDescent="0.2"/>
  <cols>
    <col min="1" max="1" width="35.28515625" style="2" customWidth="1"/>
    <col min="2" max="2" width="17.5703125" style="2" customWidth="1"/>
    <col min="3" max="3" width="19.28515625" style="2" customWidth="1"/>
    <col min="4" max="4" width="17" style="2" customWidth="1"/>
    <col min="5" max="16384" width="11.42578125" style="2"/>
  </cols>
  <sheetData>
    <row r="1" spans="1:4" x14ac:dyDescent="0.3">
      <c r="A1" s="1" t="s">
        <v>170</v>
      </c>
    </row>
    <row r="2" spans="1:4" x14ac:dyDescent="0.3">
      <c r="A2" s="1" t="s">
        <v>0</v>
      </c>
    </row>
    <row r="4" spans="1:4" s="4" customFormat="1" x14ac:dyDescent="0.35">
      <c r="A4" s="3"/>
      <c r="B4" s="3" t="s">
        <v>148</v>
      </c>
      <c r="C4" s="3" t="s">
        <v>149</v>
      </c>
      <c r="D4" s="3" t="s">
        <v>150</v>
      </c>
    </row>
    <row r="5" spans="1:4" x14ac:dyDescent="0.3">
      <c r="A5" s="5" t="s">
        <v>1</v>
      </c>
      <c r="B5" s="6"/>
      <c r="C5" s="6"/>
      <c r="D5" s="6"/>
    </row>
    <row r="6" spans="1:4" x14ac:dyDescent="0.3">
      <c r="A6" s="7" t="s">
        <v>2</v>
      </c>
      <c r="B6" s="8">
        <v>661230.56799999997</v>
      </c>
      <c r="C6" s="9">
        <v>632600</v>
      </c>
      <c r="D6" s="8">
        <v>71430</v>
      </c>
    </row>
    <row r="7" spans="1:4" x14ac:dyDescent="0.3">
      <c r="A7" s="7" t="s">
        <v>151</v>
      </c>
      <c r="B7" s="10">
        <v>418564.26901956636</v>
      </c>
      <c r="C7" s="11">
        <v>411190</v>
      </c>
      <c r="D7" s="10">
        <v>50354.382629999993</v>
      </c>
    </row>
    <row r="8" spans="1:4" x14ac:dyDescent="0.3">
      <c r="A8" s="12" t="s">
        <v>3</v>
      </c>
      <c r="B8" s="8"/>
      <c r="C8" s="11"/>
      <c r="D8" s="10"/>
    </row>
    <row r="9" spans="1:4" x14ac:dyDescent="0.3">
      <c r="A9" s="7" t="s">
        <v>2</v>
      </c>
      <c r="B9" s="8">
        <v>1108209</v>
      </c>
      <c r="C9" s="11">
        <v>1242200</v>
      </c>
      <c r="D9" s="10">
        <v>935437.9</v>
      </c>
    </row>
    <row r="10" spans="1:4" x14ac:dyDescent="0.3">
      <c r="A10" s="7" t="s">
        <v>151</v>
      </c>
      <c r="B10" s="8">
        <v>724219.53696809849</v>
      </c>
      <c r="C10" s="11">
        <v>807430</v>
      </c>
      <c r="D10" s="10">
        <v>660520.47708999994</v>
      </c>
    </row>
    <row r="11" spans="1:4" x14ac:dyDescent="0.3">
      <c r="A11" s="12" t="s">
        <v>4</v>
      </c>
      <c r="B11" s="8"/>
      <c r="C11" s="11"/>
      <c r="D11" s="10"/>
    </row>
    <row r="12" spans="1:4" x14ac:dyDescent="0.3">
      <c r="A12" s="7" t="s">
        <v>2</v>
      </c>
      <c r="B12" s="8">
        <f>+B6+B9</f>
        <v>1769439.568</v>
      </c>
      <c r="C12" s="11">
        <f>+C6+C9</f>
        <v>1874800</v>
      </c>
      <c r="D12" s="10">
        <v>1006867.9</v>
      </c>
    </row>
    <row r="13" spans="1:4" x14ac:dyDescent="0.3">
      <c r="A13" s="13" t="s">
        <v>151</v>
      </c>
      <c r="B13" s="14">
        <v>1142783.805987665</v>
      </c>
      <c r="C13" s="15">
        <v>1218620.0000000002</v>
      </c>
      <c r="D13" s="16">
        <v>710874.85972000007</v>
      </c>
    </row>
    <row r="14" spans="1:4" x14ac:dyDescent="0.3">
      <c r="A14" s="17" t="s">
        <v>5</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26" sqref="A26"/>
    </sheetView>
  </sheetViews>
  <sheetFormatPr baseColWidth="10" defaultRowHeight="12.75" x14ac:dyDescent="0.2"/>
  <cols>
    <col min="1" max="1" width="47" style="19" customWidth="1"/>
    <col min="2" max="256" width="10.85546875" style="19"/>
    <col min="257" max="257" width="47" style="19" customWidth="1"/>
    <col min="258" max="512" width="10.85546875" style="19"/>
    <col min="513" max="513" width="47" style="19" customWidth="1"/>
    <col min="514" max="768" width="10.85546875" style="19"/>
    <col min="769" max="769" width="47" style="19" customWidth="1"/>
    <col min="770" max="1024" width="10.85546875" style="19"/>
    <col min="1025" max="1025" width="47" style="19" customWidth="1"/>
    <col min="1026" max="1280" width="10.85546875" style="19"/>
    <col min="1281" max="1281" width="47" style="19" customWidth="1"/>
    <col min="1282" max="1536" width="10.85546875" style="19"/>
    <col min="1537" max="1537" width="47" style="19" customWidth="1"/>
    <col min="1538" max="1792" width="10.85546875" style="19"/>
    <col min="1793" max="1793" width="47" style="19" customWidth="1"/>
    <col min="1794" max="2048" width="10.85546875" style="19"/>
    <col min="2049" max="2049" width="47" style="19" customWidth="1"/>
    <col min="2050" max="2304" width="10.85546875" style="19"/>
    <col min="2305" max="2305" width="47" style="19" customWidth="1"/>
    <col min="2306" max="2560" width="10.85546875" style="19"/>
    <col min="2561" max="2561" width="47" style="19" customWidth="1"/>
    <col min="2562" max="2816" width="10.85546875" style="19"/>
    <col min="2817" max="2817" width="47" style="19" customWidth="1"/>
    <col min="2818" max="3072" width="10.85546875" style="19"/>
    <col min="3073" max="3073" width="47" style="19" customWidth="1"/>
    <col min="3074" max="3328" width="10.85546875" style="19"/>
    <col min="3329" max="3329" width="47" style="19" customWidth="1"/>
    <col min="3330" max="3584" width="10.85546875" style="19"/>
    <col min="3585" max="3585" width="47" style="19" customWidth="1"/>
    <col min="3586" max="3840" width="10.85546875" style="19"/>
    <col min="3841" max="3841" width="47" style="19" customWidth="1"/>
    <col min="3842" max="4096" width="10.85546875" style="19"/>
    <col min="4097" max="4097" width="47" style="19" customWidth="1"/>
    <col min="4098" max="4352" width="10.85546875" style="19"/>
    <col min="4353" max="4353" width="47" style="19" customWidth="1"/>
    <col min="4354" max="4608" width="10.85546875" style="19"/>
    <col min="4609" max="4609" width="47" style="19" customWidth="1"/>
    <col min="4610" max="4864" width="10.85546875" style="19"/>
    <col min="4865" max="4865" width="47" style="19" customWidth="1"/>
    <col min="4866" max="5120" width="10.85546875" style="19"/>
    <col min="5121" max="5121" width="47" style="19" customWidth="1"/>
    <col min="5122" max="5376" width="10.85546875" style="19"/>
    <col min="5377" max="5377" width="47" style="19" customWidth="1"/>
    <col min="5378" max="5632" width="10.85546875" style="19"/>
    <col min="5633" max="5633" width="47" style="19" customWidth="1"/>
    <col min="5634" max="5888" width="10.85546875" style="19"/>
    <col min="5889" max="5889" width="47" style="19" customWidth="1"/>
    <col min="5890" max="6144" width="10.85546875" style="19"/>
    <col min="6145" max="6145" width="47" style="19" customWidth="1"/>
    <col min="6146" max="6400" width="10.85546875" style="19"/>
    <col min="6401" max="6401" width="47" style="19" customWidth="1"/>
    <col min="6402" max="6656" width="10.85546875" style="19"/>
    <col min="6657" max="6657" width="47" style="19" customWidth="1"/>
    <col min="6658" max="6912" width="10.85546875" style="19"/>
    <col min="6913" max="6913" width="47" style="19" customWidth="1"/>
    <col min="6914" max="7168" width="10.85546875" style="19"/>
    <col min="7169" max="7169" width="47" style="19" customWidth="1"/>
    <col min="7170" max="7424" width="10.85546875" style="19"/>
    <col min="7425" max="7425" width="47" style="19" customWidth="1"/>
    <col min="7426" max="7680" width="10.85546875" style="19"/>
    <col min="7681" max="7681" width="47" style="19" customWidth="1"/>
    <col min="7682" max="7936" width="10.85546875" style="19"/>
    <col min="7937" max="7937" width="47" style="19" customWidth="1"/>
    <col min="7938" max="8192" width="10.85546875" style="19"/>
    <col min="8193" max="8193" width="47" style="19" customWidth="1"/>
    <col min="8194" max="8448" width="10.85546875" style="19"/>
    <col min="8449" max="8449" width="47" style="19" customWidth="1"/>
    <col min="8450" max="8704" width="10.85546875" style="19"/>
    <col min="8705" max="8705" width="47" style="19" customWidth="1"/>
    <col min="8706" max="8960" width="10.85546875" style="19"/>
    <col min="8961" max="8961" width="47" style="19" customWidth="1"/>
    <col min="8962" max="9216" width="10.85546875" style="19"/>
    <col min="9217" max="9217" width="47" style="19" customWidth="1"/>
    <col min="9218" max="9472" width="10.85546875" style="19"/>
    <col min="9473" max="9473" width="47" style="19" customWidth="1"/>
    <col min="9474" max="9728" width="10.85546875" style="19"/>
    <col min="9729" max="9729" width="47" style="19" customWidth="1"/>
    <col min="9730" max="9984" width="10.85546875" style="19"/>
    <col min="9985" max="9985" width="47" style="19" customWidth="1"/>
    <col min="9986" max="10240" width="10.85546875" style="19"/>
    <col min="10241" max="10241" width="47" style="19" customWidth="1"/>
    <col min="10242" max="10496" width="10.85546875" style="19"/>
    <col min="10497" max="10497" width="47" style="19" customWidth="1"/>
    <col min="10498" max="10752" width="10.85546875" style="19"/>
    <col min="10753" max="10753" width="47" style="19" customWidth="1"/>
    <col min="10754" max="11008" width="10.85546875" style="19"/>
    <col min="11009" max="11009" width="47" style="19" customWidth="1"/>
    <col min="11010" max="11264" width="10.85546875" style="19"/>
    <col min="11265" max="11265" width="47" style="19" customWidth="1"/>
    <col min="11266" max="11520" width="10.85546875" style="19"/>
    <col min="11521" max="11521" width="47" style="19" customWidth="1"/>
    <col min="11522" max="11776" width="10.85546875" style="19"/>
    <col min="11777" max="11777" width="47" style="19" customWidth="1"/>
    <col min="11778" max="12032" width="10.85546875" style="19"/>
    <col min="12033" max="12033" width="47" style="19" customWidth="1"/>
    <col min="12034" max="12288" width="10.85546875" style="19"/>
    <col min="12289" max="12289" width="47" style="19" customWidth="1"/>
    <col min="12290" max="12544" width="10.85546875" style="19"/>
    <col min="12545" max="12545" width="47" style="19" customWidth="1"/>
    <col min="12546" max="12800" width="10.85546875" style="19"/>
    <col min="12801" max="12801" width="47" style="19" customWidth="1"/>
    <col min="12802" max="13056" width="10.85546875" style="19"/>
    <col min="13057" max="13057" width="47" style="19" customWidth="1"/>
    <col min="13058" max="13312" width="10.85546875" style="19"/>
    <col min="13313" max="13313" width="47" style="19" customWidth="1"/>
    <col min="13314" max="13568" width="10.85546875" style="19"/>
    <col min="13569" max="13569" width="47" style="19" customWidth="1"/>
    <col min="13570" max="13824" width="10.85546875" style="19"/>
    <col min="13825" max="13825" width="47" style="19" customWidth="1"/>
    <col min="13826" max="14080" width="10.85546875" style="19"/>
    <col min="14081" max="14081" width="47" style="19" customWidth="1"/>
    <col min="14082" max="14336" width="10.85546875" style="19"/>
    <col min="14337" max="14337" width="47" style="19" customWidth="1"/>
    <col min="14338" max="14592" width="10.85546875" style="19"/>
    <col min="14593" max="14593" width="47" style="19" customWidth="1"/>
    <col min="14594" max="14848" width="10.85546875" style="19"/>
    <col min="14849" max="14849" width="47" style="19" customWidth="1"/>
    <col min="14850" max="15104" width="10.85546875" style="19"/>
    <col min="15105" max="15105" width="47" style="19" customWidth="1"/>
    <col min="15106" max="15360" width="10.85546875" style="19"/>
    <col min="15361" max="15361" width="47" style="19" customWidth="1"/>
    <col min="15362" max="15616" width="10.85546875" style="19"/>
    <col min="15617" max="15617" width="47" style="19" customWidth="1"/>
    <col min="15618" max="15872" width="10.85546875" style="19"/>
    <col min="15873" max="15873" width="47" style="19" customWidth="1"/>
    <col min="15874" max="16128" width="10.85546875" style="19"/>
    <col min="16129" max="16129" width="47" style="19" customWidth="1"/>
    <col min="16130" max="16384" width="10.85546875" style="19"/>
  </cols>
  <sheetData>
    <row r="1" spans="1:10" ht="12.95" x14ac:dyDescent="0.3">
      <c r="A1" s="1" t="s">
        <v>171</v>
      </c>
      <c r="B1" s="18"/>
      <c r="C1" s="18"/>
      <c r="D1" s="18"/>
      <c r="E1" s="18"/>
    </row>
    <row r="2" spans="1:10" x14ac:dyDescent="0.2">
      <c r="A2" s="20" t="s">
        <v>158</v>
      </c>
      <c r="B2" s="18"/>
      <c r="C2" s="18"/>
      <c r="D2" s="18"/>
      <c r="E2" s="18"/>
    </row>
    <row r="3" spans="1:10" x14ac:dyDescent="0.2">
      <c r="A3" s="17" t="s">
        <v>159</v>
      </c>
      <c r="B3" s="18"/>
      <c r="C3" s="18"/>
      <c r="D3" s="18"/>
      <c r="E3" s="18"/>
    </row>
    <row r="4" spans="1:10" ht="12.95" x14ac:dyDescent="0.3">
      <c r="A4" s="1"/>
    </row>
    <row r="5" spans="1:10" ht="12.95" x14ac:dyDescent="0.3">
      <c r="A5" s="21"/>
      <c r="B5" s="735" t="s">
        <v>6</v>
      </c>
      <c r="C5" s="735" t="s">
        <v>7</v>
      </c>
      <c r="D5" s="735" t="s">
        <v>8</v>
      </c>
      <c r="E5" s="735" t="s">
        <v>9</v>
      </c>
    </row>
    <row r="6" spans="1:10" ht="12.95" x14ac:dyDescent="0.3">
      <c r="A6" s="22"/>
      <c r="B6" s="696" t="s">
        <v>10</v>
      </c>
      <c r="C6" s="696" t="s">
        <v>10</v>
      </c>
      <c r="D6" s="696" t="s">
        <v>10</v>
      </c>
      <c r="E6" s="696" t="s">
        <v>10</v>
      </c>
    </row>
    <row r="7" spans="1:10" ht="12.95" x14ac:dyDescent="0.3">
      <c r="A7" s="5" t="s">
        <v>11</v>
      </c>
      <c r="B7" s="673">
        <v>3.95011361032266</v>
      </c>
      <c r="C7" s="673">
        <v>1.5684272240058021</v>
      </c>
      <c r="D7" s="673">
        <v>8.0455867674140507</v>
      </c>
      <c r="E7" s="673">
        <v>3.3836954790286882</v>
      </c>
      <c r="G7" s="24"/>
      <c r="H7" s="24"/>
      <c r="I7" s="24"/>
      <c r="J7" s="24"/>
    </row>
    <row r="8" spans="1:10" ht="12.95" x14ac:dyDescent="0.3">
      <c r="A8" s="674" t="s">
        <v>12</v>
      </c>
      <c r="B8" s="675">
        <v>4.3515355919553542</v>
      </c>
      <c r="C8" s="675">
        <v>2.9760956731275314</v>
      </c>
      <c r="D8" s="675">
        <v>6.6257910275679848</v>
      </c>
      <c r="E8" s="675">
        <v>3.0222180256495932</v>
      </c>
      <c r="G8" s="24"/>
      <c r="H8" s="24"/>
      <c r="I8" s="24"/>
      <c r="J8" s="24"/>
    </row>
    <row r="9" spans="1:10" ht="12.95" x14ac:dyDescent="0.3">
      <c r="A9" s="25"/>
      <c r="B9" s="90"/>
      <c r="C9" s="90"/>
      <c r="D9" s="90"/>
      <c r="E9" s="90"/>
      <c r="G9" s="24"/>
      <c r="H9" s="24"/>
      <c r="I9" s="24"/>
      <c r="J9" s="24"/>
    </row>
    <row r="10" spans="1:10" ht="12.95" x14ac:dyDescent="0.3">
      <c r="A10" s="26" t="s">
        <v>13</v>
      </c>
      <c r="B10" s="89">
        <v>4.0208005349575444</v>
      </c>
      <c r="C10" s="89">
        <v>4.1634967139977022</v>
      </c>
      <c r="D10" s="89">
        <v>4.1293747773526377</v>
      </c>
      <c r="E10" s="89">
        <v>2.5434845551911138</v>
      </c>
      <c r="G10" s="24"/>
      <c r="H10" s="24"/>
      <c r="I10" s="24"/>
      <c r="J10" s="24"/>
    </row>
    <row r="11" spans="1:10" x14ac:dyDescent="0.2">
      <c r="A11" s="26" t="s">
        <v>14</v>
      </c>
      <c r="B11" s="89">
        <v>7.0864995354067588</v>
      </c>
      <c r="C11" s="89">
        <v>2.0535650858455483</v>
      </c>
      <c r="D11" s="89">
        <v>1.7632536519344626</v>
      </c>
      <c r="E11" s="89">
        <v>1.4392889894955374</v>
      </c>
      <c r="G11" s="24"/>
      <c r="H11" s="24"/>
      <c r="I11" s="24"/>
      <c r="J11" s="24"/>
    </row>
    <row r="12" spans="1:10" ht="12.95" x14ac:dyDescent="0.3">
      <c r="A12" s="26" t="s">
        <v>15</v>
      </c>
      <c r="B12" s="89">
        <v>10.83023946275712</v>
      </c>
      <c r="C12" s="89">
        <v>1.8447867384462313</v>
      </c>
      <c r="D12" s="89">
        <v>11.76532558786748</v>
      </c>
      <c r="E12" s="89">
        <v>-4.6584958422537142</v>
      </c>
      <c r="G12" s="24"/>
      <c r="H12" s="24"/>
      <c r="I12" s="24"/>
      <c r="J12" s="24"/>
    </row>
    <row r="13" spans="1:10" ht="12.95" x14ac:dyDescent="0.3">
      <c r="A13" s="26" t="s">
        <v>16</v>
      </c>
      <c r="B13" s="89">
        <v>3.9227809173619619</v>
      </c>
      <c r="C13" s="89">
        <v>5.0399795549044484</v>
      </c>
      <c r="D13" s="89">
        <v>10.481971865808063</v>
      </c>
      <c r="E13" s="89">
        <v>4.328675996660948</v>
      </c>
      <c r="G13" s="24"/>
      <c r="H13" s="24"/>
      <c r="I13" s="24"/>
      <c r="J13" s="24"/>
    </row>
    <row r="14" spans="1:10" ht="14.45" x14ac:dyDescent="0.3">
      <c r="A14" s="26" t="s">
        <v>17</v>
      </c>
      <c r="B14" s="89">
        <v>2.0075661878363746</v>
      </c>
      <c r="C14" s="89">
        <v>-1.6209292169745737</v>
      </c>
      <c r="D14" s="89">
        <v>2.6865920545092195</v>
      </c>
      <c r="E14" s="89">
        <v>1.3539595770581343</v>
      </c>
      <c r="G14" s="24"/>
      <c r="H14" s="24"/>
      <c r="I14" s="24"/>
      <c r="J14" s="24"/>
    </row>
    <row r="15" spans="1:10" ht="12.95" x14ac:dyDescent="0.3">
      <c r="A15" s="26" t="s">
        <v>18</v>
      </c>
      <c r="B15" s="89">
        <v>14.313196513629464</v>
      </c>
      <c r="C15" s="89">
        <v>-42.468485257958754</v>
      </c>
      <c r="D15" s="89">
        <v>-8.1873462524963401</v>
      </c>
      <c r="E15" s="89">
        <v>15.933312020794446</v>
      </c>
      <c r="G15" s="24"/>
      <c r="H15" s="24"/>
      <c r="I15" s="24"/>
      <c r="J15" s="24"/>
    </row>
    <row r="16" spans="1:10" ht="12.95" x14ac:dyDescent="0.3">
      <c r="A16" s="26"/>
      <c r="B16" s="89"/>
      <c r="C16" s="89"/>
      <c r="D16" s="89"/>
      <c r="E16" s="89"/>
      <c r="G16" s="24"/>
      <c r="H16" s="24"/>
      <c r="I16" s="24"/>
      <c r="J16" s="24"/>
    </row>
    <row r="17" spans="1:10" ht="12.95" x14ac:dyDescent="0.3">
      <c r="A17" s="674" t="s">
        <v>19</v>
      </c>
      <c r="B17" s="676">
        <v>1.2670587100854647</v>
      </c>
      <c r="C17" s="676">
        <v>-6.1903908850900393</v>
      </c>
      <c r="D17" s="676">
        <v>17.835115776397373</v>
      </c>
      <c r="E17" s="676">
        <v>4.8356389458409694</v>
      </c>
      <c r="G17" s="24"/>
      <c r="H17" s="24"/>
      <c r="I17" s="24"/>
      <c r="J17" s="24"/>
    </row>
    <row r="18" spans="1:10" ht="12.95" x14ac:dyDescent="0.3">
      <c r="A18" s="25"/>
      <c r="B18" s="90"/>
      <c r="C18" s="90"/>
      <c r="D18" s="90"/>
      <c r="E18" s="90"/>
      <c r="G18" s="24"/>
      <c r="H18" s="24"/>
      <c r="I18" s="24"/>
      <c r="J18" s="24"/>
    </row>
    <row r="19" spans="1:10" x14ac:dyDescent="0.2">
      <c r="A19" s="26" t="s">
        <v>20</v>
      </c>
      <c r="B19" s="89">
        <v>19.171852637549264</v>
      </c>
      <c r="C19" s="89">
        <v>-2.11029614279866</v>
      </c>
      <c r="D19" s="89">
        <v>23.839188570286666</v>
      </c>
      <c r="E19" s="89">
        <v>-11.225580003878775</v>
      </c>
      <c r="G19" s="24"/>
      <c r="H19" s="24"/>
      <c r="I19" s="24"/>
      <c r="J19" s="24"/>
    </row>
    <row r="20" spans="1:10" ht="12.95" x14ac:dyDescent="0.3">
      <c r="A20" s="27" t="s">
        <v>21</v>
      </c>
      <c r="B20" s="91">
        <v>-11.951214543823127</v>
      </c>
      <c r="C20" s="91">
        <v>-10.601723516788354</v>
      </c>
      <c r="D20" s="91">
        <v>11.950649047199462</v>
      </c>
      <c r="E20" s="91">
        <v>38.156559024790113</v>
      </c>
      <c r="G20" s="24"/>
      <c r="H20" s="24"/>
      <c r="I20" s="24"/>
      <c r="J20" s="24"/>
    </row>
    <row r="21" spans="1:10" x14ac:dyDescent="0.2">
      <c r="A21" s="2" t="s">
        <v>160</v>
      </c>
      <c r="B21" s="28"/>
      <c r="C21" s="28"/>
      <c r="D21" s="28"/>
      <c r="E21" s="28"/>
    </row>
    <row r="22" spans="1:10" ht="12.95" x14ac:dyDescent="0.3">
      <c r="A22" s="19" t="s">
        <v>5</v>
      </c>
      <c r="B22" s="28"/>
      <c r="C22" s="28"/>
      <c r="D22" s="28"/>
      <c r="E22" s="28"/>
    </row>
    <row r="23" spans="1:10" ht="12.95" x14ac:dyDescent="0.3">
      <c r="B23" s="28"/>
      <c r="C23" s="28"/>
      <c r="D23" s="28"/>
      <c r="E23" s="28"/>
    </row>
    <row r="24" spans="1:10" ht="12.95" x14ac:dyDescent="0.3">
      <c r="B24" s="28"/>
      <c r="C24" s="28"/>
      <c r="D24" s="28"/>
      <c r="E24" s="28"/>
    </row>
    <row r="25" spans="1:10" ht="12.95" x14ac:dyDescent="0.3">
      <c r="B25" s="28"/>
      <c r="C25" s="28"/>
      <c r="D25" s="28"/>
      <c r="E25" s="28"/>
    </row>
    <row r="26" spans="1:10" ht="12.95" x14ac:dyDescent="0.3">
      <c r="B26" s="28"/>
      <c r="C26" s="28"/>
      <c r="D26" s="28"/>
      <c r="E26" s="28"/>
    </row>
    <row r="27" spans="1:10" ht="12.95" x14ac:dyDescent="0.3">
      <c r="B27" s="28"/>
      <c r="C27" s="28"/>
      <c r="D27" s="28"/>
      <c r="E27" s="28"/>
    </row>
    <row r="28" spans="1:10" ht="12.95" x14ac:dyDescent="0.3">
      <c r="B28" s="28"/>
      <c r="C28" s="28"/>
      <c r="D28" s="28"/>
      <c r="E28" s="28"/>
    </row>
    <row r="29" spans="1:10" ht="12.95" x14ac:dyDescent="0.3">
      <c r="B29" s="28"/>
      <c r="C29" s="28"/>
      <c r="D29" s="28"/>
      <c r="E29" s="28"/>
    </row>
    <row r="30" spans="1:10" ht="12.95" x14ac:dyDescent="0.3">
      <c r="B30" s="28"/>
      <c r="C30" s="28"/>
      <c r="D30" s="28"/>
      <c r="E30" s="28"/>
    </row>
    <row r="31" spans="1:10" ht="12.95" x14ac:dyDescent="0.3">
      <c r="B31" s="28"/>
      <c r="C31" s="28"/>
      <c r="D31" s="28"/>
      <c r="E31" s="28"/>
    </row>
    <row r="32" spans="1:10" ht="12.95" x14ac:dyDescent="0.3">
      <c r="B32" s="28"/>
      <c r="C32" s="28"/>
      <c r="D32" s="28"/>
      <c r="E32" s="28"/>
    </row>
    <row r="33" spans="2:5" ht="12.95" x14ac:dyDescent="0.3">
      <c r="B33" s="28"/>
      <c r="C33" s="28"/>
      <c r="D33" s="28"/>
      <c r="E33" s="2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J10" sqref="J10"/>
    </sheetView>
  </sheetViews>
  <sheetFormatPr baseColWidth="10" defaultColWidth="11.42578125" defaultRowHeight="12.75" x14ac:dyDescent="0.2"/>
  <cols>
    <col min="1" max="1" width="33" style="2" customWidth="1"/>
    <col min="2" max="2" width="16.28515625" style="2" customWidth="1"/>
    <col min="3" max="3" width="14.5703125" style="2" customWidth="1"/>
    <col min="4" max="4" width="11.85546875" style="2" customWidth="1"/>
    <col min="5" max="5" width="12.5703125" style="2" customWidth="1"/>
    <col min="6" max="6" width="10.5703125" style="2" bestFit="1" customWidth="1"/>
    <col min="7" max="8" width="10.5703125" style="2" customWidth="1"/>
    <col min="9" max="16384" width="11.42578125" style="2"/>
  </cols>
  <sheetData>
    <row r="1" spans="1:9" x14ac:dyDescent="0.2">
      <c r="A1" s="837" t="s">
        <v>390</v>
      </c>
      <c r="B1" s="837"/>
      <c r="C1" s="837"/>
      <c r="D1" s="837"/>
      <c r="E1" s="837"/>
    </row>
    <row r="2" spans="1:9" x14ac:dyDescent="0.2">
      <c r="A2" s="837" t="s">
        <v>298</v>
      </c>
      <c r="B2" s="837"/>
      <c r="C2" s="837"/>
      <c r="D2" s="837"/>
      <c r="E2" s="837"/>
    </row>
    <row r="3" spans="1:9" x14ac:dyDescent="0.2">
      <c r="A3" s="837" t="s">
        <v>391</v>
      </c>
      <c r="B3" s="837"/>
      <c r="C3" s="837"/>
      <c r="D3" s="837"/>
      <c r="E3" s="837"/>
    </row>
    <row r="4" spans="1:9" x14ac:dyDescent="0.2">
      <c r="A4" s="838" t="s">
        <v>299</v>
      </c>
      <c r="B4" s="838"/>
      <c r="C4" s="838"/>
      <c r="D4" s="838"/>
      <c r="E4" s="838"/>
    </row>
    <row r="5" spans="1:9" ht="12.95" x14ac:dyDescent="0.3">
      <c r="A5" s="190"/>
      <c r="B5" s="190"/>
      <c r="C5" s="190"/>
      <c r="D5" s="190"/>
      <c r="E5" s="190"/>
    </row>
    <row r="6" spans="1:9" x14ac:dyDescent="0.2">
      <c r="A6" s="839" t="s">
        <v>392</v>
      </c>
      <c r="B6" s="841" t="s">
        <v>300</v>
      </c>
      <c r="C6" s="841" t="s">
        <v>301</v>
      </c>
      <c r="D6" s="841" t="s">
        <v>302</v>
      </c>
      <c r="E6" s="843" t="s">
        <v>301</v>
      </c>
      <c r="F6" s="844"/>
      <c r="G6" s="178"/>
      <c r="H6" s="178"/>
    </row>
    <row r="7" spans="1:9" x14ac:dyDescent="0.2">
      <c r="A7" s="840"/>
      <c r="B7" s="842"/>
      <c r="C7" s="842"/>
      <c r="D7" s="842"/>
      <c r="E7" s="845"/>
      <c r="F7" s="846"/>
      <c r="G7" s="178"/>
      <c r="H7" s="178"/>
    </row>
    <row r="8" spans="1:9" x14ac:dyDescent="0.2">
      <c r="A8" s="840"/>
      <c r="B8" s="842"/>
      <c r="C8" s="842"/>
      <c r="D8" s="842"/>
      <c r="E8" s="845"/>
      <c r="F8" s="846"/>
      <c r="G8" s="178"/>
      <c r="H8" s="178"/>
    </row>
    <row r="9" spans="1:9" x14ac:dyDescent="0.2">
      <c r="A9" s="191"/>
      <c r="B9" s="192" t="s">
        <v>303</v>
      </c>
      <c r="C9" s="192" t="s">
        <v>304</v>
      </c>
      <c r="D9" s="192" t="s">
        <v>305</v>
      </c>
      <c r="E9" s="847"/>
      <c r="F9" s="848"/>
      <c r="G9" s="178"/>
      <c r="H9" s="178"/>
    </row>
    <row r="10" spans="1:9" ht="26.1" x14ac:dyDescent="0.3">
      <c r="A10" s="194"/>
      <c r="B10" s="181" t="s">
        <v>306</v>
      </c>
      <c r="C10" s="181" t="s">
        <v>306</v>
      </c>
      <c r="D10" s="181" t="s">
        <v>306</v>
      </c>
      <c r="E10" s="3" t="s">
        <v>307</v>
      </c>
      <c r="F10" s="183" t="s">
        <v>308</v>
      </c>
      <c r="G10" s="196"/>
      <c r="H10" s="196"/>
    </row>
    <row r="11" spans="1:9" ht="25.5" x14ac:dyDescent="0.2">
      <c r="A11" s="197" t="s">
        <v>309</v>
      </c>
      <c r="B11" s="198">
        <v>44078476.12789572</v>
      </c>
      <c r="C11" s="198">
        <v>38480500.273127727</v>
      </c>
      <c r="D11" s="199">
        <v>-5597975.8547679931</v>
      </c>
      <c r="E11" s="200">
        <v>-11.812396720006262</v>
      </c>
      <c r="F11" s="201">
        <v>19.04788218082625</v>
      </c>
      <c r="G11" s="202"/>
      <c r="H11" s="202"/>
      <c r="I11" s="203"/>
    </row>
    <row r="12" spans="1:9" x14ac:dyDescent="0.2">
      <c r="A12" s="204" t="s">
        <v>310</v>
      </c>
      <c r="B12" s="174">
        <v>36095406.296999998</v>
      </c>
      <c r="C12" s="174">
        <v>31187512.025000002</v>
      </c>
      <c r="D12" s="154">
        <v>-4907894.2719999962</v>
      </c>
      <c r="E12" s="205">
        <v>-12.689759144938705</v>
      </c>
      <c r="F12" s="158">
        <v>15.437846450768516</v>
      </c>
      <c r="G12" s="206"/>
      <c r="H12" s="206"/>
      <c r="I12" s="203"/>
    </row>
    <row r="13" spans="1:9" x14ac:dyDescent="0.2">
      <c r="A13" s="207" t="s">
        <v>393</v>
      </c>
      <c r="B13" s="174">
        <v>1371024.567</v>
      </c>
      <c r="C13" s="174">
        <v>1317626.514</v>
      </c>
      <c r="D13" s="154">
        <v>-53398.053000000073</v>
      </c>
      <c r="E13" s="205">
        <v>-32.858455327583812</v>
      </c>
      <c r="F13" s="158">
        <v>0.65222630732094733</v>
      </c>
      <c r="G13" s="206"/>
      <c r="H13" s="206"/>
      <c r="I13" s="203"/>
    </row>
    <row r="14" spans="1:9" x14ac:dyDescent="0.2">
      <c r="A14" s="207" t="s">
        <v>394</v>
      </c>
      <c r="B14" s="174">
        <v>34724381.729999997</v>
      </c>
      <c r="C14" s="174">
        <v>29869885.511000004</v>
      </c>
      <c r="D14" s="154">
        <v>-4854496.2189999931</v>
      </c>
      <c r="E14" s="205">
        <v>-11.517283828311648</v>
      </c>
      <c r="F14" s="158">
        <v>14.78562014344757</v>
      </c>
      <c r="G14" s="206"/>
      <c r="H14" s="206"/>
      <c r="I14" s="203"/>
    </row>
    <row r="15" spans="1:9" x14ac:dyDescent="0.2">
      <c r="A15" s="204" t="s">
        <v>311</v>
      </c>
      <c r="B15" s="174">
        <v>1084425</v>
      </c>
      <c r="C15" s="174">
        <v>788388.48</v>
      </c>
      <c r="D15" s="154">
        <v>-296036.52</v>
      </c>
      <c r="E15" s="205">
        <v>7.3610604680462046</v>
      </c>
      <c r="F15" s="158">
        <v>0.39025300537081831</v>
      </c>
      <c r="G15" s="206"/>
      <c r="H15" s="206"/>
      <c r="I15" s="203"/>
    </row>
    <row r="16" spans="1:9" x14ac:dyDescent="0.2">
      <c r="A16" s="204" t="s">
        <v>312</v>
      </c>
      <c r="B16" s="174">
        <v>2906946.2205754002</v>
      </c>
      <c r="C16" s="174">
        <v>2830281.2463829434</v>
      </c>
      <c r="D16" s="154">
        <v>-76664.974192456808</v>
      </c>
      <c r="E16" s="205">
        <v>-8.5158004784065611</v>
      </c>
      <c r="F16" s="158">
        <v>1.4009917578268127</v>
      </c>
      <c r="G16" s="206"/>
      <c r="H16" s="206"/>
      <c r="I16" s="203"/>
    </row>
    <row r="17" spans="1:9" x14ac:dyDescent="0.2">
      <c r="A17" s="204" t="s">
        <v>313</v>
      </c>
      <c r="B17" s="174">
        <v>144301.55600000001</v>
      </c>
      <c r="C17" s="174">
        <v>138001.90980995528</v>
      </c>
      <c r="D17" s="154">
        <v>-6299.6461900447321</v>
      </c>
      <c r="E17" s="205">
        <v>-12.272587720456585</v>
      </c>
      <c r="F17" s="158">
        <v>6.831106924627775E-2</v>
      </c>
      <c r="G17" s="206"/>
      <c r="H17" s="206"/>
      <c r="I17" s="203"/>
    </row>
    <row r="18" spans="1:9" x14ac:dyDescent="0.2">
      <c r="A18" s="204" t="s">
        <v>314</v>
      </c>
      <c r="B18" s="174">
        <v>979240.79188635037</v>
      </c>
      <c r="C18" s="174">
        <v>880858.79271944892</v>
      </c>
      <c r="D18" s="154">
        <v>-98381.999166901456</v>
      </c>
      <c r="E18" s="205">
        <v>-21.827743582914437</v>
      </c>
      <c r="F18" s="158">
        <v>0.43602589318158941</v>
      </c>
      <c r="G18" s="206"/>
      <c r="H18" s="206"/>
      <c r="I18" s="203"/>
    </row>
    <row r="19" spans="1:9" x14ac:dyDescent="0.2">
      <c r="A19" s="204" t="s">
        <v>315</v>
      </c>
      <c r="B19" s="174">
        <v>1146218.0079999999</v>
      </c>
      <c r="C19" s="174">
        <v>1027358.82242806</v>
      </c>
      <c r="D19" s="154">
        <v>-118859.18557193992</v>
      </c>
      <c r="E19" s="205">
        <v>-6.0206467833437358</v>
      </c>
      <c r="F19" s="158">
        <v>0.50854353940683561</v>
      </c>
      <c r="G19" s="206"/>
      <c r="H19" s="206"/>
      <c r="I19" s="203"/>
    </row>
    <row r="20" spans="1:9" x14ac:dyDescent="0.2">
      <c r="A20" s="204" t="s">
        <v>316</v>
      </c>
      <c r="B20" s="174">
        <v>1721938.2544339728</v>
      </c>
      <c r="C20" s="174">
        <v>1628098.9967873199</v>
      </c>
      <c r="D20" s="154">
        <v>-93839.25764665287</v>
      </c>
      <c r="E20" s="205">
        <v>-4.739927019375699</v>
      </c>
      <c r="F20" s="158">
        <v>0.80591046502539698</v>
      </c>
      <c r="G20" s="206"/>
      <c r="H20" s="206"/>
      <c r="I20" s="203"/>
    </row>
    <row r="21" spans="1:9" ht="26.1" x14ac:dyDescent="0.3">
      <c r="A21" s="197" t="s">
        <v>317</v>
      </c>
      <c r="B21" s="198">
        <v>23575.523000000001</v>
      </c>
      <c r="C21" s="198">
        <v>23585.059000000001</v>
      </c>
      <c r="D21" s="199">
        <v>9.5360000000000582</v>
      </c>
      <c r="E21" s="205">
        <v>99.112556153284572</v>
      </c>
      <c r="F21" s="158">
        <v>1.1674625378338946E-2</v>
      </c>
      <c r="G21" s="206"/>
      <c r="H21" s="206"/>
      <c r="I21" s="203"/>
    </row>
    <row r="22" spans="1:9" x14ac:dyDescent="0.2">
      <c r="A22" s="204" t="s">
        <v>318</v>
      </c>
      <c r="B22" s="174">
        <v>23575.523000000001</v>
      </c>
      <c r="C22" s="174">
        <v>23585.059000000001</v>
      </c>
      <c r="D22" s="154">
        <v>9.5360000000000582</v>
      </c>
      <c r="E22" s="205">
        <v>99.112556153284572</v>
      </c>
      <c r="F22" s="158">
        <v>1.1674625378338946E-2</v>
      </c>
      <c r="G22" s="206"/>
      <c r="H22" s="206"/>
      <c r="I22" s="203"/>
    </row>
    <row r="23" spans="1:9" ht="12.95" x14ac:dyDescent="0.3">
      <c r="A23" s="208" t="s">
        <v>319</v>
      </c>
      <c r="B23" s="209">
        <v>44102051.650895722</v>
      </c>
      <c r="C23" s="209">
        <v>38504085.332127728</v>
      </c>
      <c r="D23" s="210">
        <v>-5597966.3187679946</v>
      </c>
      <c r="E23" s="211">
        <v>-11.782293252383013</v>
      </c>
      <c r="F23" s="212">
        <v>19.059556806204586</v>
      </c>
      <c r="G23" s="202"/>
      <c r="H23" s="202"/>
      <c r="I23" s="203"/>
    </row>
    <row r="24" spans="1:9" x14ac:dyDescent="0.2">
      <c r="A24" s="213" t="s">
        <v>320</v>
      </c>
    </row>
    <row r="25" spans="1:9" ht="12.95" x14ac:dyDescent="0.3">
      <c r="B25" s="31"/>
    </row>
    <row r="28" spans="1:9" ht="12.95" x14ac:dyDescent="0.3">
      <c r="B28" s="214"/>
    </row>
  </sheetData>
  <mergeCells count="9">
    <mergeCell ref="A1:E1"/>
    <mergeCell ref="A2:E2"/>
    <mergeCell ref="A3:E3"/>
    <mergeCell ref="A4:E4"/>
    <mergeCell ref="A6:A8"/>
    <mergeCell ref="B6:B8"/>
    <mergeCell ref="C6:C8"/>
    <mergeCell ref="D6:D8"/>
    <mergeCell ref="E6:F9"/>
  </mergeCells>
  <pageMargins left="0.7" right="0.7" top="0.75" bottom="0.75" header="0.3" footer="0.3"/>
  <pageSetup paperSize="9" orientation="portrait" horizontalDpi="0" verticalDpi="0" r:id="rId1"/>
  <ignoredErrors>
    <ignoredError sqref="B9:C9"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B21" sqref="B21"/>
    </sheetView>
  </sheetViews>
  <sheetFormatPr baseColWidth="10" defaultRowHeight="12.75" x14ac:dyDescent="0.2"/>
  <cols>
    <col min="1" max="1" width="49.140625" style="2" customWidth="1"/>
    <col min="2" max="2" width="13.28515625" style="2" bestFit="1" customWidth="1"/>
    <col min="3" max="256" width="10.85546875" style="2"/>
    <col min="257" max="257" width="40.7109375" style="2" customWidth="1"/>
    <col min="258" max="512" width="10.85546875" style="2"/>
    <col min="513" max="513" width="40.7109375" style="2" customWidth="1"/>
    <col min="514" max="768" width="10.85546875" style="2"/>
    <col min="769" max="769" width="40.7109375" style="2" customWidth="1"/>
    <col min="770" max="1024" width="10.85546875" style="2"/>
    <col min="1025" max="1025" width="40.7109375" style="2" customWidth="1"/>
    <col min="1026" max="1280" width="10.85546875" style="2"/>
    <col min="1281" max="1281" width="40.7109375" style="2" customWidth="1"/>
    <col min="1282" max="1536" width="10.85546875" style="2"/>
    <col min="1537" max="1537" width="40.7109375" style="2" customWidth="1"/>
    <col min="1538" max="1792" width="10.85546875" style="2"/>
    <col min="1793" max="1793" width="40.7109375" style="2" customWidth="1"/>
    <col min="1794" max="2048" width="10.85546875" style="2"/>
    <col min="2049" max="2049" width="40.7109375" style="2" customWidth="1"/>
    <col min="2050" max="2304" width="10.85546875" style="2"/>
    <col min="2305" max="2305" width="40.7109375" style="2" customWidth="1"/>
    <col min="2306" max="2560" width="10.85546875" style="2"/>
    <col min="2561" max="2561" width="40.7109375" style="2" customWidth="1"/>
    <col min="2562" max="2816" width="10.85546875" style="2"/>
    <col min="2817" max="2817" width="40.7109375" style="2" customWidth="1"/>
    <col min="2818" max="3072" width="10.85546875" style="2"/>
    <col min="3073" max="3073" width="40.7109375" style="2" customWidth="1"/>
    <col min="3074" max="3328" width="10.85546875" style="2"/>
    <col min="3329" max="3329" width="40.7109375" style="2" customWidth="1"/>
    <col min="3330" max="3584" width="10.85546875" style="2"/>
    <col min="3585" max="3585" width="40.7109375" style="2" customWidth="1"/>
    <col min="3586" max="3840" width="10.85546875" style="2"/>
    <col min="3841" max="3841" width="40.7109375" style="2" customWidth="1"/>
    <col min="3842" max="4096" width="10.85546875" style="2"/>
    <col min="4097" max="4097" width="40.7109375" style="2" customWidth="1"/>
    <col min="4098" max="4352" width="10.85546875" style="2"/>
    <col min="4353" max="4353" width="40.7109375" style="2" customWidth="1"/>
    <col min="4354" max="4608" width="10.85546875" style="2"/>
    <col min="4609" max="4609" width="40.7109375" style="2" customWidth="1"/>
    <col min="4610" max="4864" width="10.85546875" style="2"/>
    <col min="4865" max="4865" width="40.7109375" style="2" customWidth="1"/>
    <col min="4866" max="5120" width="10.85546875" style="2"/>
    <col min="5121" max="5121" width="40.7109375" style="2" customWidth="1"/>
    <col min="5122" max="5376" width="10.85546875" style="2"/>
    <col min="5377" max="5377" width="40.7109375" style="2" customWidth="1"/>
    <col min="5378" max="5632" width="10.85546875" style="2"/>
    <col min="5633" max="5633" width="40.7109375" style="2" customWidth="1"/>
    <col min="5634" max="5888" width="10.85546875" style="2"/>
    <col min="5889" max="5889" width="40.7109375" style="2" customWidth="1"/>
    <col min="5890" max="6144" width="10.85546875" style="2"/>
    <col min="6145" max="6145" width="40.7109375" style="2" customWidth="1"/>
    <col min="6146" max="6400" width="10.85546875" style="2"/>
    <col min="6401" max="6401" width="40.7109375" style="2" customWidth="1"/>
    <col min="6402" max="6656" width="10.85546875" style="2"/>
    <col min="6657" max="6657" width="40.7109375" style="2" customWidth="1"/>
    <col min="6658" max="6912" width="10.85546875" style="2"/>
    <col min="6913" max="6913" width="40.7109375" style="2" customWidth="1"/>
    <col min="6914" max="7168" width="10.85546875" style="2"/>
    <col min="7169" max="7169" width="40.7109375" style="2" customWidth="1"/>
    <col min="7170" max="7424" width="10.85546875" style="2"/>
    <col min="7425" max="7425" width="40.7109375" style="2" customWidth="1"/>
    <col min="7426" max="7680" width="10.85546875" style="2"/>
    <col min="7681" max="7681" width="40.7109375" style="2" customWidth="1"/>
    <col min="7682" max="7936" width="10.85546875" style="2"/>
    <col min="7937" max="7937" width="40.7109375" style="2" customWidth="1"/>
    <col min="7938" max="8192" width="10.85546875" style="2"/>
    <col min="8193" max="8193" width="40.7109375" style="2" customWidth="1"/>
    <col min="8194" max="8448" width="10.85546875" style="2"/>
    <col min="8449" max="8449" width="40.7109375" style="2" customWidth="1"/>
    <col min="8450" max="8704" width="10.85546875" style="2"/>
    <col min="8705" max="8705" width="40.7109375" style="2" customWidth="1"/>
    <col min="8706" max="8960" width="10.85546875" style="2"/>
    <col min="8961" max="8961" width="40.7109375" style="2" customWidth="1"/>
    <col min="8962" max="9216" width="10.85546875" style="2"/>
    <col min="9217" max="9217" width="40.7109375" style="2" customWidth="1"/>
    <col min="9218" max="9472" width="10.85546875" style="2"/>
    <col min="9473" max="9473" width="40.7109375" style="2" customWidth="1"/>
    <col min="9474" max="9728" width="10.85546875" style="2"/>
    <col min="9729" max="9729" width="40.7109375" style="2" customWidth="1"/>
    <col min="9730" max="9984" width="10.85546875" style="2"/>
    <col min="9985" max="9985" width="40.7109375" style="2" customWidth="1"/>
    <col min="9986" max="10240" width="10.85546875" style="2"/>
    <col min="10241" max="10241" width="40.7109375" style="2" customWidth="1"/>
    <col min="10242" max="10496" width="10.85546875" style="2"/>
    <col min="10497" max="10497" width="40.7109375" style="2" customWidth="1"/>
    <col min="10498" max="10752" width="10.85546875" style="2"/>
    <col min="10753" max="10753" width="40.7109375" style="2" customWidth="1"/>
    <col min="10754" max="11008" width="10.85546875" style="2"/>
    <col min="11009" max="11009" width="40.7109375" style="2" customWidth="1"/>
    <col min="11010" max="11264" width="10.85546875" style="2"/>
    <col min="11265" max="11265" width="40.7109375" style="2" customWidth="1"/>
    <col min="11266" max="11520" width="10.85546875" style="2"/>
    <col min="11521" max="11521" width="40.7109375" style="2" customWidth="1"/>
    <col min="11522" max="11776" width="10.85546875" style="2"/>
    <col min="11777" max="11777" width="40.7109375" style="2" customWidth="1"/>
    <col min="11778" max="12032" width="10.85546875" style="2"/>
    <col min="12033" max="12033" width="40.7109375" style="2" customWidth="1"/>
    <col min="12034" max="12288" width="10.85546875" style="2"/>
    <col min="12289" max="12289" width="40.7109375" style="2" customWidth="1"/>
    <col min="12290" max="12544" width="10.85546875" style="2"/>
    <col min="12545" max="12545" width="40.7109375" style="2" customWidth="1"/>
    <col min="12546" max="12800" width="10.85546875" style="2"/>
    <col min="12801" max="12801" width="40.7109375" style="2" customWidth="1"/>
    <col min="12802" max="13056" width="10.85546875" style="2"/>
    <col min="13057" max="13057" width="40.7109375" style="2" customWidth="1"/>
    <col min="13058" max="13312" width="10.85546875" style="2"/>
    <col min="13313" max="13313" width="40.7109375" style="2" customWidth="1"/>
    <col min="13314" max="13568" width="10.85546875" style="2"/>
    <col min="13569" max="13569" width="40.7109375" style="2" customWidth="1"/>
    <col min="13570" max="13824" width="10.85546875" style="2"/>
    <col min="13825" max="13825" width="40.7109375" style="2" customWidth="1"/>
    <col min="13826" max="14080" width="10.85546875" style="2"/>
    <col min="14081" max="14081" width="40.7109375" style="2" customWidth="1"/>
    <col min="14082" max="14336" width="10.85546875" style="2"/>
    <col min="14337" max="14337" width="40.7109375" style="2" customWidth="1"/>
    <col min="14338" max="14592" width="10.85546875" style="2"/>
    <col min="14593" max="14593" width="40.7109375" style="2" customWidth="1"/>
    <col min="14594" max="14848" width="10.85546875" style="2"/>
    <col min="14849" max="14849" width="40.7109375" style="2" customWidth="1"/>
    <col min="14850" max="15104" width="10.85546875" style="2"/>
    <col min="15105" max="15105" width="40.7109375" style="2" customWidth="1"/>
    <col min="15106" max="15360" width="10.85546875" style="2"/>
    <col min="15361" max="15361" width="40.7109375" style="2" customWidth="1"/>
    <col min="15362" max="15616" width="10.85546875" style="2"/>
    <col min="15617" max="15617" width="40.7109375" style="2" customWidth="1"/>
    <col min="15618" max="15872" width="10.85546875" style="2"/>
    <col min="15873" max="15873" width="40.7109375" style="2" customWidth="1"/>
    <col min="15874" max="16128" width="10.85546875" style="2"/>
    <col min="16129" max="16129" width="40.7109375" style="2" customWidth="1"/>
    <col min="16130" max="16384" width="10.85546875" style="2"/>
  </cols>
  <sheetData>
    <row r="1" spans="1:8" ht="12.95" x14ac:dyDescent="0.3">
      <c r="A1" s="20" t="s">
        <v>172</v>
      </c>
      <c r="B1" s="29"/>
      <c r="C1" s="29"/>
      <c r="D1" s="29"/>
      <c r="E1" s="29"/>
      <c r="F1" s="29"/>
    </row>
    <row r="2" spans="1:8" ht="12.95" x14ac:dyDescent="0.3">
      <c r="A2" s="20" t="s">
        <v>161</v>
      </c>
      <c r="B2" s="29"/>
      <c r="C2" s="29"/>
      <c r="D2" s="29"/>
      <c r="E2" s="29"/>
      <c r="F2" s="29"/>
    </row>
    <row r="3" spans="1:8" ht="12.95" x14ac:dyDescent="0.3">
      <c r="A3" s="17" t="s">
        <v>162</v>
      </c>
      <c r="B3" s="29"/>
      <c r="C3" s="29"/>
      <c r="D3" s="29"/>
      <c r="E3" s="29"/>
      <c r="F3" s="29"/>
    </row>
    <row r="4" spans="1:8" ht="12.95" x14ac:dyDescent="0.3">
      <c r="B4" s="1"/>
      <c r="C4" s="1"/>
      <c r="D4" s="1"/>
      <c r="E4" s="1"/>
      <c r="F4" s="1"/>
    </row>
    <row r="5" spans="1:8" x14ac:dyDescent="0.2">
      <c r="A5" s="21"/>
      <c r="B5" s="702">
        <v>2018</v>
      </c>
      <c r="C5" s="703" t="s">
        <v>24</v>
      </c>
      <c r="D5" s="703" t="s">
        <v>22</v>
      </c>
      <c r="E5" s="703" t="s">
        <v>166</v>
      </c>
      <c r="F5" s="703" t="s">
        <v>23</v>
      </c>
    </row>
    <row r="6" spans="1:8" ht="12.95" x14ac:dyDescent="0.3">
      <c r="A6" s="22"/>
      <c r="B6" s="704" t="s">
        <v>164</v>
      </c>
      <c r="C6" s="705">
        <v>2019</v>
      </c>
      <c r="D6" s="705">
        <v>2019</v>
      </c>
      <c r="E6" s="706" t="s">
        <v>165</v>
      </c>
      <c r="F6" s="706" t="s">
        <v>24</v>
      </c>
    </row>
    <row r="7" spans="1:8" ht="12.95" x14ac:dyDescent="0.3">
      <c r="A7" s="5" t="s">
        <v>11</v>
      </c>
      <c r="B7" s="92">
        <v>46203217.016955182</v>
      </c>
      <c r="C7" s="92">
        <v>47742423.789598003</v>
      </c>
      <c r="D7" s="92">
        <v>48152605.57554999</v>
      </c>
      <c r="E7" s="93">
        <v>4.2191619641538125</v>
      </c>
      <c r="F7" s="92">
        <v>410181.78595198691</v>
      </c>
      <c r="H7" s="31"/>
    </row>
    <row r="8" spans="1:8" ht="12.95" x14ac:dyDescent="0.3">
      <c r="A8" s="32" t="s">
        <v>12</v>
      </c>
      <c r="B8" s="94">
        <v>39040729.105451763</v>
      </c>
      <c r="C8" s="94">
        <v>40390115.043598004</v>
      </c>
      <c r="D8" s="94">
        <v>40692568.615139998</v>
      </c>
      <c r="E8" s="93">
        <v>4.2310672662554509</v>
      </c>
      <c r="F8" s="94">
        <v>302453.57154199481</v>
      </c>
    </row>
    <row r="9" spans="1:8" ht="12.95" x14ac:dyDescent="0.3">
      <c r="A9" s="26" t="s">
        <v>13</v>
      </c>
      <c r="B9" s="95">
        <v>9453209.5863672458</v>
      </c>
      <c r="C9" s="95">
        <v>9041472.2659999989</v>
      </c>
      <c r="D9" s="95">
        <v>9802984.6588899996</v>
      </c>
      <c r="E9" s="96">
        <v>3.7000668326149793</v>
      </c>
      <c r="F9" s="95">
        <v>761512.39289000072</v>
      </c>
    </row>
    <row r="10" spans="1:8" x14ac:dyDescent="0.2">
      <c r="A10" s="26" t="s">
        <v>14</v>
      </c>
      <c r="B10" s="95">
        <v>3760065.2182281902</v>
      </c>
      <c r="C10" s="95">
        <v>3332471.5069999998</v>
      </c>
      <c r="D10" s="95">
        <v>3865910.1884099999</v>
      </c>
      <c r="E10" s="96">
        <v>2.8149769761622991</v>
      </c>
      <c r="F10" s="95">
        <v>533438.68141000019</v>
      </c>
    </row>
    <row r="11" spans="1:8" ht="12.95" x14ac:dyDescent="0.3">
      <c r="A11" s="26" t="s">
        <v>15</v>
      </c>
      <c r="B11" s="95">
        <v>1649656.1803340225</v>
      </c>
      <c r="C11" s="95">
        <v>1821228.1060000001</v>
      </c>
      <c r="D11" s="95">
        <v>1810429.5034119999</v>
      </c>
      <c r="E11" s="96">
        <v>9.7458685630737989</v>
      </c>
      <c r="F11" s="95">
        <v>-10798.602588000242</v>
      </c>
    </row>
    <row r="12" spans="1:8" ht="12.95" x14ac:dyDescent="0.3">
      <c r="A12" s="26" t="s">
        <v>16</v>
      </c>
      <c r="B12" s="95">
        <v>16330580.642206285</v>
      </c>
      <c r="C12" s="95">
        <v>18736384.019000001</v>
      </c>
      <c r="D12" s="95">
        <v>17287147.159340002</v>
      </c>
      <c r="E12" s="96">
        <v>5.857516876414536</v>
      </c>
      <c r="F12" s="95">
        <v>-1449236.8596599996</v>
      </c>
    </row>
    <row r="13" spans="1:8" ht="14.45" x14ac:dyDescent="0.3">
      <c r="A13" s="26" t="s">
        <v>25</v>
      </c>
      <c r="B13" s="95">
        <v>7740545.7370536467</v>
      </c>
      <c r="C13" s="95">
        <v>7452587.3755980004</v>
      </c>
      <c r="D13" s="95">
        <v>7825693.2272180002</v>
      </c>
      <c r="E13" s="96">
        <v>1.1000192112651206</v>
      </c>
      <c r="F13" s="95">
        <v>373105.85161999986</v>
      </c>
    </row>
    <row r="14" spans="1:8" ht="12.95" x14ac:dyDescent="0.3">
      <c r="A14" s="26" t="s">
        <v>18</v>
      </c>
      <c r="B14" s="95">
        <v>106671.74126237132</v>
      </c>
      <c r="C14" s="95">
        <v>5971.77</v>
      </c>
      <c r="D14" s="95">
        <v>100403.87786999998</v>
      </c>
      <c r="E14" s="96">
        <v>-5.8758423910553859</v>
      </c>
      <c r="F14" s="95">
        <v>94432.107869999978</v>
      </c>
    </row>
    <row r="15" spans="1:8" ht="12.95" x14ac:dyDescent="0.3">
      <c r="A15" s="32" t="s">
        <v>19</v>
      </c>
      <c r="B15" s="94">
        <v>7162487.9115034183</v>
      </c>
      <c r="C15" s="94">
        <v>7352308.7459999993</v>
      </c>
      <c r="D15" s="94">
        <v>7460036.9604100008</v>
      </c>
      <c r="E15" s="93">
        <v>4.1542694742800137</v>
      </c>
      <c r="F15" s="94">
        <v>107728.21441000141</v>
      </c>
    </row>
    <row r="16" spans="1:8" x14ac:dyDescent="0.2">
      <c r="A16" s="26" t="s">
        <v>20</v>
      </c>
      <c r="B16" s="95">
        <v>3970110.584229412</v>
      </c>
      <c r="C16" s="95">
        <v>4010858.4849999999</v>
      </c>
      <c r="D16" s="95">
        <v>4031142.3324100003</v>
      </c>
      <c r="E16" s="96">
        <v>1.5372808108425744</v>
      </c>
      <c r="F16" s="95">
        <v>20283.847410000395</v>
      </c>
    </row>
    <row r="17" spans="1:6" ht="12.95" x14ac:dyDescent="0.3">
      <c r="A17" s="27" t="s">
        <v>21</v>
      </c>
      <c r="B17" s="97">
        <v>3192377.3272740063</v>
      </c>
      <c r="C17" s="97">
        <v>3341450.2609999999</v>
      </c>
      <c r="D17" s="97">
        <v>3428894.628</v>
      </c>
      <c r="E17" s="98">
        <v>7.4088140742422013</v>
      </c>
      <c r="F17" s="97">
        <v>87444.367000000086</v>
      </c>
    </row>
    <row r="18" spans="1:6" ht="26.1" customHeight="1" x14ac:dyDescent="0.2">
      <c r="A18" s="960" t="s">
        <v>163</v>
      </c>
      <c r="B18" s="960"/>
      <c r="C18" s="960"/>
      <c r="D18" s="960"/>
      <c r="E18" s="960"/>
      <c r="F18" s="960"/>
    </row>
    <row r="19" spans="1:6" ht="12.95" x14ac:dyDescent="0.3">
      <c r="A19" s="2" t="s">
        <v>5</v>
      </c>
      <c r="C19" s="31"/>
      <c r="D19" s="31"/>
    </row>
    <row r="20" spans="1:6" ht="12.95" x14ac:dyDescent="0.3">
      <c r="C20" s="31"/>
    </row>
  </sheetData>
  <mergeCells count="1">
    <mergeCell ref="A18:F18"/>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D1" sqref="D1"/>
    </sheetView>
  </sheetViews>
  <sheetFormatPr baseColWidth="10" defaultRowHeight="12.75" x14ac:dyDescent="0.2"/>
  <cols>
    <col min="1" max="1" width="4.28515625" style="2" customWidth="1"/>
    <col min="2" max="2" width="28" style="2" customWidth="1"/>
    <col min="3" max="11" width="10.85546875" style="2"/>
    <col min="12" max="12" width="12.7109375" style="2" bestFit="1" customWidth="1"/>
    <col min="13" max="267" width="10.85546875" style="2"/>
    <col min="268" max="268" width="12.7109375" style="2" bestFit="1" customWidth="1"/>
    <col min="269" max="523" width="10.85546875" style="2"/>
    <col min="524" max="524" width="12.7109375" style="2" bestFit="1" customWidth="1"/>
    <col min="525" max="779" width="10.85546875" style="2"/>
    <col min="780" max="780" width="12.7109375" style="2" bestFit="1" customWidth="1"/>
    <col min="781" max="1035" width="10.85546875" style="2"/>
    <col min="1036" max="1036" width="12.7109375" style="2" bestFit="1" customWidth="1"/>
    <col min="1037" max="1291" width="10.85546875" style="2"/>
    <col min="1292" max="1292" width="12.7109375" style="2" bestFit="1" customWidth="1"/>
    <col min="1293" max="1547" width="10.85546875" style="2"/>
    <col min="1548" max="1548" width="12.7109375" style="2" bestFit="1" customWidth="1"/>
    <col min="1549" max="1803" width="10.85546875" style="2"/>
    <col min="1804" max="1804" width="12.7109375" style="2" bestFit="1" customWidth="1"/>
    <col min="1805" max="2059" width="10.85546875" style="2"/>
    <col min="2060" max="2060" width="12.7109375" style="2" bestFit="1" customWidth="1"/>
    <col min="2061" max="2315" width="10.85546875" style="2"/>
    <col min="2316" max="2316" width="12.7109375" style="2" bestFit="1" customWidth="1"/>
    <col min="2317" max="2571" width="10.85546875" style="2"/>
    <col min="2572" max="2572" width="12.7109375" style="2" bestFit="1" customWidth="1"/>
    <col min="2573" max="2827" width="10.85546875" style="2"/>
    <col min="2828" max="2828" width="12.7109375" style="2" bestFit="1" customWidth="1"/>
    <col min="2829" max="3083" width="10.85546875" style="2"/>
    <col min="3084" max="3084" width="12.7109375" style="2" bestFit="1" customWidth="1"/>
    <col min="3085" max="3339" width="10.85546875" style="2"/>
    <col min="3340" max="3340" width="12.7109375" style="2" bestFit="1" customWidth="1"/>
    <col min="3341" max="3595" width="10.85546875" style="2"/>
    <col min="3596" max="3596" width="12.7109375" style="2" bestFit="1" customWidth="1"/>
    <col min="3597" max="3851" width="10.85546875" style="2"/>
    <col min="3852" max="3852" width="12.7109375" style="2" bestFit="1" customWidth="1"/>
    <col min="3853" max="4107" width="10.85546875" style="2"/>
    <col min="4108" max="4108" width="12.7109375" style="2" bestFit="1" customWidth="1"/>
    <col min="4109" max="4363" width="10.85546875" style="2"/>
    <col min="4364" max="4364" width="12.7109375" style="2" bestFit="1" customWidth="1"/>
    <col min="4365" max="4619" width="10.85546875" style="2"/>
    <col min="4620" max="4620" width="12.7109375" style="2" bestFit="1" customWidth="1"/>
    <col min="4621" max="4875" width="10.85546875" style="2"/>
    <col min="4876" max="4876" width="12.7109375" style="2" bestFit="1" customWidth="1"/>
    <col min="4877" max="5131" width="10.85546875" style="2"/>
    <col min="5132" max="5132" width="12.7109375" style="2" bestFit="1" customWidth="1"/>
    <col min="5133" max="5387" width="10.85546875" style="2"/>
    <col min="5388" max="5388" width="12.7109375" style="2" bestFit="1" customWidth="1"/>
    <col min="5389" max="5643" width="10.85546875" style="2"/>
    <col min="5644" max="5644" width="12.7109375" style="2" bestFit="1" customWidth="1"/>
    <col min="5645" max="5899" width="10.85546875" style="2"/>
    <col min="5900" max="5900" width="12.7109375" style="2" bestFit="1" customWidth="1"/>
    <col min="5901" max="6155" width="10.85546875" style="2"/>
    <col min="6156" max="6156" width="12.7109375" style="2" bestFit="1" customWidth="1"/>
    <col min="6157" max="6411" width="10.85546875" style="2"/>
    <col min="6412" max="6412" width="12.7109375" style="2" bestFit="1" customWidth="1"/>
    <col min="6413" max="6667" width="10.85546875" style="2"/>
    <col min="6668" max="6668" width="12.7109375" style="2" bestFit="1" customWidth="1"/>
    <col min="6669" max="6923" width="10.85546875" style="2"/>
    <col min="6924" max="6924" width="12.7109375" style="2" bestFit="1" customWidth="1"/>
    <col min="6925" max="7179" width="10.85546875" style="2"/>
    <col min="7180" max="7180" width="12.7109375" style="2" bestFit="1" customWidth="1"/>
    <col min="7181" max="7435" width="10.85546875" style="2"/>
    <col min="7436" max="7436" width="12.7109375" style="2" bestFit="1" customWidth="1"/>
    <col min="7437" max="7691" width="10.85546875" style="2"/>
    <col min="7692" max="7692" width="12.7109375" style="2" bestFit="1" customWidth="1"/>
    <col min="7693" max="7947" width="10.85546875" style="2"/>
    <col min="7948" max="7948" width="12.7109375" style="2" bestFit="1" customWidth="1"/>
    <col min="7949" max="8203" width="10.85546875" style="2"/>
    <col min="8204" max="8204" width="12.7109375" style="2" bestFit="1" customWidth="1"/>
    <col min="8205" max="8459" width="10.85546875" style="2"/>
    <col min="8460" max="8460" width="12.7109375" style="2" bestFit="1" customWidth="1"/>
    <col min="8461" max="8715" width="10.85546875" style="2"/>
    <col min="8716" max="8716" width="12.7109375" style="2" bestFit="1" customWidth="1"/>
    <col min="8717" max="8971" width="10.85546875" style="2"/>
    <col min="8972" max="8972" width="12.7109375" style="2" bestFit="1" customWidth="1"/>
    <col min="8973" max="9227" width="10.85546875" style="2"/>
    <col min="9228" max="9228" width="12.7109375" style="2" bestFit="1" customWidth="1"/>
    <col min="9229" max="9483" width="10.85546875" style="2"/>
    <col min="9484" max="9484" width="12.7109375" style="2" bestFit="1" customWidth="1"/>
    <col min="9485" max="9739" width="10.85546875" style="2"/>
    <col min="9740" max="9740" width="12.7109375" style="2" bestFit="1" customWidth="1"/>
    <col min="9741" max="9995" width="10.85546875" style="2"/>
    <col min="9996" max="9996" width="12.7109375" style="2" bestFit="1" customWidth="1"/>
    <col min="9997" max="10251" width="10.85546875" style="2"/>
    <col min="10252" max="10252" width="12.7109375" style="2" bestFit="1" customWidth="1"/>
    <col min="10253" max="10507" width="10.85546875" style="2"/>
    <col min="10508" max="10508" width="12.7109375" style="2" bestFit="1" customWidth="1"/>
    <col min="10509" max="10763" width="10.85546875" style="2"/>
    <col min="10764" max="10764" width="12.7109375" style="2" bestFit="1" customWidth="1"/>
    <col min="10765" max="11019" width="10.85546875" style="2"/>
    <col min="11020" max="11020" width="12.7109375" style="2" bestFit="1" customWidth="1"/>
    <col min="11021" max="11275" width="10.85546875" style="2"/>
    <col min="11276" max="11276" width="12.7109375" style="2" bestFit="1" customWidth="1"/>
    <col min="11277" max="11531" width="10.85546875" style="2"/>
    <col min="11532" max="11532" width="12.7109375" style="2" bestFit="1" customWidth="1"/>
    <col min="11533" max="11787" width="10.85546875" style="2"/>
    <col min="11788" max="11788" width="12.7109375" style="2" bestFit="1" customWidth="1"/>
    <col min="11789" max="12043" width="10.85546875" style="2"/>
    <col min="12044" max="12044" width="12.7109375" style="2" bestFit="1" customWidth="1"/>
    <col min="12045" max="12299" width="10.85546875" style="2"/>
    <col min="12300" max="12300" width="12.7109375" style="2" bestFit="1" customWidth="1"/>
    <col min="12301" max="12555" width="10.85546875" style="2"/>
    <col min="12556" max="12556" width="12.7109375" style="2" bestFit="1" customWidth="1"/>
    <col min="12557" max="12811" width="10.85546875" style="2"/>
    <col min="12812" max="12812" width="12.7109375" style="2" bestFit="1" customWidth="1"/>
    <col min="12813" max="13067" width="10.85546875" style="2"/>
    <col min="13068" max="13068" width="12.7109375" style="2" bestFit="1" customWidth="1"/>
    <col min="13069" max="13323" width="10.85546875" style="2"/>
    <col min="13324" max="13324" width="12.7109375" style="2" bestFit="1" customWidth="1"/>
    <col min="13325" max="13579" width="10.85546875" style="2"/>
    <col min="13580" max="13580" width="12.7109375" style="2" bestFit="1" customWidth="1"/>
    <col min="13581" max="13835" width="10.85546875" style="2"/>
    <col min="13836" max="13836" width="12.7109375" style="2" bestFit="1" customWidth="1"/>
    <col min="13837" max="14091" width="10.85546875" style="2"/>
    <col min="14092" max="14092" width="12.7109375" style="2" bestFit="1" customWidth="1"/>
    <col min="14093" max="14347" width="10.85546875" style="2"/>
    <col min="14348" max="14348" width="12.7109375" style="2" bestFit="1" customWidth="1"/>
    <col min="14349" max="14603" width="10.85546875" style="2"/>
    <col min="14604" max="14604" width="12.7109375" style="2" bestFit="1" customWidth="1"/>
    <col min="14605" max="14859" width="10.85546875" style="2"/>
    <col min="14860" max="14860" width="12.7109375" style="2" bestFit="1" customWidth="1"/>
    <col min="14861" max="15115" width="10.85546875" style="2"/>
    <col min="15116" max="15116" width="12.7109375" style="2" bestFit="1" customWidth="1"/>
    <col min="15117" max="15371" width="10.85546875" style="2"/>
    <col min="15372" max="15372" width="12.7109375" style="2" bestFit="1" customWidth="1"/>
    <col min="15373" max="15627" width="10.85546875" style="2"/>
    <col min="15628" max="15628" width="12.7109375" style="2" bestFit="1" customWidth="1"/>
    <col min="15629" max="15883" width="10.85546875" style="2"/>
    <col min="15884" max="15884" width="12.7109375" style="2" bestFit="1" customWidth="1"/>
    <col min="15885" max="16139" width="10.85546875" style="2"/>
    <col min="16140" max="16140" width="12.7109375" style="2" bestFit="1" customWidth="1"/>
    <col min="16141" max="16384" width="10.85546875" style="2"/>
  </cols>
  <sheetData>
    <row r="1" spans="1:12" ht="12.95" x14ac:dyDescent="0.3">
      <c r="A1" s="876" t="s">
        <v>173</v>
      </c>
      <c r="B1" s="876"/>
      <c r="C1" s="33"/>
      <c r="D1" s="33"/>
      <c r="E1" s="17"/>
      <c r="F1" s="29"/>
      <c r="G1" s="29"/>
      <c r="H1" s="29"/>
      <c r="I1" s="29"/>
      <c r="J1" s="29"/>
    </row>
    <row r="2" spans="1:12" ht="14.45" x14ac:dyDescent="0.3">
      <c r="A2" s="20" t="s">
        <v>174</v>
      </c>
      <c r="C2" s="33"/>
      <c r="D2" s="33"/>
      <c r="E2" s="17"/>
      <c r="F2" s="29"/>
      <c r="G2" s="29"/>
      <c r="H2" s="29"/>
      <c r="I2" s="29"/>
      <c r="J2" s="29"/>
    </row>
    <row r="4" spans="1:12" ht="12.95" x14ac:dyDescent="0.3">
      <c r="A4" s="21"/>
      <c r="B4" s="99"/>
      <c r="C4" s="977" t="s">
        <v>167</v>
      </c>
      <c r="D4" s="978"/>
      <c r="E4" s="979">
        <v>2019</v>
      </c>
      <c r="F4" s="980"/>
      <c r="G4" s="980"/>
      <c r="H4" s="980"/>
      <c r="I4" s="980"/>
      <c r="J4" s="981"/>
    </row>
    <row r="5" spans="1:12" ht="14.45" customHeight="1" x14ac:dyDescent="0.3">
      <c r="A5" s="22"/>
      <c r="B5" s="100"/>
      <c r="C5" s="736"/>
      <c r="D5" s="737"/>
      <c r="E5" s="969" t="s">
        <v>26</v>
      </c>
      <c r="F5" s="969"/>
      <c r="G5" s="975" t="s">
        <v>27</v>
      </c>
      <c r="H5" s="976"/>
      <c r="I5" s="969" t="s">
        <v>28</v>
      </c>
      <c r="J5" s="972"/>
    </row>
    <row r="6" spans="1:12" ht="26.1" x14ac:dyDescent="0.3">
      <c r="A6" s="110"/>
      <c r="B6" s="111"/>
      <c r="C6" s="738" t="s">
        <v>169</v>
      </c>
      <c r="D6" s="739" t="s">
        <v>168</v>
      </c>
      <c r="E6" s="740" t="s">
        <v>169</v>
      </c>
      <c r="F6" s="741" t="s">
        <v>168</v>
      </c>
      <c r="G6" s="738" t="s">
        <v>169</v>
      </c>
      <c r="H6" s="739" t="s">
        <v>168</v>
      </c>
      <c r="I6" s="740" t="s">
        <v>169</v>
      </c>
      <c r="J6" s="739" t="s">
        <v>168</v>
      </c>
    </row>
    <row r="7" spans="1:12" ht="12.95" x14ac:dyDescent="0.3">
      <c r="A7" s="32" t="s">
        <v>29</v>
      </c>
      <c r="B7" s="109"/>
      <c r="C7" s="107">
        <v>42978798.577519946</v>
      </c>
      <c r="D7" s="142">
        <v>21.975343411043024</v>
      </c>
      <c r="E7" s="103">
        <v>41787297.873637997</v>
      </c>
      <c r="F7" s="145">
        <v>21.057825554968279</v>
      </c>
      <c r="G7" s="107">
        <v>744204.39617607836</v>
      </c>
      <c r="H7" s="148">
        <v>0.37502607608908828</v>
      </c>
      <c r="I7" s="103">
        <v>42531502.269814081</v>
      </c>
      <c r="J7" s="148">
        <v>21.432851631057371</v>
      </c>
      <c r="L7" s="31"/>
    </row>
    <row r="8" spans="1:12" ht="12.95" x14ac:dyDescent="0.3">
      <c r="A8" s="970" t="s">
        <v>30</v>
      </c>
      <c r="B8" s="971"/>
      <c r="C8" s="105">
        <v>42966648.548248827</v>
      </c>
      <c r="D8" s="143">
        <v>21.969131020875686</v>
      </c>
      <c r="E8" s="101">
        <v>41775831.185588002</v>
      </c>
      <c r="F8" s="146">
        <v>21.052047159883244</v>
      </c>
      <c r="G8" s="105">
        <v>744204.39617607836</v>
      </c>
      <c r="H8" s="149">
        <v>0.37502607608908828</v>
      </c>
      <c r="I8" s="101">
        <v>42520035.58176408</v>
      </c>
      <c r="J8" s="149">
        <v>21.42707323597233</v>
      </c>
      <c r="L8" s="31"/>
    </row>
    <row r="9" spans="1:12" ht="12.95" x14ac:dyDescent="0.3">
      <c r="A9" s="22"/>
      <c r="B9" s="100" t="s">
        <v>31</v>
      </c>
      <c r="C9" s="105">
        <v>35077323.214310467</v>
      </c>
      <c r="D9" s="143">
        <v>17.935266901057815</v>
      </c>
      <c r="E9" s="102">
        <v>34579222.382000007</v>
      </c>
      <c r="F9" s="146">
        <v>17.425468259482294</v>
      </c>
      <c r="G9" s="106">
        <v>0</v>
      </c>
      <c r="H9" s="149">
        <v>0</v>
      </c>
      <c r="I9" s="102">
        <v>34579222.381999999</v>
      </c>
      <c r="J9" s="149">
        <v>17.42546825948229</v>
      </c>
      <c r="L9" s="31"/>
    </row>
    <row r="10" spans="1:12" ht="12.95" x14ac:dyDescent="0.3">
      <c r="A10" s="22"/>
      <c r="B10" s="100" t="s">
        <v>32</v>
      </c>
      <c r="C10" s="106">
        <v>1142783.805987665</v>
      </c>
      <c r="D10" s="143">
        <v>0.58431290339262976</v>
      </c>
      <c r="E10" s="102">
        <v>50354.382629999811</v>
      </c>
      <c r="F10" s="146">
        <v>2.5375026845648168E-2</v>
      </c>
      <c r="G10" s="106">
        <v>660520.47709000006</v>
      </c>
      <c r="H10" s="149">
        <v>0.33285533379319981</v>
      </c>
      <c r="I10" s="102">
        <v>710874.85971999995</v>
      </c>
      <c r="J10" s="149">
        <v>0.358230360638848</v>
      </c>
      <c r="L10" s="31"/>
    </row>
    <row r="11" spans="1:12" ht="12.95" x14ac:dyDescent="0.3">
      <c r="A11" s="22"/>
      <c r="B11" s="100" t="s">
        <v>33</v>
      </c>
      <c r="C11" s="106">
        <v>6746541.5279506976</v>
      </c>
      <c r="D11" s="143">
        <v>3.4495512164252453</v>
      </c>
      <c r="E11" s="102">
        <v>7146254.4209580002</v>
      </c>
      <c r="F11" s="146">
        <v>3.6012038735553031</v>
      </c>
      <c r="G11" s="106">
        <v>83683.919086078298</v>
      </c>
      <c r="H11" s="149">
        <v>4.2170742295888498E-2</v>
      </c>
      <c r="I11" s="102">
        <v>7229938.3400440793</v>
      </c>
      <c r="J11" s="149">
        <v>3.6433746158511915</v>
      </c>
      <c r="L11" s="31"/>
    </row>
    <row r="12" spans="1:12" ht="12.95" x14ac:dyDescent="0.3">
      <c r="A12" s="970" t="s">
        <v>34</v>
      </c>
      <c r="B12" s="971"/>
      <c r="C12" s="106">
        <v>12150.029271116075</v>
      </c>
      <c r="D12" s="143">
        <v>6.2123901673383532E-3</v>
      </c>
      <c r="E12" s="102">
        <v>11466.688050000001</v>
      </c>
      <c r="F12" s="146">
        <v>5.7783950850401724E-3</v>
      </c>
      <c r="G12" s="106">
        <v>0</v>
      </c>
      <c r="H12" s="149">
        <v>0</v>
      </c>
      <c r="I12" s="102">
        <v>11466.688050000001</v>
      </c>
      <c r="J12" s="149">
        <v>5.7783950850401724E-3</v>
      </c>
      <c r="L12" s="31"/>
    </row>
    <row r="13" spans="1:12" ht="12.95" x14ac:dyDescent="0.3">
      <c r="A13" s="86" t="s">
        <v>11</v>
      </c>
      <c r="B13" s="100"/>
      <c r="C13" s="107">
        <v>46203217.016955182</v>
      </c>
      <c r="D13" s="142">
        <v>23.624009843160344</v>
      </c>
      <c r="E13" s="103">
        <v>47900125.402637996</v>
      </c>
      <c r="F13" s="145">
        <v>24.138255788637352</v>
      </c>
      <c r="G13" s="107">
        <v>252480.17291199981</v>
      </c>
      <c r="H13" s="148">
        <v>0.1272320467656563</v>
      </c>
      <c r="I13" s="103">
        <v>48152605.57554999</v>
      </c>
      <c r="J13" s="148">
        <v>24.265487835403007</v>
      </c>
      <c r="L13" s="31"/>
    </row>
    <row r="14" spans="1:12" ht="12.95" x14ac:dyDescent="0.3">
      <c r="A14" s="970" t="s">
        <v>30</v>
      </c>
      <c r="B14" s="971"/>
      <c r="C14" s="106">
        <v>39040729.105451763</v>
      </c>
      <c r="D14" s="143">
        <v>19.961782495207927</v>
      </c>
      <c r="E14" s="102">
        <v>40638230.620627999</v>
      </c>
      <c r="F14" s="146">
        <v>20.47877739928277</v>
      </c>
      <c r="G14" s="106">
        <v>54337.994512000019</v>
      </c>
      <c r="H14" s="149">
        <v>2.7382483856712287E-2</v>
      </c>
      <c r="I14" s="102">
        <v>40692568.615139998</v>
      </c>
      <c r="J14" s="149">
        <v>20.506159883139482</v>
      </c>
      <c r="L14" s="31"/>
    </row>
    <row r="15" spans="1:12" ht="12.95" x14ac:dyDescent="0.3">
      <c r="A15" s="970" t="s">
        <v>34</v>
      </c>
      <c r="B15" s="971"/>
      <c r="C15" s="106">
        <v>7162487.9115034183</v>
      </c>
      <c r="D15" s="143">
        <v>3.6622273479524168</v>
      </c>
      <c r="E15" s="102">
        <v>7261894.7820099993</v>
      </c>
      <c r="F15" s="146">
        <v>3.6594783893545832</v>
      </c>
      <c r="G15" s="106">
        <v>198142.1784</v>
      </c>
      <c r="H15" s="149">
        <v>9.9849562908944117E-2</v>
      </c>
      <c r="I15" s="102">
        <v>7460036.9604100008</v>
      </c>
      <c r="J15" s="149">
        <v>3.7593279522635283</v>
      </c>
      <c r="L15" s="31"/>
    </row>
    <row r="16" spans="1:12" ht="12.95" x14ac:dyDescent="0.3">
      <c r="A16" s="973" t="s">
        <v>35</v>
      </c>
      <c r="B16" s="974"/>
      <c r="C16" s="108">
        <v>-3224418.4394352362</v>
      </c>
      <c r="D16" s="144">
        <v>-1.6486664321173197</v>
      </c>
      <c r="E16" s="104">
        <v>-6112827.5289999992</v>
      </c>
      <c r="F16" s="147">
        <v>-3.080430233669071</v>
      </c>
      <c r="G16" s="108">
        <v>491724.22326407855</v>
      </c>
      <c r="H16" s="150">
        <v>0.247794029323432</v>
      </c>
      <c r="I16" s="104">
        <v>-5621103.3057359084</v>
      </c>
      <c r="J16" s="150">
        <v>-2.8326362043456337</v>
      </c>
    </row>
    <row r="17" spans="1:9" x14ac:dyDescent="0.2">
      <c r="A17" s="2" t="s">
        <v>175</v>
      </c>
      <c r="E17" s="31"/>
      <c r="G17" s="31"/>
    </row>
    <row r="18" spans="1:9" ht="12.95" x14ac:dyDescent="0.3">
      <c r="A18" s="2" t="s">
        <v>5</v>
      </c>
      <c r="I18" s="31"/>
    </row>
    <row r="19" spans="1:9" ht="12.95" x14ac:dyDescent="0.3">
      <c r="I19" s="31"/>
    </row>
    <row r="20" spans="1:9" ht="12.95" x14ac:dyDescent="0.3">
      <c r="A20" s="968"/>
      <c r="B20" s="968"/>
    </row>
    <row r="22" spans="1:9" ht="12.95" x14ac:dyDescent="0.3">
      <c r="A22" s="968"/>
      <c r="B22" s="968"/>
    </row>
    <row r="23" spans="1:9" ht="12.95" x14ac:dyDescent="0.3">
      <c r="A23" s="968"/>
      <c r="B23" s="968"/>
    </row>
  </sheetData>
  <mergeCells count="14">
    <mergeCell ref="I5:J5"/>
    <mergeCell ref="A16:B16"/>
    <mergeCell ref="A20:B20"/>
    <mergeCell ref="A22:B22"/>
    <mergeCell ref="A1:B1"/>
    <mergeCell ref="G5:H5"/>
    <mergeCell ref="C4:D4"/>
    <mergeCell ref="E4:J4"/>
    <mergeCell ref="A8:B8"/>
    <mergeCell ref="A23:B23"/>
    <mergeCell ref="E5:F5"/>
    <mergeCell ref="A14:B14"/>
    <mergeCell ref="A15:B15"/>
    <mergeCell ref="A12:B1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election activeCell="A44" sqref="A44"/>
    </sheetView>
  </sheetViews>
  <sheetFormatPr baseColWidth="10" defaultColWidth="11.5703125" defaultRowHeight="12.75" x14ac:dyDescent="0.2"/>
  <cols>
    <col min="1" max="1" width="62.42578125" style="2" customWidth="1"/>
    <col min="2" max="16384" width="11.5703125" style="2"/>
  </cols>
  <sheetData>
    <row r="1" spans="1:5" ht="12.95" x14ac:dyDescent="0.3">
      <c r="A1" s="34" t="s">
        <v>176</v>
      </c>
    </row>
    <row r="2" spans="1:5" ht="12.95" x14ac:dyDescent="0.3">
      <c r="A2" s="34" t="s">
        <v>177</v>
      </c>
    </row>
    <row r="3" spans="1:5" ht="12.95" x14ac:dyDescent="0.3">
      <c r="A3" s="34" t="s">
        <v>36</v>
      </c>
    </row>
    <row r="4" spans="1:5" ht="12.95" x14ac:dyDescent="0.3">
      <c r="A4" s="35" t="s">
        <v>178</v>
      </c>
    </row>
    <row r="5" spans="1:5" ht="12.95" x14ac:dyDescent="0.3">
      <c r="A5" s="34"/>
    </row>
    <row r="6" spans="1:5" ht="12.95" x14ac:dyDescent="0.3">
      <c r="A6" s="21"/>
      <c r="B6" s="830" t="s">
        <v>169</v>
      </c>
      <c r="C6" s="831"/>
      <c r="D6" s="982" t="s">
        <v>168</v>
      </c>
      <c r="E6" s="831"/>
    </row>
    <row r="7" spans="1:5" ht="12.95" x14ac:dyDescent="0.3">
      <c r="A7" s="112"/>
      <c r="B7" s="126">
        <v>2018</v>
      </c>
      <c r="C7" s="55">
        <v>2019</v>
      </c>
      <c r="D7" s="117">
        <v>2018</v>
      </c>
      <c r="E7" s="55">
        <v>2019</v>
      </c>
    </row>
    <row r="8" spans="1:5" ht="12.95" x14ac:dyDescent="0.3">
      <c r="A8" s="135" t="s">
        <v>37</v>
      </c>
      <c r="B8" s="113"/>
      <c r="C8" s="7"/>
      <c r="D8" s="118"/>
      <c r="E8" s="7"/>
    </row>
    <row r="9" spans="1:5" ht="12.95" x14ac:dyDescent="0.3">
      <c r="A9" s="135" t="s">
        <v>38</v>
      </c>
      <c r="B9" s="135"/>
      <c r="C9" s="12"/>
      <c r="D9" s="677"/>
      <c r="E9" s="12"/>
    </row>
    <row r="10" spans="1:5" ht="12.95" x14ac:dyDescent="0.3">
      <c r="A10" s="135" t="s">
        <v>39</v>
      </c>
      <c r="B10" s="678">
        <v>42181020.669304222</v>
      </c>
      <c r="C10" s="679">
        <v>41775831.185588002</v>
      </c>
      <c r="D10" s="680">
        <v>21.567434300527456</v>
      </c>
      <c r="E10" s="185">
        <v>21.052047159883244</v>
      </c>
    </row>
    <row r="11" spans="1:5" ht="12.95" x14ac:dyDescent="0.3">
      <c r="A11" s="113" t="s">
        <v>40</v>
      </c>
      <c r="B11" s="127">
        <v>35077323.214310467</v>
      </c>
      <c r="C11" s="130">
        <v>34579222.382000007</v>
      </c>
      <c r="D11" s="119">
        <v>17.935266901057812</v>
      </c>
      <c r="E11" s="122">
        <v>17.425468259482294</v>
      </c>
    </row>
    <row r="12" spans="1:5" ht="12.95" x14ac:dyDescent="0.3">
      <c r="A12" s="113" t="s">
        <v>41</v>
      </c>
      <c r="B12" s="127">
        <v>418564.26901956636</v>
      </c>
      <c r="C12" s="130">
        <v>50354.382629999811</v>
      </c>
      <c r="D12" s="119">
        <v>0.21401467364674612</v>
      </c>
      <c r="E12" s="122">
        <v>2.5375026845648168E-2</v>
      </c>
    </row>
    <row r="13" spans="1:5" ht="12.95" x14ac:dyDescent="0.3">
      <c r="A13" s="113" t="s">
        <v>42</v>
      </c>
      <c r="B13" s="127">
        <v>2848977.1273451885</v>
      </c>
      <c r="C13" s="130">
        <v>2994905.8890000004</v>
      </c>
      <c r="D13" s="119">
        <v>1.4567008109985671</v>
      </c>
      <c r="E13" s="122">
        <v>1.5092195229951744</v>
      </c>
    </row>
    <row r="14" spans="1:5" ht="12.95" x14ac:dyDescent="0.3">
      <c r="A14" s="113" t="s">
        <v>43</v>
      </c>
      <c r="B14" s="127">
        <v>117871.29782922076</v>
      </c>
      <c r="C14" s="130">
        <v>152282.31000000006</v>
      </c>
      <c r="D14" s="119">
        <v>6.0268372635648611E-2</v>
      </c>
      <c r="E14" s="122">
        <v>7.6739451514298757E-2</v>
      </c>
    </row>
    <row r="15" spans="1:5" ht="12.95" x14ac:dyDescent="0.3">
      <c r="A15" s="113" t="s">
        <v>44</v>
      </c>
      <c r="B15" s="127">
        <v>839250.32381270058</v>
      </c>
      <c r="C15" s="130">
        <v>1007136.6644599999</v>
      </c>
      <c r="D15" s="119">
        <v>0.42911423036519369</v>
      </c>
      <c r="E15" s="122">
        <v>0.50752523540390682</v>
      </c>
    </row>
    <row r="16" spans="1:5" x14ac:dyDescent="0.2">
      <c r="A16" s="113" t="s">
        <v>45</v>
      </c>
      <c r="B16" s="127">
        <v>1016779.7186733693</v>
      </c>
      <c r="C16" s="130">
        <v>1058252.6908900002</v>
      </c>
      <c r="D16" s="119">
        <v>0.51988618180960688</v>
      </c>
      <c r="E16" s="122">
        <v>0.53328407654460541</v>
      </c>
    </row>
    <row r="17" spans="1:5" ht="12.95" x14ac:dyDescent="0.3">
      <c r="A17" s="113" t="s">
        <v>46</v>
      </c>
      <c r="B17" s="127">
        <v>1862254.7183137054</v>
      </c>
      <c r="C17" s="130">
        <v>1933676.8666079997</v>
      </c>
      <c r="D17" s="119">
        <v>0.95218313001387611</v>
      </c>
      <c r="E17" s="122">
        <v>0.97443558709731748</v>
      </c>
    </row>
    <row r="18" spans="1:5" ht="12.95" x14ac:dyDescent="0.3">
      <c r="A18" s="136" t="s">
        <v>47</v>
      </c>
      <c r="B18" s="681">
        <v>38968644.251942873</v>
      </c>
      <c r="C18" s="682">
        <v>40638230.620627999</v>
      </c>
      <c r="D18" s="683">
        <v>19.924925033784586</v>
      </c>
      <c r="E18" s="684">
        <v>20.47877739928277</v>
      </c>
    </row>
    <row r="19" spans="1:5" ht="12.95" x14ac:dyDescent="0.3">
      <c r="A19" s="113" t="s">
        <v>48</v>
      </c>
      <c r="B19" s="127">
        <v>9453209.5863672458</v>
      </c>
      <c r="C19" s="130">
        <v>9802984.6588900015</v>
      </c>
      <c r="D19" s="119">
        <v>4.833488461113971</v>
      </c>
      <c r="E19" s="122">
        <v>4.9400069248115797</v>
      </c>
    </row>
    <row r="20" spans="1:5" x14ac:dyDescent="0.2">
      <c r="A20" s="113" t="s">
        <v>49</v>
      </c>
      <c r="B20" s="127">
        <v>3760065.2182281902</v>
      </c>
      <c r="C20" s="130">
        <v>3865910.1884099995</v>
      </c>
      <c r="D20" s="119">
        <v>1.9225461658600631</v>
      </c>
      <c r="E20" s="122">
        <v>1.9481437303001423</v>
      </c>
    </row>
    <row r="21" spans="1:5" ht="12.95" x14ac:dyDescent="0.3">
      <c r="A21" s="113" t="s">
        <v>50</v>
      </c>
      <c r="B21" s="127">
        <v>1577571.3268251375</v>
      </c>
      <c r="C21" s="130">
        <v>1756091.5088999998</v>
      </c>
      <c r="D21" s="119">
        <v>0.80662263278178525</v>
      </c>
      <c r="E21" s="122">
        <v>0.88494519949101935</v>
      </c>
    </row>
    <row r="22" spans="1:5" ht="12.95" x14ac:dyDescent="0.3">
      <c r="A22" s="113" t="s">
        <v>51</v>
      </c>
      <c r="B22" s="127">
        <v>16330580.642206285</v>
      </c>
      <c r="C22" s="130">
        <v>17287147.159339998</v>
      </c>
      <c r="D22" s="119">
        <v>8.349933678739955</v>
      </c>
      <c r="E22" s="122">
        <v>8.7114924330653967</v>
      </c>
    </row>
    <row r="23" spans="1:5" ht="12.95" x14ac:dyDescent="0.3">
      <c r="A23" s="113" t="s">
        <v>52</v>
      </c>
      <c r="B23" s="127">
        <v>7740545.7370536467</v>
      </c>
      <c r="C23" s="130">
        <v>7825693.2272180002</v>
      </c>
      <c r="D23" s="119">
        <v>3.957792129852844</v>
      </c>
      <c r="E23" s="122">
        <v>3.9435926994794843</v>
      </c>
    </row>
    <row r="24" spans="1:5" ht="12.95" x14ac:dyDescent="0.3">
      <c r="A24" s="115" t="s">
        <v>53</v>
      </c>
      <c r="B24" s="128">
        <v>106671.74126237132</v>
      </c>
      <c r="C24" s="131">
        <v>100403.87786999997</v>
      </c>
      <c r="D24" s="121">
        <v>5.4541965435968336E-2</v>
      </c>
      <c r="E24" s="124">
        <v>5.0596412135148428E-2</v>
      </c>
    </row>
    <row r="25" spans="1:5" ht="12.95" x14ac:dyDescent="0.3">
      <c r="A25" s="135" t="s">
        <v>54</v>
      </c>
      <c r="B25" s="678">
        <v>3212376.4173613489</v>
      </c>
      <c r="C25" s="679">
        <v>1137600.5649600029</v>
      </c>
      <c r="D25" s="680">
        <v>1.6425092667428682</v>
      </c>
      <c r="E25" s="185">
        <v>0.57326976060047286</v>
      </c>
    </row>
    <row r="26" spans="1:5" ht="12.95" x14ac:dyDescent="0.3">
      <c r="A26" s="136" t="s">
        <v>55</v>
      </c>
      <c r="B26" s="681">
        <v>6626882.2077066451</v>
      </c>
      <c r="C26" s="682">
        <v>7250428.0939599993</v>
      </c>
      <c r="D26" s="683">
        <v>3.3883686161263515</v>
      </c>
      <c r="E26" s="684">
        <v>3.6536999942695427</v>
      </c>
    </row>
    <row r="27" spans="1:5" x14ac:dyDescent="0.2">
      <c r="A27" s="113" t="s">
        <v>56</v>
      </c>
      <c r="B27" s="127">
        <v>12150.029271116075</v>
      </c>
      <c r="C27" s="130">
        <v>11466.688050000002</v>
      </c>
      <c r="D27" s="119">
        <v>6.212390167338354E-3</v>
      </c>
      <c r="E27" s="122">
        <v>5.7783950850401724E-3</v>
      </c>
    </row>
    <row r="28" spans="1:5" x14ac:dyDescent="0.2">
      <c r="A28" s="113" t="s">
        <v>57</v>
      </c>
      <c r="B28" s="127">
        <v>3446654.9097037548</v>
      </c>
      <c r="C28" s="130">
        <v>3833000.1540099988</v>
      </c>
      <c r="D28" s="119">
        <v>1.7622974063242904</v>
      </c>
      <c r="E28" s="122">
        <v>1.931559414044546</v>
      </c>
    </row>
    <row r="29" spans="1:5" ht="12.95" x14ac:dyDescent="0.3">
      <c r="A29" s="115" t="s">
        <v>58</v>
      </c>
      <c r="B29" s="128">
        <v>3192377.3272740063</v>
      </c>
      <c r="C29" s="131">
        <v>3428894.6280000005</v>
      </c>
      <c r="D29" s="121">
        <v>1.6322835999694001</v>
      </c>
      <c r="E29" s="124">
        <v>1.7279189753100372</v>
      </c>
    </row>
    <row r="30" spans="1:5" ht="12.95" x14ac:dyDescent="0.3">
      <c r="A30" s="135" t="s">
        <v>29</v>
      </c>
      <c r="B30" s="678">
        <v>42193170.69857534</v>
      </c>
      <c r="C30" s="679">
        <v>41787297.873637997</v>
      </c>
      <c r="D30" s="680">
        <v>21.573646690694794</v>
      </c>
      <c r="E30" s="185">
        <v>21.057825554968279</v>
      </c>
    </row>
    <row r="31" spans="1:5" ht="12.95" x14ac:dyDescent="0.3">
      <c r="A31" s="135" t="s">
        <v>11</v>
      </c>
      <c r="B31" s="678">
        <v>45607676.488920636</v>
      </c>
      <c r="C31" s="679">
        <v>47900125.402637996</v>
      </c>
      <c r="D31" s="680">
        <v>23.319506040078281</v>
      </c>
      <c r="E31" s="185">
        <v>24.138255788637352</v>
      </c>
    </row>
    <row r="32" spans="1:5" ht="12.95" x14ac:dyDescent="0.3">
      <c r="A32" s="685" t="s">
        <v>59</v>
      </c>
      <c r="B32" s="678">
        <v>-3414505.7903452963</v>
      </c>
      <c r="C32" s="679">
        <v>-6112827.5289999992</v>
      </c>
      <c r="D32" s="680">
        <v>-1.7458593493834837</v>
      </c>
      <c r="E32" s="185">
        <v>-3.080430233669071</v>
      </c>
    </row>
    <row r="33" spans="1:5" ht="12.95" x14ac:dyDescent="0.3">
      <c r="A33" s="136" t="s">
        <v>60</v>
      </c>
      <c r="B33" s="114"/>
      <c r="C33" s="132"/>
      <c r="D33" s="120"/>
      <c r="E33" s="123"/>
    </row>
    <row r="34" spans="1:5" ht="12.95" x14ac:dyDescent="0.3">
      <c r="A34" s="135" t="s">
        <v>38</v>
      </c>
      <c r="B34" s="135"/>
      <c r="C34" s="12"/>
      <c r="D34" s="680"/>
      <c r="E34" s="185"/>
    </row>
    <row r="35" spans="1:5" x14ac:dyDescent="0.2">
      <c r="A35" s="113" t="s">
        <v>61</v>
      </c>
      <c r="B35" s="129">
        <v>0</v>
      </c>
      <c r="C35" s="133">
        <v>0</v>
      </c>
      <c r="D35" s="119">
        <v>0</v>
      </c>
      <c r="E35" s="122">
        <v>0</v>
      </c>
    </row>
    <row r="36" spans="1:5" x14ac:dyDescent="0.2">
      <c r="A36" s="113" t="s">
        <v>62</v>
      </c>
      <c r="B36" s="127">
        <v>785627.87894461176</v>
      </c>
      <c r="C36" s="130">
        <v>744204.39617607836</v>
      </c>
      <c r="D36" s="119">
        <v>0.40169672034823573</v>
      </c>
      <c r="E36" s="122">
        <v>0.37502607608908828</v>
      </c>
    </row>
    <row r="37" spans="1:5" ht="12.95" x14ac:dyDescent="0.3">
      <c r="A37" s="113" t="s">
        <v>63</v>
      </c>
      <c r="B37" s="127">
        <v>785627.87894461176</v>
      </c>
      <c r="C37" s="130">
        <v>744204.39617607836</v>
      </c>
      <c r="D37" s="119">
        <v>0.40169672034823573</v>
      </c>
      <c r="E37" s="122">
        <v>0.37502607608908828</v>
      </c>
    </row>
    <row r="38" spans="1:5" x14ac:dyDescent="0.2">
      <c r="A38" s="113" t="s">
        <v>64</v>
      </c>
      <c r="B38" s="127">
        <v>0</v>
      </c>
      <c r="C38" s="130">
        <v>0</v>
      </c>
      <c r="D38" s="119">
        <v>0</v>
      </c>
      <c r="E38" s="122">
        <v>0</v>
      </c>
    </row>
    <row r="39" spans="1:5" x14ac:dyDescent="0.2">
      <c r="A39" s="115" t="s">
        <v>65</v>
      </c>
      <c r="B39" s="128">
        <v>72084.853508884975</v>
      </c>
      <c r="C39" s="131">
        <v>54337.994512000005</v>
      </c>
      <c r="D39" s="121">
        <v>3.6857461423340829E-2</v>
      </c>
      <c r="E39" s="124">
        <v>2.7382483856712284E-2</v>
      </c>
    </row>
    <row r="40" spans="1:5" x14ac:dyDescent="0.2">
      <c r="A40" s="135" t="s">
        <v>144</v>
      </c>
      <c r="B40" s="678">
        <v>713543.02543572674</v>
      </c>
      <c r="C40" s="679">
        <v>689866.40166407835</v>
      </c>
      <c r="D40" s="680">
        <v>0.36483925892489494</v>
      </c>
      <c r="E40" s="185">
        <v>0.34764359223237601</v>
      </c>
    </row>
    <row r="41" spans="1:5" x14ac:dyDescent="0.2">
      <c r="A41" s="635" t="s">
        <v>66</v>
      </c>
      <c r="B41" s="686">
        <v>523455.67452565691</v>
      </c>
      <c r="C41" s="427">
        <v>198142.1784</v>
      </c>
      <c r="D41" s="687">
        <v>0.26764634165872614</v>
      </c>
      <c r="E41" s="431">
        <v>9.9849562908944117E-2</v>
      </c>
    </row>
    <row r="42" spans="1:5" x14ac:dyDescent="0.2">
      <c r="A42" s="135" t="s">
        <v>29</v>
      </c>
      <c r="B42" s="678">
        <v>785627.87894461176</v>
      </c>
      <c r="C42" s="679">
        <v>744204.39617607836</v>
      </c>
      <c r="D42" s="680">
        <v>0.40169672034823573</v>
      </c>
      <c r="E42" s="185">
        <v>0.37502607608908828</v>
      </c>
    </row>
    <row r="43" spans="1:5" x14ac:dyDescent="0.2">
      <c r="A43" s="135" t="s">
        <v>11</v>
      </c>
      <c r="B43" s="678">
        <v>595540.52803454187</v>
      </c>
      <c r="C43" s="679">
        <v>252480.17291200001</v>
      </c>
      <c r="D43" s="680">
        <v>0.30450380308206698</v>
      </c>
      <c r="E43" s="185">
        <v>0.12723204676565641</v>
      </c>
    </row>
    <row r="44" spans="1:5" x14ac:dyDescent="0.2">
      <c r="A44" s="135" t="s">
        <v>67</v>
      </c>
      <c r="B44" s="678">
        <v>190087.35091006989</v>
      </c>
      <c r="C44" s="679">
        <v>491724.22326407838</v>
      </c>
      <c r="D44" s="680">
        <v>9.7192917266168757E-2</v>
      </c>
      <c r="E44" s="185">
        <v>0.24779402932343189</v>
      </c>
    </row>
    <row r="45" spans="1:5" x14ac:dyDescent="0.2">
      <c r="A45" s="136" t="s">
        <v>146</v>
      </c>
      <c r="B45" s="114"/>
      <c r="C45" s="132"/>
      <c r="D45" s="120"/>
      <c r="E45" s="123"/>
    </row>
    <row r="46" spans="1:5" x14ac:dyDescent="0.2">
      <c r="A46" s="113" t="s">
        <v>39</v>
      </c>
      <c r="B46" s="127">
        <v>42978798.577519953</v>
      </c>
      <c r="C46" s="130">
        <v>42531502.269814074</v>
      </c>
      <c r="D46" s="119">
        <v>21.975343411043028</v>
      </c>
      <c r="E46" s="122">
        <v>21.432851631057368</v>
      </c>
    </row>
    <row r="47" spans="1:5" x14ac:dyDescent="0.2">
      <c r="A47" s="115" t="s">
        <v>47</v>
      </c>
      <c r="B47" s="128">
        <v>46203217.016955182</v>
      </c>
      <c r="C47" s="131">
        <v>48152605.575549997</v>
      </c>
      <c r="D47" s="121">
        <v>23.624009843160348</v>
      </c>
      <c r="E47" s="124">
        <v>24.265487835403007</v>
      </c>
    </row>
    <row r="48" spans="1:5" x14ac:dyDescent="0.2">
      <c r="A48" s="688" t="s">
        <v>68</v>
      </c>
      <c r="B48" s="689">
        <v>-3224418.4394352287</v>
      </c>
      <c r="C48" s="690">
        <v>-5621103.3057359233</v>
      </c>
      <c r="D48" s="691">
        <v>-1.6486664321173161</v>
      </c>
      <c r="E48" s="692">
        <v>-2.8326362043456408</v>
      </c>
    </row>
    <row r="49" spans="1:1" x14ac:dyDescent="0.2">
      <c r="A49" s="36" t="s">
        <v>5</v>
      </c>
    </row>
  </sheetData>
  <mergeCells count="2">
    <mergeCell ref="B6:C6"/>
    <mergeCell ref="D6:E6"/>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58" workbookViewId="0">
      <selection activeCell="A52" sqref="A52"/>
    </sheetView>
  </sheetViews>
  <sheetFormatPr baseColWidth="10" defaultColWidth="13.7109375" defaultRowHeight="12.75" x14ac:dyDescent="0.2"/>
  <cols>
    <col min="1" max="1" width="63.28515625" style="2" customWidth="1"/>
    <col min="2" max="10" width="12.7109375" style="2" customWidth="1"/>
    <col min="11" max="16384" width="13.7109375" style="2"/>
  </cols>
  <sheetData>
    <row r="1" spans="1:10" ht="12.95" x14ac:dyDescent="0.3">
      <c r="A1" s="37" t="s">
        <v>179</v>
      </c>
      <c r="B1" s="38"/>
      <c r="C1" s="38"/>
      <c r="D1" s="38"/>
      <c r="E1" s="38"/>
      <c r="F1" s="38"/>
      <c r="G1" s="38"/>
      <c r="H1" s="38"/>
      <c r="I1" s="38"/>
      <c r="J1" s="38"/>
    </row>
    <row r="2" spans="1:10" ht="12.95" x14ac:dyDescent="0.3">
      <c r="A2" s="39" t="s">
        <v>180</v>
      </c>
      <c r="B2" s="38"/>
      <c r="C2" s="38"/>
      <c r="D2" s="38"/>
      <c r="E2" s="38"/>
      <c r="F2" s="38"/>
      <c r="G2" s="38"/>
      <c r="H2" s="38"/>
      <c r="I2" s="38"/>
      <c r="J2" s="38"/>
    </row>
    <row r="3" spans="1:10" ht="12.95" x14ac:dyDescent="0.3">
      <c r="A3" s="39" t="s">
        <v>181</v>
      </c>
      <c r="B3" s="38"/>
      <c r="C3" s="38"/>
      <c r="D3" s="38"/>
      <c r="E3" s="38"/>
      <c r="F3" s="38"/>
      <c r="G3" s="38"/>
      <c r="H3" s="38"/>
      <c r="I3" s="38"/>
      <c r="J3" s="38"/>
    </row>
    <row r="4" spans="1:10" x14ac:dyDescent="0.2">
      <c r="A4" s="40" t="s">
        <v>182</v>
      </c>
      <c r="B4" s="38"/>
      <c r="C4" s="38"/>
      <c r="D4" s="38"/>
      <c r="E4" s="38"/>
      <c r="F4" s="38"/>
      <c r="G4" s="38"/>
      <c r="H4" s="38"/>
      <c r="I4" s="38"/>
      <c r="J4" s="38"/>
    </row>
    <row r="6" spans="1:10" ht="12.95" x14ac:dyDescent="0.3">
      <c r="A6" s="983" t="s">
        <v>69</v>
      </c>
      <c r="B6" s="984"/>
      <c r="C6" s="984"/>
      <c r="D6" s="984"/>
      <c r="E6" s="984"/>
      <c r="F6" s="984"/>
      <c r="G6" s="984"/>
      <c r="H6" s="984"/>
      <c r="I6" s="984"/>
      <c r="J6" s="985"/>
    </row>
    <row r="7" spans="1:10" x14ac:dyDescent="0.2">
      <c r="A7" s="41" t="s">
        <v>70</v>
      </c>
      <c r="B7" s="42">
        <v>2011</v>
      </c>
      <c r="C7" s="42">
        <v>2012</v>
      </c>
      <c r="D7" s="42">
        <v>2013</v>
      </c>
      <c r="E7" s="42">
        <v>2014</v>
      </c>
      <c r="F7" s="42">
        <v>2015</v>
      </c>
      <c r="G7" s="42">
        <v>2016</v>
      </c>
      <c r="H7" s="42">
        <v>2017</v>
      </c>
      <c r="I7" s="42">
        <v>2018</v>
      </c>
      <c r="J7" s="42">
        <v>2019</v>
      </c>
    </row>
    <row r="8" spans="1:10" ht="12.95" x14ac:dyDescent="0.3">
      <c r="A8" s="43" t="s">
        <v>71</v>
      </c>
      <c r="B8" s="43"/>
      <c r="C8" s="43"/>
      <c r="D8" s="43"/>
      <c r="E8" s="43"/>
      <c r="F8" s="43"/>
      <c r="G8" s="43"/>
      <c r="H8" s="43"/>
      <c r="I8" s="43"/>
      <c r="J8" s="43"/>
    </row>
    <row r="9" spans="1:10" ht="12.95" x14ac:dyDescent="0.3">
      <c r="A9" s="44" t="s">
        <v>72</v>
      </c>
      <c r="B9" s="43">
        <v>443.32335418999998</v>
      </c>
      <c r="C9" s="43">
        <v>1197.3689266399999</v>
      </c>
      <c r="D9" s="43">
        <v>1376.7497866199999</v>
      </c>
      <c r="E9" s="43">
        <v>498.93481600999996</v>
      </c>
      <c r="F9" s="43">
        <v>463.88133099808726</v>
      </c>
      <c r="G9" s="43">
        <v>462.28562596690375</v>
      </c>
      <c r="H9" s="43">
        <v>505.15019870999998</v>
      </c>
      <c r="I9" s="43">
        <v>541.57625513999994</v>
      </c>
      <c r="J9" s="43">
        <v>563.88934682000001</v>
      </c>
    </row>
    <row r="10" spans="1:10" ht="15" x14ac:dyDescent="0.2">
      <c r="A10" s="44" t="s">
        <v>73</v>
      </c>
      <c r="B10" s="43">
        <v>126.00637827</v>
      </c>
      <c r="C10" s="43">
        <v>281.52036378000048</v>
      </c>
      <c r="D10" s="43">
        <v>79.461877990000417</v>
      </c>
      <c r="E10" s="43">
        <v>114.27931763000049</v>
      </c>
      <c r="F10" s="43">
        <v>-290.90234630999998</v>
      </c>
      <c r="G10" s="43">
        <v>291.82823337309696</v>
      </c>
      <c r="H10" s="43">
        <v>962.52402753000001</v>
      </c>
      <c r="I10" s="43">
        <v>-359.48574294999969</v>
      </c>
      <c r="J10" s="43">
        <v>1168.9156911400005</v>
      </c>
    </row>
    <row r="11" spans="1:10" ht="14.45" x14ac:dyDescent="0.3">
      <c r="A11" s="44" t="s">
        <v>74</v>
      </c>
      <c r="B11" s="43">
        <v>0.43253773000000001</v>
      </c>
      <c r="C11" s="43">
        <v>1.2304434</v>
      </c>
      <c r="D11" s="43">
        <v>4.3514244700000004</v>
      </c>
      <c r="E11" s="43">
        <v>4.6292360199999996</v>
      </c>
      <c r="F11" s="43">
        <v>4.4724529000000004</v>
      </c>
      <c r="G11" s="43">
        <v>4.2449825600000004</v>
      </c>
      <c r="H11" s="43">
        <v>318.79727143999997</v>
      </c>
      <c r="I11" s="43">
        <v>529.79276000999994</v>
      </c>
      <c r="J11" s="43">
        <v>583.97047754000005</v>
      </c>
    </row>
    <row r="12" spans="1:10" ht="12.95" x14ac:dyDescent="0.3">
      <c r="A12" s="41" t="s">
        <v>75</v>
      </c>
      <c r="B12" s="45">
        <v>4405.5954180199997</v>
      </c>
      <c r="C12" s="45">
        <v>5883.2542650400001</v>
      </c>
      <c r="D12" s="45">
        <v>7335.1145051800004</v>
      </c>
      <c r="E12" s="45">
        <v>7943.6994028000008</v>
      </c>
      <c r="F12" s="45">
        <v>8112.205934588088</v>
      </c>
      <c r="G12" s="45">
        <v>8862.0748113680893</v>
      </c>
      <c r="H12" s="45">
        <v>10010.951766168089</v>
      </c>
      <c r="I12" s="45">
        <v>9663.2495183480914</v>
      </c>
      <c r="J12" s="45">
        <v>10812.084078768092</v>
      </c>
    </row>
    <row r="13" spans="1:10" x14ac:dyDescent="0.2">
      <c r="A13" s="43" t="s">
        <v>76</v>
      </c>
      <c r="B13" s="43"/>
      <c r="C13" s="43"/>
      <c r="D13" s="43"/>
      <c r="E13" s="43"/>
      <c r="F13" s="43"/>
      <c r="G13" s="43"/>
      <c r="H13" s="43"/>
      <c r="I13" s="43"/>
      <c r="J13" s="43"/>
    </row>
    <row r="14" spans="1:10" ht="12.95" x14ac:dyDescent="0.3">
      <c r="A14" s="44" t="s">
        <v>72</v>
      </c>
      <c r="B14" s="43">
        <v>0</v>
      </c>
      <c r="C14" s="43">
        <v>1700</v>
      </c>
      <c r="D14" s="43">
        <v>603.38535014000001</v>
      </c>
      <c r="E14" s="43">
        <v>0</v>
      </c>
      <c r="F14" s="43">
        <v>0</v>
      </c>
      <c r="G14" s="43">
        <v>0</v>
      </c>
      <c r="H14" s="43">
        <v>0</v>
      </c>
      <c r="I14" s="43">
        <v>0</v>
      </c>
      <c r="J14" s="43">
        <v>0</v>
      </c>
    </row>
    <row r="15" spans="1:10" ht="15" x14ac:dyDescent="0.2">
      <c r="A15" s="44" t="s">
        <v>73</v>
      </c>
      <c r="B15" s="43">
        <v>437.6996675699977</v>
      </c>
      <c r="C15" s="43">
        <v>142.17514140000418</v>
      </c>
      <c r="D15" s="43">
        <v>-179.60947828000377</v>
      </c>
      <c r="E15" s="43">
        <v>-228.68378306000204</v>
      </c>
      <c r="F15" s="43">
        <v>-255.78902633999638</v>
      </c>
      <c r="G15" s="43">
        <v>270.67976064999891</v>
      </c>
      <c r="H15" s="43">
        <v>969.56886946999998</v>
      </c>
      <c r="I15" s="43">
        <v>-60.584645630001091</v>
      </c>
      <c r="J15" s="43">
        <v>666.61541632000046</v>
      </c>
    </row>
    <row r="16" spans="1:10" ht="14.45" x14ac:dyDescent="0.3">
      <c r="A16" s="44" t="s">
        <v>74</v>
      </c>
      <c r="B16" s="43">
        <v>1.1583915300000001</v>
      </c>
      <c r="C16" s="43">
        <v>1.2989145600000001</v>
      </c>
      <c r="D16" s="43">
        <v>2.1686971000000002</v>
      </c>
      <c r="E16" s="43">
        <v>501.62108124000002</v>
      </c>
      <c r="F16" s="43">
        <v>466.75622238</v>
      </c>
      <c r="G16" s="43">
        <v>464.89721717999998</v>
      </c>
      <c r="H16" s="43">
        <v>2.8037874500000002</v>
      </c>
      <c r="I16" s="43">
        <v>544.39141142999995</v>
      </c>
      <c r="J16" s="43">
        <v>2567.0562172599998</v>
      </c>
    </row>
    <row r="17" spans="1:10" ht="12.95" x14ac:dyDescent="0.3">
      <c r="A17" s="41" t="s">
        <v>75</v>
      </c>
      <c r="B17" s="45">
        <v>13156.642007679999</v>
      </c>
      <c r="C17" s="45">
        <v>14997.518234520003</v>
      </c>
      <c r="D17" s="45">
        <v>15419.125409279999</v>
      </c>
      <c r="E17" s="45">
        <v>14688.820544979997</v>
      </c>
      <c r="F17" s="45">
        <v>13966.275296260001</v>
      </c>
      <c r="G17" s="45">
        <v>13772.05783973</v>
      </c>
      <c r="H17" s="45">
        <v>14738.822921749999</v>
      </c>
      <c r="I17" s="45">
        <v>14133.846864689998</v>
      </c>
      <c r="J17" s="45">
        <v>12233.406063749999</v>
      </c>
    </row>
    <row r="18" spans="1:10" x14ac:dyDescent="0.2">
      <c r="A18" s="43" t="s">
        <v>77</v>
      </c>
      <c r="B18" s="43"/>
      <c r="C18" s="43"/>
      <c r="D18" s="43"/>
      <c r="E18" s="43"/>
      <c r="F18" s="43"/>
      <c r="G18" s="43"/>
      <c r="H18" s="43"/>
      <c r="I18" s="43"/>
      <c r="J18" s="43"/>
    </row>
    <row r="19" spans="1:10" x14ac:dyDescent="0.2">
      <c r="A19" s="44" t="s">
        <v>78</v>
      </c>
      <c r="B19" s="43">
        <v>5.4</v>
      </c>
      <c r="C19" s="43">
        <v>0</v>
      </c>
      <c r="D19" s="43">
        <v>0</v>
      </c>
      <c r="E19" s="43">
        <v>0</v>
      </c>
      <c r="F19" s="43">
        <v>0</v>
      </c>
      <c r="G19" s="43">
        <v>0</v>
      </c>
      <c r="H19" s="43">
        <v>0</v>
      </c>
      <c r="I19" s="43">
        <v>0</v>
      </c>
      <c r="J19" s="43">
        <v>0</v>
      </c>
    </row>
    <row r="20" spans="1:10" x14ac:dyDescent="0.2">
      <c r="A20" s="44" t="s">
        <v>79</v>
      </c>
      <c r="B20" s="43">
        <v>45.642924855999993</v>
      </c>
      <c r="C20" s="43">
        <v>2.0655441099999998</v>
      </c>
      <c r="D20" s="43">
        <v>0</v>
      </c>
      <c r="E20" s="43">
        <v>0</v>
      </c>
      <c r="F20" s="43">
        <v>0</v>
      </c>
      <c r="G20" s="43">
        <v>0</v>
      </c>
      <c r="H20" s="43">
        <v>0.27954983999999999</v>
      </c>
      <c r="I20" s="43">
        <v>0</v>
      </c>
      <c r="J20" s="43">
        <v>0</v>
      </c>
    </row>
    <row r="21" spans="1:10" ht="12.95" x14ac:dyDescent="0.3">
      <c r="A21" s="41" t="s">
        <v>75</v>
      </c>
      <c r="B21" s="45">
        <v>3.4938334739999561</v>
      </c>
      <c r="C21" s="45">
        <v>1.4282893639999563</v>
      </c>
      <c r="D21" s="45">
        <v>1.4282893639999563</v>
      </c>
      <c r="E21" s="45">
        <v>1.4282893639999563</v>
      </c>
      <c r="F21" s="45">
        <v>1.4282893639999563</v>
      </c>
      <c r="G21" s="45">
        <v>1.4282893639999563</v>
      </c>
      <c r="H21" s="45">
        <v>1.1487395239999563</v>
      </c>
      <c r="I21" s="45">
        <v>1.1487395239999563</v>
      </c>
      <c r="J21" s="45">
        <v>1.1487395239999563</v>
      </c>
    </row>
    <row r="22" spans="1:10" x14ac:dyDescent="0.2">
      <c r="A22" s="43" t="s">
        <v>80</v>
      </c>
      <c r="B22" s="43"/>
      <c r="C22" s="43"/>
      <c r="D22" s="43"/>
      <c r="E22" s="43"/>
      <c r="F22" s="43"/>
      <c r="G22" s="43"/>
      <c r="H22" s="43"/>
      <c r="I22" s="43"/>
      <c r="J22" s="43"/>
    </row>
    <row r="23" spans="1:10" x14ac:dyDescent="0.2">
      <c r="A23" s="44" t="s">
        <v>78</v>
      </c>
      <c r="B23" s="43"/>
      <c r="C23" s="46"/>
      <c r="D23" s="46"/>
      <c r="E23" s="46"/>
      <c r="F23" s="46"/>
      <c r="G23" s="46"/>
      <c r="H23" s="46"/>
      <c r="I23" s="46"/>
      <c r="J23" s="46"/>
    </row>
    <row r="24" spans="1:10" x14ac:dyDescent="0.2">
      <c r="A24" s="44" t="s">
        <v>79</v>
      </c>
      <c r="B24" s="43"/>
      <c r="C24" s="46"/>
      <c r="D24" s="46"/>
      <c r="E24" s="46"/>
      <c r="F24" s="46"/>
      <c r="G24" s="46"/>
      <c r="H24" s="46"/>
      <c r="I24" s="46"/>
      <c r="J24" s="46"/>
    </row>
    <row r="25" spans="1:10" ht="12.95" x14ac:dyDescent="0.3">
      <c r="A25" s="41" t="s">
        <v>75</v>
      </c>
      <c r="B25" s="47">
        <v>0</v>
      </c>
      <c r="C25" s="48">
        <v>0</v>
      </c>
      <c r="D25" s="48">
        <v>0</v>
      </c>
      <c r="E25" s="48">
        <v>0</v>
      </c>
      <c r="F25" s="48">
        <v>0</v>
      </c>
      <c r="G25" s="48">
        <v>0</v>
      </c>
      <c r="H25" s="48">
        <v>0</v>
      </c>
      <c r="I25" s="48">
        <v>0</v>
      </c>
      <c r="J25" s="48">
        <v>0</v>
      </c>
    </row>
    <row r="26" spans="1:10" x14ac:dyDescent="0.2">
      <c r="A26" s="43" t="s">
        <v>81</v>
      </c>
      <c r="B26" s="43"/>
      <c r="C26" s="43"/>
      <c r="D26" s="43"/>
      <c r="E26" s="43"/>
      <c r="F26" s="43"/>
      <c r="G26" s="43"/>
      <c r="H26" s="43"/>
      <c r="I26" s="43"/>
      <c r="J26" s="43"/>
    </row>
    <row r="27" spans="1:10" x14ac:dyDescent="0.2">
      <c r="A27" s="44" t="s">
        <v>78</v>
      </c>
      <c r="B27" s="43"/>
      <c r="C27" s="43"/>
      <c r="D27" s="43">
        <v>4000</v>
      </c>
      <c r="E27" s="43">
        <v>0</v>
      </c>
      <c r="F27" s="43">
        <v>0</v>
      </c>
      <c r="G27" s="43">
        <v>0</v>
      </c>
      <c r="H27" s="43">
        <v>0</v>
      </c>
      <c r="I27" s="43">
        <v>0</v>
      </c>
      <c r="J27" s="43">
        <v>0</v>
      </c>
    </row>
    <row r="28" spans="1:10" x14ac:dyDescent="0.2">
      <c r="A28" s="44" t="s">
        <v>79</v>
      </c>
      <c r="B28" s="43"/>
      <c r="C28" s="43"/>
      <c r="D28" s="43">
        <v>0</v>
      </c>
      <c r="E28" s="43">
        <v>269.79485678992103</v>
      </c>
      <c r="F28" s="43">
        <v>243.62541457627501</v>
      </c>
      <c r="G28" s="43">
        <v>665.92882653000004</v>
      </c>
      <c r="H28" s="43">
        <v>1283.8809052700001</v>
      </c>
      <c r="I28" s="43">
        <v>997.15175900999998</v>
      </c>
      <c r="J28" s="43">
        <v>416.30348846999999</v>
      </c>
    </row>
    <row r="29" spans="1:10" ht="15" x14ac:dyDescent="0.2">
      <c r="A29" s="44" t="s">
        <v>73</v>
      </c>
      <c r="B29" s="43"/>
      <c r="C29" s="43"/>
      <c r="D29" s="43">
        <v>1.3362024800003383</v>
      </c>
      <c r="E29" s="43">
        <v>8.4185198525126452</v>
      </c>
      <c r="F29" s="43">
        <v>0.40337065411699768</v>
      </c>
      <c r="G29" s="43">
        <v>47.400135882999997</v>
      </c>
      <c r="H29" s="43">
        <v>27.318810028263215</v>
      </c>
      <c r="I29" s="43">
        <v>6.2364729199999829</v>
      </c>
      <c r="J29" s="43">
        <v>-13.860161929999949</v>
      </c>
    </row>
    <row r="30" spans="1:10" ht="12.95" x14ac:dyDescent="0.3">
      <c r="A30" s="41" t="s">
        <v>75</v>
      </c>
      <c r="B30" s="45">
        <v>0</v>
      </c>
      <c r="C30" s="45">
        <v>0</v>
      </c>
      <c r="D30" s="45">
        <v>4001.3362024800003</v>
      </c>
      <c r="E30" s="45">
        <v>3739.9598655425916</v>
      </c>
      <c r="F30" s="45">
        <v>3496.7378199999998</v>
      </c>
      <c r="G30" s="45">
        <v>2878.2091293529998</v>
      </c>
      <c r="H30" s="45">
        <v>1621.6470341112629</v>
      </c>
      <c r="I30" s="45">
        <v>630.73174802126289</v>
      </c>
      <c r="J30" s="45">
        <v>200.56809762126295</v>
      </c>
    </row>
    <row r="31" spans="1:10" ht="12.95" x14ac:dyDescent="0.3">
      <c r="A31" s="983" t="s">
        <v>82</v>
      </c>
      <c r="B31" s="984"/>
      <c r="C31" s="984"/>
      <c r="D31" s="984"/>
      <c r="E31" s="984"/>
      <c r="F31" s="984"/>
      <c r="G31" s="984"/>
      <c r="H31" s="984"/>
      <c r="I31" s="984"/>
      <c r="J31" s="985"/>
    </row>
    <row r="32" spans="1:10" ht="12.95" x14ac:dyDescent="0.3">
      <c r="A32" s="41" t="s">
        <v>83</v>
      </c>
      <c r="B32" s="42">
        <v>2011</v>
      </c>
      <c r="C32" s="42">
        <v>2012</v>
      </c>
      <c r="D32" s="42">
        <v>2013</v>
      </c>
      <c r="E32" s="42">
        <v>2014</v>
      </c>
      <c r="F32" s="42">
        <v>2015</v>
      </c>
      <c r="G32" s="42">
        <v>2016</v>
      </c>
      <c r="H32" s="42">
        <v>2017</v>
      </c>
      <c r="I32" s="42">
        <v>2018</v>
      </c>
      <c r="J32" s="42">
        <v>2019</v>
      </c>
    </row>
    <row r="33" spans="1:10" ht="14.45" x14ac:dyDescent="0.3">
      <c r="A33" s="45" t="s">
        <v>84</v>
      </c>
      <c r="B33" s="43"/>
      <c r="C33" s="43"/>
      <c r="D33" s="43"/>
      <c r="E33" s="43"/>
      <c r="F33" s="43"/>
      <c r="G33" s="43"/>
      <c r="H33" s="43"/>
      <c r="I33" s="43"/>
      <c r="J33" s="43"/>
    </row>
    <row r="34" spans="1:10" ht="12.95" x14ac:dyDescent="0.3">
      <c r="A34" s="44" t="s">
        <v>72</v>
      </c>
      <c r="B34" s="46">
        <v>41540.998841000001</v>
      </c>
      <c r="C34" s="46">
        <v>44192.902734000003</v>
      </c>
      <c r="D34" s="46">
        <v>51138.689228000003</v>
      </c>
      <c r="E34" s="46">
        <v>54582</v>
      </c>
      <c r="F34" s="46">
        <v>54992</v>
      </c>
      <c r="G34" s="46">
        <v>65281</v>
      </c>
      <c r="H34" s="46">
        <v>63900</v>
      </c>
      <c r="I34" s="46">
        <v>65029.090214999997</v>
      </c>
      <c r="J34" s="49">
        <v>54268.359082000003</v>
      </c>
    </row>
    <row r="35" spans="1:10" ht="12.95" x14ac:dyDescent="0.3">
      <c r="A35" s="44" t="s">
        <v>85</v>
      </c>
      <c r="B35" s="46">
        <v>0</v>
      </c>
      <c r="C35" s="46">
        <v>0</v>
      </c>
      <c r="D35" s="46">
        <v>0</v>
      </c>
      <c r="E35" s="46">
        <v>0</v>
      </c>
      <c r="F35" s="46">
        <v>0</v>
      </c>
      <c r="G35" s="46">
        <v>0</v>
      </c>
      <c r="H35" s="46"/>
      <c r="I35" s="46"/>
      <c r="J35" s="49"/>
    </row>
    <row r="36" spans="1:10" ht="12.95" x14ac:dyDescent="0.3">
      <c r="A36" s="44" t="s">
        <v>86</v>
      </c>
      <c r="B36" s="46">
        <v>41540.998841000001</v>
      </c>
      <c r="C36" s="46">
        <v>44192.902734000003</v>
      </c>
      <c r="D36" s="46">
        <v>51138.689228000003</v>
      </c>
      <c r="E36" s="46">
        <v>54582</v>
      </c>
      <c r="F36" s="46">
        <v>54992</v>
      </c>
      <c r="G36" s="46">
        <v>65281</v>
      </c>
      <c r="H36" s="46">
        <v>63900</v>
      </c>
      <c r="I36" s="46">
        <v>65029.090214999997</v>
      </c>
      <c r="J36" s="49">
        <v>54268.359082000003</v>
      </c>
    </row>
    <row r="37" spans="1:10" x14ac:dyDescent="0.2">
      <c r="A37" s="44" t="s">
        <v>87</v>
      </c>
      <c r="B37" s="46">
        <v>0</v>
      </c>
      <c r="C37" s="46">
        <v>0</v>
      </c>
      <c r="D37" s="46">
        <v>0</v>
      </c>
      <c r="E37" s="46">
        <v>0</v>
      </c>
      <c r="F37" s="46">
        <v>0</v>
      </c>
      <c r="G37" s="46">
        <v>0</v>
      </c>
      <c r="H37" s="46">
        <v>0</v>
      </c>
      <c r="I37" s="46">
        <v>0</v>
      </c>
      <c r="J37" s="46">
        <v>0</v>
      </c>
    </row>
    <row r="38" spans="1:10" ht="12.95" x14ac:dyDescent="0.3">
      <c r="A38" s="50" t="s">
        <v>75</v>
      </c>
      <c r="B38" s="50">
        <v>0</v>
      </c>
      <c r="C38" s="50">
        <v>0</v>
      </c>
      <c r="D38" s="46">
        <v>0</v>
      </c>
      <c r="E38" s="46">
        <v>0</v>
      </c>
      <c r="F38" s="46">
        <v>0</v>
      </c>
      <c r="G38" s="46">
        <v>0</v>
      </c>
      <c r="H38" s="46">
        <v>0</v>
      </c>
      <c r="I38" s="46">
        <v>0</v>
      </c>
      <c r="J38" s="46">
        <v>0</v>
      </c>
    </row>
    <row r="39" spans="1:10" x14ac:dyDescent="0.2">
      <c r="A39" s="45" t="s">
        <v>88</v>
      </c>
      <c r="B39" s="43"/>
      <c r="C39" s="43"/>
      <c r="D39" s="43"/>
      <c r="E39" s="43"/>
      <c r="F39" s="43"/>
      <c r="G39" s="43"/>
      <c r="H39" s="43"/>
      <c r="I39" s="43"/>
      <c r="J39" s="43"/>
    </row>
    <row r="40" spans="1:10" ht="12.95" x14ac:dyDescent="0.3">
      <c r="A40" s="44" t="s">
        <v>72</v>
      </c>
      <c r="B40" s="46">
        <v>4400.4906380000002</v>
      </c>
      <c r="C40" s="46">
        <v>863.83300599999995</v>
      </c>
      <c r="D40" s="46">
        <v>2215.169727</v>
      </c>
      <c r="E40" s="46">
        <v>545.83226499999955</v>
      </c>
      <c r="F40" s="46">
        <v>0</v>
      </c>
      <c r="G40" s="46">
        <v>0</v>
      </c>
      <c r="H40" s="46">
        <v>0</v>
      </c>
      <c r="I40" s="46">
        <v>0</v>
      </c>
      <c r="J40" s="46">
        <v>0</v>
      </c>
    </row>
    <row r="41" spans="1:10" ht="12.95" x14ac:dyDescent="0.3">
      <c r="A41" s="44" t="s">
        <v>86</v>
      </c>
      <c r="B41" s="46">
        <v>840.65</v>
      </c>
      <c r="C41" s="46">
        <v>596.25099999999998</v>
      </c>
      <c r="D41" s="46">
        <v>1021.454006</v>
      </c>
      <c r="E41" s="46">
        <v>2267.0329999999999</v>
      </c>
      <c r="F41" s="46">
        <v>170.89599999999999</v>
      </c>
      <c r="G41" s="46">
        <v>28.997351999999999</v>
      </c>
      <c r="H41" s="46">
        <v>0</v>
      </c>
      <c r="I41" s="46">
        <v>0</v>
      </c>
      <c r="J41" s="46">
        <v>0</v>
      </c>
    </row>
    <row r="42" spans="1:10" ht="12.95" x14ac:dyDescent="0.3">
      <c r="A42" s="50" t="s">
        <v>75</v>
      </c>
      <c r="B42" s="46">
        <v>3776.3306379999999</v>
      </c>
      <c r="C42" s="46">
        <v>4043.912644</v>
      </c>
      <c r="D42" s="46">
        <v>5237.6283650000005</v>
      </c>
      <c r="E42" s="46">
        <v>3516.4276299999997</v>
      </c>
      <c r="F42" s="46">
        <v>3345.5316299999995</v>
      </c>
      <c r="G42" s="46">
        <v>3316.5342779999996</v>
      </c>
      <c r="H42" s="46">
        <v>3316.5342779999996</v>
      </c>
      <c r="I42" s="46">
        <v>3316.5342779999996</v>
      </c>
      <c r="J42" s="46">
        <v>3316.5342779999996</v>
      </c>
    </row>
    <row r="43" spans="1:10" x14ac:dyDescent="0.2">
      <c r="A43" s="45" t="s">
        <v>89</v>
      </c>
      <c r="B43" s="43"/>
      <c r="C43" s="43"/>
      <c r="D43" s="43"/>
      <c r="E43" s="43"/>
      <c r="F43" s="43"/>
      <c r="G43" s="43"/>
      <c r="H43" s="43"/>
      <c r="I43" s="43"/>
      <c r="J43" s="43"/>
    </row>
    <row r="44" spans="1:10" ht="12.95" x14ac:dyDescent="0.3">
      <c r="A44" s="44" t="s">
        <v>72</v>
      </c>
      <c r="B44" s="46">
        <v>0</v>
      </c>
      <c r="C44" s="46">
        <v>0</v>
      </c>
      <c r="D44" s="46">
        <v>0</v>
      </c>
      <c r="E44" s="46">
        <v>0</v>
      </c>
      <c r="F44" s="46">
        <v>30000</v>
      </c>
      <c r="G44" s="46">
        <v>60000</v>
      </c>
      <c r="H44" s="46">
        <v>100000</v>
      </c>
      <c r="I44" s="46">
        <v>101910</v>
      </c>
      <c r="J44" s="46">
        <v>106431.53899999999</v>
      </c>
    </row>
    <row r="45" spans="1:10" ht="12.95" x14ac:dyDescent="0.3">
      <c r="A45" s="44" t="s">
        <v>86</v>
      </c>
      <c r="B45" s="46">
        <v>0</v>
      </c>
      <c r="C45" s="46">
        <v>0</v>
      </c>
      <c r="D45" s="46">
        <v>0</v>
      </c>
      <c r="E45" s="46">
        <v>0</v>
      </c>
      <c r="F45" s="46">
        <v>0</v>
      </c>
      <c r="G45" s="46">
        <v>33530.548999999999</v>
      </c>
      <c r="H45" s="46">
        <v>52960</v>
      </c>
      <c r="I45" s="46">
        <v>58851.676999999996</v>
      </c>
      <c r="J45" s="46">
        <v>71851.100000999999</v>
      </c>
    </row>
    <row r="46" spans="1:10" ht="15" x14ac:dyDescent="0.2">
      <c r="A46" s="44" t="s">
        <v>73</v>
      </c>
      <c r="B46" s="46">
        <v>0</v>
      </c>
      <c r="C46" s="46">
        <v>0</v>
      </c>
      <c r="D46" s="46">
        <v>0</v>
      </c>
      <c r="E46" s="46">
        <v>0</v>
      </c>
      <c r="F46" s="46">
        <v>0.29558600160089554</v>
      </c>
      <c r="G46" s="46">
        <v>2586.6772299999998</v>
      </c>
      <c r="H46" s="46">
        <v>3806.9416139999998</v>
      </c>
      <c r="I46" s="46">
        <v>4991.866514999987</v>
      </c>
      <c r="J46" s="46">
        <v>6953.289764000001</v>
      </c>
    </row>
    <row r="47" spans="1:10" ht="12.95" x14ac:dyDescent="0.3">
      <c r="A47" s="50" t="s">
        <v>75</v>
      </c>
      <c r="B47" s="46">
        <v>0</v>
      </c>
      <c r="C47" s="46">
        <v>0</v>
      </c>
      <c r="D47" s="46">
        <v>0</v>
      </c>
      <c r="E47" s="46">
        <v>0</v>
      </c>
      <c r="F47" s="46">
        <v>30000.295586001601</v>
      </c>
      <c r="G47" s="46">
        <v>59056.423816001596</v>
      </c>
      <c r="H47" s="46">
        <v>109903.36543000159</v>
      </c>
      <c r="I47" s="46">
        <v>157953.55494500155</v>
      </c>
      <c r="J47" s="46">
        <v>199487.28370800155</v>
      </c>
    </row>
    <row r="48" spans="1:10" x14ac:dyDescent="0.2">
      <c r="A48" s="51" t="s">
        <v>90</v>
      </c>
      <c r="B48" s="38"/>
      <c r="C48" s="38"/>
      <c r="D48" s="38"/>
      <c r="E48" s="38"/>
      <c r="F48" s="38"/>
      <c r="G48" s="38"/>
      <c r="H48" s="38"/>
      <c r="I48" s="38"/>
      <c r="J48" s="38"/>
    </row>
    <row r="49" spans="1:10" x14ac:dyDescent="0.2">
      <c r="A49" s="51" t="s">
        <v>91</v>
      </c>
      <c r="B49" s="38"/>
      <c r="C49" s="38"/>
      <c r="D49" s="38"/>
      <c r="E49" s="38"/>
      <c r="F49" s="52"/>
      <c r="G49" s="52"/>
      <c r="H49" s="52"/>
      <c r="I49" s="52"/>
      <c r="J49" s="52"/>
    </row>
    <row r="50" spans="1:10" x14ac:dyDescent="0.2">
      <c r="A50" s="51" t="s">
        <v>983</v>
      </c>
      <c r="B50" s="38"/>
      <c r="C50" s="38"/>
      <c r="D50" s="38"/>
      <c r="E50" s="38"/>
      <c r="F50" s="52"/>
      <c r="G50" s="52"/>
      <c r="H50" s="52"/>
      <c r="I50" s="52"/>
      <c r="J50" s="52"/>
    </row>
    <row r="51" spans="1:10" ht="12.95" x14ac:dyDescent="0.3">
      <c r="A51" s="51" t="s">
        <v>5</v>
      </c>
      <c r="B51" s="38"/>
      <c r="C51" s="38"/>
      <c r="D51" s="38"/>
      <c r="E51" s="38"/>
      <c r="F51" s="38"/>
      <c r="G51" s="38"/>
      <c r="H51" s="53"/>
      <c r="I51" s="53"/>
      <c r="J51" s="53"/>
    </row>
  </sheetData>
  <mergeCells count="2">
    <mergeCell ref="A6:J6"/>
    <mergeCell ref="A31:J31"/>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A25" sqref="A25"/>
    </sheetView>
  </sheetViews>
  <sheetFormatPr baseColWidth="10" defaultColWidth="11.42578125" defaultRowHeight="12.75" x14ac:dyDescent="0.2"/>
  <cols>
    <col min="1" max="1" width="45.85546875" style="19" bestFit="1" customWidth="1"/>
    <col min="2" max="2" width="12.28515625" style="19" customWidth="1"/>
    <col min="3" max="3" width="11.5703125" style="19" customWidth="1"/>
    <col min="4" max="4" width="10.7109375" style="19" bestFit="1" customWidth="1"/>
    <col min="5" max="16384" width="11.42578125" style="19"/>
  </cols>
  <sheetData>
    <row r="1" spans="1:8" ht="12.95" x14ac:dyDescent="0.3">
      <c r="A1" s="37" t="s">
        <v>183</v>
      </c>
      <c r="B1" s="33"/>
      <c r="C1" s="54"/>
      <c r="D1" s="18"/>
    </row>
    <row r="2" spans="1:8" ht="12.95" x14ac:dyDescent="0.3">
      <c r="A2" s="37" t="s">
        <v>114</v>
      </c>
      <c r="B2" s="33"/>
      <c r="C2" s="54"/>
      <c r="D2" s="18"/>
    </row>
    <row r="3" spans="1:8" x14ac:dyDescent="0.2">
      <c r="A3" s="37" t="s">
        <v>92</v>
      </c>
      <c r="B3" s="33"/>
      <c r="C3" s="54"/>
      <c r="D3" s="18"/>
    </row>
    <row r="4" spans="1:8" x14ac:dyDescent="0.2">
      <c r="A4" s="40" t="s">
        <v>93</v>
      </c>
      <c r="B4" s="33"/>
      <c r="C4" s="54"/>
      <c r="D4" s="18"/>
    </row>
    <row r="5" spans="1:8" ht="12.95" x14ac:dyDescent="0.3">
      <c r="A5" s="986"/>
      <c r="B5" s="986"/>
      <c r="C5" s="986"/>
    </row>
    <row r="6" spans="1:8" ht="12.95" x14ac:dyDescent="0.3">
      <c r="A6" s="708"/>
      <c r="B6" s="56">
        <v>2013</v>
      </c>
      <c r="C6" s="56">
        <v>2014</v>
      </c>
      <c r="D6" s="56">
        <v>2015</v>
      </c>
      <c r="E6" s="56">
        <v>2016</v>
      </c>
      <c r="F6" s="56">
        <v>2017</v>
      </c>
      <c r="G6" s="56">
        <v>2018</v>
      </c>
      <c r="H6" s="56">
        <v>2019</v>
      </c>
    </row>
    <row r="7" spans="1:8" s="65" customFormat="1" ht="12.95" x14ac:dyDescent="0.3">
      <c r="A7" s="73" t="s">
        <v>94</v>
      </c>
      <c r="B7" s="58">
        <v>9074478.8990000002</v>
      </c>
      <c r="C7" s="58">
        <v>9280178.9449999984</v>
      </c>
      <c r="D7" s="767">
        <v>11694613.354999999</v>
      </c>
      <c r="E7" s="768">
        <v>11432247.559999999</v>
      </c>
      <c r="F7" s="768">
        <v>12502020.273</v>
      </c>
      <c r="G7" s="768">
        <v>14380856.331</v>
      </c>
      <c r="H7" s="768">
        <v>14234374.877</v>
      </c>
    </row>
    <row r="8" spans="1:8" s="65" customFormat="1" x14ac:dyDescent="0.2">
      <c r="A8" s="73" t="s">
        <v>95</v>
      </c>
      <c r="B8" s="58">
        <v>-743906.38299999922</v>
      </c>
      <c r="C8" s="58">
        <v>-1268674.0770000007</v>
      </c>
      <c r="D8" s="58">
        <v>-650606.15900000092</v>
      </c>
      <c r="E8" s="58">
        <v>-867277.66900000069</v>
      </c>
      <c r="F8" s="58">
        <v>-974089.34199999925</v>
      </c>
      <c r="G8" s="58">
        <v>-669314.98300000094</v>
      </c>
      <c r="H8" s="58">
        <v>-797267.71600000001</v>
      </c>
    </row>
    <row r="9" spans="1:8" ht="12.95" x14ac:dyDescent="0.3">
      <c r="A9" s="25" t="s">
        <v>96</v>
      </c>
      <c r="B9" s="59">
        <v>6200912.0140000014</v>
      </c>
      <c r="C9" s="59">
        <v>6737355.4939999999</v>
      </c>
      <c r="D9" s="59">
        <v>7555764.2640000004</v>
      </c>
      <c r="E9" s="59">
        <v>7559898.3149999985</v>
      </c>
      <c r="F9" s="59">
        <v>8179107.7640000014</v>
      </c>
      <c r="G9" s="59">
        <v>8899010.7039999999</v>
      </c>
      <c r="H9" s="59">
        <v>10486821.051000003</v>
      </c>
    </row>
    <row r="10" spans="1:8" ht="12.95" x14ac:dyDescent="0.3">
      <c r="A10" s="25" t="s">
        <v>97</v>
      </c>
      <c r="B10" s="59">
        <v>-6944818.3969999999</v>
      </c>
      <c r="C10" s="59">
        <v>-8006029.5710000005</v>
      </c>
      <c r="D10" s="59">
        <v>-8206370.4230000013</v>
      </c>
      <c r="E10" s="59">
        <v>-8427175.9839999992</v>
      </c>
      <c r="F10" s="59">
        <v>-9153197.1060000006</v>
      </c>
      <c r="G10" s="59">
        <v>-9568325.6870000008</v>
      </c>
      <c r="H10" s="59">
        <v>-11284088.767000003</v>
      </c>
    </row>
    <row r="11" spans="1:8" s="65" customFormat="1" x14ac:dyDescent="0.2">
      <c r="A11" s="73" t="s">
        <v>98</v>
      </c>
      <c r="B11" s="58">
        <v>3453434.091</v>
      </c>
      <c r="C11" s="58">
        <v>3725529.5809999998</v>
      </c>
      <c r="D11" s="58">
        <v>4898247.1459999997</v>
      </c>
      <c r="E11" s="58">
        <v>4814532.4629999995</v>
      </c>
      <c r="F11" s="58">
        <v>5463379.5779999997</v>
      </c>
      <c r="G11" s="58">
        <v>5841359.9460000005</v>
      </c>
      <c r="H11" s="58">
        <v>5111051.3210000005</v>
      </c>
    </row>
    <row r="12" spans="1:8" s="65" customFormat="1" ht="12.95" x14ac:dyDescent="0.3">
      <c r="A12" s="73" t="s">
        <v>99</v>
      </c>
      <c r="B12" s="58">
        <v>6364951.1909999996</v>
      </c>
      <c r="C12" s="58">
        <v>6823323.4409999996</v>
      </c>
      <c r="D12" s="58">
        <v>7446972.3679999998</v>
      </c>
      <c r="E12" s="58">
        <v>7484992.7659999998</v>
      </c>
      <c r="F12" s="58">
        <v>8012730.0369999995</v>
      </c>
      <c r="G12" s="58">
        <v>9208811.3680000007</v>
      </c>
      <c r="H12" s="58">
        <v>9920591.2719999999</v>
      </c>
    </row>
    <row r="13" spans="1:8" s="65" customFormat="1" ht="12.95" x14ac:dyDescent="0.3">
      <c r="A13" s="73" t="s">
        <v>100</v>
      </c>
      <c r="B13" s="58">
        <v>11170794.364</v>
      </c>
      <c r="C13" s="58">
        <v>12133710.101999998</v>
      </c>
      <c r="D13" s="58">
        <v>13273957.674000002</v>
      </c>
      <c r="E13" s="58">
        <v>14073050.421999998</v>
      </c>
      <c r="F13" s="58">
        <v>15069539.561000001</v>
      </c>
      <c r="G13" s="58">
        <v>16211646.288999997</v>
      </c>
      <c r="H13" s="58">
        <v>16348944.011999998</v>
      </c>
    </row>
    <row r="14" spans="1:8" ht="12.95" x14ac:dyDescent="0.3">
      <c r="A14" s="25" t="s">
        <v>101</v>
      </c>
      <c r="B14" s="59">
        <v>17168775.436000004</v>
      </c>
      <c r="C14" s="59">
        <v>18425683.255999997</v>
      </c>
      <c r="D14" s="59">
        <v>19729838.393000003</v>
      </c>
      <c r="E14" s="59">
        <v>20196246.34</v>
      </c>
      <c r="F14" s="59">
        <v>21162615.125</v>
      </c>
      <c r="G14" s="59">
        <v>22834272.252999999</v>
      </c>
      <c r="H14" s="59">
        <v>24079793.324000001</v>
      </c>
    </row>
    <row r="15" spans="1:8" x14ac:dyDescent="0.2">
      <c r="A15" s="25" t="s">
        <v>102</v>
      </c>
      <c r="B15" s="59">
        <v>-329976.30499999999</v>
      </c>
      <c r="C15" s="59">
        <v>-350916.04500000004</v>
      </c>
      <c r="D15" s="59">
        <v>-395197.51899999997</v>
      </c>
      <c r="E15" s="59">
        <v>-432414.67700000003</v>
      </c>
      <c r="F15" s="59">
        <v>-342327.72899999999</v>
      </c>
      <c r="G15" s="59">
        <v>-390787.74100000004</v>
      </c>
      <c r="H15" s="59">
        <v>-415811.70299999998</v>
      </c>
    </row>
    <row r="16" spans="1:8" ht="12.95" x14ac:dyDescent="0.3">
      <c r="A16" s="25" t="s">
        <v>103</v>
      </c>
      <c r="B16" s="59">
        <v>-5668004.767</v>
      </c>
      <c r="C16" s="59">
        <v>-5941057.1090000002</v>
      </c>
      <c r="D16" s="59">
        <v>-6060683.2000000002</v>
      </c>
      <c r="E16" s="59">
        <v>-5690781.2410000004</v>
      </c>
      <c r="F16" s="59">
        <v>-5750747.835</v>
      </c>
      <c r="G16" s="59">
        <v>-6231838.2230000002</v>
      </c>
      <c r="H16" s="59">
        <v>-7315037.6090000002</v>
      </c>
    </row>
    <row r="17" spans="1:8" s="65" customFormat="1" ht="12.95" x14ac:dyDescent="0.3">
      <c r="A17" s="73" t="s">
        <v>104</v>
      </c>
      <c r="B17" s="58">
        <v>1987474.6159999999</v>
      </c>
      <c r="C17" s="58">
        <v>2224208.6520000002</v>
      </c>
      <c r="D17" s="58">
        <v>2379385.6310000001</v>
      </c>
      <c r="E17" s="58">
        <v>2521070.4520000005</v>
      </c>
      <c r="F17" s="58">
        <v>2620005.8979999996</v>
      </c>
      <c r="G17" s="58">
        <v>2728471.6989999996</v>
      </c>
      <c r="H17" s="58">
        <v>2802129.6269999999</v>
      </c>
    </row>
    <row r="18" spans="1:8" ht="12.95" x14ac:dyDescent="0.3">
      <c r="A18" s="25" t="s">
        <v>105</v>
      </c>
      <c r="B18" s="59">
        <v>815991.21900000004</v>
      </c>
      <c r="C18" s="59">
        <v>856594.75399999996</v>
      </c>
      <c r="D18" s="59">
        <v>982609.1399999999</v>
      </c>
      <c r="E18" s="59">
        <v>1009033.692</v>
      </c>
      <c r="F18" s="59">
        <v>978696.03199999989</v>
      </c>
      <c r="G18" s="59">
        <v>981456.08100000001</v>
      </c>
      <c r="H18" s="59">
        <v>973335.0199999999</v>
      </c>
    </row>
    <row r="19" spans="1:8" ht="12.95" x14ac:dyDescent="0.3">
      <c r="A19" s="25" t="s">
        <v>106</v>
      </c>
      <c r="B19" s="59">
        <v>1171483.3969999999</v>
      </c>
      <c r="C19" s="59">
        <v>1361724.02</v>
      </c>
      <c r="D19" s="59">
        <v>1388218.24</v>
      </c>
      <c r="E19" s="59">
        <v>1502039.06</v>
      </c>
      <c r="F19" s="59">
        <v>1629561.17</v>
      </c>
      <c r="G19" s="59">
        <v>1727392.4109999998</v>
      </c>
      <c r="H19" s="59">
        <v>1811132.152</v>
      </c>
    </row>
    <row r="20" spans="1:8" x14ac:dyDescent="0.2">
      <c r="A20" s="25" t="s">
        <v>107</v>
      </c>
      <c r="B20" s="59">
        <v>0</v>
      </c>
      <c r="C20" s="59">
        <v>5889.8779999999997</v>
      </c>
      <c r="D20" s="59">
        <v>8558.2510000000002</v>
      </c>
      <c r="E20" s="59">
        <v>9997.7000000000007</v>
      </c>
      <c r="F20" s="59">
        <v>11748.696</v>
      </c>
      <c r="G20" s="59">
        <v>19623.207000000002</v>
      </c>
      <c r="H20" s="59">
        <v>17662.454999999998</v>
      </c>
    </row>
    <row r="21" spans="1:8" s="65" customFormat="1" x14ac:dyDescent="0.2">
      <c r="A21" s="73" t="s">
        <v>108</v>
      </c>
      <c r="B21" s="58">
        <v>247373.28899999999</v>
      </c>
      <c r="C21" s="58">
        <v>273558.82999999996</v>
      </c>
      <c r="D21" s="58">
        <v>272117.745</v>
      </c>
      <c r="E21" s="58">
        <v>459833.97100000002</v>
      </c>
      <c r="F21" s="58">
        <v>518645.49699999997</v>
      </c>
      <c r="G21" s="58">
        <v>587721.24100000004</v>
      </c>
      <c r="H21" s="58">
        <v>672555.35100000002</v>
      </c>
    </row>
    <row r="22" spans="1:8" s="65" customFormat="1" ht="12.95" x14ac:dyDescent="0.3">
      <c r="A22" s="73" t="s">
        <v>109</v>
      </c>
      <c r="B22" s="58">
        <v>303392.78700000001</v>
      </c>
      <c r="C22" s="58">
        <v>337838.82500000001</v>
      </c>
      <c r="D22" s="58">
        <v>343491.45400000003</v>
      </c>
      <c r="E22" s="58">
        <v>308871.19799999997</v>
      </c>
      <c r="F22" s="58">
        <v>321155.788</v>
      </c>
      <c r="G22" s="58">
        <v>347555.13699999999</v>
      </c>
      <c r="H22" s="58">
        <v>331846.02399999998</v>
      </c>
    </row>
    <row r="23" spans="1:8" s="65" customFormat="1" ht="12.95" x14ac:dyDescent="0.3">
      <c r="A23" s="73" t="s">
        <v>110</v>
      </c>
      <c r="B23" s="58">
        <v>169528.77600000004</v>
      </c>
      <c r="C23" s="58">
        <v>235560.43299999993</v>
      </c>
      <c r="D23" s="58">
        <v>-285749.96499999997</v>
      </c>
      <c r="E23" s="58">
        <v>203093.30100000004</v>
      </c>
      <c r="F23" s="58">
        <v>-277299.8629999999</v>
      </c>
      <c r="G23" s="58">
        <v>47808.318999999901</v>
      </c>
      <c r="H23" s="58">
        <v>189372.58599999989</v>
      </c>
    </row>
    <row r="24" spans="1:8" x14ac:dyDescent="0.2">
      <c r="A24" s="25" t="s">
        <v>111</v>
      </c>
      <c r="B24" s="59">
        <v>-195378.22899999996</v>
      </c>
      <c r="C24" s="59">
        <v>-138722.06599999999</v>
      </c>
      <c r="D24" s="59">
        <v>-828988.85800000001</v>
      </c>
      <c r="E24" s="59">
        <v>-420982.83899999998</v>
      </c>
      <c r="F24" s="59">
        <v>-1052319.9739999999</v>
      </c>
      <c r="G24" s="59">
        <v>-864174.11100000003</v>
      </c>
      <c r="H24" s="59">
        <v>-533043.70900000003</v>
      </c>
    </row>
    <row r="25" spans="1:8" ht="12.95" x14ac:dyDescent="0.3">
      <c r="A25" s="25" t="s">
        <v>112</v>
      </c>
      <c r="B25" s="59">
        <v>364907.005</v>
      </c>
      <c r="C25" s="59">
        <v>374282.49899999995</v>
      </c>
      <c r="D25" s="59">
        <v>543238.89300000004</v>
      </c>
      <c r="E25" s="59">
        <v>624076.14</v>
      </c>
      <c r="F25" s="59">
        <v>775020.11100000003</v>
      </c>
      <c r="G25" s="59">
        <v>911982.42999999993</v>
      </c>
      <c r="H25" s="59">
        <v>722416.29499999993</v>
      </c>
    </row>
    <row r="26" spans="1:8" ht="12.95" x14ac:dyDescent="0.3">
      <c r="A26" s="78" t="s">
        <v>113</v>
      </c>
      <c r="B26" s="765">
        <v>22953042.731000002</v>
      </c>
      <c r="C26" s="766">
        <v>24485055.786999997</v>
      </c>
      <c r="D26" s="766">
        <v>27677815.894000001</v>
      </c>
      <c r="E26" s="766">
        <v>28998166.903999995</v>
      </c>
      <c r="F26" s="766">
        <v>30754067.153999999</v>
      </c>
      <c r="G26" s="766">
        <v>34304059.015999995</v>
      </c>
      <c r="H26" s="766">
        <v>34579222.476999998</v>
      </c>
    </row>
    <row r="27" spans="1:8" ht="12.95" x14ac:dyDescent="0.3">
      <c r="A27" s="19" t="s">
        <v>5</v>
      </c>
    </row>
    <row r="30" spans="1:8" ht="12.95" x14ac:dyDescent="0.3">
      <c r="A30" s="69"/>
    </row>
  </sheetData>
  <mergeCells count="1">
    <mergeCell ref="A5:C5"/>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C23" sqref="C23"/>
    </sheetView>
  </sheetViews>
  <sheetFormatPr baseColWidth="10" defaultColWidth="11.42578125" defaultRowHeight="12.75" x14ac:dyDescent="0.2"/>
  <cols>
    <col min="1" max="1" width="45.85546875" style="19" bestFit="1" customWidth="1"/>
    <col min="2" max="3" width="12.28515625" style="19" customWidth="1"/>
    <col min="4" max="16384" width="11.42578125" style="19"/>
  </cols>
  <sheetData>
    <row r="1" spans="1:8" ht="12.95" x14ac:dyDescent="0.3">
      <c r="A1" s="1" t="s">
        <v>184</v>
      </c>
      <c r="B1" s="54"/>
      <c r="C1" s="54"/>
      <c r="D1" s="18"/>
    </row>
    <row r="2" spans="1:8" ht="12.95" x14ac:dyDescent="0.3">
      <c r="A2" s="1" t="s">
        <v>114</v>
      </c>
      <c r="B2" s="54"/>
      <c r="C2" s="54"/>
      <c r="D2" s="18"/>
    </row>
    <row r="3" spans="1:8" x14ac:dyDescent="0.2">
      <c r="A3" s="1" t="s">
        <v>115</v>
      </c>
      <c r="B3" s="54"/>
      <c r="C3" s="54"/>
      <c r="D3" s="18"/>
    </row>
    <row r="4" spans="1:8" x14ac:dyDescent="0.2">
      <c r="A4" s="2" t="s">
        <v>93</v>
      </c>
      <c r="B4" s="54"/>
      <c r="C4" s="54"/>
      <c r="D4" s="18"/>
    </row>
    <row r="5" spans="1:8" ht="12.95" x14ac:dyDescent="0.3">
      <c r="A5" s="987"/>
      <c r="B5" s="987"/>
      <c r="C5" s="987"/>
    </row>
    <row r="6" spans="1:8" ht="12.95" x14ac:dyDescent="0.3">
      <c r="A6" s="708"/>
      <c r="B6" s="56">
        <v>2013</v>
      </c>
      <c r="C6" s="56">
        <v>2014</v>
      </c>
      <c r="D6" s="56">
        <v>2015</v>
      </c>
      <c r="E6" s="56">
        <v>2016</v>
      </c>
      <c r="F6" s="56">
        <v>2017</v>
      </c>
      <c r="G6" s="56">
        <v>2018</v>
      </c>
      <c r="H6" s="56">
        <v>2019</v>
      </c>
    </row>
    <row r="7" spans="1:8" s="65" customFormat="1" ht="12.95" x14ac:dyDescent="0.3">
      <c r="A7" s="73" t="s">
        <v>94</v>
      </c>
      <c r="B7" s="768">
        <v>7606479.3120000008</v>
      </c>
      <c r="C7" s="768">
        <v>7858853.4749999978</v>
      </c>
      <c r="D7" s="768">
        <v>10406660.577999998</v>
      </c>
      <c r="E7" s="768">
        <v>11420148.538999999</v>
      </c>
      <c r="F7" s="768">
        <v>11684392.612</v>
      </c>
      <c r="G7" s="768">
        <v>12848055.654999997</v>
      </c>
      <c r="H7" s="768">
        <v>12334606.406999998</v>
      </c>
    </row>
    <row r="8" spans="1:8" s="65" customFormat="1" x14ac:dyDescent="0.2">
      <c r="A8" s="73" t="s">
        <v>95</v>
      </c>
      <c r="B8" s="58">
        <v>-667889.93099999917</v>
      </c>
      <c r="C8" s="58">
        <v>-1190173.782000002</v>
      </c>
      <c r="D8" s="58">
        <v>-855701.82500000112</v>
      </c>
      <c r="E8" s="58">
        <v>-385403.06000000052</v>
      </c>
      <c r="F8" s="58">
        <v>-968536.42599999905</v>
      </c>
      <c r="G8" s="58">
        <v>-960509.19200000167</v>
      </c>
      <c r="H8" s="58">
        <v>-1386763.6770000011</v>
      </c>
    </row>
    <row r="9" spans="1:8" ht="12.95" x14ac:dyDescent="0.3">
      <c r="A9" s="25" t="s">
        <v>96</v>
      </c>
      <c r="B9" s="59">
        <v>4985506.57</v>
      </c>
      <c r="C9" s="59">
        <v>5423701.9649999989</v>
      </c>
      <c r="D9" s="59">
        <v>6101106.4210000001</v>
      </c>
      <c r="E9" s="59">
        <v>7123742.9949999992</v>
      </c>
      <c r="F9" s="59">
        <v>7736393.3490000013</v>
      </c>
      <c r="G9" s="59">
        <v>7957793.5309999976</v>
      </c>
      <c r="H9" s="59">
        <v>8983416.5450000018</v>
      </c>
    </row>
    <row r="10" spans="1:8" ht="12.95" x14ac:dyDescent="0.3">
      <c r="A10" s="25" t="s">
        <v>97</v>
      </c>
      <c r="B10" s="59">
        <v>-5653396.5010000002</v>
      </c>
      <c r="C10" s="59">
        <v>-6613875.7470000004</v>
      </c>
      <c r="D10" s="59">
        <v>-6956808.2460000012</v>
      </c>
      <c r="E10" s="59">
        <v>-7509146.0549999997</v>
      </c>
      <c r="F10" s="59">
        <v>-8704929.7750000004</v>
      </c>
      <c r="G10" s="59">
        <v>-8918302.7229999993</v>
      </c>
      <c r="H10" s="59">
        <v>-10370180.222000003</v>
      </c>
    </row>
    <row r="11" spans="1:8" s="65" customFormat="1" x14ac:dyDescent="0.2">
      <c r="A11" s="73" t="s">
        <v>98</v>
      </c>
      <c r="B11" s="58">
        <v>3043940.051</v>
      </c>
      <c r="C11" s="58">
        <v>3357938.8250000002</v>
      </c>
      <c r="D11" s="58">
        <v>4800084.1979999999</v>
      </c>
      <c r="E11" s="58">
        <v>4759235.6539999992</v>
      </c>
      <c r="F11" s="58">
        <v>5051627.9579999996</v>
      </c>
      <c r="G11" s="58">
        <v>5514840.8439999996</v>
      </c>
      <c r="H11" s="58">
        <v>4824350.4729999993</v>
      </c>
    </row>
    <row r="12" spans="1:8" s="65" customFormat="1" ht="12.95" x14ac:dyDescent="0.3">
      <c r="A12" s="73" t="s">
        <v>99</v>
      </c>
      <c r="B12" s="58">
        <v>5230429.1919999998</v>
      </c>
      <c r="C12" s="58">
        <v>5691088.432</v>
      </c>
      <c r="D12" s="58">
        <v>6462278.2050000001</v>
      </c>
      <c r="E12" s="58">
        <v>7046315.9450000003</v>
      </c>
      <c r="F12" s="58">
        <v>7601301.0800000001</v>
      </c>
      <c r="G12" s="58">
        <v>8293724.0030000005</v>
      </c>
      <c r="H12" s="58">
        <v>8897019.6109999996</v>
      </c>
    </row>
    <row r="13" spans="1:8" s="65" customFormat="1" ht="12.95" x14ac:dyDescent="0.3">
      <c r="A13" s="73" t="s">
        <v>100</v>
      </c>
      <c r="B13" s="58">
        <v>11170794.364</v>
      </c>
      <c r="C13" s="58">
        <v>12133710.101999998</v>
      </c>
      <c r="D13" s="58">
        <v>13273957.674000002</v>
      </c>
      <c r="E13" s="58">
        <v>14073050.421999998</v>
      </c>
      <c r="F13" s="58">
        <v>15069539.561000001</v>
      </c>
      <c r="G13" s="58">
        <v>16211646.288999997</v>
      </c>
      <c r="H13" s="58">
        <v>16348944.011999998</v>
      </c>
    </row>
    <row r="14" spans="1:8" ht="12.95" x14ac:dyDescent="0.3">
      <c r="A14" s="25" t="s">
        <v>101</v>
      </c>
      <c r="B14" s="59">
        <v>17168775.436000004</v>
      </c>
      <c r="C14" s="59">
        <v>18425683.255999997</v>
      </c>
      <c r="D14" s="59">
        <v>19729838.393000003</v>
      </c>
      <c r="E14" s="59">
        <v>20196246.34</v>
      </c>
      <c r="F14" s="59">
        <v>21162615.125</v>
      </c>
      <c r="G14" s="59">
        <v>22834272.252999999</v>
      </c>
      <c r="H14" s="59">
        <v>24079793.324000001</v>
      </c>
    </row>
    <row r="15" spans="1:8" x14ac:dyDescent="0.2">
      <c r="A15" s="25" t="s">
        <v>102</v>
      </c>
      <c r="B15" s="59">
        <v>-329976.30499999999</v>
      </c>
      <c r="C15" s="59">
        <v>-350916.04500000004</v>
      </c>
      <c r="D15" s="59">
        <v>-395197.51899999997</v>
      </c>
      <c r="E15" s="59">
        <v>-432414.67700000003</v>
      </c>
      <c r="F15" s="59">
        <v>-342327.72899999999</v>
      </c>
      <c r="G15" s="59">
        <v>-390787.74100000004</v>
      </c>
      <c r="H15" s="59">
        <v>-415811.70299999998</v>
      </c>
    </row>
    <row r="16" spans="1:8" ht="12.95" x14ac:dyDescent="0.3">
      <c r="A16" s="25" t="s">
        <v>103</v>
      </c>
      <c r="B16" s="59">
        <v>-5668004.767</v>
      </c>
      <c r="C16" s="59">
        <v>-5941057.1090000002</v>
      </c>
      <c r="D16" s="59">
        <v>-6060683.2000000002</v>
      </c>
      <c r="E16" s="59">
        <v>-5690781.2410000004</v>
      </c>
      <c r="F16" s="59">
        <v>-5750747.835</v>
      </c>
      <c r="G16" s="59">
        <v>-6231838.2230000002</v>
      </c>
      <c r="H16" s="59">
        <v>-7315037.6090000002</v>
      </c>
    </row>
    <row r="17" spans="1:8" ht="12.95" x14ac:dyDescent="0.3">
      <c r="A17" s="73" t="s">
        <v>104</v>
      </c>
      <c r="B17" s="58">
        <v>1987474.6159999999</v>
      </c>
      <c r="C17" s="58">
        <v>2224208.6520000002</v>
      </c>
      <c r="D17" s="58">
        <v>2379385.6310000001</v>
      </c>
      <c r="E17" s="58">
        <v>2521070.4520000005</v>
      </c>
      <c r="F17" s="58">
        <v>2620005.8979999996</v>
      </c>
      <c r="G17" s="58">
        <v>2728471.6989999996</v>
      </c>
      <c r="H17" s="58">
        <v>2802129.6269999999</v>
      </c>
    </row>
    <row r="18" spans="1:8" ht="12.95" x14ac:dyDescent="0.3">
      <c r="A18" s="25" t="s">
        <v>105</v>
      </c>
      <c r="B18" s="59">
        <v>815991.21900000004</v>
      </c>
      <c r="C18" s="59">
        <v>856594.75399999996</v>
      </c>
      <c r="D18" s="59">
        <v>982609.1399999999</v>
      </c>
      <c r="E18" s="59">
        <v>1009033.692</v>
      </c>
      <c r="F18" s="59">
        <v>978696.03199999989</v>
      </c>
      <c r="G18" s="59">
        <v>981456.08100000001</v>
      </c>
      <c r="H18" s="59">
        <v>973335.0199999999</v>
      </c>
    </row>
    <row r="19" spans="1:8" ht="12.95" x14ac:dyDescent="0.3">
      <c r="A19" s="25" t="s">
        <v>106</v>
      </c>
      <c r="B19" s="59">
        <v>1171483.3969999999</v>
      </c>
      <c r="C19" s="59">
        <v>1361724.02</v>
      </c>
      <c r="D19" s="59">
        <v>1388218.24</v>
      </c>
      <c r="E19" s="59">
        <v>1502039.06</v>
      </c>
      <c r="F19" s="59">
        <v>1629561.17</v>
      </c>
      <c r="G19" s="59">
        <v>1727392.4109999998</v>
      </c>
      <c r="H19" s="59">
        <v>1811132.152</v>
      </c>
    </row>
    <row r="20" spans="1:8" x14ac:dyDescent="0.2">
      <c r="A20" s="25" t="s">
        <v>107</v>
      </c>
      <c r="B20" s="59">
        <v>0</v>
      </c>
      <c r="C20" s="59">
        <v>5889.8779999999997</v>
      </c>
      <c r="D20" s="59">
        <v>8558.2510000000002</v>
      </c>
      <c r="E20" s="59">
        <v>9997.7000000000007</v>
      </c>
      <c r="F20" s="59">
        <v>11748.696</v>
      </c>
      <c r="G20" s="59">
        <v>19623.207000000002</v>
      </c>
      <c r="H20" s="59">
        <v>17662.454999999998</v>
      </c>
    </row>
    <row r="21" spans="1:8" x14ac:dyDescent="0.2">
      <c r="A21" s="73" t="s">
        <v>108</v>
      </c>
      <c r="B21" s="58">
        <v>247373.28899999999</v>
      </c>
      <c r="C21" s="58">
        <v>273558.82999999996</v>
      </c>
      <c r="D21" s="58">
        <v>272117.745</v>
      </c>
      <c r="E21" s="58">
        <v>459833.97100000002</v>
      </c>
      <c r="F21" s="58">
        <v>518645.49699999997</v>
      </c>
      <c r="G21" s="58">
        <v>587721.24100000004</v>
      </c>
      <c r="H21" s="58">
        <v>672555.35100000002</v>
      </c>
    </row>
    <row r="22" spans="1:8" ht="12.95" x14ac:dyDescent="0.3">
      <c r="A22" s="73" t="s">
        <v>109</v>
      </c>
      <c r="B22" s="58">
        <v>303392.78700000001</v>
      </c>
      <c r="C22" s="58">
        <v>337838.82500000001</v>
      </c>
      <c r="D22" s="58">
        <v>343491.45400000003</v>
      </c>
      <c r="E22" s="58">
        <v>308871.19799999997</v>
      </c>
      <c r="F22" s="58">
        <v>321155.788</v>
      </c>
      <c r="G22" s="58">
        <v>347555.13699999999</v>
      </c>
      <c r="H22" s="58">
        <v>331846.02399999998</v>
      </c>
    </row>
    <row r="23" spans="1:8" ht="12.95" x14ac:dyDescent="0.3">
      <c r="A23" s="73" t="s">
        <v>110</v>
      </c>
      <c r="B23" s="58">
        <v>169528.77600000004</v>
      </c>
      <c r="C23" s="58">
        <v>235560.43299999993</v>
      </c>
      <c r="D23" s="58">
        <v>-285749.96499999997</v>
      </c>
      <c r="E23" s="58">
        <v>203093.30100000004</v>
      </c>
      <c r="F23" s="58">
        <v>-277299.8629999999</v>
      </c>
      <c r="G23" s="58">
        <v>47808.318999999901</v>
      </c>
      <c r="H23" s="58">
        <v>189372.58599999989</v>
      </c>
    </row>
    <row r="24" spans="1:8" x14ac:dyDescent="0.2">
      <c r="A24" s="25" t="s">
        <v>111</v>
      </c>
      <c r="B24" s="59">
        <v>-195378.22899999996</v>
      </c>
      <c r="C24" s="59">
        <v>-138722.06599999999</v>
      </c>
      <c r="D24" s="59">
        <v>-828988.85800000001</v>
      </c>
      <c r="E24" s="59">
        <v>-420982.83899999998</v>
      </c>
      <c r="F24" s="59">
        <v>-1052319.9739999999</v>
      </c>
      <c r="G24" s="59">
        <v>-864174.11100000003</v>
      </c>
      <c r="H24" s="59">
        <v>-533043.70900000003</v>
      </c>
    </row>
    <row r="25" spans="1:8" ht="12.95" x14ac:dyDescent="0.3">
      <c r="A25" s="25" t="s">
        <v>112</v>
      </c>
      <c r="B25" s="59">
        <v>364907.005</v>
      </c>
      <c r="C25" s="59">
        <v>374282.49899999995</v>
      </c>
      <c r="D25" s="59">
        <v>543238.89300000004</v>
      </c>
      <c r="E25" s="59">
        <v>624076.14</v>
      </c>
      <c r="F25" s="59">
        <v>775020.11100000003</v>
      </c>
      <c r="G25" s="59">
        <v>911982.42999999993</v>
      </c>
      <c r="H25" s="59">
        <v>722416.29499999993</v>
      </c>
    </row>
    <row r="26" spans="1:8" ht="12.95" x14ac:dyDescent="0.3">
      <c r="A26" s="78" t="s">
        <v>113</v>
      </c>
      <c r="B26" s="766">
        <v>21485043.144000001</v>
      </c>
      <c r="C26" s="766">
        <v>23063730.316999994</v>
      </c>
      <c r="D26" s="766">
        <v>26389863.117000002</v>
      </c>
      <c r="E26" s="766">
        <v>28986067.882999994</v>
      </c>
      <c r="F26" s="766">
        <v>29936439.493000001</v>
      </c>
      <c r="G26" s="766">
        <v>32771258.339999992</v>
      </c>
      <c r="H26" s="766">
        <v>32679454.006999996</v>
      </c>
    </row>
    <row r="27" spans="1:8" ht="12.95" x14ac:dyDescent="0.3">
      <c r="A27" s="19" t="s">
        <v>5</v>
      </c>
    </row>
    <row r="30" spans="1:8" ht="12.95" x14ac:dyDescent="0.3">
      <c r="A30" s="69"/>
    </row>
  </sheetData>
  <mergeCells count="1">
    <mergeCell ref="A5:C5"/>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B17" sqref="B17"/>
    </sheetView>
  </sheetViews>
  <sheetFormatPr baseColWidth="10" defaultColWidth="11.42578125" defaultRowHeight="12.75" x14ac:dyDescent="0.2"/>
  <cols>
    <col min="1" max="1" width="45.85546875" style="19" bestFit="1" customWidth="1"/>
    <col min="2" max="3" width="12.28515625" style="19" customWidth="1"/>
    <col min="4" max="16384" width="11.42578125" style="19"/>
  </cols>
  <sheetData>
    <row r="1" spans="1:8" ht="12.95" x14ac:dyDescent="0.3">
      <c r="A1" s="39" t="s">
        <v>185</v>
      </c>
      <c r="B1" s="54"/>
      <c r="C1" s="54"/>
      <c r="D1" s="18"/>
    </row>
    <row r="2" spans="1:8" ht="12.95" x14ac:dyDescent="0.3">
      <c r="A2" s="1" t="s">
        <v>1139</v>
      </c>
      <c r="B2" s="54"/>
      <c r="C2" s="54"/>
      <c r="D2" s="18"/>
    </row>
    <row r="3" spans="1:8" x14ac:dyDescent="0.2">
      <c r="A3" s="1" t="s">
        <v>92</v>
      </c>
      <c r="B3" s="54"/>
      <c r="C3" s="54"/>
      <c r="D3" s="18"/>
    </row>
    <row r="4" spans="1:8" ht="12.95" x14ac:dyDescent="0.3">
      <c r="A4" s="2" t="s">
        <v>152</v>
      </c>
      <c r="B4" s="54"/>
      <c r="C4" s="54"/>
      <c r="D4" s="18"/>
    </row>
    <row r="5" spans="1:8" ht="12.95" x14ac:dyDescent="0.3">
      <c r="A5" s="987"/>
      <c r="B5" s="987"/>
      <c r="C5" s="987"/>
    </row>
    <row r="6" spans="1:8" ht="12.95" x14ac:dyDescent="0.3">
      <c r="A6" s="708"/>
      <c r="B6" s="56">
        <v>2013</v>
      </c>
      <c r="C6" s="56">
        <v>2014</v>
      </c>
      <c r="D6" s="56">
        <v>2015</v>
      </c>
      <c r="E6" s="56">
        <v>2016</v>
      </c>
      <c r="F6" s="56">
        <v>2017</v>
      </c>
      <c r="G6" s="56">
        <v>2018</v>
      </c>
      <c r="H6" s="56">
        <v>2019</v>
      </c>
    </row>
    <row r="7" spans="1:8" s="65" customFormat="1" ht="12.95" x14ac:dyDescent="0.3">
      <c r="A7" s="73" t="s">
        <v>94</v>
      </c>
      <c r="B7" s="768">
        <v>10980895.258317368</v>
      </c>
      <c r="C7" s="768">
        <v>10757128.922587629</v>
      </c>
      <c r="D7" s="768">
        <v>12990864.644848289</v>
      </c>
      <c r="E7" s="768">
        <v>12235952.649507506</v>
      </c>
      <c r="F7" s="768">
        <v>13095083.337051973</v>
      </c>
      <c r="G7" s="768">
        <v>14705022.099413222</v>
      </c>
      <c r="H7" s="768">
        <v>14234374.877</v>
      </c>
    </row>
    <row r="8" spans="1:8" s="65" customFormat="1" x14ac:dyDescent="0.2">
      <c r="A8" s="73" t="s">
        <v>95</v>
      </c>
      <c r="B8" s="58">
        <v>-900190.32107914274</v>
      </c>
      <c r="C8" s="58">
        <v>-1470584.8548736013</v>
      </c>
      <c r="D8" s="58">
        <v>-722720.47754875582</v>
      </c>
      <c r="E8" s="58">
        <v>-928248.66118095617</v>
      </c>
      <c r="F8" s="58">
        <v>-1020297.5865246471</v>
      </c>
      <c r="G8" s="58">
        <v>-684402.3325138801</v>
      </c>
      <c r="H8" s="58">
        <v>-797267.71600000001</v>
      </c>
    </row>
    <row r="9" spans="1:8" ht="12.95" x14ac:dyDescent="0.3">
      <c r="A9" s="25" t="s">
        <v>96</v>
      </c>
      <c r="B9" s="59">
        <v>7503633.6620144052</v>
      </c>
      <c r="C9" s="59">
        <v>7809612.5167187788</v>
      </c>
      <c r="D9" s="59">
        <v>8393258.3200828508</v>
      </c>
      <c r="E9" s="59">
        <v>8091371.1264516711</v>
      </c>
      <c r="F9" s="59">
        <v>8567103.1924032811</v>
      </c>
      <c r="G9" s="59">
        <v>9099607.5653121565</v>
      </c>
      <c r="H9" s="59">
        <v>10486821.051000003</v>
      </c>
    </row>
    <row r="10" spans="1:8" ht="12.95" x14ac:dyDescent="0.3">
      <c r="A10" s="25" t="s">
        <v>97</v>
      </c>
      <c r="B10" s="59">
        <v>-8403823.9830935467</v>
      </c>
      <c r="C10" s="59">
        <v>-9280197.3715923801</v>
      </c>
      <c r="D10" s="59">
        <v>-9115978.7976316065</v>
      </c>
      <c r="E10" s="59">
        <v>-9019619.7876326274</v>
      </c>
      <c r="F10" s="59">
        <v>-9587400.7789279278</v>
      </c>
      <c r="G10" s="59">
        <v>-9784009.8978260364</v>
      </c>
      <c r="H10" s="59">
        <v>-11284088.767000003</v>
      </c>
    </row>
    <row r="11" spans="1:8" s="65" customFormat="1" x14ac:dyDescent="0.2">
      <c r="A11" s="73" t="s">
        <v>98</v>
      </c>
      <c r="B11" s="58">
        <v>4178950.4892619676</v>
      </c>
      <c r="C11" s="58">
        <v>4318451.4269870985</v>
      </c>
      <c r="D11" s="58">
        <v>5441177.3813363872</v>
      </c>
      <c r="E11" s="58">
        <v>5153001.7118335338</v>
      </c>
      <c r="F11" s="58">
        <v>5722547.9813343948</v>
      </c>
      <c r="G11" s="58">
        <v>5973032.8375086552</v>
      </c>
      <c r="H11" s="58">
        <v>5111051.3210000005</v>
      </c>
    </row>
    <row r="12" spans="1:8" s="65" customFormat="1" ht="12.95" x14ac:dyDescent="0.3">
      <c r="A12" s="73" t="s">
        <v>99</v>
      </c>
      <c r="B12" s="58">
        <v>7702135.0901345443</v>
      </c>
      <c r="C12" s="58">
        <v>7909262.3504741322</v>
      </c>
      <c r="D12" s="58">
        <v>8272407.7410606574</v>
      </c>
      <c r="E12" s="58">
        <v>8011199.5988549273</v>
      </c>
      <c r="F12" s="58">
        <v>8392832.9422422238</v>
      </c>
      <c r="G12" s="58">
        <v>9416391.5944184475</v>
      </c>
      <c r="H12" s="58">
        <v>9920591.2719999999</v>
      </c>
    </row>
    <row r="13" spans="1:8" s="65" customFormat="1" ht="12.95" x14ac:dyDescent="0.3">
      <c r="A13" s="73" t="s">
        <v>100</v>
      </c>
      <c r="B13" s="58">
        <v>13517616.188055009</v>
      </c>
      <c r="C13" s="58">
        <v>14064802.483883342</v>
      </c>
      <c r="D13" s="58">
        <v>14745266.235813854</v>
      </c>
      <c r="E13" s="58">
        <v>15062408.130507944</v>
      </c>
      <c r="F13" s="58">
        <v>15784399.008572668</v>
      </c>
      <c r="G13" s="58">
        <v>16577080.770477194</v>
      </c>
      <c r="H13" s="58">
        <v>16348944.011999998</v>
      </c>
    </row>
    <row r="14" spans="1:8" ht="12.95" x14ac:dyDescent="0.3">
      <c r="A14" s="25" t="s">
        <v>101</v>
      </c>
      <c r="B14" s="59">
        <v>20775686.061385173</v>
      </c>
      <c r="C14" s="59">
        <v>21358149.605331365</v>
      </c>
      <c r="D14" s="59">
        <v>21916728.005258124</v>
      </c>
      <c r="E14" s="59">
        <v>21616074.408559192</v>
      </c>
      <c r="F14" s="59">
        <v>22166514.102550883</v>
      </c>
      <c r="G14" s="59">
        <v>23348990.517384171</v>
      </c>
      <c r="H14" s="59">
        <v>24079793.324000001</v>
      </c>
    </row>
    <row r="15" spans="1:8" x14ac:dyDescent="0.2">
      <c r="A15" s="25" t="s">
        <v>102</v>
      </c>
      <c r="B15" s="59">
        <v>-399299.53920889995</v>
      </c>
      <c r="C15" s="59">
        <v>-406764.69273293338</v>
      </c>
      <c r="D15" s="59">
        <v>-439001.89954667044</v>
      </c>
      <c r="E15" s="59">
        <v>-462814.1128815866</v>
      </c>
      <c r="F15" s="59">
        <v>-358566.85895159264</v>
      </c>
      <c r="G15" s="59">
        <v>-399596.6745872618</v>
      </c>
      <c r="H15" s="59">
        <v>-415811.70299999998</v>
      </c>
    </row>
    <row r="16" spans="1:8" ht="12.95" x14ac:dyDescent="0.3">
      <c r="A16" s="25" t="s">
        <v>103</v>
      </c>
      <c r="B16" s="59">
        <v>-6858770.3341212589</v>
      </c>
      <c r="C16" s="59">
        <v>-6886582.4287150912</v>
      </c>
      <c r="D16" s="59">
        <v>-6732459.8698975975</v>
      </c>
      <c r="E16" s="59">
        <v>-6090852.1651696609</v>
      </c>
      <c r="F16" s="59">
        <v>-6023548.2350266222</v>
      </c>
      <c r="G16" s="59">
        <v>-6372313.0723197144</v>
      </c>
      <c r="H16" s="59">
        <v>-7315037.6090000002</v>
      </c>
    </row>
    <row r="17" spans="1:8" ht="12.95" x14ac:dyDescent="0.3">
      <c r="A17" s="73" t="s">
        <v>104</v>
      </c>
      <c r="B17" s="58">
        <v>2405014.1974836206</v>
      </c>
      <c r="C17" s="58">
        <v>2578193.7354979366</v>
      </c>
      <c r="D17" s="58">
        <v>2643120.8738510655</v>
      </c>
      <c r="E17" s="58">
        <v>2698305.6931584235</v>
      </c>
      <c r="F17" s="58">
        <v>2744292.1086901105</v>
      </c>
      <c r="G17" s="58">
        <v>2789975.4860167331</v>
      </c>
      <c r="H17" s="58">
        <v>2802129.6269999999</v>
      </c>
    </row>
    <row r="18" spans="1:8" ht="12.95" x14ac:dyDescent="0.3">
      <c r="A18" s="25" t="s">
        <v>105</v>
      </c>
      <c r="B18" s="59">
        <v>987419.13527763332</v>
      </c>
      <c r="C18" s="59">
        <v>992922.68584485108</v>
      </c>
      <c r="D18" s="59">
        <v>1091523.2465614749</v>
      </c>
      <c r="E18" s="59">
        <v>1079970.3568586598</v>
      </c>
      <c r="F18" s="59">
        <v>1025122.8058204639</v>
      </c>
      <c r="G18" s="59">
        <v>1003579.5524636129</v>
      </c>
      <c r="H18" s="59">
        <v>973335.0199999999</v>
      </c>
    </row>
    <row r="19" spans="1:8" ht="12.95" x14ac:dyDescent="0.3">
      <c r="A19" s="25" t="s">
        <v>106</v>
      </c>
      <c r="B19" s="59">
        <v>1417595.0622059871</v>
      </c>
      <c r="C19" s="59">
        <v>1578443.7915409505</v>
      </c>
      <c r="D19" s="59">
        <v>1542090.7648596235</v>
      </c>
      <c r="E19" s="59">
        <v>1607634.7821732059</v>
      </c>
      <c r="F19" s="59">
        <v>1706863.2795340465</v>
      </c>
      <c r="G19" s="59">
        <v>1766330.3904481295</v>
      </c>
      <c r="H19" s="59">
        <v>1811132.152</v>
      </c>
    </row>
    <row r="20" spans="1:8" x14ac:dyDescent="0.2">
      <c r="A20" s="25" t="s">
        <v>107</v>
      </c>
      <c r="B20" s="59">
        <v>0</v>
      </c>
      <c r="C20" s="59">
        <v>6827.2581121346675</v>
      </c>
      <c r="D20" s="59">
        <v>9506.8624299668027</v>
      </c>
      <c r="E20" s="59">
        <v>10700.554126557176</v>
      </c>
      <c r="F20" s="59">
        <v>12306.02333560055</v>
      </c>
      <c r="G20" s="59">
        <v>20065.543104990797</v>
      </c>
      <c r="H20" s="59">
        <v>17662.454999999998</v>
      </c>
    </row>
    <row r="21" spans="1:8" x14ac:dyDescent="0.2">
      <c r="A21" s="73" t="s">
        <v>108</v>
      </c>
      <c r="B21" s="58">
        <v>299342.82799575577</v>
      </c>
      <c r="C21" s="58">
        <v>317095.99778867542</v>
      </c>
      <c r="D21" s="58">
        <v>302279.74926977331</v>
      </c>
      <c r="E21" s="58">
        <v>492161.02662764664</v>
      </c>
      <c r="F21" s="58">
        <v>543248.67959696497</v>
      </c>
      <c r="G21" s="58">
        <v>600969.34690665919</v>
      </c>
      <c r="H21" s="58">
        <v>672555.35100000002</v>
      </c>
    </row>
    <row r="22" spans="1:8" ht="12.95" x14ac:dyDescent="0.3">
      <c r="A22" s="73" t="s">
        <v>109</v>
      </c>
      <c r="B22" s="58">
        <v>367131.20976490702</v>
      </c>
      <c r="C22" s="58">
        <v>391606.21978507779</v>
      </c>
      <c r="D22" s="58">
        <v>381564.64434698992</v>
      </c>
      <c r="E22" s="58">
        <v>330585.33185968356</v>
      </c>
      <c r="F22" s="58">
        <v>336390.57657898229</v>
      </c>
      <c r="G22" s="58">
        <v>355389.54375981865</v>
      </c>
      <c r="H22" s="58">
        <v>331846.02399999998</v>
      </c>
    </row>
    <row r="23" spans="1:8" ht="12.95" x14ac:dyDescent="0.3">
      <c r="A23" s="73" t="s">
        <v>110</v>
      </c>
      <c r="B23" s="58">
        <v>205144.31222402115</v>
      </c>
      <c r="C23" s="58">
        <v>273050.1170138336</v>
      </c>
      <c r="D23" s="58">
        <v>-317422.98825108411</v>
      </c>
      <c r="E23" s="58">
        <v>217371.08135787919</v>
      </c>
      <c r="F23" s="58">
        <v>-290454.24147810397</v>
      </c>
      <c r="G23" s="58">
        <v>48885.989210206484</v>
      </c>
      <c r="H23" s="58">
        <v>189372.58599999989</v>
      </c>
    </row>
    <row r="24" spans="1:8" x14ac:dyDescent="0.2">
      <c r="A24" s="25" t="s">
        <v>111</v>
      </c>
      <c r="B24" s="59">
        <v>-236424.36026171915</v>
      </c>
      <c r="C24" s="59">
        <v>-160799.82478933872</v>
      </c>
      <c r="D24" s="59">
        <v>-920875.42524533172</v>
      </c>
      <c r="E24" s="59">
        <v>-450578.59858479496</v>
      </c>
      <c r="F24" s="59">
        <v>-1102239.2746022677</v>
      </c>
      <c r="G24" s="59">
        <v>-883653.87342077156</v>
      </c>
      <c r="H24" s="59">
        <v>-533043.70900000003</v>
      </c>
    </row>
    <row r="25" spans="1:8" ht="12.95" x14ac:dyDescent="0.3">
      <c r="A25" s="25" t="s">
        <v>112</v>
      </c>
      <c r="B25" s="59">
        <v>441568.67248574033</v>
      </c>
      <c r="C25" s="59">
        <v>433849.94180317235</v>
      </c>
      <c r="D25" s="59">
        <v>603452.4369942476</v>
      </c>
      <c r="E25" s="59">
        <v>667949.67994267412</v>
      </c>
      <c r="F25" s="59">
        <v>811785.03312416363</v>
      </c>
      <c r="G25" s="59">
        <v>932539.86263097811</v>
      </c>
      <c r="H25" s="59">
        <v>722416.29499999993</v>
      </c>
    </row>
    <row r="26" spans="1:8" ht="12.95" x14ac:dyDescent="0.3">
      <c r="A26" s="78" t="s">
        <v>113</v>
      </c>
      <c r="B26" s="766">
        <v>27775143.993840683</v>
      </c>
      <c r="C26" s="766">
        <v>28381877.476556495</v>
      </c>
      <c r="D26" s="766">
        <v>30745673.159878887</v>
      </c>
      <c r="E26" s="766">
        <v>31036783.91301908</v>
      </c>
      <c r="F26" s="766">
        <v>32212959.469012592</v>
      </c>
      <c r="G26" s="766">
        <v>35077323.23578383</v>
      </c>
      <c r="H26" s="766">
        <v>34579222.476999998</v>
      </c>
    </row>
    <row r="27" spans="1:8" ht="12.95" x14ac:dyDescent="0.3">
      <c r="A27" s="19" t="s">
        <v>5</v>
      </c>
    </row>
    <row r="29" spans="1:8" ht="12.95" x14ac:dyDescent="0.3">
      <c r="A29" s="69"/>
    </row>
    <row r="31" spans="1:8" ht="12.95" x14ac:dyDescent="0.3">
      <c r="B31" s="70"/>
      <c r="C31" s="70"/>
      <c r="D31" s="70"/>
      <c r="E31" s="70"/>
      <c r="F31" s="70"/>
    </row>
  </sheetData>
  <mergeCells count="1">
    <mergeCell ref="A5:C5"/>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21" sqref="A21"/>
    </sheetView>
  </sheetViews>
  <sheetFormatPr baseColWidth="10" defaultColWidth="11.42578125" defaultRowHeight="12.75" x14ac:dyDescent="0.2"/>
  <cols>
    <col min="1" max="1" width="35" style="19" customWidth="1"/>
    <col min="2" max="3" width="12.28515625" style="19" customWidth="1"/>
    <col min="4" max="4" width="11.5703125" style="19" bestFit="1" customWidth="1"/>
    <col min="5" max="16384" width="11.42578125" style="19"/>
  </cols>
  <sheetData>
    <row r="1" spans="1:8" ht="12.95" x14ac:dyDescent="0.3">
      <c r="A1" s="37" t="s">
        <v>186</v>
      </c>
      <c r="B1" s="54"/>
      <c r="C1" s="54"/>
      <c r="D1" s="18"/>
    </row>
    <row r="2" spans="1:8" ht="12.95" x14ac:dyDescent="0.3">
      <c r="A2" s="20" t="s">
        <v>114</v>
      </c>
      <c r="B2" s="71"/>
      <c r="C2" s="71"/>
      <c r="D2" s="18"/>
    </row>
    <row r="3" spans="1:8" x14ac:dyDescent="0.2">
      <c r="A3" s="20" t="s">
        <v>116</v>
      </c>
      <c r="B3" s="71"/>
      <c r="C3" s="71"/>
      <c r="D3" s="18"/>
    </row>
    <row r="4" spans="1:8" ht="12.95" x14ac:dyDescent="0.3">
      <c r="A4" s="17" t="s">
        <v>152</v>
      </c>
      <c r="B4" s="71"/>
      <c r="C4" s="71"/>
      <c r="D4" s="18"/>
    </row>
    <row r="5" spans="1:8" ht="12.95" x14ac:dyDescent="0.3">
      <c r="A5" s="988"/>
      <c r="B5" s="988"/>
      <c r="C5" s="988"/>
    </row>
    <row r="6" spans="1:8" ht="12.95" x14ac:dyDescent="0.3">
      <c r="A6" s="55"/>
      <c r="B6" s="60">
        <v>2013</v>
      </c>
      <c r="C6" s="60">
        <v>2014</v>
      </c>
      <c r="D6" s="60">
        <v>2015</v>
      </c>
      <c r="E6" s="60">
        <v>2016</v>
      </c>
      <c r="F6" s="60">
        <v>2017</v>
      </c>
      <c r="G6" s="60">
        <v>2018</v>
      </c>
      <c r="H6" s="60">
        <v>2019</v>
      </c>
    </row>
    <row r="7" spans="1:8" ht="12.95" x14ac:dyDescent="0.3">
      <c r="A7" s="72" t="s">
        <v>94</v>
      </c>
      <c r="B7" s="57">
        <v>1776405.0017105183</v>
      </c>
      <c r="C7" s="57">
        <v>1647530.8733119974</v>
      </c>
      <c r="D7" s="57">
        <v>1430711.7035049228</v>
      </c>
      <c r="E7" s="57">
        <v>12949.601317188402</v>
      </c>
      <c r="F7" s="57">
        <v>856413.77358802175</v>
      </c>
      <c r="G7" s="57">
        <v>1567352.2699748836</v>
      </c>
      <c r="H7" s="57">
        <v>1899768.4700000002</v>
      </c>
    </row>
    <row r="8" spans="1:8" x14ac:dyDescent="0.2">
      <c r="A8" s="73" t="s">
        <v>95</v>
      </c>
      <c r="B8" s="74">
        <v>-91986.405678115087</v>
      </c>
      <c r="C8" s="74">
        <v>-90993.697296228216</v>
      </c>
      <c r="D8" s="74">
        <v>227828.82643245911</v>
      </c>
      <c r="E8" s="74">
        <v>-515751.15634776728</v>
      </c>
      <c r="F8" s="74">
        <v>-5816.3317764482108</v>
      </c>
      <c r="G8" s="74">
        <v>297758.15709497413</v>
      </c>
      <c r="H8" s="74">
        <v>589495.96100000013</v>
      </c>
    </row>
    <row r="9" spans="1:8" ht="12.95" x14ac:dyDescent="0.3">
      <c r="A9" s="25" t="s">
        <v>96</v>
      </c>
      <c r="B9" s="75">
        <v>1470744.4940362866</v>
      </c>
      <c r="C9" s="75">
        <v>1522722.8326969733</v>
      </c>
      <c r="D9" s="75">
        <v>1615894.6490437414</v>
      </c>
      <c r="E9" s="75">
        <v>466817.72900225705</v>
      </c>
      <c r="F9" s="75">
        <v>463715.62614240299</v>
      </c>
      <c r="G9" s="75">
        <v>962433.59997115028</v>
      </c>
      <c r="H9" s="75">
        <v>1503404.5060000001</v>
      </c>
    </row>
    <row r="10" spans="1:8" ht="12.95" x14ac:dyDescent="0.3">
      <c r="A10" s="25" t="s">
        <v>97</v>
      </c>
      <c r="B10" s="75">
        <v>-1562730.8997144019</v>
      </c>
      <c r="C10" s="75">
        <v>-1613716.5299932016</v>
      </c>
      <c r="D10" s="75">
        <v>-1388065.8226112823</v>
      </c>
      <c r="E10" s="75">
        <v>-982568.88535002433</v>
      </c>
      <c r="F10" s="75">
        <v>-469531.95791885123</v>
      </c>
      <c r="G10" s="75">
        <v>-664675.44287617609</v>
      </c>
      <c r="H10" s="75">
        <v>-913908.54499999993</v>
      </c>
    </row>
    <row r="11" spans="1:8" x14ac:dyDescent="0.2">
      <c r="A11" s="25" t="s">
        <v>98</v>
      </c>
      <c r="B11" s="74">
        <v>495522.79664684064</v>
      </c>
      <c r="C11" s="74">
        <v>426093.20105555921</v>
      </c>
      <c r="D11" s="74">
        <v>109043.49993427219</v>
      </c>
      <c r="E11" s="74">
        <v>59184.262153334668</v>
      </c>
      <c r="F11" s="74">
        <v>431284.03732561722</v>
      </c>
      <c r="G11" s="74">
        <v>333879.32542238815</v>
      </c>
      <c r="H11" s="74">
        <v>286700.848</v>
      </c>
    </row>
    <row r="12" spans="1:8" ht="12.95" x14ac:dyDescent="0.3">
      <c r="A12" s="76" t="s">
        <v>99</v>
      </c>
      <c r="B12" s="77">
        <v>1372868.6107417927</v>
      </c>
      <c r="C12" s="77">
        <v>1312431.3695526663</v>
      </c>
      <c r="D12" s="77">
        <v>1093839.3771381918</v>
      </c>
      <c r="E12" s="77">
        <v>469516.495511621</v>
      </c>
      <c r="F12" s="77">
        <v>430946.06803885265</v>
      </c>
      <c r="G12" s="77">
        <v>935714.78745752119</v>
      </c>
      <c r="H12" s="77">
        <v>1023571.6610000001</v>
      </c>
    </row>
    <row r="13" spans="1:8" ht="12.95" x14ac:dyDescent="0.3">
      <c r="A13" s="78" t="s">
        <v>113</v>
      </c>
      <c r="B13" s="79">
        <v>1776405.0017105183</v>
      </c>
      <c r="C13" s="79">
        <v>1647530.8733119974</v>
      </c>
      <c r="D13" s="79">
        <v>1430711.7035049228</v>
      </c>
      <c r="E13" s="79">
        <v>12949.601317188402</v>
      </c>
      <c r="F13" s="79">
        <v>856413.77358802175</v>
      </c>
      <c r="G13" s="79">
        <v>1567352.2699748836</v>
      </c>
      <c r="H13" s="79">
        <v>1899768.4700000002</v>
      </c>
    </row>
    <row r="14" spans="1:8" ht="12.95" x14ac:dyDescent="0.3">
      <c r="A14" s="19" t="s">
        <v>5</v>
      </c>
    </row>
    <row r="16" spans="1:8" ht="12.95" x14ac:dyDescent="0.3">
      <c r="A16" s="69"/>
    </row>
  </sheetData>
  <mergeCells count="1">
    <mergeCell ref="A5:C5"/>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C20" sqref="C20"/>
    </sheetView>
  </sheetViews>
  <sheetFormatPr baseColWidth="10" defaultColWidth="11.42578125" defaultRowHeight="12.75" x14ac:dyDescent="0.2"/>
  <cols>
    <col min="1" max="1" width="46.140625" style="19" customWidth="1"/>
    <col min="2" max="16384" width="11.42578125" style="19"/>
  </cols>
  <sheetData>
    <row r="1" spans="1:8" ht="12.95" x14ac:dyDescent="0.3">
      <c r="A1" s="20" t="s">
        <v>187</v>
      </c>
      <c r="B1" s="54"/>
      <c r="C1" s="54"/>
      <c r="D1" s="18"/>
    </row>
    <row r="2" spans="1:8" ht="12.95" x14ac:dyDescent="0.3">
      <c r="A2" s="20" t="s">
        <v>114</v>
      </c>
      <c r="B2" s="54"/>
      <c r="C2" s="54"/>
      <c r="D2" s="18"/>
    </row>
    <row r="3" spans="1:8" x14ac:dyDescent="0.2">
      <c r="A3" s="20" t="s">
        <v>115</v>
      </c>
      <c r="B3" s="54"/>
      <c r="C3" s="54"/>
      <c r="D3" s="18"/>
    </row>
    <row r="4" spans="1:8" ht="12.95" x14ac:dyDescent="0.3">
      <c r="A4" s="17" t="s">
        <v>152</v>
      </c>
      <c r="B4" s="54"/>
      <c r="C4" s="54"/>
      <c r="D4" s="18"/>
    </row>
    <row r="5" spans="1:8" ht="12.95" x14ac:dyDescent="0.3">
      <c r="A5" s="987"/>
      <c r="B5" s="987"/>
      <c r="C5" s="987"/>
    </row>
    <row r="6" spans="1:8" ht="12.95" x14ac:dyDescent="0.3">
      <c r="A6" s="708"/>
      <c r="B6" s="56">
        <v>2013</v>
      </c>
      <c r="C6" s="56">
        <v>2014</v>
      </c>
      <c r="D6" s="56">
        <v>2015</v>
      </c>
      <c r="E6" s="56">
        <v>2016</v>
      </c>
      <c r="F6" s="56">
        <v>2017</v>
      </c>
      <c r="G6" s="56">
        <v>2018</v>
      </c>
      <c r="H6" s="56">
        <v>2019</v>
      </c>
    </row>
    <row r="7" spans="1:8" ht="12.95" x14ac:dyDescent="0.3">
      <c r="A7" s="73" t="s">
        <v>94</v>
      </c>
      <c r="B7" s="768">
        <v>9204490.2566068508</v>
      </c>
      <c r="C7" s="768">
        <v>9109598.0492756311</v>
      </c>
      <c r="D7" s="768">
        <v>11560152.941343365</v>
      </c>
      <c r="E7" s="768">
        <v>12223003.048190318</v>
      </c>
      <c r="F7" s="768">
        <v>12238669.563463951</v>
      </c>
      <c r="G7" s="768">
        <v>13137669.829438336</v>
      </c>
      <c r="H7" s="768">
        <v>12334606.406999998</v>
      </c>
    </row>
    <row r="8" spans="1:8" x14ac:dyDescent="0.2">
      <c r="A8" s="73" t="s">
        <v>95</v>
      </c>
      <c r="B8" s="58">
        <v>-808203.91540102754</v>
      </c>
      <c r="C8" s="58">
        <v>-1379591.1575773745</v>
      </c>
      <c r="D8" s="58">
        <v>-950549.30398121523</v>
      </c>
      <c r="E8" s="58">
        <v>-412497.50483318843</v>
      </c>
      <c r="F8" s="58">
        <v>-1014481.2547481987</v>
      </c>
      <c r="G8" s="58">
        <v>-982160.48960885499</v>
      </c>
      <c r="H8" s="58">
        <v>-1386763.6770000011</v>
      </c>
    </row>
    <row r="9" spans="1:8" ht="12.95" x14ac:dyDescent="0.3">
      <c r="A9" s="25" t="s">
        <v>96</v>
      </c>
      <c r="B9" s="59">
        <v>6032889.1679781172</v>
      </c>
      <c r="C9" s="59">
        <v>6286889.6840218045</v>
      </c>
      <c r="D9" s="59">
        <v>6777363.6710391091</v>
      </c>
      <c r="E9" s="59">
        <v>7624553.3974494142</v>
      </c>
      <c r="F9" s="59">
        <v>8103387.5662608771</v>
      </c>
      <c r="G9" s="59">
        <v>8137173.9653410036</v>
      </c>
      <c r="H9" s="59">
        <v>8983416.5450000018</v>
      </c>
    </row>
    <row r="10" spans="1:8" ht="12.95" x14ac:dyDescent="0.3">
      <c r="A10" s="25" t="s">
        <v>97</v>
      </c>
      <c r="B10" s="59">
        <v>-6841093.0833791457</v>
      </c>
      <c r="C10" s="59">
        <v>-7666480.8415991785</v>
      </c>
      <c r="D10" s="59">
        <v>-7727912.9750203239</v>
      </c>
      <c r="E10" s="59">
        <v>-8037050.9022826031</v>
      </c>
      <c r="F10" s="59">
        <v>-9117868.8210090753</v>
      </c>
      <c r="G10" s="59">
        <v>-9119334.4549498577</v>
      </c>
      <c r="H10" s="59">
        <v>-10370180.222000003</v>
      </c>
    </row>
    <row r="11" spans="1:8" x14ac:dyDescent="0.2">
      <c r="A11" s="73" t="s">
        <v>98</v>
      </c>
      <c r="B11" s="58">
        <v>3683427.6926151272</v>
      </c>
      <c r="C11" s="58">
        <v>3892358.2259315397</v>
      </c>
      <c r="D11" s="58">
        <v>5332133.8814021153</v>
      </c>
      <c r="E11" s="58">
        <v>5093817.4496801989</v>
      </c>
      <c r="F11" s="58">
        <v>5291263.9440087778</v>
      </c>
      <c r="G11" s="58">
        <v>5639153.5120862657</v>
      </c>
      <c r="H11" s="58">
        <v>4824350.4729999993</v>
      </c>
    </row>
    <row r="12" spans="1:8" ht="12.95" x14ac:dyDescent="0.3">
      <c r="A12" s="73" t="s">
        <v>99</v>
      </c>
      <c r="B12" s="58">
        <v>6329266.4793927521</v>
      </c>
      <c r="C12" s="58">
        <v>6596830.9809214668</v>
      </c>
      <c r="D12" s="58">
        <v>7178568.3639224665</v>
      </c>
      <c r="E12" s="58">
        <v>7541683.1033433061</v>
      </c>
      <c r="F12" s="58">
        <v>7961886.8742033718</v>
      </c>
      <c r="G12" s="58">
        <v>8480676.8069609255</v>
      </c>
      <c r="H12" s="58">
        <v>8897019.6109999996</v>
      </c>
    </row>
    <row r="13" spans="1:8" ht="12.95" x14ac:dyDescent="0.3">
      <c r="A13" s="73" t="s">
        <v>100</v>
      </c>
      <c r="B13" s="58">
        <v>13517616.188055009</v>
      </c>
      <c r="C13" s="58">
        <v>14064802.483883342</v>
      </c>
      <c r="D13" s="58">
        <v>14745266.235813854</v>
      </c>
      <c r="E13" s="58">
        <v>15062408.130507944</v>
      </c>
      <c r="F13" s="58">
        <v>15784399.008572668</v>
      </c>
      <c r="G13" s="58">
        <v>16577080.770477194</v>
      </c>
      <c r="H13" s="58">
        <v>16348944.011999998</v>
      </c>
    </row>
    <row r="14" spans="1:8" ht="12.95" x14ac:dyDescent="0.3">
      <c r="A14" s="25" t="s">
        <v>101</v>
      </c>
      <c r="B14" s="59">
        <v>20775686.061385173</v>
      </c>
      <c r="C14" s="59">
        <v>21358149.605331365</v>
      </c>
      <c r="D14" s="59">
        <v>21916728.005258124</v>
      </c>
      <c r="E14" s="59">
        <v>21616074.408559192</v>
      </c>
      <c r="F14" s="59">
        <v>22166514.102550883</v>
      </c>
      <c r="G14" s="59">
        <v>23348990.517384171</v>
      </c>
      <c r="H14" s="59">
        <v>24079793.324000001</v>
      </c>
    </row>
    <row r="15" spans="1:8" x14ac:dyDescent="0.2">
      <c r="A15" s="25" t="s">
        <v>102</v>
      </c>
      <c r="B15" s="59">
        <v>-399299.53920889995</v>
      </c>
      <c r="C15" s="59">
        <v>-406764.69273293338</v>
      </c>
      <c r="D15" s="59">
        <v>-439001.89954667044</v>
      </c>
      <c r="E15" s="59">
        <v>-462814.1128815866</v>
      </c>
      <c r="F15" s="59">
        <v>-358566.85895159264</v>
      </c>
      <c r="G15" s="59">
        <v>-399596.6745872618</v>
      </c>
      <c r="H15" s="59">
        <v>-415811.70299999998</v>
      </c>
    </row>
    <row r="16" spans="1:8" ht="12.95" x14ac:dyDescent="0.3">
      <c r="A16" s="25" t="s">
        <v>103</v>
      </c>
      <c r="B16" s="59">
        <v>-6858770.3341212589</v>
      </c>
      <c r="C16" s="59">
        <v>-6886582.4287150912</v>
      </c>
      <c r="D16" s="59">
        <v>-6732459.8698975975</v>
      </c>
      <c r="E16" s="59">
        <v>-6090852.1651696609</v>
      </c>
      <c r="F16" s="59">
        <v>-6023548.2350266222</v>
      </c>
      <c r="G16" s="59">
        <v>-6372313.0723197144</v>
      </c>
      <c r="H16" s="59">
        <v>-7315037.6090000002</v>
      </c>
    </row>
    <row r="17" spans="1:8" ht="12.95" x14ac:dyDescent="0.3">
      <c r="A17" s="73" t="s">
        <v>104</v>
      </c>
      <c r="B17" s="58">
        <v>2405014.1974836206</v>
      </c>
      <c r="C17" s="58">
        <v>2578193.7354979366</v>
      </c>
      <c r="D17" s="58">
        <v>2643120.8738510655</v>
      </c>
      <c r="E17" s="58">
        <v>2698305.6931584235</v>
      </c>
      <c r="F17" s="58">
        <v>2744292.1086901105</v>
      </c>
      <c r="G17" s="58">
        <v>2789975.4860167331</v>
      </c>
      <c r="H17" s="58">
        <v>2802129.6269999999</v>
      </c>
    </row>
    <row r="18" spans="1:8" ht="12.95" x14ac:dyDescent="0.3">
      <c r="A18" s="25" t="s">
        <v>105</v>
      </c>
      <c r="B18" s="59">
        <v>987419.13527763332</v>
      </c>
      <c r="C18" s="59">
        <v>992922.68584485108</v>
      </c>
      <c r="D18" s="59">
        <v>1091523.2465614749</v>
      </c>
      <c r="E18" s="59">
        <v>1079970.3568586598</v>
      </c>
      <c r="F18" s="59">
        <v>1025122.8058204639</v>
      </c>
      <c r="G18" s="59">
        <v>1003579.5524636129</v>
      </c>
      <c r="H18" s="59">
        <v>973335.0199999999</v>
      </c>
    </row>
    <row r="19" spans="1:8" ht="12.95" x14ac:dyDescent="0.3">
      <c r="A19" s="25" t="s">
        <v>106</v>
      </c>
      <c r="B19" s="59">
        <v>1417595.0622059871</v>
      </c>
      <c r="C19" s="59">
        <v>1578443.7915409505</v>
      </c>
      <c r="D19" s="59">
        <v>1542090.7648596235</v>
      </c>
      <c r="E19" s="59">
        <v>1607634.7821732059</v>
      </c>
      <c r="F19" s="59">
        <v>1706863.2795340465</v>
      </c>
      <c r="G19" s="59">
        <v>1766330.3904481295</v>
      </c>
      <c r="H19" s="59">
        <v>1811132.152</v>
      </c>
    </row>
    <row r="20" spans="1:8" x14ac:dyDescent="0.2">
      <c r="A20" s="25" t="s">
        <v>107</v>
      </c>
      <c r="B20" s="59">
        <v>0</v>
      </c>
      <c r="C20" s="59">
        <v>6827.2581121346675</v>
      </c>
      <c r="D20" s="59">
        <v>9506.8624299668027</v>
      </c>
      <c r="E20" s="59">
        <v>10700.554126557176</v>
      </c>
      <c r="F20" s="59">
        <v>12306.02333560055</v>
      </c>
      <c r="G20" s="59">
        <v>20065.543104990797</v>
      </c>
      <c r="H20" s="59">
        <v>17662.454999999998</v>
      </c>
    </row>
    <row r="21" spans="1:8" x14ac:dyDescent="0.2">
      <c r="A21" s="73" t="s">
        <v>108</v>
      </c>
      <c r="B21" s="58">
        <v>299342.82799575577</v>
      </c>
      <c r="C21" s="58">
        <v>317095.99778867542</v>
      </c>
      <c r="D21" s="58">
        <v>302279.74926977331</v>
      </c>
      <c r="E21" s="58">
        <v>492161.02662764664</v>
      </c>
      <c r="F21" s="58">
        <v>543248.67959696497</v>
      </c>
      <c r="G21" s="58">
        <v>600969.34690665919</v>
      </c>
      <c r="H21" s="58">
        <v>672555.35100000002</v>
      </c>
    </row>
    <row r="22" spans="1:8" ht="12.95" x14ac:dyDescent="0.3">
      <c r="A22" s="73" t="s">
        <v>109</v>
      </c>
      <c r="B22" s="58">
        <v>367131.20976490702</v>
      </c>
      <c r="C22" s="58">
        <v>391606.21978507779</v>
      </c>
      <c r="D22" s="58">
        <v>381564.64434698992</v>
      </c>
      <c r="E22" s="58">
        <v>330585.33185968356</v>
      </c>
      <c r="F22" s="58">
        <v>336390.57657898229</v>
      </c>
      <c r="G22" s="58">
        <v>355389.54375981865</v>
      </c>
      <c r="H22" s="58">
        <v>331846.02399999998</v>
      </c>
    </row>
    <row r="23" spans="1:8" ht="12.95" x14ac:dyDescent="0.3">
      <c r="A23" s="73" t="s">
        <v>110</v>
      </c>
      <c r="B23" s="58">
        <v>205144.31222402115</v>
      </c>
      <c r="C23" s="58">
        <v>273050.1170138336</v>
      </c>
      <c r="D23" s="58">
        <v>-317422.98825108411</v>
      </c>
      <c r="E23" s="58">
        <v>217371.08135787919</v>
      </c>
      <c r="F23" s="58">
        <v>-290454.24147810397</v>
      </c>
      <c r="G23" s="58">
        <v>48885.989210206484</v>
      </c>
      <c r="H23" s="58">
        <v>189372.58599999989</v>
      </c>
    </row>
    <row r="24" spans="1:8" x14ac:dyDescent="0.2">
      <c r="A24" s="25" t="s">
        <v>111</v>
      </c>
      <c r="B24" s="59">
        <v>-236424.36026171915</v>
      </c>
      <c r="C24" s="59">
        <v>-160799.82478933872</v>
      </c>
      <c r="D24" s="59">
        <v>-920875.42524533172</v>
      </c>
      <c r="E24" s="59">
        <v>-450578.59858479496</v>
      </c>
      <c r="F24" s="59">
        <v>-1102239.2746022677</v>
      </c>
      <c r="G24" s="59">
        <v>-883653.87342077156</v>
      </c>
      <c r="H24" s="59">
        <v>-533043.70900000003</v>
      </c>
    </row>
    <row r="25" spans="1:8" ht="12.95" x14ac:dyDescent="0.3">
      <c r="A25" s="25" t="s">
        <v>112</v>
      </c>
      <c r="B25" s="59">
        <v>441568.67248574033</v>
      </c>
      <c r="C25" s="59">
        <v>433849.94180317235</v>
      </c>
      <c r="D25" s="59">
        <v>603452.4369942476</v>
      </c>
      <c r="E25" s="59">
        <v>667949.67994267412</v>
      </c>
      <c r="F25" s="59">
        <v>811785.03312416363</v>
      </c>
      <c r="G25" s="59">
        <v>932539.86263097811</v>
      </c>
      <c r="H25" s="59">
        <v>722416.29499999993</v>
      </c>
    </row>
    <row r="26" spans="1:8" ht="12.95" x14ac:dyDescent="0.3">
      <c r="A26" s="78" t="s">
        <v>113</v>
      </c>
      <c r="B26" s="766">
        <v>25998738.992130164</v>
      </c>
      <c r="C26" s="766">
        <v>26734346.603244495</v>
      </c>
      <c r="D26" s="766">
        <v>29314961.456373967</v>
      </c>
      <c r="E26" s="766">
        <v>31023834.31170189</v>
      </c>
      <c r="F26" s="766">
        <v>31356545.695424572</v>
      </c>
      <c r="G26" s="766">
        <v>33509970.965808947</v>
      </c>
      <c r="H26" s="766">
        <v>32679454.006999996</v>
      </c>
    </row>
    <row r="27" spans="1:8" ht="12.95" x14ac:dyDescent="0.3">
      <c r="A27" s="19" t="s">
        <v>5</v>
      </c>
    </row>
  </sheetData>
  <mergeCells count="1">
    <mergeCell ref="A5:C5"/>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E24" sqref="E24"/>
    </sheetView>
  </sheetViews>
  <sheetFormatPr baseColWidth="10" defaultColWidth="11.42578125" defaultRowHeight="12.75" x14ac:dyDescent="0.2"/>
  <cols>
    <col min="1" max="1" width="33.7109375" style="19" customWidth="1"/>
    <col min="2" max="16384" width="11.42578125" style="19"/>
  </cols>
  <sheetData>
    <row r="1" spans="1:3" ht="12.95" x14ac:dyDescent="0.3">
      <c r="A1" s="20" t="s">
        <v>188</v>
      </c>
      <c r="B1" s="20"/>
      <c r="C1" s="20"/>
    </row>
    <row r="2" spans="1:3" x14ac:dyDescent="0.2">
      <c r="A2" s="989" t="s">
        <v>153</v>
      </c>
      <c r="B2" s="989"/>
      <c r="C2" s="989"/>
    </row>
    <row r="3" spans="1:3" x14ac:dyDescent="0.2">
      <c r="A3" s="960" t="s">
        <v>117</v>
      </c>
      <c r="B3" s="960"/>
      <c r="C3" s="960"/>
    </row>
    <row r="4" spans="1:3" ht="12.95" x14ac:dyDescent="0.3">
      <c r="A4" s="80"/>
      <c r="B4" s="80"/>
      <c r="C4" s="80"/>
    </row>
    <row r="5" spans="1:3" ht="35.25" customHeight="1" x14ac:dyDescent="0.2">
      <c r="A5" s="81"/>
      <c r="B5" s="3" t="s">
        <v>118</v>
      </c>
      <c r="C5" s="55" t="s">
        <v>119</v>
      </c>
    </row>
    <row r="6" spans="1:3" ht="12.95" x14ac:dyDescent="0.3">
      <c r="A6" s="61" t="s">
        <v>1</v>
      </c>
      <c r="B6" s="62">
        <v>1524500</v>
      </c>
      <c r="C6" s="62">
        <v>973800</v>
      </c>
    </row>
    <row r="7" spans="1:3" ht="12.95" x14ac:dyDescent="0.3">
      <c r="A7" s="61" t="s">
        <v>3</v>
      </c>
      <c r="B7" s="62">
        <v>0</v>
      </c>
      <c r="C7" s="62">
        <v>0</v>
      </c>
    </row>
    <row r="8" spans="1:3" ht="12.95" x14ac:dyDescent="0.3">
      <c r="A8" s="63" t="s">
        <v>120</v>
      </c>
      <c r="B8" s="64">
        <v>1524500</v>
      </c>
      <c r="C8" s="64">
        <v>973800</v>
      </c>
    </row>
    <row r="9" spans="1:3" ht="12.95" x14ac:dyDescent="0.3">
      <c r="A9" s="2" t="s">
        <v>5</v>
      </c>
      <c r="B9" s="2"/>
      <c r="C9" s="2"/>
    </row>
  </sheetData>
  <mergeCells count="2">
    <mergeCell ref="A2:C2"/>
    <mergeCell ref="A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activeCell="A17" sqref="A17"/>
    </sheetView>
  </sheetViews>
  <sheetFormatPr baseColWidth="10" defaultColWidth="11.42578125" defaultRowHeight="14.25" customHeight="1" x14ac:dyDescent="0.2"/>
  <cols>
    <col min="1" max="1" width="35.7109375" style="2" bestFit="1" customWidth="1"/>
    <col min="2" max="4" width="18.140625" style="2" customWidth="1"/>
    <col min="5" max="5" width="11" style="2" bestFit="1" customWidth="1"/>
    <col min="6" max="7" width="11.42578125" style="2"/>
    <col min="8" max="8" width="16.140625" style="2" customWidth="1"/>
    <col min="9" max="16384" width="11.42578125" style="2"/>
  </cols>
  <sheetData>
    <row r="1" spans="1:6" ht="14.25" customHeight="1" x14ac:dyDescent="0.2">
      <c r="A1" s="837" t="s">
        <v>395</v>
      </c>
      <c r="B1" s="837"/>
      <c r="C1" s="837"/>
      <c r="D1" s="837"/>
      <c r="E1" s="837"/>
    </row>
    <row r="2" spans="1:6" ht="14.25" customHeight="1" x14ac:dyDescent="0.2">
      <c r="A2" s="837" t="s">
        <v>396</v>
      </c>
      <c r="B2" s="837"/>
      <c r="C2" s="837"/>
      <c r="D2" s="837"/>
      <c r="E2" s="837"/>
    </row>
    <row r="3" spans="1:6" ht="14.25" customHeight="1" x14ac:dyDescent="0.2">
      <c r="A3" s="838" t="s">
        <v>321</v>
      </c>
      <c r="B3" s="838"/>
      <c r="C3" s="838"/>
      <c r="D3" s="838"/>
      <c r="E3" s="838"/>
    </row>
    <row r="4" spans="1:6" ht="14.25" customHeight="1" x14ac:dyDescent="0.3">
      <c r="A4" s="190"/>
      <c r="B4" s="190"/>
      <c r="C4" s="190"/>
      <c r="D4" s="190"/>
      <c r="E4" s="190"/>
    </row>
    <row r="5" spans="1:6" ht="14.25" customHeight="1" x14ac:dyDescent="0.2">
      <c r="A5" s="849" t="s">
        <v>322</v>
      </c>
      <c r="B5" s="841" t="s">
        <v>300</v>
      </c>
      <c r="C5" s="852" t="s">
        <v>301</v>
      </c>
      <c r="D5" s="841" t="s">
        <v>302</v>
      </c>
      <c r="E5" s="843" t="s">
        <v>301</v>
      </c>
      <c r="F5" s="844"/>
    </row>
    <row r="6" spans="1:6" ht="14.25" customHeight="1" x14ac:dyDescent="0.2">
      <c r="A6" s="850"/>
      <c r="B6" s="842"/>
      <c r="C6" s="853"/>
      <c r="D6" s="842"/>
      <c r="E6" s="845"/>
      <c r="F6" s="846"/>
    </row>
    <row r="7" spans="1:6" ht="14.25" customHeight="1" x14ac:dyDescent="0.2">
      <c r="A7" s="850"/>
      <c r="B7" s="842"/>
      <c r="C7" s="853"/>
      <c r="D7" s="842"/>
      <c r="E7" s="845"/>
      <c r="F7" s="846"/>
    </row>
    <row r="8" spans="1:6" ht="14.25" customHeight="1" x14ac:dyDescent="0.2">
      <c r="A8" s="850"/>
      <c r="B8" s="192" t="s">
        <v>303</v>
      </c>
      <c r="C8" s="193" t="s">
        <v>304</v>
      </c>
      <c r="D8" s="192" t="s">
        <v>305</v>
      </c>
      <c r="E8" s="845"/>
      <c r="F8" s="846"/>
    </row>
    <row r="9" spans="1:6" ht="32.25" customHeight="1" x14ac:dyDescent="0.2">
      <c r="A9" s="851"/>
      <c r="B9" s="181" t="s">
        <v>306</v>
      </c>
      <c r="C9" s="182" t="s">
        <v>306</v>
      </c>
      <c r="D9" s="181" t="s">
        <v>306</v>
      </c>
      <c r="E9" s="3" t="s">
        <v>307</v>
      </c>
      <c r="F9" s="55" t="s">
        <v>308</v>
      </c>
    </row>
    <row r="10" spans="1:6" ht="14.25" customHeight="1" x14ac:dyDescent="0.3">
      <c r="A10" s="215" t="s">
        <v>94</v>
      </c>
      <c r="B10" s="216">
        <v>14901332.081</v>
      </c>
      <c r="C10" s="216">
        <v>11603853.704000002</v>
      </c>
      <c r="D10" s="216">
        <v>-3297478.3769999985</v>
      </c>
      <c r="E10" s="217">
        <v>-21.084518488608129</v>
      </c>
      <c r="F10" s="217">
        <v>5.7439180007669597</v>
      </c>
    </row>
    <row r="11" spans="1:6" ht="14.25" customHeight="1" x14ac:dyDescent="0.2">
      <c r="A11" s="218" t="s">
        <v>323</v>
      </c>
      <c r="B11" s="219">
        <v>1371024.567</v>
      </c>
      <c r="C11" s="219">
        <v>1317626.514</v>
      </c>
      <c r="D11" s="219">
        <v>-53398.053000000073</v>
      </c>
      <c r="E11" s="158">
        <v>-32.85845537105574</v>
      </c>
      <c r="F11" s="158">
        <v>0.65222630732094733</v>
      </c>
    </row>
    <row r="12" spans="1:6" ht="14.25" customHeight="1" x14ac:dyDescent="0.3">
      <c r="A12" s="218" t="s">
        <v>324</v>
      </c>
      <c r="B12" s="219">
        <v>13530307.514</v>
      </c>
      <c r="C12" s="219">
        <v>10286227.190000001</v>
      </c>
      <c r="D12" s="219">
        <v>-3244080.3239999991</v>
      </c>
      <c r="E12" s="158">
        <v>-19.271110320582263</v>
      </c>
      <c r="F12" s="158">
        <v>5.0916916934460126</v>
      </c>
    </row>
    <row r="13" spans="1:6" ht="14.25" customHeight="1" x14ac:dyDescent="0.3">
      <c r="A13" s="215" t="s">
        <v>100</v>
      </c>
      <c r="B13" s="216">
        <v>16888862.221999999</v>
      </c>
      <c r="C13" s="216">
        <v>15583586.289999999</v>
      </c>
      <c r="D13" s="216">
        <v>-1305275.932</v>
      </c>
      <c r="E13" s="217">
        <v>-7.726417557271958</v>
      </c>
      <c r="F13" s="217">
        <v>7.7138892036169526</v>
      </c>
    </row>
    <row r="14" spans="1:6" ht="14.25" customHeight="1" x14ac:dyDescent="0.2">
      <c r="A14" s="215" t="s">
        <v>221</v>
      </c>
      <c r="B14" s="216">
        <v>2801927.4279999998</v>
      </c>
      <c r="C14" s="216">
        <v>2830264.844</v>
      </c>
      <c r="D14" s="216">
        <v>28337.416000000201</v>
      </c>
      <c r="E14" s="217">
        <v>-2.2225890662426528</v>
      </c>
      <c r="F14" s="217">
        <v>1.4009836386325307</v>
      </c>
    </row>
    <row r="15" spans="1:6" ht="14.25" customHeight="1" x14ac:dyDescent="0.3">
      <c r="A15" s="220" t="s">
        <v>105</v>
      </c>
      <c r="B15" s="219">
        <v>947888.23400000005</v>
      </c>
      <c r="C15" s="219">
        <v>971316.91299999994</v>
      </c>
      <c r="D15" s="219">
        <v>23428.678999999887</v>
      </c>
      <c r="E15" s="158">
        <v>-3.395294709318275</v>
      </c>
      <c r="F15" s="158">
        <v>0.48080274392867289</v>
      </c>
    </row>
    <row r="16" spans="1:6" ht="14.25" customHeight="1" x14ac:dyDescent="0.3">
      <c r="A16" s="220" t="s">
        <v>106</v>
      </c>
      <c r="B16" s="219">
        <v>1835600.8940000001</v>
      </c>
      <c r="C16" s="219">
        <v>1840567.39</v>
      </c>
      <c r="D16" s="219">
        <v>4966.49599999981</v>
      </c>
      <c r="E16" s="158">
        <v>-1.6212588003383654</v>
      </c>
      <c r="F16" s="158">
        <v>0.91108251040784227</v>
      </c>
    </row>
    <row r="17" spans="1:6" ht="14.25" customHeight="1" x14ac:dyDescent="0.2">
      <c r="A17" s="221" t="s">
        <v>325</v>
      </c>
      <c r="B17" s="219">
        <v>18438.3</v>
      </c>
      <c r="C17" s="219">
        <v>18380.541000000001</v>
      </c>
      <c r="D17" s="219">
        <v>-57.758999999998196</v>
      </c>
      <c r="E17" s="158">
        <v>0.74114912561669133</v>
      </c>
      <c r="F17" s="158">
        <v>9.0983842960155204E-3</v>
      </c>
    </row>
    <row r="18" spans="1:6" ht="14.25" customHeight="1" x14ac:dyDescent="0.2">
      <c r="A18" s="215" t="s">
        <v>108</v>
      </c>
      <c r="B18" s="216">
        <v>662246.49</v>
      </c>
      <c r="C18" s="216">
        <v>299368.12</v>
      </c>
      <c r="D18" s="216">
        <v>-362878.37</v>
      </c>
      <c r="E18" s="217">
        <v>-56.909930370633433</v>
      </c>
      <c r="F18" s="217">
        <v>0.14818748815585403</v>
      </c>
    </row>
    <row r="19" spans="1:6" ht="14.25" customHeight="1" x14ac:dyDescent="0.3">
      <c r="A19" s="215" t="s">
        <v>109</v>
      </c>
      <c r="B19" s="216">
        <v>346541.26699999999</v>
      </c>
      <c r="C19" s="216">
        <v>293656.12400000001</v>
      </c>
      <c r="D19" s="216">
        <v>-52885.142999999982</v>
      </c>
      <c r="E19" s="217">
        <v>-14.335255901042277</v>
      </c>
      <c r="F19" s="217">
        <v>0.14536004500794544</v>
      </c>
    </row>
    <row r="20" spans="1:6" ht="14.25" customHeight="1" x14ac:dyDescent="0.3">
      <c r="A20" s="215" t="s">
        <v>110</v>
      </c>
      <c r="B20" s="216">
        <v>494496.80900000007</v>
      </c>
      <c r="C20" s="216">
        <v>576782.94299999997</v>
      </c>
      <c r="D20" s="216">
        <v>82286.133999999904</v>
      </c>
      <c r="E20" s="217">
        <v>194.91285438134196</v>
      </c>
      <c r="F20" s="217">
        <v>0.28550807458827326</v>
      </c>
    </row>
    <row r="21" spans="1:6" ht="14.25" customHeight="1" x14ac:dyDescent="0.3">
      <c r="A21" s="222" t="s">
        <v>326</v>
      </c>
      <c r="B21" s="223">
        <v>36095406.296999998</v>
      </c>
      <c r="C21" s="223">
        <v>31187512.025000002</v>
      </c>
      <c r="D21" s="223">
        <v>-4907894.2719999962</v>
      </c>
      <c r="E21" s="212">
        <v>-12.68975938544048</v>
      </c>
      <c r="F21" s="212">
        <v>15.437846450768516</v>
      </c>
    </row>
    <row r="22" spans="1:6" ht="14.25" customHeight="1" x14ac:dyDescent="0.2">
      <c r="A22" s="224" t="s">
        <v>320</v>
      </c>
      <c r="B22" s="224"/>
    </row>
    <row r="24" spans="1:6" ht="14.25" customHeight="1" x14ac:dyDescent="0.3">
      <c r="C24" s="31"/>
      <c r="D24" s="31"/>
    </row>
  </sheetData>
  <mergeCells count="8">
    <mergeCell ref="A1:E1"/>
    <mergeCell ref="A2:E2"/>
    <mergeCell ref="A3:E3"/>
    <mergeCell ref="A5:A9"/>
    <mergeCell ref="B5:B7"/>
    <mergeCell ref="C5:C7"/>
    <mergeCell ref="D5:D7"/>
    <mergeCell ref="E5:F8"/>
  </mergeCells>
  <conditionalFormatting sqref="A17">
    <cfRule type="cellIs" dxfId="0" priority="1" stopIfTrue="1" operator="equal">
      <formula>"n.d."</formula>
    </cfRule>
  </conditionalFormatting>
  <pageMargins left="0.7" right="0.7" top="0.75" bottom="0.75" header="0.3" footer="0.3"/>
  <ignoredErrors>
    <ignoredError sqref="B8:C8" numberStoredAsText="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4" workbookViewId="0">
      <selection activeCell="E37" sqref="E37"/>
    </sheetView>
  </sheetViews>
  <sheetFormatPr baseColWidth="10" defaultColWidth="11.42578125" defaultRowHeight="12.75" x14ac:dyDescent="0.2"/>
  <cols>
    <col min="1" max="1" width="23.85546875" style="19" customWidth="1"/>
    <col min="2" max="16384" width="11.42578125" style="19"/>
  </cols>
  <sheetData>
    <row r="1" spans="1:6" ht="12.95" x14ac:dyDescent="0.3">
      <c r="A1" s="65" t="s">
        <v>189</v>
      </c>
      <c r="B1" s="65"/>
      <c r="C1" s="65"/>
      <c r="D1" s="65"/>
      <c r="E1" s="65"/>
      <c r="F1" s="65"/>
    </row>
    <row r="2" spans="1:6" ht="12.95" x14ac:dyDescent="0.3">
      <c r="A2" s="990" t="s">
        <v>121</v>
      </c>
      <c r="B2" s="990"/>
      <c r="C2" s="990"/>
      <c r="D2" s="990"/>
      <c r="E2" s="990"/>
      <c r="F2" s="990"/>
    </row>
    <row r="3" spans="1:6" x14ac:dyDescent="0.2">
      <c r="A3" s="991" t="s">
        <v>117</v>
      </c>
      <c r="B3" s="991"/>
      <c r="C3" s="991"/>
      <c r="D3" s="991"/>
      <c r="E3" s="991"/>
      <c r="F3" s="991"/>
    </row>
    <row r="4" spans="1:6" ht="12.95" x14ac:dyDescent="0.3">
      <c r="A4" s="82"/>
      <c r="B4" s="82"/>
      <c r="C4" s="82"/>
      <c r="D4" s="82"/>
      <c r="E4" s="82"/>
      <c r="F4" s="82"/>
    </row>
    <row r="5" spans="1:6" ht="24.75" customHeight="1" x14ac:dyDescent="0.2">
      <c r="A5" s="137"/>
      <c r="B5" s="992" t="s">
        <v>122</v>
      </c>
      <c r="C5" s="992" t="s">
        <v>123</v>
      </c>
      <c r="D5" s="992" t="s">
        <v>124</v>
      </c>
      <c r="E5" s="992" t="s">
        <v>125</v>
      </c>
      <c r="F5" s="992" t="s">
        <v>126</v>
      </c>
    </row>
    <row r="6" spans="1:6" ht="30" customHeight="1" x14ac:dyDescent="0.2">
      <c r="A6" s="138"/>
      <c r="B6" s="993"/>
      <c r="C6" s="993"/>
      <c r="D6" s="993"/>
      <c r="E6" s="993"/>
      <c r="F6" s="993"/>
    </row>
    <row r="7" spans="1:6" ht="12.95" x14ac:dyDescent="0.3">
      <c r="A7" s="66">
        <v>1997</v>
      </c>
      <c r="B7" s="151">
        <v>-27361</v>
      </c>
      <c r="C7" s="151">
        <v>402938</v>
      </c>
      <c r="D7" s="151">
        <v>150829</v>
      </c>
      <c r="E7" s="151">
        <v>252109</v>
      </c>
      <c r="F7" s="151">
        <v>375577</v>
      </c>
    </row>
    <row r="8" spans="1:6" ht="12.95" x14ac:dyDescent="0.3">
      <c r="A8" s="67">
        <v>1998</v>
      </c>
      <c r="B8" s="152">
        <v>-5381</v>
      </c>
      <c r="C8" s="152">
        <v>185156</v>
      </c>
      <c r="D8" s="152">
        <v>77437</v>
      </c>
      <c r="E8" s="152">
        <v>107719</v>
      </c>
      <c r="F8" s="152">
        <v>179775</v>
      </c>
    </row>
    <row r="9" spans="1:6" ht="12.95" x14ac:dyDescent="0.3">
      <c r="A9" s="67">
        <v>1999</v>
      </c>
      <c r="B9" s="152">
        <v>-73261</v>
      </c>
      <c r="C9" s="152">
        <v>174596</v>
      </c>
      <c r="D9" s="152">
        <v>54027</v>
      </c>
      <c r="E9" s="152">
        <v>120569</v>
      </c>
      <c r="F9" s="152">
        <v>101335</v>
      </c>
    </row>
    <row r="10" spans="1:6" ht="12.95" x14ac:dyDescent="0.3">
      <c r="A10" s="67">
        <v>2000</v>
      </c>
      <c r="B10" s="152">
        <v>-5846</v>
      </c>
      <c r="C10" s="152">
        <v>218960</v>
      </c>
      <c r="D10" s="152">
        <v>57655</v>
      </c>
      <c r="E10" s="152">
        <v>161305</v>
      </c>
      <c r="F10" s="152">
        <v>213114</v>
      </c>
    </row>
    <row r="11" spans="1:6" ht="12.95" x14ac:dyDescent="0.3">
      <c r="A11" s="67">
        <v>2001</v>
      </c>
      <c r="B11" s="152">
        <v>9034</v>
      </c>
      <c r="C11" s="152">
        <v>128986</v>
      </c>
      <c r="D11" s="152">
        <v>56085</v>
      </c>
      <c r="E11" s="152">
        <v>72901</v>
      </c>
      <c r="F11" s="152">
        <v>138020</v>
      </c>
    </row>
    <row r="12" spans="1:6" ht="12.95" x14ac:dyDescent="0.3">
      <c r="A12" s="67">
        <v>2002</v>
      </c>
      <c r="B12" s="152">
        <v>-39450</v>
      </c>
      <c r="C12" s="152">
        <v>88047</v>
      </c>
      <c r="D12" s="152">
        <v>31853</v>
      </c>
      <c r="E12" s="152">
        <v>56194</v>
      </c>
      <c r="F12" s="152">
        <v>48597</v>
      </c>
    </row>
    <row r="13" spans="1:6" ht="12.95" x14ac:dyDescent="0.3">
      <c r="A13" s="67">
        <v>2003</v>
      </c>
      <c r="B13" s="152">
        <v>-3781</v>
      </c>
      <c r="C13" s="152">
        <v>114136</v>
      </c>
      <c r="D13" s="152">
        <v>38089</v>
      </c>
      <c r="E13" s="152">
        <v>76047</v>
      </c>
      <c r="F13" s="152">
        <v>110355</v>
      </c>
    </row>
    <row r="14" spans="1:6" ht="12.95" x14ac:dyDescent="0.3">
      <c r="A14" s="67">
        <v>2004</v>
      </c>
      <c r="B14" s="152">
        <v>123324</v>
      </c>
      <c r="C14" s="152">
        <v>473144</v>
      </c>
      <c r="D14" s="152">
        <v>172579</v>
      </c>
      <c r="E14" s="152">
        <v>300565</v>
      </c>
      <c r="F14" s="152">
        <v>596468</v>
      </c>
    </row>
    <row r="15" spans="1:6" ht="12.95" x14ac:dyDescent="0.3">
      <c r="A15" s="67">
        <v>2005</v>
      </c>
      <c r="B15" s="152">
        <v>455179.34152000002</v>
      </c>
      <c r="C15" s="152">
        <v>1264244.4081100002</v>
      </c>
      <c r="D15" s="152">
        <v>613157.54494000005</v>
      </c>
      <c r="E15" s="152">
        <v>651086.86317000003</v>
      </c>
      <c r="F15" s="152">
        <v>1719423.7496300002</v>
      </c>
    </row>
    <row r="16" spans="1:6" ht="12.95" x14ac:dyDescent="0.3">
      <c r="A16" s="67">
        <v>2006</v>
      </c>
      <c r="B16" s="152">
        <v>496108.64373000001</v>
      </c>
      <c r="C16" s="152">
        <v>4078834.8112500003</v>
      </c>
      <c r="D16" s="152">
        <v>1998691.7108700001</v>
      </c>
      <c r="E16" s="152">
        <v>2080143.10038</v>
      </c>
      <c r="F16" s="152">
        <v>4574943.4549799999</v>
      </c>
    </row>
    <row r="17" spans="1:6" ht="12.95" x14ac:dyDescent="0.3">
      <c r="A17" s="67">
        <v>2007</v>
      </c>
      <c r="B17" s="152">
        <v>1152329.8</v>
      </c>
      <c r="C17" s="152">
        <v>5054366.1882700007</v>
      </c>
      <c r="D17" s="152">
        <v>3299199.5749400002</v>
      </c>
      <c r="E17" s="152">
        <v>1755166.6133300001</v>
      </c>
      <c r="F17" s="152">
        <v>6206695.9882700006</v>
      </c>
    </row>
    <row r="18" spans="1:6" ht="12.95" x14ac:dyDescent="0.3">
      <c r="A18" s="67">
        <v>2008</v>
      </c>
      <c r="B18" s="152">
        <v>-336375.13752000115</v>
      </c>
      <c r="C18" s="152">
        <v>4680595.0784200002</v>
      </c>
      <c r="D18" s="152">
        <v>3220332.4036000003</v>
      </c>
      <c r="E18" s="152">
        <v>1460262.6748199998</v>
      </c>
      <c r="F18" s="152">
        <v>4344219.9408999998</v>
      </c>
    </row>
    <row r="19" spans="1:6" ht="12.95" x14ac:dyDescent="0.3">
      <c r="A19" s="67">
        <v>2009</v>
      </c>
      <c r="B19" s="152">
        <v>-560889.04473000043</v>
      </c>
      <c r="C19" s="152">
        <v>2068563.1776865458</v>
      </c>
      <c r="D19" s="152">
        <v>1316424.9252485009</v>
      </c>
      <c r="E19" s="152">
        <v>752138.25243804511</v>
      </c>
      <c r="F19" s="152">
        <v>1507674.1329565456</v>
      </c>
    </row>
    <row r="20" spans="1:6" ht="12.95" x14ac:dyDescent="0.3">
      <c r="A20" s="67">
        <v>2010</v>
      </c>
      <c r="B20" s="152">
        <v>-117735.42530000233</v>
      </c>
      <c r="C20" s="152">
        <v>3783051.6724212249</v>
      </c>
      <c r="D20" s="152">
        <v>2155591.6905840379</v>
      </c>
      <c r="E20" s="152">
        <v>1627459.981837187</v>
      </c>
      <c r="F20" s="152">
        <v>3665316.2471212223</v>
      </c>
    </row>
    <row r="21" spans="1:6" ht="12.95" x14ac:dyDescent="0.3">
      <c r="A21" s="67">
        <v>2011</v>
      </c>
      <c r="B21" s="152">
        <v>817724</v>
      </c>
      <c r="C21" s="152">
        <v>3965765</v>
      </c>
      <c r="D21" s="152">
        <v>3033472</v>
      </c>
      <c r="E21" s="152">
        <v>932293</v>
      </c>
      <c r="F21" s="152">
        <v>4783490</v>
      </c>
    </row>
    <row r="22" spans="1:6" ht="12.95" x14ac:dyDescent="0.3">
      <c r="A22" s="67">
        <v>2012</v>
      </c>
      <c r="B22" s="152">
        <v>891034</v>
      </c>
      <c r="C22" s="152">
        <v>3278909</v>
      </c>
      <c r="D22" s="152">
        <v>2712763</v>
      </c>
      <c r="E22" s="152">
        <v>566147</v>
      </c>
      <c r="F22" s="152">
        <v>4169943</v>
      </c>
    </row>
    <row r="23" spans="1:6" ht="12.95" x14ac:dyDescent="0.3">
      <c r="A23" s="67">
        <v>2013</v>
      </c>
      <c r="B23" s="152">
        <v>-135651</v>
      </c>
      <c r="C23" s="152">
        <v>3129199</v>
      </c>
      <c r="D23" s="152">
        <v>2302008</v>
      </c>
      <c r="E23" s="152">
        <v>827191</v>
      </c>
      <c r="F23" s="152">
        <v>2993549</v>
      </c>
    </row>
    <row r="24" spans="1:6" ht="12.95" x14ac:dyDescent="0.3">
      <c r="A24" s="67">
        <v>2014</v>
      </c>
      <c r="B24" s="152">
        <v>-139897.21316057301</v>
      </c>
      <c r="C24" s="152">
        <v>2642656.7148364577</v>
      </c>
      <c r="D24" s="152">
        <v>1989508.2006293277</v>
      </c>
      <c r="E24" s="152">
        <v>653148.51420712972</v>
      </c>
      <c r="F24" s="152">
        <v>2502759.5016758847</v>
      </c>
    </row>
    <row r="25" spans="1:6" ht="12.95" x14ac:dyDescent="0.3">
      <c r="A25" s="67">
        <v>2015</v>
      </c>
      <c r="B25" s="152">
        <v>332751.65555371251</v>
      </c>
      <c r="C25" s="152">
        <v>1675908.9156503216</v>
      </c>
      <c r="D25" s="152">
        <v>1523610.7556618103</v>
      </c>
      <c r="E25" s="152">
        <v>152298.15998851135</v>
      </c>
      <c r="F25" s="152">
        <v>2008660.5712040341</v>
      </c>
    </row>
    <row r="26" spans="1:6" ht="12.95" x14ac:dyDescent="0.3">
      <c r="A26" s="67">
        <v>2016</v>
      </c>
      <c r="B26" s="152">
        <v>-724578.75722851907</v>
      </c>
      <c r="C26" s="152">
        <v>725717.9718425225</v>
      </c>
      <c r="D26" s="152">
        <v>643366.98752692528</v>
      </c>
      <c r="E26" s="152">
        <v>82350.984315597205</v>
      </c>
      <c r="F26" s="152">
        <v>1139.2146140036621</v>
      </c>
    </row>
    <row r="27" spans="1:6" ht="12.95" x14ac:dyDescent="0.3">
      <c r="A27" s="67">
        <v>2017</v>
      </c>
      <c r="B27" s="152">
        <v>-7168.1023315538278</v>
      </c>
      <c r="C27" s="152">
        <v>1279021.5196772318</v>
      </c>
      <c r="D27" s="152">
        <v>637365.66156097292</v>
      </c>
      <c r="E27" s="152">
        <v>530655.85811625898</v>
      </c>
      <c r="F27" s="152">
        <v>1271853.417345678</v>
      </c>
    </row>
    <row r="28" spans="1:6" ht="12.95" x14ac:dyDescent="0.3">
      <c r="A28" s="67">
        <v>2018</v>
      </c>
      <c r="B28" s="152">
        <v>485931.66854387912</v>
      </c>
      <c r="C28" s="152">
        <v>1920002.9996800923</v>
      </c>
      <c r="D28" s="152">
        <v>1419532.1632892203</v>
      </c>
      <c r="E28" s="152">
        <v>500470.83639087219</v>
      </c>
      <c r="F28" s="152">
        <v>2405934.6682239715</v>
      </c>
    </row>
    <row r="29" spans="1:6" ht="12.95" x14ac:dyDescent="0.3">
      <c r="A29" s="67">
        <v>2019</v>
      </c>
      <c r="B29" s="153">
        <v>868110.41200000001</v>
      </c>
      <c r="C29" s="152">
        <v>1852383.5529999998</v>
      </c>
      <c r="D29" s="152">
        <v>1452312.1709999999</v>
      </c>
      <c r="E29" s="152">
        <v>400071.38199999998</v>
      </c>
      <c r="F29" s="152">
        <v>2720493.9649999999</v>
      </c>
    </row>
    <row r="30" spans="1:6" ht="12.95" x14ac:dyDescent="0.3">
      <c r="A30" s="609" t="s">
        <v>154</v>
      </c>
      <c r="B30" s="199">
        <v>274752.57199999969</v>
      </c>
      <c r="C30" s="199">
        <v>2010504.497</v>
      </c>
      <c r="D30" s="199">
        <v>1664519.94</v>
      </c>
      <c r="E30" s="199">
        <v>345984.55699999997</v>
      </c>
      <c r="F30" s="199">
        <v>2285257.0689999997</v>
      </c>
    </row>
    <row r="31" spans="1:6" x14ac:dyDescent="0.2">
      <c r="A31" s="440" t="s">
        <v>155</v>
      </c>
      <c r="B31" s="707">
        <v>155984.0560000001</v>
      </c>
      <c r="C31" s="707">
        <v>1471519.095</v>
      </c>
      <c r="D31" s="707">
        <v>1139868.102</v>
      </c>
      <c r="E31" s="707">
        <v>331650.99300000002</v>
      </c>
      <c r="F31" s="707">
        <v>1627503.1510000001</v>
      </c>
    </row>
    <row r="32" spans="1:6" ht="12.95" x14ac:dyDescent="0.3">
      <c r="A32" s="2" t="s">
        <v>5</v>
      </c>
    </row>
  </sheetData>
  <mergeCells count="7">
    <mergeCell ref="A2:F2"/>
    <mergeCell ref="A3:F3"/>
    <mergeCell ref="B5:B6"/>
    <mergeCell ref="C5:C6"/>
    <mergeCell ref="D5:D6"/>
    <mergeCell ref="E5:E6"/>
    <mergeCell ref="F5:F6"/>
  </mergeCells>
  <pageMargins left="0.7" right="0.7" top="0.75" bottom="0.75" header="0.3" footer="0.3"/>
  <pageSetup paperSize="9" orientation="portrait" horizontalDpi="0"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opLeftCell="A37" workbookViewId="0">
      <selection activeCell="D39" sqref="D39"/>
    </sheetView>
  </sheetViews>
  <sheetFormatPr baseColWidth="10" defaultColWidth="11.42578125" defaultRowHeight="12.75" x14ac:dyDescent="0.2"/>
  <cols>
    <col min="1" max="1" width="61.28515625" style="19" bestFit="1" customWidth="1"/>
    <col min="2" max="2" width="11.42578125" style="19"/>
    <col min="3" max="3" width="13.85546875" style="19" customWidth="1"/>
    <col min="4" max="16384" width="11.42578125" style="19"/>
  </cols>
  <sheetData>
    <row r="1" spans="1:3" ht="12.95" x14ac:dyDescent="0.3">
      <c r="A1" s="990" t="s">
        <v>190</v>
      </c>
      <c r="B1" s="990"/>
      <c r="C1" s="990"/>
    </row>
    <row r="2" spans="1:3" ht="12.95" x14ac:dyDescent="0.3">
      <c r="A2" s="990" t="s">
        <v>156</v>
      </c>
      <c r="B2" s="990"/>
      <c r="C2" s="990"/>
    </row>
    <row r="3" spans="1:3" ht="12.95" x14ac:dyDescent="0.3">
      <c r="A3" s="990" t="s">
        <v>36</v>
      </c>
      <c r="B3" s="990"/>
      <c r="C3" s="990"/>
    </row>
    <row r="4" spans="1:3" ht="12.95" x14ac:dyDescent="0.3">
      <c r="A4" s="991" t="s">
        <v>157</v>
      </c>
      <c r="B4" s="991"/>
      <c r="C4" s="991"/>
    </row>
    <row r="5" spans="1:3" ht="12.95" x14ac:dyDescent="0.3">
      <c r="A5" s="83"/>
      <c r="B5" s="83"/>
      <c r="C5" s="83"/>
    </row>
    <row r="6" spans="1:3" ht="24" customHeight="1" x14ac:dyDescent="0.2">
      <c r="A6" s="84"/>
      <c r="B6" s="994" t="s">
        <v>191</v>
      </c>
      <c r="C6" s="994" t="s">
        <v>168</v>
      </c>
    </row>
    <row r="7" spans="1:3" x14ac:dyDescent="0.2">
      <c r="A7" s="85"/>
      <c r="B7" s="995"/>
      <c r="C7" s="995"/>
    </row>
    <row r="8" spans="1:3" ht="12.95" x14ac:dyDescent="0.3">
      <c r="A8" s="86" t="s">
        <v>37</v>
      </c>
      <c r="B8" s="155"/>
      <c r="C8" s="157"/>
    </row>
    <row r="9" spans="1:3" ht="12.95" x14ac:dyDescent="0.3">
      <c r="A9" s="86" t="s">
        <v>38</v>
      </c>
      <c r="B9" s="156"/>
      <c r="C9" s="158"/>
    </row>
    <row r="10" spans="1:3" ht="12.95" x14ac:dyDescent="0.3">
      <c r="A10" s="86" t="s">
        <v>127</v>
      </c>
      <c r="B10" s="68">
        <v>38480500.27312772</v>
      </c>
      <c r="C10" s="159">
        <v>19.047882180826203</v>
      </c>
    </row>
    <row r="11" spans="1:3" ht="12.95" x14ac:dyDescent="0.3">
      <c r="A11" s="22" t="s">
        <v>40</v>
      </c>
      <c r="B11" s="155">
        <v>31187512.025000002</v>
      </c>
      <c r="C11" s="160">
        <v>15.437846450768486</v>
      </c>
    </row>
    <row r="12" spans="1:3" ht="12.95" x14ac:dyDescent="0.3">
      <c r="A12" s="22" t="s">
        <v>41</v>
      </c>
      <c r="B12" s="155">
        <v>788388.48</v>
      </c>
      <c r="C12" s="160">
        <v>0.39025300537081747</v>
      </c>
    </row>
    <row r="13" spans="1:3" ht="12.95" x14ac:dyDescent="0.3">
      <c r="A13" s="22" t="s">
        <v>42</v>
      </c>
      <c r="B13" s="155">
        <v>2830281.2463829434</v>
      </c>
      <c r="C13" s="160">
        <v>1.4009917578268101</v>
      </c>
    </row>
    <row r="14" spans="1:3" ht="12.95" x14ac:dyDescent="0.3">
      <c r="A14" s="22" t="s">
        <v>43</v>
      </c>
      <c r="B14" s="155">
        <v>138001.90980995528</v>
      </c>
      <c r="C14" s="160">
        <v>6.8311069246277598E-2</v>
      </c>
    </row>
    <row r="15" spans="1:3" ht="12.95" x14ac:dyDescent="0.3">
      <c r="A15" s="22" t="s">
        <v>44</v>
      </c>
      <c r="B15" s="155">
        <v>880858.79271944892</v>
      </c>
      <c r="C15" s="160">
        <v>0.43602589318158846</v>
      </c>
    </row>
    <row r="16" spans="1:3" x14ac:dyDescent="0.2">
      <c r="A16" s="22" t="s">
        <v>45</v>
      </c>
      <c r="B16" s="155">
        <v>1027358.82242806</v>
      </c>
      <c r="C16" s="160">
        <v>0.50854353940683461</v>
      </c>
    </row>
    <row r="17" spans="1:3" ht="12.95" x14ac:dyDescent="0.3">
      <c r="A17" s="22" t="s">
        <v>46</v>
      </c>
      <c r="B17" s="155">
        <v>1628098.9967873199</v>
      </c>
      <c r="C17" s="160">
        <v>0.80591046502539521</v>
      </c>
    </row>
    <row r="18" spans="1:3" ht="12.95" x14ac:dyDescent="0.3">
      <c r="A18" s="22"/>
      <c r="B18" s="155"/>
      <c r="C18" s="160"/>
    </row>
    <row r="19" spans="1:3" ht="12.95" x14ac:dyDescent="0.3">
      <c r="A19" s="86" t="s">
        <v>128</v>
      </c>
      <c r="B19" s="68">
        <v>45928389.990046628</v>
      </c>
      <c r="C19" s="159">
        <v>22.734594276997385</v>
      </c>
    </row>
    <row r="20" spans="1:3" ht="12.95" x14ac:dyDescent="0.3">
      <c r="A20" s="22" t="s">
        <v>129</v>
      </c>
      <c r="B20" s="155">
        <v>9676119.9214722104</v>
      </c>
      <c r="C20" s="160">
        <v>4.7896880478047681</v>
      </c>
    </row>
    <row r="21" spans="1:3" x14ac:dyDescent="0.2">
      <c r="A21" s="22" t="s">
        <v>130</v>
      </c>
      <c r="B21" s="155">
        <v>3521474.8444188479</v>
      </c>
      <c r="C21" s="160">
        <v>1.7431332093693039</v>
      </c>
    </row>
    <row r="22" spans="1:3" ht="12.95" x14ac:dyDescent="0.3">
      <c r="A22" s="22" t="s">
        <v>131</v>
      </c>
      <c r="B22" s="155">
        <v>1933279</v>
      </c>
      <c r="C22" s="160">
        <v>0.95697484058910742</v>
      </c>
    </row>
    <row r="23" spans="1:3" ht="12.95" x14ac:dyDescent="0.3">
      <c r="A23" s="22" t="s">
        <v>132</v>
      </c>
      <c r="B23" s="155">
        <v>21946141.82355557</v>
      </c>
      <c r="C23" s="160">
        <v>10.863359904671304</v>
      </c>
    </row>
    <row r="24" spans="1:3" ht="12.95" x14ac:dyDescent="0.3">
      <c r="A24" s="22" t="s">
        <v>133</v>
      </c>
      <c r="B24" s="155">
        <v>7659365.5095999995</v>
      </c>
      <c r="C24" s="160">
        <v>3.7913928033993884</v>
      </c>
    </row>
    <row r="25" spans="1:3" ht="12.95" x14ac:dyDescent="0.3">
      <c r="A25" s="22" t="s">
        <v>112</v>
      </c>
      <c r="B25" s="155">
        <v>1192008.8909999998</v>
      </c>
      <c r="C25" s="160">
        <v>0.59004547116351214</v>
      </c>
    </row>
    <row r="26" spans="1:3" ht="12.95" x14ac:dyDescent="0.3">
      <c r="A26" s="86" t="s">
        <v>54</v>
      </c>
      <c r="B26" s="68">
        <v>-7447889.7169189081</v>
      </c>
      <c r="C26" s="159">
        <v>-3.6867120961711803</v>
      </c>
    </row>
    <row r="27" spans="1:3" ht="12.95" x14ac:dyDescent="0.3">
      <c r="A27" s="86" t="s">
        <v>134</v>
      </c>
      <c r="B27" s="155">
        <v>8589183.3946124259</v>
      </c>
      <c r="C27" s="161">
        <v>4.2516534912187192</v>
      </c>
    </row>
    <row r="28" spans="1:3" x14ac:dyDescent="0.2">
      <c r="A28" s="22" t="s">
        <v>135</v>
      </c>
      <c r="B28" s="155">
        <v>23585.059000000001</v>
      </c>
      <c r="C28" s="161">
        <v>1.1674625378338922E-2</v>
      </c>
    </row>
    <row r="29" spans="1:3" x14ac:dyDescent="0.2">
      <c r="A29" s="22" t="s">
        <v>136</v>
      </c>
      <c r="B29" s="155">
        <v>5167082.8396856664</v>
      </c>
      <c r="C29" s="161">
        <v>2.5577106443606445</v>
      </c>
    </row>
    <row r="30" spans="1:3" ht="12.95" x14ac:dyDescent="0.3">
      <c r="A30" s="22" t="s">
        <v>137</v>
      </c>
      <c r="B30" s="155">
        <v>3445685.6139267599</v>
      </c>
      <c r="C30" s="161">
        <v>1.7056174722364137</v>
      </c>
    </row>
    <row r="31" spans="1:3" ht="12.95" x14ac:dyDescent="0.3">
      <c r="A31" s="87"/>
      <c r="B31" s="155"/>
      <c r="C31" s="161"/>
    </row>
    <row r="32" spans="1:3" ht="12.95" x14ac:dyDescent="0.3">
      <c r="A32" s="86" t="s">
        <v>29</v>
      </c>
      <c r="B32" s="68">
        <v>38504085.33212772</v>
      </c>
      <c r="C32" s="159">
        <v>19.05955680620454</v>
      </c>
    </row>
    <row r="33" spans="1:3" ht="12.95" x14ac:dyDescent="0.3">
      <c r="A33" s="86" t="s">
        <v>11</v>
      </c>
      <c r="B33" s="68">
        <v>54541158.443659052</v>
      </c>
      <c r="C33" s="159">
        <v>26.997922393594443</v>
      </c>
    </row>
    <row r="34" spans="1:3" ht="12.95" x14ac:dyDescent="0.3">
      <c r="A34" s="86" t="s">
        <v>59</v>
      </c>
      <c r="B34" s="68">
        <v>-16037073.111531332</v>
      </c>
      <c r="C34" s="159">
        <v>-7.9383655873898995</v>
      </c>
    </row>
    <row r="35" spans="1:3" ht="12.95" x14ac:dyDescent="0.3">
      <c r="A35" s="88"/>
      <c r="B35" s="155"/>
      <c r="C35" s="160"/>
    </row>
    <row r="36" spans="1:3" ht="12.95" x14ac:dyDescent="0.3">
      <c r="A36" s="163" t="s">
        <v>60</v>
      </c>
      <c r="B36" s="164"/>
      <c r="C36" s="157"/>
    </row>
    <row r="37" spans="1:3" ht="12.95" x14ac:dyDescent="0.3">
      <c r="A37" s="88"/>
      <c r="B37" s="155"/>
      <c r="C37" s="161"/>
    </row>
    <row r="38" spans="1:3" ht="12.95" x14ac:dyDescent="0.3">
      <c r="A38" s="86" t="s">
        <v>38</v>
      </c>
      <c r="B38" s="155"/>
      <c r="C38" s="161"/>
    </row>
    <row r="39" spans="1:3" x14ac:dyDescent="0.2">
      <c r="A39" s="22" t="s">
        <v>138</v>
      </c>
      <c r="B39" s="162" t="s">
        <v>192</v>
      </c>
      <c r="C39" s="161"/>
    </row>
    <row r="40" spans="1:3" x14ac:dyDescent="0.2">
      <c r="A40" s="22" t="s">
        <v>139</v>
      </c>
      <c r="B40" s="162" t="s">
        <v>192</v>
      </c>
      <c r="C40" s="161"/>
    </row>
    <row r="41" spans="1:3" x14ac:dyDescent="0.2">
      <c r="A41" s="22" t="s">
        <v>140</v>
      </c>
      <c r="B41" s="162" t="s">
        <v>192</v>
      </c>
      <c r="C41" s="161"/>
    </row>
    <row r="42" spans="1:3" ht="12.95" x14ac:dyDescent="0.3">
      <c r="A42" s="22" t="s">
        <v>141</v>
      </c>
      <c r="B42" s="162" t="s">
        <v>192</v>
      </c>
      <c r="C42" s="161"/>
    </row>
    <row r="43" spans="1:3" ht="12.95" x14ac:dyDescent="0.3">
      <c r="A43" s="22" t="s">
        <v>142</v>
      </c>
      <c r="B43" s="155">
        <v>39295.250999999997</v>
      </c>
      <c r="C43" s="161">
        <v>0.1945118452206534</v>
      </c>
    </row>
    <row r="44" spans="1:3" ht="12.95" x14ac:dyDescent="0.3">
      <c r="A44" s="22" t="s">
        <v>143</v>
      </c>
      <c r="B44" s="155">
        <v>39295.250999999997</v>
      </c>
      <c r="C44" s="161">
        <v>0.1945118452206534</v>
      </c>
    </row>
    <row r="45" spans="1:3" ht="12.95" x14ac:dyDescent="0.3">
      <c r="A45" s="22" t="s">
        <v>144</v>
      </c>
      <c r="B45" s="155">
        <v>-39295.250999999997</v>
      </c>
      <c r="C45" s="161">
        <v>-0.1945118452206534</v>
      </c>
    </row>
    <row r="46" spans="1:3" ht="12.95" x14ac:dyDescent="0.3">
      <c r="A46" s="22" t="s">
        <v>134</v>
      </c>
      <c r="B46" s="162" t="s">
        <v>192</v>
      </c>
      <c r="C46" s="161"/>
    </row>
    <row r="47" spans="1:3" ht="12.95" x14ac:dyDescent="0.3">
      <c r="A47" s="26"/>
      <c r="B47" s="155"/>
      <c r="C47" s="161"/>
    </row>
    <row r="48" spans="1:3" ht="12.95" x14ac:dyDescent="0.3">
      <c r="A48" s="86" t="s">
        <v>29</v>
      </c>
      <c r="B48" s="162" t="s">
        <v>192</v>
      </c>
      <c r="C48" s="165"/>
    </row>
    <row r="49" spans="1:3" ht="12.95" x14ac:dyDescent="0.3">
      <c r="A49" s="86" t="s">
        <v>11</v>
      </c>
      <c r="B49" s="68">
        <v>39295.250999999997</v>
      </c>
      <c r="C49" s="165">
        <v>0.1945118452206534</v>
      </c>
    </row>
    <row r="50" spans="1:3" ht="12.95" x14ac:dyDescent="0.3">
      <c r="A50" s="86" t="s">
        <v>145</v>
      </c>
      <c r="B50" s="68">
        <v>-39295.250999999997</v>
      </c>
      <c r="C50" s="165">
        <v>-0.1945118452206534</v>
      </c>
    </row>
    <row r="51" spans="1:3" ht="12.95" x14ac:dyDescent="0.3">
      <c r="A51" s="742"/>
      <c r="B51" s="155"/>
      <c r="C51" s="161"/>
    </row>
    <row r="52" spans="1:3" ht="12.95" x14ac:dyDescent="0.3">
      <c r="A52" s="163" t="s">
        <v>146</v>
      </c>
      <c r="B52" s="164"/>
      <c r="C52" s="168"/>
    </row>
    <row r="53" spans="1:3" ht="12.95" x14ac:dyDescent="0.3">
      <c r="A53" s="26"/>
      <c r="B53" s="155"/>
      <c r="C53" s="161"/>
    </row>
    <row r="54" spans="1:3" ht="12.95" x14ac:dyDescent="0.3">
      <c r="A54" s="86" t="s">
        <v>29</v>
      </c>
      <c r="B54" s="68">
        <v>38504085.33212772</v>
      </c>
      <c r="C54" s="165">
        <v>19.05955680620454</v>
      </c>
    </row>
    <row r="55" spans="1:3" ht="12.95" x14ac:dyDescent="0.3">
      <c r="A55" s="86" t="s">
        <v>11</v>
      </c>
      <c r="B55" s="68">
        <v>54580453.694659054</v>
      </c>
      <c r="C55" s="165">
        <v>27.017373578116512</v>
      </c>
    </row>
    <row r="56" spans="1:3" ht="12.95" x14ac:dyDescent="0.3">
      <c r="A56" s="85" t="s">
        <v>147</v>
      </c>
      <c r="B56" s="166">
        <v>-16076368.362531334</v>
      </c>
      <c r="C56" s="167">
        <v>-7.9578167719119657</v>
      </c>
    </row>
    <row r="57" spans="1:3" ht="12.95" x14ac:dyDescent="0.3">
      <c r="A57" s="709" t="s">
        <v>5</v>
      </c>
    </row>
  </sheetData>
  <mergeCells count="6">
    <mergeCell ref="A1:C1"/>
    <mergeCell ref="A2:C2"/>
    <mergeCell ref="A3:C3"/>
    <mergeCell ref="A4:C4"/>
    <mergeCell ref="B6:B7"/>
    <mergeCell ref="C6:C7"/>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B26" sqref="B26"/>
    </sheetView>
  </sheetViews>
  <sheetFormatPr baseColWidth="10" defaultColWidth="10.85546875" defaultRowHeight="12.75" x14ac:dyDescent="0.2"/>
  <cols>
    <col min="1" max="1" width="10.85546875" style="19"/>
    <col min="2" max="2" width="19.42578125" style="745" bestFit="1" customWidth="1"/>
    <col min="3" max="3" width="56" style="709" customWidth="1"/>
    <col min="4" max="4" width="32" style="745" customWidth="1"/>
    <col min="5" max="5" width="11.42578125" style="745"/>
    <col min="6" max="6" width="15.140625" style="19" customWidth="1"/>
    <col min="7" max="7" width="14.42578125" style="19" customWidth="1"/>
    <col min="8" max="9" width="15" style="19" customWidth="1"/>
    <col min="10" max="10" width="15.42578125" style="19" customWidth="1"/>
    <col min="11" max="16384" width="10.85546875" style="19"/>
  </cols>
  <sheetData>
    <row r="1" spans="1:10" ht="12.95" x14ac:dyDescent="0.3">
      <c r="A1" s="65" t="s">
        <v>1036</v>
      </c>
    </row>
    <row r="2" spans="1:10" ht="12.95" x14ac:dyDescent="0.3">
      <c r="A2" s="65" t="s">
        <v>984</v>
      </c>
    </row>
    <row r="3" spans="1:10" ht="12.95" x14ac:dyDescent="0.3">
      <c r="A3" s="65" t="s">
        <v>985</v>
      </c>
    </row>
    <row r="4" spans="1:10" ht="12.95" x14ac:dyDescent="0.3">
      <c r="A4" s="19" t="s">
        <v>451</v>
      </c>
    </row>
    <row r="6" spans="1:10" x14ac:dyDescent="0.2">
      <c r="A6" s="652" t="s">
        <v>986</v>
      </c>
      <c r="B6" s="715" t="s">
        <v>987</v>
      </c>
      <c r="C6" s="715" t="s">
        <v>988</v>
      </c>
      <c r="D6" s="715" t="s">
        <v>786</v>
      </c>
      <c r="E6" s="715" t="s">
        <v>989</v>
      </c>
      <c r="F6" s="996" t="s">
        <v>990</v>
      </c>
      <c r="G6" s="996"/>
      <c r="H6" s="996"/>
      <c r="I6" s="996"/>
      <c r="J6" s="996"/>
    </row>
    <row r="7" spans="1:10" ht="12.95" x14ac:dyDescent="0.3">
      <c r="A7" s="716"/>
      <c r="B7" s="716"/>
      <c r="C7" s="748"/>
      <c r="D7" s="716"/>
      <c r="E7" s="716"/>
      <c r="F7" s="716">
        <v>2020</v>
      </c>
      <c r="G7" s="716">
        <v>2021</v>
      </c>
      <c r="H7" s="716">
        <v>2022</v>
      </c>
      <c r="I7" s="716">
        <v>2023</v>
      </c>
      <c r="J7" s="716">
        <v>2024</v>
      </c>
    </row>
    <row r="8" spans="1:10" s="750" customFormat="1" ht="25.5" x14ac:dyDescent="0.25">
      <c r="A8" s="746">
        <v>1</v>
      </c>
      <c r="B8" s="713" t="s">
        <v>991</v>
      </c>
      <c r="C8" s="710" t="s">
        <v>992</v>
      </c>
      <c r="D8" s="713" t="s">
        <v>550</v>
      </c>
      <c r="E8" s="713">
        <v>2020</v>
      </c>
      <c r="F8" s="743">
        <v>42.435000000000002</v>
      </c>
      <c r="G8" s="743"/>
      <c r="H8" s="743"/>
      <c r="I8" s="743"/>
      <c r="J8" s="743"/>
    </row>
    <row r="9" spans="1:10" s="750" customFormat="1" ht="26.1" x14ac:dyDescent="0.35">
      <c r="A9" s="746">
        <v>8</v>
      </c>
      <c r="B9" s="713" t="s">
        <v>993</v>
      </c>
      <c r="C9" s="710" t="s">
        <v>994</v>
      </c>
      <c r="D9" s="713" t="s">
        <v>267</v>
      </c>
      <c r="E9" s="713">
        <v>2020</v>
      </c>
      <c r="F9" s="743">
        <v>131150</v>
      </c>
      <c r="G9" s="743">
        <v>102023</v>
      </c>
      <c r="H9" s="743">
        <v>103527</v>
      </c>
      <c r="I9" s="743">
        <v>104987</v>
      </c>
      <c r="J9" s="743">
        <v>106446</v>
      </c>
    </row>
    <row r="10" spans="1:10" s="750" customFormat="1" x14ac:dyDescent="0.25">
      <c r="A10" s="746">
        <v>9</v>
      </c>
      <c r="B10" s="713" t="s">
        <v>995</v>
      </c>
      <c r="C10" s="710" t="s">
        <v>996</v>
      </c>
      <c r="D10" s="713" t="s">
        <v>997</v>
      </c>
      <c r="E10" s="713">
        <v>2020</v>
      </c>
      <c r="F10" s="743">
        <v>5764</v>
      </c>
      <c r="G10" s="743">
        <v>5764</v>
      </c>
      <c r="H10" s="743">
        <v>5764</v>
      </c>
      <c r="I10" s="743">
        <v>3414.2440000000001</v>
      </c>
      <c r="J10" s="743">
        <v>3414.2440000000001</v>
      </c>
    </row>
    <row r="11" spans="1:10" s="750" customFormat="1" x14ac:dyDescent="0.25">
      <c r="A11" s="746">
        <v>17</v>
      </c>
      <c r="B11" s="713" t="s">
        <v>998</v>
      </c>
      <c r="C11" s="710" t="s">
        <v>999</v>
      </c>
      <c r="D11" s="712" t="s">
        <v>1000</v>
      </c>
      <c r="E11" s="713">
        <v>2020</v>
      </c>
      <c r="F11" s="743">
        <v>18945</v>
      </c>
      <c r="G11" s="743"/>
      <c r="H11" s="743"/>
      <c r="I11" s="743"/>
      <c r="J11" s="743"/>
    </row>
    <row r="12" spans="1:10" s="750" customFormat="1" ht="38.25" x14ac:dyDescent="0.25">
      <c r="A12" s="746">
        <v>19</v>
      </c>
      <c r="B12" s="713" t="s">
        <v>1001</v>
      </c>
      <c r="C12" s="751" t="s">
        <v>1002</v>
      </c>
      <c r="D12" s="713" t="s">
        <v>550</v>
      </c>
      <c r="E12" s="713">
        <v>2020</v>
      </c>
      <c r="F12" s="743">
        <v>289500</v>
      </c>
      <c r="G12" s="743">
        <v>282162</v>
      </c>
      <c r="H12" s="743">
        <v>237370</v>
      </c>
      <c r="I12" s="743">
        <v>210497</v>
      </c>
      <c r="J12" s="743">
        <v>453155</v>
      </c>
    </row>
    <row r="13" spans="1:10" s="750" customFormat="1" ht="25.5" x14ac:dyDescent="0.25">
      <c r="A13" s="746">
        <v>20</v>
      </c>
      <c r="B13" s="713" t="s">
        <v>1003</v>
      </c>
      <c r="C13" s="710" t="s">
        <v>1004</v>
      </c>
      <c r="D13" s="712" t="s">
        <v>1000</v>
      </c>
      <c r="E13" s="713">
        <v>2020</v>
      </c>
      <c r="F13" s="743">
        <v>189450</v>
      </c>
      <c r="G13" s="743">
        <v>216587</v>
      </c>
      <c r="H13" s="743">
        <v>219204</v>
      </c>
      <c r="I13" s="743">
        <v>213523</v>
      </c>
      <c r="J13" s="743">
        <v>207230</v>
      </c>
    </row>
    <row r="14" spans="1:10" s="750" customFormat="1" ht="25.5" x14ac:dyDescent="0.25">
      <c r="A14" s="746">
        <v>21</v>
      </c>
      <c r="B14" s="713" t="s">
        <v>1005</v>
      </c>
      <c r="C14" s="710" t="s">
        <v>1006</v>
      </c>
      <c r="D14" s="713" t="s">
        <v>1007</v>
      </c>
      <c r="E14" s="713">
        <v>2020</v>
      </c>
      <c r="F14" s="743">
        <v>264.072</v>
      </c>
      <c r="G14" s="743">
        <v>384.09500000000003</v>
      </c>
      <c r="H14" s="743">
        <v>384.09500000000003</v>
      </c>
      <c r="I14" s="743">
        <v>384.09500000000003</v>
      </c>
      <c r="J14" s="743">
        <v>384.09500000000003</v>
      </c>
    </row>
    <row r="15" spans="1:10" s="750" customFormat="1" ht="25.5" x14ac:dyDescent="0.25">
      <c r="A15" s="746">
        <v>24</v>
      </c>
      <c r="B15" s="713" t="s">
        <v>1008</v>
      </c>
      <c r="C15" s="710" t="s">
        <v>1009</v>
      </c>
      <c r="D15" s="713" t="s">
        <v>267</v>
      </c>
      <c r="E15" s="713">
        <v>2020</v>
      </c>
      <c r="F15" s="743">
        <v>237.72800000000001</v>
      </c>
      <c r="G15" s="743">
        <v>55.673999999999999</v>
      </c>
      <c r="H15" s="743">
        <v>55.673999999999999</v>
      </c>
      <c r="I15" s="743">
        <v>55.673999999999999</v>
      </c>
      <c r="J15" s="743">
        <v>55.673999999999999</v>
      </c>
    </row>
    <row r="16" spans="1:10" s="750" customFormat="1" ht="51" x14ac:dyDescent="0.25">
      <c r="A16" s="746">
        <v>27</v>
      </c>
      <c r="B16" s="713" t="s">
        <v>1010</v>
      </c>
      <c r="C16" s="710" t="s">
        <v>1011</v>
      </c>
      <c r="D16" s="713" t="s">
        <v>550</v>
      </c>
      <c r="E16" s="713">
        <v>2020</v>
      </c>
      <c r="F16" s="743">
        <v>289500</v>
      </c>
      <c r="G16" s="743">
        <v>282162</v>
      </c>
      <c r="H16" s="743">
        <v>237370</v>
      </c>
      <c r="I16" s="743">
        <v>210497</v>
      </c>
      <c r="J16" s="743">
        <v>453155</v>
      </c>
    </row>
    <row r="17" spans="1:10" s="750" customFormat="1" ht="25.5" x14ac:dyDescent="0.25">
      <c r="A17" s="746">
        <v>30</v>
      </c>
      <c r="B17" s="713" t="s">
        <v>1012</v>
      </c>
      <c r="C17" s="710" t="s">
        <v>1013</v>
      </c>
      <c r="D17" s="713" t="s">
        <v>276</v>
      </c>
      <c r="E17" s="713">
        <v>2020</v>
      </c>
      <c r="F17" s="743"/>
      <c r="G17" s="743">
        <v>9540</v>
      </c>
      <c r="H17" s="743">
        <v>13592</v>
      </c>
      <c r="I17" s="743">
        <v>62120</v>
      </c>
      <c r="J17" s="743">
        <v>86145</v>
      </c>
    </row>
    <row r="18" spans="1:10" s="750" customFormat="1" x14ac:dyDescent="0.25">
      <c r="A18" s="746">
        <v>32</v>
      </c>
      <c r="B18" s="713" t="s">
        <v>1014</v>
      </c>
      <c r="C18" s="710" t="s">
        <v>1015</v>
      </c>
      <c r="D18" s="713" t="s">
        <v>1016</v>
      </c>
      <c r="E18" s="713">
        <v>2020</v>
      </c>
      <c r="F18" s="743">
        <v>89.929000000000002</v>
      </c>
      <c r="G18" s="743">
        <v>53.997999999999998</v>
      </c>
      <c r="H18" s="743">
        <v>94.438000000000002</v>
      </c>
      <c r="I18" s="743">
        <v>211.529</v>
      </c>
      <c r="J18" s="743">
        <v>198.84800000000001</v>
      </c>
    </row>
    <row r="19" spans="1:10" s="750" customFormat="1" ht="38.25" x14ac:dyDescent="0.25">
      <c r="A19" s="746">
        <v>33</v>
      </c>
      <c r="B19" s="713" t="s">
        <v>1017</v>
      </c>
      <c r="C19" s="710" t="s">
        <v>1018</v>
      </c>
      <c r="D19" s="713" t="s">
        <v>1016</v>
      </c>
      <c r="E19" s="713">
        <v>2020</v>
      </c>
      <c r="F19" s="743">
        <v>98.018000000000001</v>
      </c>
      <c r="G19" s="743">
        <v>92.888000000000005</v>
      </c>
      <c r="H19" s="743">
        <v>92.888000000000005</v>
      </c>
      <c r="I19" s="743">
        <v>92.888000000000005</v>
      </c>
      <c r="J19" s="743">
        <v>92.888000000000005</v>
      </c>
    </row>
    <row r="20" spans="1:10" s="750" customFormat="1" x14ac:dyDescent="0.25">
      <c r="A20" s="746">
        <v>34</v>
      </c>
      <c r="B20" s="713" t="s">
        <v>1019</v>
      </c>
      <c r="C20" s="710" t="s">
        <v>1020</v>
      </c>
      <c r="D20" s="713" t="s">
        <v>1021</v>
      </c>
      <c r="E20" s="713">
        <v>2020</v>
      </c>
      <c r="F20" s="743">
        <v>-169.57900000000001</v>
      </c>
      <c r="G20" s="743">
        <v>-169.57900000000001</v>
      </c>
      <c r="H20" s="743">
        <v>-169.57900000000001</v>
      </c>
      <c r="I20" s="743">
        <v>-169.57900000000001</v>
      </c>
      <c r="J20" s="743">
        <v>-169.57900000000001</v>
      </c>
    </row>
    <row r="21" spans="1:10" s="750" customFormat="1" ht="25.5" x14ac:dyDescent="0.25">
      <c r="A21" s="746">
        <v>35</v>
      </c>
      <c r="B21" s="713" t="s">
        <v>1022</v>
      </c>
      <c r="C21" s="710" t="s">
        <v>1023</v>
      </c>
      <c r="D21" s="713" t="s">
        <v>276</v>
      </c>
      <c r="E21" s="713">
        <v>2020</v>
      </c>
      <c r="F21" s="743">
        <v>2354.3420000000001</v>
      </c>
      <c r="G21" s="743">
        <v>12229.928</v>
      </c>
      <c r="H21" s="743">
        <v>29927.921999999999</v>
      </c>
      <c r="I21" s="743">
        <v>50541.815000000002</v>
      </c>
      <c r="J21" s="743">
        <v>71778.763999999996</v>
      </c>
    </row>
    <row r="22" spans="1:10" s="750" customFormat="1" ht="25.5" x14ac:dyDescent="0.25">
      <c r="A22" s="746">
        <v>37</v>
      </c>
      <c r="B22" s="713" t="s">
        <v>1024</v>
      </c>
      <c r="C22" s="710" t="s">
        <v>1025</v>
      </c>
      <c r="D22" s="713" t="s">
        <v>1007</v>
      </c>
      <c r="E22" s="713">
        <v>2020</v>
      </c>
      <c r="F22" s="743">
        <v>2121.9059999999999</v>
      </c>
      <c r="G22" s="743">
        <v>533.35</v>
      </c>
      <c r="H22" s="743"/>
      <c r="I22" s="743"/>
      <c r="J22" s="743">
        <v>2577.355</v>
      </c>
    </row>
    <row r="23" spans="1:10" s="750" customFormat="1" ht="25.5" x14ac:dyDescent="0.25">
      <c r="A23" s="746">
        <v>39</v>
      </c>
      <c r="B23" s="713" t="s">
        <v>1026</v>
      </c>
      <c r="C23" s="710" t="s">
        <v>1027</v>
      </c>
      <c r="D23" s="713" t="s">
        <v>1028</v>
      </c>
      <c r="E23" s="713">
        <v>2020</v>
      </c>
      <c r="F23" s="743">
        <v>145.15600000000001</v>
      </c>
      <c r="G23" s="743">
        <v>137.68799999999999</v>
      </c>
      <c r="H23" s="743">
        <v>137.68799999999999</v>
      </c>
      <c r="I23" s="743">
        <v>137.68799999999999</v>
      </c>
      <c r="J23" s="743">
        <v>137.68799999999999</v>
      </c>
    </row>
    <row r="24" spans="1:10" s="750" customFormat="1" ht="25.5" x14ac:dyDescent="0.25">
      <c r="A24" s="746">
        <v>43</v>
      </c>
      <c r="B24" s="713" t="s">
        <v>1029</v>
      </c>
      <c r="C24" s="710" t="s">
        <v>1030</v>
      </c>
      <c r="D24" s="713" t="s">
        <v>550</v>
      </c>
      <c r="E24" s="713">
        <v>2020</v>
      </c>
      <c r="F24" s="743">
        <v>42.435000000000002</v>
      </c>
      <c r="G24" s="743"/>
      <c r="H24" s="743"/>
      <c r="I24" s="743"/>
      <c r="J24" s="743"/>
    </row>
    <row r="25" spans="1:10" s="750" customFormat="1" ht="38.25" x14ac:dyDescent="0.25">
      <c r="A25" s="746">
        <v>47</v>
      </c>
      <c r="B25" s="713" t="s">
        <v>1031</v>
      </c>
      <c r="C25" s="710" t="s">
        <v>1032</v>
      </c>
      <c r="D25" s="713" t="s">
        <v>1033</v>
      </c>
      <c r="E25" s="713">
        <v>2020</v>
      </c>
      <c r="F25" s="743">
        <f>108433</f>
        <v>108433</v>
      </c>
      <c r="G25" s="743"/>
      <c r="H25" s="743"/>
      <c r="I25" s="743"/>
      <c r="J25" s="743"/>
    </row>
    <row r="26" spans="1:10" s="750" customFormat="1" ht="38.25" x14ac:dyDescent="0.25">
      <c r="A26" s="746">
        <v>51</v>
      </c>
      <c r="B26" s="713" t="s">
        <v>1034</v>
      </c>
      <c r="C26" s="710" t="s">
        <v>1032</v>
      </c>
      <c r="D26" s="713" t="s">
        <v>1033</v>
      </c>
      <c r="E26" s="713">
        <v>2020</v>
      </c>
      <c r="F26" s="743">
        <v>141624</v>
      </c>
      <c r="G26" s="743"/>
      <c r="H26" s="743"/>
      <c r="I26" s="743"/>
      <c r="J26" s="743"/>
    </row>
    <row r="27" spans="1:10" x14ac:dyDescent="0.2">
      <c r="A27" s="19" t="s">
        <v>1035</v>
      </c>
    </row>
    <row r="28" spans="1:10" x14ac:dyDescent="0.2">
      <c r="A28" s="19" t="s">
        <v>5</v>
      </c>
    </row>
  </sheetData>
  <mergeCells count="1">
    <mergeCell ref="F6:J6"/>
  </mergeCells>
  <pageMargins left="0.7" right="0.7" top="0.75" bottom="0.75" header="0.3" footer="0.3"/>
  <pageSetup paperSize="9" orientation="portrait" horizontalDpi="0" verticalDpi="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C20" sqref="C20"/>
    </sheetView>
  </sheetViews>
  <sheetFormatPr baseColWidth="10" defaultColWidth="10.85546875" defaultRowHeight="12.75" x14ac:dyDescent="0.2"/>
  <cols>
    <col min="1" max="1" width="10.85546875" style="19" customWidth="1"/>
    <col min="2" max="2" width="18.85546875" style="745" bestFit="1" customWidth="1"/>
    <col min="3" max="3" width="55.140625" style="709" bestFit="1" customWidth="1"/>
    <col min="4" max="4" width="21.42578125" style="745" customWidth="1"/>
    <col min="5" max="5" width="7.42578125" style="19" customWidth="1"/>
    <col min="6" max="6" width="9.42578125" style="19" bestFit="1" customWidth="1"/>
    <col min="7" max="7" width="7.42578125" style="19" customWidth="1"/>
    <col min="8" max="8" width="8.5703125" style="19" customWidth="1"/>
    <col min="9" max="9" width="7.85546875" style="19" customWidth="1"/>
    <col min="10" max="10" width="9" style="19" customWidth="1"/>
    <col min="11" max="16384" width="10.85546875" style="19"/>
  </cols>
  <sheetData>
    <row r="1" spans="1:10" ht="12.95" x14ac:dyDescent="0.3">
      <c r="A1" s="65" t="s">
        <v>1042</v>
      </c>
    </row>
    <row r="2" spans="1:10" ht="12.95" x14ac:dyDescent="0.3">
      <c r="A2" s="65" t="s">
        <v>984</v>
      </c>
    </row>
    <row r="3" spans="1:10" ht="12.95" x14ac:dyDescent="0.3">
      <c r="A3" s="65" t="s">
        <v>1037</v>
      </c>
    </row>
    <row r="4" spans="1:10" ht="12.95" x14ac:dyDescent="0.3">
      <c r="A4" s="19" t="s">
        <v>451</v>
      </c>
    </row>
    <row r="6" spans="1:10" x14ac:dyDescent="0.2">
      <c r="A6" s="652" t="s">
        <v>986</v>
      </c>
      <c r="B6" s="715" t="s">
        <v>1038</v>
      </c>
      <c r="C6" s="715" t="s">
        <v>988</v>
      </c>
      <c r="D6" s="715" t="s">
        <v>786</v>
      </c>
      <c r="E6" s="652" t="s">
        <v>989</v>
      </c>
      <c r="F6" s="997" t="s">
        <v>1039</v>
      </c>
      <c r="G6" s="998"/>
      <c r="H6" s="998"/>
      <c r="I6" s="998"/>
      <c r="J6" s="999"/>
    </row>
    <row r="7" spans="1:10" ht="12.95" x14ac:dyDescent="0.3">
      <c r="A7" s="652"/>
      <c r="B7" s="715"/>
      <c r="C7" s="747"/>
      <c r="D7" s="715"/>
      <c r="E7" s="652"/>
      <c r="F7" s="652">
        <v>2020</v>
      </c>
      <c r="G7" s="652">
        <v>2021</v>
      </c>
      <c r="H7" s="652">
        <v>2022</v>
      </c>
      <c r="I7" s="652">
        <v>2023</v>
      </c>
      <c r="J7" s="652">
        <v>2024</v>
      </c>
    </row>
    <row r="8" spans="1:10" s="744" customFormat="1" ht="38.25" x14ac:dyDescent="0.25">
      <c r="A8" s="712">
        <v>47</v>
      </c>
      <c r="B8" s="713" t="s">
        <v>1040</v>
      </c>
      <c r="C8" s="710" t="s">
        <v>1032</v>
      </c>
      <c r="D8" s="713" t="s">
        <v>1033</v>
      </c>
      <c r="E8" s="713">
        <v>2020</v>
      </c>
      <c r="F8" s="743">
        <v>-353518</v>
      </c>
      <c r="G8" s="743"/>
      <c r="H8" s="743"/>
      <c r="I8" s="743"/>
      <c r="J8" s="743"/>
    </row>
    <row r="9" spans="1:10" ht="12.95" x14ac:dyDescent="0.3">
      <c r="A9" s="19" t="s">
        <v>1041</v>
      </c>
    </row>
    <row r="10" spans="1:10" ht="12.95" x14ac:dyDescent="0.3">
      <c r="A10" s="19" t="s">
        <v>5</v>
      </c>
    </row>
  </sheetData>
  <mergeCells count="1">
    <mergeCell ref="F6:J6"/>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G8" sqref="G8"/>
    </sheetView>
  </sheetViews>
  <sheetFormatPr baseColWidth="10" defaultColWidth="10.85546875" defaultRowHeight="12.75" x14ac:dyDescent="0.2"/>
  <cols>
    <col min="1" max="1" width="10.85546875" style="19"/>
    <col min="2" max="2" width="19.42578125" style="19" bestFit="1" customWidth="1"/>
    <col min="3" max="3" width="61.5703125" style="709" customWidth="1"/>
    <col min="4" max="4" width="28.7109375" style="745" customWidth="1"/>
    <col min="5" max="5" width="10.85546875" style="745"/>
    <col min="6" max="16384" width="10.85546875" style="19"/>
  </cols>
  <sheetData>
    <row r="1" spans="1:10" ht="12.95" x14ac:dyDescent="0.3">
      <c r="A1" s="65" t="s">
        <v>1043</v>
      </c>
    </row>
    <row r="2" spans="1:10" ht="12.95" x14ac:dyDescent="0.3">
      <c r="A2" s="65" t="s">
        <v>984</v>
      </c>
    </row>
    <row r="3" spans="1:10" ht="12.95" x14ac:dyDescent="0.3">
      <c r="A3" s="65" t="s">
        <v>1044</v>
      </c>
    </row>
    <row r="4" spans="1:10" ht="12.95" x14ac:dyDescent="0.3">
      <c r="A4" s="19" t="s">
        <v>451</v>
      </c>
    </row>
    <row r="6" spans="1:10" x14ac:dyDescent="0.2">
      <c r="A6" s="652" t="s">
        <v>986</v>
      </c>
      <c r="B6" s="652" t="s">
        <v>1038</v>
      </c>
      <c r="C6" s="715" t="s">
        <v>988</v>
      </c>
      <c r="D6" s="715" t="s">
        <v>786</v>
      </c>
      <c r="E6" s="715" t="s">
        <v>989</v>
      </c>
      <c r="F6" s="996" t="s">
        <v>1045</v>
      </c>
      <c r="G6" s="996"/>
      <c r="H6" s="996"/>
      <c r="I6" s="996"/>
      <c r="J6" s="996"/>
    </row>
    <row r="7" spans="1:10" ht="12.95" x14ac:dyDescent="0.3">
      <c r="A7" s="652"/>
      <c r="B7" s="652"/>
      <c r="C7" s="747"/>
      <c r="D7" s="715"/>
      <c r="E7" s="715"/>
      <c r="F7" s="652">
        <v>2020</v>
      </c>
      <c r="G7" s="652">
        <v>2021</v>
      </c>
      <c r="H7" s="652">
        <v>2022</v>
      </c>
      <c r="I7" s="652">
        <v>2023</v>
      </c>
      <c r="J7" s="652">
        <v>2024</v>
      </c>
    </row>
    <row r="8" spans="1:10" s="744" customFormat="1" ht="25.5" x14ac:dyDescent="0.25">
      <c r="A8" s="712">
        <v>2</v>
      </c>
      <c r="B8" s="712" t="s">
        <v>1046</v>
      </c>
      <c r="C8" s="749" t="s">
        <v>1047</v>
      </c>
      <c r="D8" s="713" t="s">
        <v>1048</v>
      </c>
      <c r="E8" s="713">
        <v>2020</v>
      </c>
      <c r="F8" s="717">
        <v>0</v>
      </c>
      <c r="G8" s="717">
        <v>0</v>
      </c>
      <c r="H8" s="717">
        <v>0</v>
      </c>
      <c r="I8" s="717">
        <v>0</v>
      </c>
      <c r="J8" s="717">
        <v>0</v>
      </c>
    </row>
    <row r="9" spans="1:10" s="744" customFormat="1" ht="25.5" x14ac:dyDescent="0.25">
      <c r="A9" s="712">
        <v>4</v>
      </c>
      <c r="B9" s="712" t="s">
        <v>1049</v>
      </c>
      <c r="C9" s="710" t="s">
        <v>1050</v>
      </c>
      <c r="D9" s="713" t="s">
        <v>1048</v>
      </c>
      <c r="E9" s="713">
        <v>2020</v>
      </c>
      <c r="F9" s="717">
        <v>0</v>
      </c>
      <c r="G9" s="717">
        <v>0</v>
      </c>
      <c r="H9" s="717">
        <v>0</v>
      </c>
      <c r="I9" s="717">
        <v>0</v>
      </c>
      <c r="J9" s="717">
        <v>0</v>
      </c>
    </row>
    <row r="10" spans="1:10" s="744" customFormat="1" ht="51" x14ac:dyDescent="0.25">
      <c r="A10" s="712">
        <v>5</v>
      </c>
      <c r="B10" s="712" t="s">
        <v>1051</v>
      </c>
      <c r="C10" s="710" t="s">
        <v>1052</v>
      </c>
      <c r="D10" s="713" t="s">
        <v>1048</v>
      </c>
      <c r="E10" s="713">
        <v>2020</v>
      </c>
      <c r="F10" s="717">
        <v>0</v>
      </c>
      <c r="G10" s="717">
        <v>0</v>
      </c>
      <c r="H10" s="717">
        <v>0</v>
      </c>
      <c r="I10" s="717">
        <v>0</v>
      </c>
      <c r="J10" s="717">
        <v>0</v>
      </c>
    </row>
    <row r="11" spans="1:10" s="744" customFormat="1" x14ac:dyDescent="0.25">
      <c r="A11" s="712">
        <v>6</v>
      </c>
      <c r="B11" s="712" t="s">
        <v>1053</v>
      </c>
      <c r="C11" s="710" t="s">
        <v>1054</v>
      </c>
      <c r="D11" s="713" t="s">
        <v>1055</v>
      </c>
      <c r="E11" s="713">
        <v>2020</v>
      </c>
      <c r="F11" s="717">
        <v>0</v>
      </c>
      <c r="G11" s="717">
        <v>0</v>
      </c>
      <c r="H11" s="717">
        <v>0</v>
      </c>
      <c r="I11" s="717">
        <v>0</v>
      </c>
      <c r="J11" s="717">
        <v>0</v>
      </c>
    </row>
    <row r="12" spans="1:10" s="744" customFormat="1" ht="38.25" x14ac:dyDescent="0.25">
      <c r="A12" s="712">
        <v>7</v>
      </c>
      <c r="B12" s="712" t="s">
        <v>1056</v>
      </c>
      <c r="C12" s="710" t="s">
        <v>1057</v>
      </c>
      <c r="D12" s="713" t="s">
        <v>1016</v>
      </c>
      <c r="E12" s="713">
        <v>2020</v>
      </c>
      <c r="F12" s="717">
        <v>0</v>
      </c>
      <c r="G12" s="717">
        <v>0</v>
      </c>
      <c r="H12" s="717">
        <v>0</v>
      </c>
      <c r="I12" s="717">
        <v>0</v>
      </c>
      <c r="J12" s="717">
        <v>0</v>
      </c>
    </row>
    <row r="13" spans="1:10" s="744" customFormat="1" ht="38.25" x14ac:dyDescent="0.25">
      <c r="A13" s="712">
        <v>10</v>
      </c>
      <c r="B13" s="712" t="s">
        <v>1058</v>
      </c>
      <c r="C13" s="710" t="s">
        <v>1059</v>
      </c>
      <c r="D13" s="713" t="s">
        <v>557</v>
      </c>
      <c r="E13" s="713">
        <v>2020</v>
      </c>
      <c r="F13" s="717">
        <v>0</v>
      </c>
      <c r="G13" s="717">
        <v>0</v>
      </c>
      <c r="H13" s="717">
        <v>0</v>
      </c>
      <c r="I13" s="717">
        <v>0</v>
      </c>
      <c r="J13" s="717">
        <v>0</v>
      </c>
    </row>
    <row r="14" spans="1:10" s="744" customFormat="1" x14ac:dyDescent="0.25">
      <c r="A14" s="712">
        <v>11</v>
      </c>
      <c r="B14" s="712" t="s">
        <v>1060</v>
      </c>
      <c r="C14" s="710" t="s">
        <v>1061</v>
      </c>
      <c r="D14" s="713" t="s">
        <v>1016</v>
      </c>
      <c r="E14" s="713">
        <v>2020</v>
      </c>
      <c r="F14" s="717">
        <v>0</v>
      </c>
      <c r="G14" s="717">
        <v>0</v>
      </c>
      <c r="H14" s="717">
        <v>0</v>
      </c>
      <c r="I14" s="717">
        <v>0</v>
      </c>
      <c r="J14" s="717">
        <v>0</v>
      </c>
    </row>
    <row r="15" spans="1:10" s="744" customFormat="1" ht="89.25" x14ac:dyDescent="0.25">
      <c r="A15" s="712">
        <v>12</v>
      </c>
      <c r="B15" s="712" t="s">
        <v>1062</v>
      </c>
      <c r="C15" s="710" t="s">
        <v>1063</v>
      </c>
      <c r="D15" s="713" t="s">
        <v>1055</v>
      </c>
      <c r="E15" s="713">
        <v>2020</v>
      </c>
      <c r="F15" s="717">
        <v>0</v>
      </c>
      <c r="G15" s="717">
        <v>0</v>
      </c>
      <c r="H15" s="717">
        <v>0</v>
      </c>
      <c r="I15" s="717">
        <v>0</v>
      </c>
      <c r="J15" s="717">
        <v>0</v>
      </c>
    </row>
    <row r="16" spans="1:10" s="744" customFormat="1" x14ac:dyDescent="0.25">
      <c r="A16" s="712">
        <v>13</v>
      </c>
      <c r="B16" s="712" t="s">
        <v>1064</v>
      </c>
      <c r="C16" s="710" t="s">
        <v>1065</v>
      </c>
      <c r="D16" s="713" t="s">
        <v>550</v>
      </c>
      <c r="E16" s="713">
        <v>2020</v>
      </c>
      <c r="F16" s="717">
        <v>0</v>
      </c>
      <c r="G16" s="717">
        <v>0</v>
      </c>
      <c r="H16" s="717">
        <v>0</v>
      </c>
      <c r="I16" s="717">
        <v>0</v>
      </c>
      <c r="J16" s="717">
        <v>0</v>
      </c>
    </row>
    <row r="17" spans="1:10" s="744" customFormat="1" ht="38.25" x14ac:dyDescent="0.25">
      <c r="A17" s="712">
        <v>15</v>
      </c>
      <c r="B17" s="712" t="s">
        <v>1066</v>
      </c>
      <c r="C17" s="710" t="s">
        <v>1067</v>
      </c>
      <c r="D17" s="713" t="s">
        <v>1068</v>
      </c>
      <c r="E17" s="713">
        <v>2020</v>
      </c>
      <c r="F17" s="717">
        <v>0</v>
      </c>
      <c r="G17" s="717">
        <v>0</v>
      </c>
      <c r="H17" s="717">
        <v>0</v>
      </c>
      <c r="I17" s="717">
        <v>0</v>
      </c>
      <c r="J17" s="717">
        <v>0</v>
      </c>
    </row>
    <row r="18" spans="1:10" s="744" customFormat="1" x14ac:dyDescent="0.25">
      <c r="A18" s="713">
        <v>16</v>
      </c>
      <c r="B18" s="714" t="s">
        <v>1069</v>
      </c>
      <c r="C18" s="710" t="s">
        <v>999</v>
      </c>
      <c r="D18" s="712" t="s">
        <v>1000</v>
      </c>
      <c r="E18" s="713">
        <v>2020</v>
      </c>
      <c r="F18" s="717">
        <v>0</v>
      </c>
      <c r="G18" s="717">
        <v>0</v>
      </c>
      <c r="H18" s="717">
        <v>0</v>
      </c>
      <c r="I18" s="717">
        <v>0</v>
      </c>
      <c r="J18" s="717">
        <v>0</v>
      </c>
    </row>
    <row r="19" spans="1:10" s="744" customFormat="1" ht="26.1" x14ac:dyDescent="0.35">
      <c r="A19" s="712">
        <v>18</v>
      </c>
      <c r="B19" s="712" t="s">
        <v>1070</v>
      </c>
      <c r="C19" s="710" t="s">
        <v>1071</v>
      </c>
      <c r="D19" s="713" t="s">
        <v>1072</v>
      </c>
      <c r="E19" s="713">
        <v>2020</v>
      </c>
      <c r="F19" s="717">
        <v>0</v>
      </c>
      <c r="G19" s="717">
        <v>0</v>
      </c>
      <c r="H19" s="717">
        <v>0</v>
      </c>
      <c r="I19" s="717">
        <v>0</v>
      </c>
      <c r="J19" s="717">
        <v>0</v>
      </c>
    </row>
    <row r="20" spans="1:10" s="744" customFormat="1" ht="25.5" x14ac:dyDescent="0.25">
      <c r="A20" s="712">
        <v>22</v>
      </c>
      <c r="B20" s="712" t="s">
        <v>1073</v>
      </c>
      <c r="C20" s="710" t="s">
        <v>1074</v>
      </c>
      <c r="D20" s="713" t="s">
        <v>1075</v>
      </c>
      <c r="E20" s="713">
        <v>2020</v>
      </c>
      <c r="F20" s="717">
        <v>0</v>
      </c>
      <c r="G20" s="717">
        <v>0</v>
      </c>
      <c r="H20" s="717">
        <v>0</v>
      </c>
      <c r="I20" s="717">
        <v>0</v>
      </c>
      <c r="J20" s="717">
        <v>0</v>
      </c>
    </row>
    <row r="21" spans="1:10" s="744" customFormat="1" ht="38.25" x14ac:dyDescent="0.25">
      <c r="A21" s="712">
        <v>23</v>
      </c>
      <c r="B21" s="712" t="s">
        <v>1076</v>
      </c>
      <c r="C21" s="710" t="s">
        <v>1077</v>
      </c>
      <c r="D21" s="713" t="s">
        <v>1033</v>
      </c>
      <c r="E21" s="713">
        <v>2020</v>
      </c>
      <c r="F21" s="717">
        <v>0</v>
      </c>
      <c r="G21" s="717">
        <v>0</v>
      </c>
      <c r="H21" s="717">
        <v>0</v>
      </c>
      <c r="I21" s="717">
        <v>0</v>
      </c>
      <c r="J21" s="717">
        <v>0</v>
      </c>
    </row>
    <row r="22" spans="1:10" s="744" customFormat="1" ht="25.5" x14ac:dyDescent="0.25">
      <c r="A22" s="712">
        <v>26</v>
      </c>
      <c r="B22" s="712" t="s">
        <v>1078</v>
      </c>
      <c r="C22" s="710" t="s">
        <v>1079</v>
      </c>
      <c r="D22" s="713" t="s">
        <v>1072</v>
      </c>
      <c r="E22" s="713">
        <v>2020</v>
      </c>
      <c r="F22" s="717">
        <v>0</v>
      </c>
      <c r="G22" s="717">
        <v>0</v>
      </c>
      <c r="H22" s="717">
        <v>0</v>
      </c>
      <c r="I22" s="717">
        <v>0</v>
      </c>
      <c r="J22" s="717">
        <v>0</v>
      </c>
    </row>
    <row r="23" spans="1:10" s="744" customFormat="1" ht="25.5" x14ac:dyDescent="0.25">
      <c r="A23" s="712">
        <v>28</v>
      </c>
      <c r="B23" s="712" t="s">
        <v>1080</v>
      </c>
      <c r="C23" s="710" t="s">
        <v>1081</v>
      </c>
      <c r="D23" s="713" t="s">
        <v>550</v>
      </c>
      <c r="E23" s="713">
        <v>2020</v>
      </c>
      <c r="F23" s="717">
        <v>0</v>
      </c>
      <c r="G23" s="717">
        <v>0</v>
      </c>
      <c r="H23" s="717">
        <v>0</v>
      </c>
      <c r="I23" s="717">
        <v>0</v>
      </c>
      <c r="J23" s="717">
        <v>0</v>
      </c>
    </row>
    <row r="24" spans="1:10" s="744" customFormat="1" ht="25.5" x14ac:dyDescent="0.25">
      <c r="A24" s="712">
        <v>29</v>
      </c>
      <c r="B24" s="712" t="s">
        <v>1082</v>
      </c>
      <c r="C24" s="710" t="s">
        <v>1083</v>
      </c>
      <c r="D24" s="713" t="s">
        <v>1068</v>
      </c>
      <c r="E24" s="713">
        <v>2020</v>
      </c>
      <c r="F24" s="717">
        <v>0</v>
      </c>
      <c r="G24" s="717">
        <v>0</v>
      </c>
      <c r="H24" s="717">
        <v>0</v>
      </c>
      <c r="I24" s="717">
        <v>0</v>
      </c>
      <c r="J24" s="717">
        <v>0</v>
      </c>
    </row>
    <row r="25" spans="1:10" s="744" customFormat="1" ht="25.5" x14ac:dyDescent="0.25">
      <c r="A25" s="712">
        <v>36</v>
      </c>
      <c r="B25" s="712" t="s">
        <v>1084</v>
      </c>
      <c r="C25" s="710" t="s">
        <v>1085</v>
      </c>
      <c r="D25" s="713" t="s">
        <v>550</v>
      </c>
      <c r="E25" s="713">
        <v>2020</v>
      </c>
      <c r="F25" s="717">
        <v>0</v>
      </c>
      <c r="G25" s="717">
        <v>0</v>
      </c>
      <c r="H25" s="717">
        <v>0</v>
      </c>
      <c r="I25" s="717">
        <v>0</v>
      </c>
      <c r="J25" s="717">
        <v>0</v>
      </c>
    </row>
    <row r="26" spans="1:10" s="744" customFormat="1" ht="25.5" x14ac:dyDescent="0.25">
      <c r="A26" s="712">
        <v>38</v>
      </c>
      <c r="B26" s="712" t="s">
        <v>1086</v>
      </c>
      <c r="C26" s="710" t="s">
        <v>1087</v>
      </c>
      <c r="D26" s="713" t="s">
        <v>1055</v>
      </c>
      <c r="E26" s="713">
        <v>2020</v>
      </c>
      <c r="F26" s="717">
        <v>0</v>
      </c>
      <c r="G26" s="717">
        <v>0</v>
      </c>
      <c r="H26" s="717">
        <v>0</v>
      </c>
      <c r="I26" s="717">
        <v>0</v>
      </c>
      <c r="J26" s="717">
        <v>0</v>
      </c>
    </row>
    <row r="27" spans="1:10" s="744" customFormat="1" ht="51" x14ac:dyDescent="0.25">
      <c r="A27" s="712">
        <v>40</v>
      </c>
      <c r="B27" s="712" t="s">
        <v>1088</v>
      </c>
      <c r="C27" s="710" t="s">
        <v>1089</v>
      </c>
      <c r="D27" s="712" t="s">
        <v>1000</v>
      </c>
      <c r="E27" s="713">
        <v>2020</v>
      </c>
      <c r="F27" s="717">
        <v>0</v>
      </c>
      <c r="G27" s="717">
        <v>0</v>
      </c>
      <c r="H27" s="717">
        <v>0</v>
      </c>
      <c r="I27" s="717">
        <v>0</v>
      </c>
      <c r="J27" s="717">
        <v>0</v>
      </c>
    </row>
    <row r="28" spans="1:10" s="744" customFormat="1" ht="25.5" x14ac:dyDescent="0.25">
      <c r="A28" s="712">
        <v>41</v>
      </c>
      <c r="B28" s="712" t="s">
        <v>1090</v>
      </c>
      <c r="C28" s="710" t="s">
        <v>1091</v>
      </c>
      <c r="D28" s="713" t="s">
        <v>550</v>
      </c>
      <c r="E28" s="713">
        <v>2020</v>
      </c>
      <c r="F28" s="717">
        <v>0</v>
      </c>
      <c r="G28" s="717">
        <v>0</v>
      </c>
      <c r="H28" s="717">
        <v>0</v>
      </c>
      <c r="I28" s="717">
        <v>0</v>
      </c>
      <c r="J28" s="717">
        <v>0</v>
      </c>
    </row>
    <row r="29" spans="1:10" s="744" customFormat="1" ht="38.25" x14ac:dyDescent="0.25">
      <c r="A29" s="712">
        <v>42</v>
      </c>
      <c r="B29" s="712" t="s">
        <v>1092</v>
      </c>
      <c r="C29" s="710" t="s">
        <v>1093</v>
      </c>
      <c r="D29" s="713" t="s">
        <v>1033</v>
      </c>
      <c r="E29" s="713">
        <v>2020</v>
      </c>
      <c r="F29" s="717">
        <v>0</v>
      </c>
      <c r="G29" s="717">
        <v>0</v>
      </c>
      <c r="H29" s="717">
        <v>0</v>
      </c>
      <c r="I29" s="717">
        <v>0</v>
      </c>
      <c r="J29" s="717">
        <v>0</v>
      </c>
    </row>
    <row r="30" spans="1:10" s="744" customFormat="1" ht="25.5" x14ac:dyDescent="0.25">
      <c r="A30" s="712">
        <v>45</v>
      </c>
      <c r="B30" s="712" t="s">
        <v>1094</v>
      </c>
      <c r="C30" s="710" t="s">
        <v>1095</v>
      </c>
      <c r="D30" s="713" t="s">
        <v>1096</v>
      </c>
      <c r="E30" s="713">
        <v>2020</v>
      </c>
      <c r="F30" s="717">
        <v>0</v>
      </c>
      <c r="G30" s="717">
        <v>0</v>
      </c>
      <c r="H30" s="717">
        <v>0</v>
      </c>
      <c r="I30" s="717">
        <v>0</v>
      </c>
      <c r="J30" s="717">
        <v>0</v>
      </c>
    </row>
    <row r="31" spans="1:10" s="744" customFormat="1" ht="89.25" x14ac:dyDescent="0.25">
      <c r="A31" s="712">
        <v>48</v>
      </c>
      <c r="B31" s="712" t="s">
        <v>1097</v>
      </c>
      <c r="C31" s="710" t="s">
        <v>1098</v>
      </c>
      <c r="D31" s="713" t="s">
        <v>1096</v>
      </c>
      <c r="E31" s="713">
        <v>2020</v>
      </c>
      <c r="F31" s="717">
        <v>0</v>
      </c>
      <c r="G31" s="717">
        <v>0</v>
      </c>
      <c r="H31" s="717">
        <v>0</v>
      </c>
      <c r="I31" s="717">
        <v>0</v>
      </c>
      <c r="J31" s="717">
        <v>0</v>
      </c>
    </row>
    <row r="32" spans="1:10" s="744" customFormat="1" ht="38.25" x14ac:dyDescent="0.25">
      <c r="A32" s="712">
        <v>49</v>
      </c>
      <c r="B32" s="712" t="s">
        <v>1099</v>
      </c>
      <c r="C32" s="710" t="s">
        <v>1032</v>
      </c>
      <c r="D32" s="713" t="s">
        <v>1033</v>
      </c>
      <c r="E32" s="713">
        <v>2020</v>
      </c>
      <c r="F32" s="717">
        <v>0</v>
      </c>
      <c r="G32" s="717">
        <v>0</v>
      </c>
      <c r="H32" s="717">
        <v>0</v>
      </c>
      <c r="I32" s="717">
        <v>0</v>
      </c>
      <c r="J32" s="717">
        <v>0</v>
      </c>
    </row>
    <row r="33" spans="1:10" s="744" customFormat="1" ht="25.5" x14ac:dyDescent="0.25">
      <c r="A33" s="712">
        <v>50</v>
      </c>
      <c r="B33" s="712" t="s">
        <v>1100</v>
      </c>
      <c r="C33" s="710" t="s">
        <v>1030</v>
      </c>
      <c r="D33" s="713" t="s">
        <v>550</v>
      </c>
      <c r="E33" s="713">
        <v>2020</v>
      </c>
      <c r="F33" s="717">
        <v>0</v>
      </c>
      <c r="G33" s="717">
        <v>0</v>
      </c>
      <c r="H33" s="717">
        <v>0</v>
      </c>
      <c r="I33" s="717">
        <v>0</v>
      </c>
      <c r="J33" s="717">
        <v>0</v>
      </c>
    </row>
    <row r="34" spans="1:10" s="744" customFormat="1" ht="51" x14ac:dyDescent="0.25">
      <c r="A34" s="712">
        <v>52</v>
      </c>
      <c r="B34" s="712" t="s">
        <v>1101</v>
      </c>
      <c r="C34" s="710" t="s">
        <v>1102</v>
      </c>
      <c r="D34" s="713" t="s">
        <v>550</v>
      </c>
      <c r="E34" s="713">
        <v>2020</v>
      </c>
      <c r="F34" s="717">
        <v>0</v>
      </c>
      <c r="G34" s="717">
        <v>0</v>
      </c>
      <c r="H34" s="717">
        <v>0</v>
      </c>
      <c r="I34" s="717">
        <v>0</v>
      </c>
      <c r="J34" s="717">
        <v>0</v>
      </c>
    </row>
    <row r="35" spans="1:10" x14ac:dyDescent="0.2">
      <c r="A35" s="19" t="s">
        <v>5</v>
      </c>
    </row>
  </sheetData>
  <mergeCells count="1">
    <mergeCell ref="F6:J6"/>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D16" sqref="D16"/>
    </sheetView>
  </sheetViews>
  <sheetFormatPr baseColWidth="10" defaultColWidth="10.85546875" defaultRowHeight="12.75" x14ac:dyDescent="0.2"/>
  <cols>
    <col min="1" max="1" width="44" style="19" customWidth="1"/>
    <col min="2" max="2" width="45.5703125" style="19" customWidth="1"/>
    <col min="3" max="16384" width="10.85546875" style="19"/>
  </cols>
  <sheetData>
    <row r="1" spans="1:3" ht="12.95" x14ac:dyDescent="0.3">
      <c r="A1" s="65" t="s">
        <v>737</v>
      </c>
    </row>
    <row r="2" spans="1:3" x14ac:dyDescent="0.2">
      <c r="A2" s="65" t="s">
        <v>882</v>
      </c>
    </row>
    <row r="3" spans="1:3" ht="12.95" x14ac:dyDescent="0.3">
      <c r="A3" s="19" t="s">
        <v>883</v>
      </c>
    </row>
    <row r="5" spans="1:3" ht="12.95" x14ac:dyDescent="0.3">
      <c r="A5" s="612" t="s">
        <v>884</v>
      </c>
      <c r="B5" s="448" t="s">
        <v>885</v>
      </c>
      <c r="C5" s="449" t="s">
        <v>886</v>
      </c>
    </row>
    <row r="6" spans="1:3" x14ac:dyDescent="0.2">
      <c r="A6" s="432" t="s">
        <v>887</v>
      </c>
      <c r="B6" s="432" t="s">
        <v>893</v>
      </c>
      <c r="C6" s="432"/>
    </row>
    <row r="7" spans="1:3" x14ac:dyDescent="0.2">
      <c r="A7" s="432" t="s">
        <v>888</v>
      </c>
      <c r="B7" s="1000" t="s">
        <v>894</v>
      </c>
      <c r="C7" s="1000" t="s">
        <v>896</v>
      </c>
    </row>
    <row r="8" spans="1:3" x14ac:dyDescent="0.2">
      <c r="A8" s="432" t="s">
        <v>889</v>
      </c>
      <c r="B8" s="1000"/>
      <c r="C8" s="1000"/>
    </row>
    <row r="9" spans="1:3" x14ac:dyDescent="0.2">
      <c r="A9" s="432" t="s">
        <v>890</v>
      </c>
      <c r="B9" s="1000"/>
      <c r="C9" s="1000"/>
    </row>
    <row r="10" spans="1:3" x14ac:dyDescent="0.2">
      <c r="A10" s="432" t="s">
        <v>891</v>
      </c>
      <c r="B10" s="1000"/>
      <c r="C10" s="1000"/>
    </row>
    <row r="11" spans="1:3" x14ac:dyDescent="0.2">
      <c r="A11" s="432" t="s">
        <v>892</v>
      </c>
      <c r="B11" s="432" t="s">
        <v>895</v>
      </c>
      <c r="C11" s="432" t="s">
        <v>897</v>
      </c>
    </row>
    <row r="12" spans="1:3" x14ac:dyDescent="0.2">
      <c r="A12" s="25" t="s">
        <v>898</v>
      </c>
    </row>
  </sheetData>
  <mergeCells count="2">
    <mergeCell ref="B7:B10"/>
    <mergeCell ref="C7:C10"/>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5" sqref="B25"/>
    </sheetView>
  </sheetViews>
  <sheetFormatPr baseColWidth="10" defaultColWidth="10.85546875" defaultRowHeight="12.75" x14ac:dyDescent="0.2"/>
  <cols>
    <col min="1" max="1" width="52.85546875" style="19" customWidth="1"/>
    <col min="2" max="2" width="51.85546875" style="19" customWidth="1"/>
    <col min="3" max="16384" width="10.85546875" style="19"/>
  </cols>
  <sheetData>
    <row r="1" spans="1:2" ht="12.95" x14ac:dyDescent="0.3">
      <c r="A1" s="65" t="s">
        <v>912</v>
      </c>
    </row>
    <row r="2" spans="1:2" ht="12.95" x14ac:dyDescent="0.3">
      <c r="A2" s="65" t="s">
        <v>913</v>
      </c>
    </row>
    <row r="3" spans="1:2" ht="12.95" x14ac:dyDescent="0.3">
      <c r="A3" s="19" t="s">
        <v>883</v>
      </c>
    </row>
    <row r="5" spans="1:2" x14ac:dyDescent="0.2">
      <c r="A5" s="652" t="s">
        <v>884</v>
      </c>
      <c r="B5" s="652" t="s">
        <v>899</v>
      </c>
    </row>
    <row r="6" spans="1:2" x14ac:dyDescent="0.2">
      <c r="A6" s="653" t="s">
        <v>900</v>
      </c>
      <c r="B6" s="654" t="s">
        <v>901</v>
      </c>
    </row>
    <row r="7" spans="1:2" ht="25.5" x14ac:dyDescent="0.2">
      <c r="A7" s="655" t="s">
        <v>902</v>
      </c>
      <c r="B7" s="654" t="s">
        <v>903</v>
      </c>
    </row>
    <row r="8" spans="1:2" x14ac:dyDescent="0.2">
      <c r="A8" s="655" t="s">
        <v>914</v>
      </c>
      <c r="B8" s="1001" t="s">
        <v>905</v>
      </c>
    </row>
    <row r="9" spans="1:2" x14ac:dyDescent="0.2">
      <c r="A9" s="656" t="s">
        <v>904</v>
      </c>
      <c r="B9" s="1001"/>
    </row>
    <row r="10" spans="1:2" x14ac:dyDescent="0.2">
      <c r="A10" s="657" t="s">
        <v>906</v>
      </c>
      <c r="B10" s="654" t="s">
        <v>907</v>
      </c>
    </row>
    <row r="11" spans="1:2" x14ac:dyDescent="0.2">
      <c r="A11" s="653" t="s">
        <v>908</v>
      </c>
      <c r="B11" s="654" t="s">
        <v>909</v>
      </c>
    </row>
    <row r="12" spans="1:2" x14ac:dyDescent="0.2">
      <c r="A12" s="658" t="s">
        <v>910</v>
      </c>
      <c r="B12" s="654" t="s">
        <v>911</v>
      </c>
    </row>
    <row r="13" spans="1:2" x14ac:dyDescent="0.2">
      <c r="A13" s="1002" t="s">
        <v>898</v>
      </c>
      <c r="B13" s="1002"/>
    </row>
    <row r="14" spans="1:2" ht="12.95" x14ac:dyDescent="0.3">
      <c r="A14" s="318"/>
    </row>
  </sheetData>
  <mergeCells count="2">
    <mergeCell ref="B8:B9"/>
    <mergeCell ref="A13:B13"/>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A2" sqref="A2"/>
    </sheetView>
  </sheetViews>
  <sheetFormatPr baseColWidth="10" defaultColWidth="10.85546875" defaultRowHeight="12.75" x14ac:dyDescent="0.2"/>
  <cols>
    <col min="1" max="1" width="56.5703125" style="19" customWidth="1"/>
    <col min="2" max="2" width="54.7109375" style="19" customWidth="1"/>
    <col min="3" max="3" width="10.85546875" style="19"/>
    <col min="4" max="4" width="54.85546875" style="19" customWidth="1"/>
    <col min="5" max="16384" width="10.85546875" style="19"/>
  </cols>
  <sheetData>
    <row r="1" spans="1:4" ht="12.95" x14ac:dyDescent="0.3">
      <c r="A1" s="65" t="s">
        <v>915</v>
      </c>
    </row>
    <row r="2" spans="1:4" ht="12.95" x14ac:dyDescent="0.3">
      <c r="A2" s="65" t="s">
        <v>916</v>
      </c>
    </row>
    <row r="4" spans="1:4" ht="25.5" customHeight="1" x14ac:dyDescent="0.2">
      <c r="A4" s="1008" t="s">
        <v>917</v>
      </c>
      <c r="B4" s="841" t="s">
        <v>884</v>
      </c>
      <c r="C4" s="592" t="s">
        <v>918</v>
      </c>
      <c r="D4" s="841" t="s">
        <v>919</v>
      </c>
    </row>
    <row r="5" spans="1:4" x14ac:dyDescent="0.2">
      <c r="A5" s="1009"/>
      <c r="B5" s="945"/>
      <c r="C5" s="664" t="s">
        <v>1104</v>
      </c>
      <c r="D5" s="945"/>
    </row>
    <row r="6" spans="1:4" ht="12.95" x14ac:dyDescent="0.3">
      <c r="A6" s="1012" t="s">
        <v>1103</v>
      </c>
      <c r="B6" s="1013"/>
      <c r="C6" s="1013"/>
      <c r="D6" s="1014"/>
    </row>
    <row r="7" spans="1:4" x14ac:dyDescent="0.2">
      <c r="A7" s="1010" t="s">
        <v>920</v>
      </c>
      <c r="B7" s="414" t="s">
        <v>951</v>
      </c>
      <c r="C7" s="660" t="s">
        <v>921</v>
      </c>
      <c r="D7" s="414" t="s">
        <v>922</v>
      </c>
    </row>
    <row r="8" spans="1:4" x14ac:dyDescent="0.2">
      <c r="A8" s="1011"/>
      <c r="B8" s="662" t="s">
        <v>952</v>
      </c>
      <c r="C8" s="663" t="s">
        <v>967</v>
      </c>
      <c r="D8" s="662" t="s">
        <v>922</v>
      </c>
    </row>
    <row r="9" spans="1:4" ht="14.45" customHeight="1" x14ac:dyDescent="0.2">
      <c r="A9" s="1005" t="s">
        <v>923</v>
      </c>
      <c r="B9" s="667" t="s">
        <v>953</v>
      </c>
      <c r="C9" s="693" t="s">
        <v>924</v>
      </c>
      <c r="D9" s="667" t="s">
        <v>925</v>
      </c>
    </row>
    <row r="10" spans="1:4" x14ac:dyDescent="0.2">
      <c r="A10" s="1006"/>
      <c r="B10" s="694" t="s">
        <v>954</v>
      </c>
      <c r="C10" s="695" t="s">
        <v>963</v>
      </c>
      <c r="D10" s="414" t="s">
        <v>922</v>
      </c>
    </row>
    <row r="11" spans="1:4" x14ac:dyDescent="0.2">
      <c r="A11" s="1007"/>
      <c r="B11" s="694" t="s">
        <v>955</v>
      </c>
      <c r="C11" s="695" t="s">
        <v>964</v>
      </c>
      <c r="D11" s="414" t="s">
        <v>922</v>
      </c>
    </row>
    <row r="12" spans="1:4" x14ac:dyDescent="0.2">
      <c r="A12" s="116" t="s">
        <v>926</v>
      </c>
      <c r="B12" s="667" t="s">
        <v>956</v>
      </c>
      <c r="C12" s="666" t="s">
        <v>927</v>
      </c>
      <c r="D12" s="667" t="s">
        <v>976</v>
      </c>
    </row>
    <row r="13" spans="1:4" x14ac:dyDescent="0.2">
      <c r="A13" s="116"/>
      <c r="B13" s="667" t="s">
        <v>937</v>
      </c>
      <c r="C13" s="666" t="s">
        <v>928</v>
      </c>
      <c r="D13" s="667" t="s">
        <v>977</v>
      </c>
    </row>
    <row r="14" spans="1:4" x14ac:dyDescent="0.2">
      <c r="A14" s="116"/>
      <c r="B14" s="414" t="s">
        <v>957</v>
      </c>
      <c r="C14" s="660" t="s">
        <v>968</v>
      </c>
      <c r="D14" s="414" t="s">
        <v>929</v>
      </c>
    </row>
    <row r="15" spans="1:4" x14ac:dyDescent="0.2">
      <c r="A15" s="116"/>
      <c r="B15" s="662" t="s">
        <v>958</v>
      </c>
      <c r="C15" s="663" t="s">
        <v>969</v>
      </c>
      <c r="D15" s="662" t="s">
        <v>929</v>
      </c>
    </row>
    <row r="16" spans="1:4" x14ac:dyDescent="0.2">
      <c r="A16" s="116"/>
      <c r="B16" s="665" t="s">
        <v>959</v>
      </c>
      <c r="C16" s="661" t="s">
        <v>970</v>
      </c>
      <c r="D16" s="665" t="s">
        <v>930</v>
      </c>
    </row>
    <row r="17" spans="1:4" ht="25.5" x14ac:dyDescent="0.2">
      <c r="A17" s="116"/>
      <c r="B17" s="414" t="s">
        <v>965</v>
      </c>
      <c r="C17" s="660" t="s">
        <v>971</v>
      </c>
      <c r="D17" s="414" t="s">
        <v>932</v>
      </c>
    </row>
    <row r="18" spans="1:4" ht="25.5" x14ac:dyDescent="0.2">
      <c r="A18" s="116"/>
      <c r="B18" s="662" t="s">
        <v>966</v>
      </c>
      <c r="C18" s="663" t="s">
        <v>974</v>
      </c>
      <c r="D18" s="662" t="s">
        <v>978</v>
      </c>
    </row>
    <row r="19" spans="1:4" x14ac:dyDescent="0.2">
      <c r="A19" s="116"/>
      <c r="B19" s="665" t="s">
        <v>960</v>
      </c>
      <c r="C19" s="661" t="s">
        <v>975</v>
      </c>
      <c r="D19" s="665" t="s">
        <v>931</v>
      </c>
    </row>
    <row r="20" spans="1:4" x14ac:dyDescent="0.2">
      <c r="A20" s="116"/>
      <c r="B20" s="414" t="s">
        <v>961</v>
      </c>
      <c r="C20" s="660" t="s">
        <v>972</v>
      </c>
      <c r="D20" s="414" t="s">
        <v>932</v>
      </c>
    </row>
    <row r="21" spans="1:4" x14ac:dyDescent="0.2">
      <c r="A21" s="116"/>
      <c r="B21" s="414" t="s">
        <v>962</v>
      </c>
      <c r="C21" s="660" t="s">
        <v>973</v>
      </c>
      <c r="D21" s="414" t="s">
        <v>925</v>
      </c>
    </row>
    <row r="22" spans="1:4" ht="12.95" x14ac:dyDescent="0.3">
      <c r="A22" s="668" t="s">
        <v>319</v>
      </c>
      <c r="B22" s="669"/>
      <c r="C22" s="649" t="s">
        <v>1140</v>
      </c>
      <c r="D22" s="414"/>
    </row>
    <row r="23" spans="1:4" ht="12.95" x14ac:dyDescent="0.3">
      <c r="A23" s="720"/>
      <c r="B23" s="721"/>
      <c r="C23" s="722"/>
      <c r="D23" s="723"/>
    </row>
    <row r="25" spans="1:4" x14ac:dyDescent="0.2">
      <c r="A25" s="1008" t="s">
        <v>917</v>
      </c>
      <c r="B25" s="841" t="s">
        <v>884</v>
      </c>
      <c r="C25" s="697" t="s">
        <v>918</v>
      </c>
      <c r="D25" s="841" t="s">
        <v>919</v>
      </c>
    </row>
    <row r="26" spans="1:4" x14ac:dyDescent="0.2">
      <c r="A26" s="1009"/>
      <c r="B26" s="945"/>
      <c r="C26" s="664" t="s">
        <v>1104</v>
      </c>
      <c r="D26" s="945"/>
    </row>
    <row r="27" spans="1:4" ht="12.95" x14ac:dyDescent="0.3">
      <c r="A27" s="1012" t="s">
        <v>1105</v>
      </c>
      <c r="B27" s="1013"/>
      <c r="C27" s="1013"/>
      <c r="D27" s="1014"/>
    </row>
    <row r="28" spans="1:4" x14ac:dyDescent="0.2">
      <c r="A28" s="1015" t="s">
        <v>1106</v>
      </c>
      <c r="B28" s="1016"/>
      <c r="C28" s="660" t="s">
        <v>924</v>
      </c>
      <c r="D28" s="698" t="s">
        <v>1109</v>
      </c>
    </row>
    <row r="29" spans="1:4" x14ac:dyDescent="0.2">
      <c r="A29" s="1003" t="s">
        <v>1107</v>
      </c>
      <c r="B29" s="1004"/>
      <c r="C29" s="663" t="s">
        <v>1108</v>
      </c>
      <c r="D29" s="662" t="s">
        <v>925</v>
      </c>
    </row>
    <row r="30" spans="1:4" ht="14.45" customHeight="1" x14ac:dyDescent="0.3">
      <c r="A30" s="718" t="s">
        <v>319</v>
      </c>
      <c r="B30" s="432"/>
      <c r="C30" s="719" t="s">
        <v>1110</v>
      </c>
      <c r="D30" s="432"/>
    </row>
    <row r="31" spans="1:4" ht="12.95" x14ac:dyDescent="0.3">
      <c r="A31" s="19" t="s">
        <v>5</v>
      </c>
    </row>
    <row r="32" spans="1:4" ht="14.45" x14ac:dyDescent="0.35">
      <c r="A32"/>
    </row>
  </sheetData>
  <mergeCells count="12">
    <mergeCell ref="A29:B29"/>
    <mergeCell ref="A9:A11"/>
    <mergeCell ref="A4:A5"/>
    <mergeCell ref="B4:B5"/>
    <mergeCell ref="D4:D5"/>
    <mergeCell ref="A7:A8"/>
    <mergeCell ref="A6:D6"/>
    <mergeCell ref="A25:A26"/>
    <mergeCell ref="B25:B26"/>
    <mergeCell ref="D25:D26"/>
    <mergeCell ref="A27:D27"/>
    <mergeCell ref="A28:B28"/>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3" sqref="A3"/>
    </sheetView>
  </sheetViews>
  <sheetFormatPr baseColWidth="10" defaultColWidth="10.85546875" defaultRowHeight="12.75" x14ac:dyDescent="0.2"/>
  <cols>
    <col min="1" max="1" width="48.42578125" style="19" bestFit="1" customWidth="1"/>
    <col min="2" max="2" width="9.5703125" style="19" bestFit="1" customWidth="1"/>
    <col min="3" max="3" width="8.42578125" style="19" bestFit="1" customWidth="1"/>
    <col min="4" max="16384" width="10.85546875" style="19"/>
  </cols>
  <sheetData>
    <row r="1" spans="1:3" ht="12.95" x14ac:dyDescent="0.3">
      <c r="A1" s="65" t="s">
        <v>933</v>
      </c>
    </row>
    <row r="2" spans="1:3" x14ac:dyDescent="0.2">
      <c r="A2" s="65" t="s">
        <v>1141</v>
      </c>
    </row>
    <row r="4" spans="1:3" ht="12.95" x14ac:dyDescent="0.3">
      <c r="A4" s="670"/>
      <c r="B4" s="60" t="s">
        <v>934</v>
      </c>
      <c r="C4" s="56" t="s">
        <v>168</v>
      </c>
    </row>
    <row r="5" spans="1:3" ht="13.5" thickBot="1" x14ac:dyDescent="0.35">
      <c r="A5" s="797" t="s">
        <v>935</v>
      </c>
      <c r="B5" s="792">
        <v>-353518</v>
      </c>
      <c r="C5" s="793">
        <v>-2E-3</v>
      </c>
    </row>
    <row r="6" spans="1:3" ht="13.5" thickBot="1" x14ac:dyDescent="0.25">
      <c r="A6" s="797" t="s">
        <v>936</v>
      </c>
      <c r="B6" s="792">
        <v>-1958721</v>
      </c>
      <c r="C6" s="793">
        <v>-0.01</v>
      </c>
    </row>
    <row r="7" spans="1:3" ht="13.5" thickBot="1" x14ac:dyDescent="0.25">
      <c r="A7" s="797" t="s">
        <v>937</v>
      </c>
      <c r="B7" s="792">
        <v>-635970</v>
      </c>
      <c r="C7" s="793">
        <v>-3.0000000000000001E-3</v>
      </c>
    </row>
    <row r="8" spans="1:3" x14ac:dyDescent="0.2">
      <c r="A8" s="204" t="s">
        <v>939</v>
      </c>
      <c r="B8" s="238">
        <v>-100656</v>
      </c>
      <c r="C8" s="794">
        <v>-5.0000000000000001E-4</v>
      </c>
    </row>
    <row r="9" spans="1:3" ht="12.95" x14ac:dyDescent="0.3">
      <c r="A9" s="770" t="s">
        <v>938</v>
      </c>
      <c r="B9" s="795">
        <v>-2948209</v>
      </c>
      <c r="C9" s="796">
        <v>-1.4999999999999999E-2</v>
      </c>
    </row>
    <row r="10" spans="1:3" ht="12.95" x14ac:dyDescent="0.3">
      <c r="A10" s="19" t="s">
        <v>5</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1" sqref="B21"/>
    </sheetView>
  </sheetViews>
  <sheetFormatPr baseColWidth="10" defaultColWidth="10.85546875" defaultRowHeight="12.75" x14ac:dyDescent="0.2"/>
  <cols>
    <col min="1" max="1" width="62.140625" style="19" customWidth="1"/>
    <col min="2" max="16384" width="10.85546875" style="19"/>
  </cols>
  <sheetData>
    <row r="1" spans="1:2" ht="12.95" x14ac:dyDescent="0.3">
      <c r="A1" s="65" t="s">
        <v>940</v>
      </c>
    </row>
    <row r="2" spans="1:2" x14ac:dyDescent="0.2">
      <c r="A2" s="65" t="s">
        <v>941</v>
      </c>
    </row>
    <row r="3" spans="1:2" ht="12.95" x14ac:dyDescent="0.3">
      <c r="A3" s="65"/>
    </row>
    <row r="4" spans="1:2" ht="12.95" x14ac:dyDescent="0.3">
      <c r="A4" s="643" t="s">
        <v>439</v>
      </c>
      <c r="B4" s="460" t="s">
        <v>942</v>
      </c>
    </row>
    <row r="5" spans="1:2" ht="12.95" x14ac:dyDescent="0.3">
      <c r="A5" s="752" t="s">
        <v>947</v>
      </c>
      <c r="B5" s="671">
        <v>2500</v>
      </c>
    </row>
    <row r="6" spans="1:2" ht="12.95" x14ac:dyDescent="0.3">
      <c r="A6" s="116" t="s">
        <v>943</v>
      </c>
      <c r="B6" s="307">
        <v>1000</v>
      </c>
    </row>
    <row r="7" spans="1:2" ht="12.95" x14ac:dyDescent="0.3">
      <c r="A7" s="116" t="s">
        <v>944</v>
      </c>
      <c r="B7" s="307">
        <v>650</v>
      </c>
    </row>
    <row r="8" spans="1:2" x14ac:dyDescent="0.2">
      <c r="A8" s="116" t="s">
        <v>945</v>
      </c>
      <c r="B8" s="307">
        <v>4000</v>
      </c>
    </row>
    <row r="9" spans="1:2" ht="12.95" x14ac:dyDescent="0.3">
      <c r="A9" s="116" t="s">
        <v>946</v>
      </c>
      <c r="B9" s="307">
        <v>936</v>
      </c>
    </row>
    <row r="10" spans="1:2" x14ac:dyDescent="0.2">
      <c r="A10" s="116" t="s">
        <v>948</v>
      </c>
      <c r="B10" s="307">
        <v>1500</v>
      </c>
    </row>
    <row r="11" spans="1:2" x14ac:dyDescent="0.2">
      <c r="A11" s="711" t="s">
        <v>949</v>
      </c>
      <c r="B11" s="753">
        <v>1600</v>
      </c>
    </row>
    <row r="12" spans="1:2" ht="12.95" x14ac:dyDescent="0.3">
      <c r="A12" s="659" t="s">
        <v>319</v>
      </c>
      <c r="B12" s="672">
        <v>12186</v>
      </c>
    </row>
    <row r="13" spans="1:2" x14ac:dyDescent="0.2">
      <c r="A13" s="19" t="s">
        <v>950</v>
      </c>
      <c r="B13" s="267"/>
    </row>
    <row r="14" spans="1:2" ht="12.95" x14ac:dyDescent="0.3">
      <c r="A14" s="19" t="s">
        <v>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B14" sqref="B14"/>
    </sheetView>
  </sheetViews>
  <sheetFormatPr baseColWidth="10" defaultColWidth="11.42578125" defaultRowHeight="12.75" x14ac:dyDescent="0.2"/>
  <cols>
    <col min="1" max="1" width="37.28515625" style="19" bestFit="1" customWidth="1"/>
    <col min="2" max="2" width="13.85546875" style="19" customWidth="1"/>
    <col min="3" max="3" width="13.7109375" style="19" customWidth="1"/>
    <col min="4" max="16384" width="11.42578125" style="19"/>
  </cols>
  <sheetData>
    <row r="1" spans="1:3" x14ac:dyDescent="0.2">
      <c r="A1" s="837" t="s">
        <v>397</v>
      </c>
      <c r="B1" s="837"/>
      <c r="C1" s="837"/>
    </row>
    <row r="2" spans="1:3" x14ac:dyDescent="0.2">
      <c r="A2" s="837" t="s">
        <v>327</v>
      </c>
      <c r="B2" s="837"/>
      <c r="C2" s="837"/>
    </row>
    <row r="3" spans="1:3" ht="12.95" x14ac:dyDescent="0.3">
      <c r="A3" s="190"/>
      <c r="B3" s="190"/>
      <c r="C3" s="190"/>
    </row>
    <row r="4" spans="1:3" ht="25.5" x14ac:dyDescent="0.2">
      <c r="A4" s="225" t="s">
        <v>392</v>
      </c>
      <c r="B4" s="3" t="s">
        <v>300</v>
      </c>
      <c r="C4" s="170" t="s">
        <v>301</v>
      </c>
    </row>
    <row r="5" spans="1:3" x14ac:dyDescent="0.2">
      <c r="A5" s="226" t="s">
        <v>398</v>
      </c>
      <c r="B5" s="227"/>
      <c r="C5" s="228"/>
    </row>
    <row r="6" spans="1:3" x14ac:dyDescent="0.2">
      <c r="A6" s="204" t="s">
        <v>328</v>
      </c>
      <c r="B6" s="229">
        <v>2.7829787811234352E-2</v>
      </c>
      <c r="C6" s="229">
        <v>2.7829787811234352E-2</v>
      </c>
    </row>
    <row r="7" spans="1:3" x14ac:dyDescent="0.2">
      <c r="A7" s="230" t="s">
        <v>329</v>
      </c>
      <c r="B7" s="231">
        <v>4.1000000000000002E-2</v>
      </c>
      <c r="C7" s="232">
        <v>7.9099999999999948E-2</v>
      </c>
    </row>
    <row r="8" spans="1:3" x14ac:dyDescent="0.2">
      <c r="A8" s="233" t="s">
        <v>399</v>
      </c>
      <c r="B8" s="234"/>
      <c r="C8" s="235"/>
    </row>
    <row r="9" spans="1:3" x14ac:dyDescent="0.2">
      <c r="A9" s="236" t="s">
        <v>330</v>
      </c>
      <c r="B9" s="234">
        <v>286</v>
      </c>
      <c r="C9" s="237">
        <v>286</v>
      </c>
    </row>
    <row r="10" spans="1:3" x14ac:dyDescent="0.2">
      <c r="A10" s="236" t="s">
        <v>331</v>
      </c>
      <c r="B10" s="238">
        <v>1616.5170000000001</v>
      </c>
      <c r="C10" s="239">
        <v>1616.5170000000001</v>
      </c>
    </row>
    <row r="11" spans="1:3" x14ac:dyDescent="0.2">
      <c r="A11" s="240" t="s">
        <v>332</v>
      </c>
      <c r="B11" s="241">
        <v>3099</v>
      </c>
      <c r="C11" s="241">
        <v>3099</v>
      </c>
    </row>
    <row r="12" spans="1:3" ht="63" customHeight="1" x14ac:dyDescent="0.2">
      <c r="A12" s="854" t="s">
        <v>333</v>
      </c>
      <c r="B12" s="854"/>
      <c r="C12" s="854"/>
    </row>
    <row r="13" spans="1:3" x14ac:dyDescent="0.2">
      <c r="A13" s="213" t="s">
        <v>320</v>
      </c>
      <c r="B13" s="2"/>
      <c r="C13" s="2"/>
    </row>
    <row r="14" spans="1:3" ht="12.95" x14ac:dyDescent="0.3">
      <c r="A14" s="2"/>
      <c r="B14" s="2"/>
      <c r="C14" s="2"/>
    </row>
  </sheetData>
  <mergeCells count="3">
    <mergeCell ref="A1:C1"/>
    <mergeCell ref="A2:C2"/>
    <mergeCell ref="A12:C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D15" sqref="D15"/>
    </sheetView>
  </sheetViews>
  <sheetFormatPr baseColWidth="10" defaultColWidth="11.42578125" defaultRowHeight="12.75" x14ac:dyDescent="0.2"/>
  <cols>
    <col min="1" max="1" width="40.42578125" style="19" customWidth="1"/>
    <col min="2" max="2" width="12.7109375" style="19" bestFit="1" customWidth="1"/>
    <col min="3" max="3" width="11" style="19" customWidth="1"/>
    <col min="4" max="4" width="11.140625" style="19" bestFit="1" customWidth="1"/>
    <col min="5" max="16384" width="11.42578125" style="19"/>
  </cols>
  <sheetData>
    <row r="1" spans="1:6" ht="12.95" x14ac:dyDescent="0.3">
      <c r="A1" s="242" t="s">
        <v>334</v>
      </c>
      <c r="B1" s="243"/>
      <c r="C1" s="243"/>
      <c r="D1" s="243"/>
    </row>
    <row r="2" spans="1:6" x14ac:dyDescent="0.2">
      <c r="A2" s="242" t="s">
        <v>335</v>
      </c>
      <c r="B2" s="243"/>
      <c r="C2" s="243"/>
      <c r="D2" s="243"/>
    </row>
    <row r="3" spans="1:6" x14ac:dyDescent="0.2">
      <c r="A3" s="244" t="s">
        <v>336</v>
      </c>
      <c r="B3" s="243"/>
      <c r="C3" s="243"/>
      <c r="D3" s="243"/>
    </row>
    <row r="4" spans="1:6" ht="12.95" x14ac:dyDescent="0.3">
      <c r="A4" s="245"/>
      <c r="B4" s="243"/>
      <c r="C4" s="243"/>
      <c r="D4" s="243"/>
    </row>
    <row r="5" spans="1:6" ht="38.25" x14ac:dyDescent="0.2">
      <c r="A5" s="246"/>
      <c r="B5" s="247" t="s">
        <v>300</v>
      </c>
      <c r="C5" s="247" t="s">
        <v>301</v>
      </c>
      <c r="D5" s="247" t="s">
        <v>337</v>
      </c>
      <c r="E5" s="248" t="s">
        <v>338</v>
      </c>
    </row>
    <row r="6" spans="1:6" ht="12.95" x14ac:dyDescent="0.3">
      <c r="A6" s="249" t="s">
        <v>339</v>
      </c>
      <c r="B6" s="250">
        <v>46841499.2791164</v>
      </c>
      <c r="C6" s="250">
        <v>47549917.34653578</v>
      </c>
      <c r="D6" s="251">
        <v>708418.06741937995</v>
      </c>
      <c r="E6" s="252">
        <v>1.5123727428067557</v>
      </c>
      <c r="F6" s="253"/>
    </row>
    <row r="7" spans="1:6" ht="12.95" x14ac:dyDescent="0.3">
      <c r="A7" s="254" t="s">
        <v>340</v>
      </c>
      <c r="B7" s="255">
        <v>38280712.994928345</v>
      </c>
      <c r="C7" s="255">
        <v>38320555.404028572</v>
      </c>
      <c r="D7" s="256">
        <v>39842.409100227058</v>
      </c>
      <c r="E7" s="257">
        <v>0.10407958991125454</v>
      </c>
      <c r="F7" s="253"/>
    </row>
    <row r="8" spans="1:6" x14ac:dyDescent="0.2">
      <c r="A8" s="258" t="s">
        <v>341</v>
      </c>
      <c r="B8" s="259">
        <v>1668451.7466914612</v>
      </c>
      <c r="C8" s="259">
        <v>1895617.2613445136</v>
      </c>
      <c r="D8" s="260">
        <v>227165.51465305244</v>
      </c>
      <c r="E8" s="261">
        <v>13.615348187535027</v>
      </c>
      <c r="F8" s="253"/>
    </row>
    <row r="9" spans="1:6" x14ac:dyDescent="0.2">
      <c r="A9" s="258" t="s">
        <v>342</v>
      </c>
      <c r="B9" s="259">
        <v>36612261.248236887</v>
      </c>
      <c r="C9" s="259">
        <v>36424938.142684057</v>
      </c>
      <c r="D9" s="260">
        <v>-187323.1055528298</v>
      </c>
      <c r="E9" s="261">
        <v>-0.51164036081451369</v>
      </c>
      <c r="F9" s="253"/>
    </row>
    <row r="10" spans="1:6" ht="12.95" x14ac:dyDescent="0.3">
      <c r="A10" s="254" t="s">
        <v>196</v>
      </c>
      <c r="B10" s="255">
        <v>1520094.4388657096</v>
      </c>
      <c r="C10" s="255">
        <v>2485460.7670465838</v>
      </c>
      <c r="D10" s="256">
        <v>965366.32818087423</v>
      </c>
      <c r="E10" s="257">
        <v>63.506996900878598</v>
      </c>
      <c r="F10" s="253"/>
    </row>
    <row r="11" spans="1:6" ht="12.95" x14ac:dyDescent="0.3">
      <c r="A11" s="254" t="s">
        <v>343</v>
      </c>
      <c r="B11" s="255">
        <v>2555828.6563920807</v>
      </c>
      <c r="C11" s="255">
        <v>2537267.7252735393</v>
      </c>
      <c r="D11" s="256">
        <v>-18560.931118541397</v>
      </c>
      <c r="E11" s="257">
        <v>-0.7262196967750878</v>
      </c>
      <c r="F11" s="253"/>
    </row>
    <row r="12" spans="1:6" ht="14.45" x14ac:dyDescent="0.3">
      <c r="A12" s="262" t="s">
        <v>400</v>
      </c>
      <c r="B12" s="263">
        <v>4484863.1889302637</v>
      </c>
      <c r="C12" s="263">
        <v>4206633.4501870777</v>
      </c>
      <c r="D12" s="264">
        <v>-278229.738743186</v>
      </c>
      <c r="E12" s="265">
        <v>-6.2037508620090058</v>
      </c>
      <c r="F12" s="253"/>
    </row>
    <row r="13" spans="1:6" ht="39.950000000000003" customHeight="1" x14ac:dyDescent="0.2">
      <c r="A13" s="855" t="s">
        <v>344</v>
      </c>
      <c r="B13" s="855"/>
      <c r="C13" s="855"/>
      <c r="D13" s="855"/>
      <c r="E13" s="855"/>
    </row>
    <row r="14" spans="1:6" ht="12.95" x14ac:dyDescent="0.3">
      <c r="A14" s="266" t="s">
        <v>5</v>
      </c>
      <c r="B14" s="267"/>
    </row>
    <row r="15" spans="1:6" ht="12.95" x14ac:dyDescent="0.3">
      <c r="C15" s="267"/>
    </row>
  </sheetData>
  <mergeCells count="1">
    <mergeCell ref="A13:E13"/>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B24" sqref="B24"/>
    </sheetView>
  </sheetViews>
  <sheetFormatPr baseColWidth="10" defaultColWidth="10.85546875" defaultRowHeight="12.75" x14ac:dyDescent="0.2"/>
  <cols>
    <col min="1" max="1" width="4.28515625" style="19" customWidth="1"/>
    <col min="2" max="2" width="55.28515625" style="19" customWidth="1"/>
    <col min="3" max="5" width="13.85546875" style="19" customWidth="1"/>
    <col min="6" max="16384" width="10.85546875" style="19"/>
  </cols>
  <sheetData>
    <row r="1" spans="1:5" ht="12.95" x14ac:dyDescent="0.3">
      <c r="A1" s="856" t="s">
        <v>345</v>
      </c>
      <c r="B1" s="856"/>
      <c r="C1" s="856"/>
      <c r="D1" s="856"/>
      <c r="E1" s="856"/>
    </row>
    <row r="2" spans="1:5" ht="12.95" x14ac:dyDescent="0.3">
      <c r="A2" s="856" t="s">
        <v>346</v>
      </c>
      <c r="B2" s="856"/>
      <c r="C2" s="856"/>
      <c r="D2" s="856"/>
      <c r="E2" s="856"/>
    </row>
    <row r="3" spans="1:5" x14ac:dyDescent="0.2">
      <c r="A3" s="857" t="s">
        <v>347</v>
      </c>
      <c r="B3" s="857"/>
      <c r="C3" s="857"/>
      <c r="D3" s="857"/>
      <c r="E3" s="857"/>
    </row>
    <row r="5" spans="1:5" ht="50.25" customHeight="1" x14ac:dyDescent="0.2">
      <c r="A5" s="282"/>
      <c r="B5" s="279" t="s">
        <v>401</v>
      </c>
      <c r="C5" s="283" t="s">
        <v>348</v>
      </c>
      <c r="D5" s="287" t="s">
        <v>1125</v>
      </c>
      <c r="E5" s="283" t="s">
        <v>349</v>
      </c>
    </row>
    <row r="6" spans="1:5" ht="15" x14ac:dyDescent="0.2">
      <c r="A6" s="278" t="s">
        <v>303</v>
      </c>
      <c r="B6" s="279" t="s">
        <v>1128</v>
      </c>
      <c r="C6" s="284">
        <v>53527873.622000001</v>
      </c>
      <c r="D6" s="288">
        <v>8.4492858210856614</v>
      </c>
      <c r="E6" s="291">
        <v>4.5800792257960632</v>
      </c>
    </row>
    <row r="7" spans="1:5" ht="12.95" x14ac:dyDescent="0.3">
      <c r="A7" s="280"/>
      <c r="B7" s="281"/>
      <c r="C7" s="285"/>
      <c r="D7" s="289"/>
      <c r="E7" s="292"/>
    </row>
    <row r="8" spans="1:5" ht="12.95" x14ac:dyDescent="0.3">
      <c r="A8" s="273" t="s">
        <v>304</v>
      </c>
      <c r="B8" s="274" t="s">
        <v>350</v>
      </c>
      <c r="C8" s="286">
        <v>3112146.307</v>
      </c>
      <c r="D8" s="290"/>
      <c r="E8" s="293"/>
    </row>
    <row r="9" spans="1:5" ht="25.5" x14ac:dyDescent="0.2">
      <c r="A9" s="273"/>
      <c r="B9" s="274" t="s">
        <v>351</v>
      </c>
      <c r="C9" s="286">
        <v>1408224.41</v>
      </c>
      <c r="D9" s="290"/>
      <c r="E9" s="293"/>
    </row>
    <row r="10" spans="1:5" ht="12.95" x14ac:dyDescent="0.3">
      <c r="A10" s="273"/>
      <c r="B10" s="275" t="s">
        <v>352</v>
      </c>
      <c r="C10" s="286">
        <v>1185640.4099999999</v>
      </c>
      <c r="D10" s="290"/>
      <c r="E10" s="293"/>
    </row>
    <row r="11" spans="1:5" ht="12.95" x14ac:dyDescent="0.3">
      <c r="A11" s="273"/>
      <c r="B11" s="275" t="s">
        <v>353</v>
      </c>
      <c r="C11" s="286">
        <v>141624</v>
      </c>
      <c r="D11" s="290"/>
      <c r="E11" s="293"/>
    </row>
    <row r="12" spans="1:5" x14ac:dyDescent="0.2">
      <c r="A12" s="273"/>
      <c r="B12" s="275" t="s">
        <v>354</v>
      </c>
      <c r="C12" s="286">
        <v>80960</v>
      </c>
      <c r="D12" s="290"/>
      <c r="E12" s="293"/>
    </row>
    <row r="13" spans="1:5" ht="12.95" x14ac:dyDescent="0.3">
      <c r="A13" s="273"/>
      <c r="B13" s="274" t="s">
        <v>355</v>
      </c>
      <c r="C13" s="286">
        <v>1619200</v>
      </c>
      <c r="D13" s="290"/>
      <c r="E13" s="293"/>
    </row>
    <row r="14" spans="1:5" ht="14.45" x14ac:dyDescent="0.3">
      <c r="A14" s="273"/>
      <c r="B14" s="274" t="s">
        <v>1127</v>
      </c>
      <c r="C14" s="286">
        <v>84721.896999999997</v>
      </c>
      <c r="D14" s="290"/>
      <c r="E14" s="293"/>
    </row>
    <row r="15" spans="1:5" ht="12.95" x14ac:dyDescent="0.3">
      <c r="A15" s="273"/>
      <c r="B15" s="274"/>
      <c r="C15" s="286"/>
      <c r="D15" s="290"/>
      <c r="E15" s="293"/>
    </row>
    <row r="16" spans="1:5" ht="12.95" x14ac:dyDescent="0.3">
      <c r="A16" s="278" t="s">
        <v>356</v>
      </c>
      <c r="B16" s="279" t="s">
        <v>357</v>
      </c>
      <c r="C16" s="284">
        <v>-2059566.7151409402</v>
      </c>
      <c r="D16" s="288"/>
      <c r="E16" s="291"/>
    </row>
    <row r="17" spans="1:5" ht="12.95" x14ac:dyDescent="0.3">
      <c r="A17" s="273"/>
      <c r="B17" s="274" t="s">
        <v>358</v>
      </c>
      <c r="C17" s="286">
        <v>-374523.075878</v>
      </c>
      <c r="D17" s="290"/>
      <c r="E17" s="293"/>
    </row>
    <row r="18" spans="1:5" ht="12.95" x14ac:dyDescent="0.3">
      <c r="A18" s="273"/>
      <c r="B18" s="274" t="s">
        <v>359</v>
      </c>
      <c r="C18" s="286">
        <v>-1685043.63926294</v>
      </c>
      <c r="D18" s="290"/>
      <c r="E18" s="293"/>
    </row>
    <row r="19" spans="1:5" ht="12.95" x14ac:dyDescent="0.3">
      <c r="A19" s="280"/>
      <c r="B19" s="281"/>
      <c r="C19" s="285"/>
      <c r="D19" s="289"/>
      <c r="E19" s="292"/>
    </row>
    <row r="20" spans="1:5" ht="15" x14ac:dyDescent="0.2">
      <c r="A20" s="273" t="s">
        <v>1124</v>
      </c>
      <c r="B20" s="274" t="s">
        <v>1126</v>
      </c>
      <c r="C20" s="286">
        <v>54580453.213859066</v>
      </c>
      <c r="D20" s="290">
        <v>10.36774929550408</v>
      </c>
      <c r="E20" s="293">
        <v>6.6365565274244753</v>
      </c>
    </row>
    <row r="21" spans="1:5" ht="12.95" x14ac:dyDescent="0.3">
      <c r="A21" s="276"/>
      <c r="B21" s="277"/>
      <c r="C21" s="285"/>
      <c r="D21" s="289"/>
      <c r="E21" s="292"/>
    </row>
    <row r="22" spans="1:5" x14ac:dyDescent="0.2">
      <c r="A22" s="269" t="s">
        <v>360</v>
      </c>
    </row>
    <row r="23" spans="1:5" ht="12.95" x14ac:dyDescent="0.3">
      <c r="A23" s="269" t="s">
        <v>361</v>
      </c>
      <c r="B23" s="268"/>
      <c r="C23" s="270"/>
    </row>
    <row r="24" spans="1:5" x14ac:dyDescent="0.2">
      <c r="A24" s="269" t="s">
        <v>1123</v>
      </c>
    </row>
    <row r="25" spans="1:5" x14ac:dyDescent="0.2">
      <c r="A25" s="269" t="s">
        <v>1122</v>
      </c>
      <c r="C25" s="271"/>
    </row>
    <row r="26" spans="1:5" ht="12.95" x14ac:dyDescent="0.3">
      <c r="A26" s="19" t="s">
        <v>362</v>
      </c>
      <c r="C26" s="272"/>
    </row>
  </sheetData>
  <mergeCells count="3">
    <mergeCell ref="A1:E1"/>
    <mergeCell ref="A2:E2"/>
    <mergeCell ref="A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69</vt:i4>
      </vt:variant>
      <vt:variant>
        <vt:lpstr>Rangos con nombre</vt:lpstr>
      </vt:variant>
      <vt:variant>
        <vt:i4>4</vt:i4>
      </vt:variant>
    </vt:vector>
  </HeadingPairs>
  <TitlesOfParts>
    <vt:vector size="73" baseType="lpstr">
      <vt:lpstr>C I.1.1</vt:lpstr>
      <vt:lpstr>C I.1.2</vt:lpstr>
      <vt:lpstr>C I.2.1</vt:lpstr>
      <vt:lpstr>C I.2.2</vt:lpstr>
      <vt:lpstr>C. I.3.1</vt:lpstr>
      <vt:lpstr>C I.3.2</vt:lpstr>
      <vt:lpstr>C I.4.1</vt:lpstr>
      <vt:lpstr>C I.4.2</vt:lpstr>
      <vt:lpstr>C I.5.1</vt:lpstr>
      <vt:lpstr>C I.5.2</vt:lpstr>
      <vt:lpstr>C I.6.1</vt:lpstr>
      <vt:lpstr>C II.1.1</vt:lpstr>
      <vt:lpstr>C II.1.2</vt:lpstr>
      <vt:lpstr>C II.2.1</vt:lpstr>
      <vt:lpstr>C II.2.2</vt:lpstr>
      <vt:lpstr>C II.2.3</vt:lpstr>
      <vt:lpstr>C II.4.1</vt:lpstr>
      <vt:lpstr>C II.4.2</vt:lpstr>
      <vt:lpstr>C II.5.1</vt:lpstr>
      <vt:lpstr>C II.5.2</vt:lpstr>
      <vt:lpstr>C II.5.3</vt:lpstr>
      <vt:lpstr>C II.5.4</vt:lpstr>
      <vt:lpstr>C II.5.5</vt:lpstr>
      <vt:lpstr>C II.5.6</vt:lpstr>
      <vt:lpstr>C II.6.1</vt:lpstr>
      <vt:lpstr>C II.7.1</vt:lpstr>
      <vt:lpstr>C II.7.2</vt:lpstr>
      <vt:lpstr>C II.7.3</vt:lpstr>
      <vt:lpstr>C II.8.1</vt:lpstr>
      <vt:lpstr>C II.8.2</vt:lpstr>
      <vt:lpstr>C II.9.1</vt:lpstr>
      <vt:lpstr>C II.9.2</vt:lpstr>
      <vt:lpstr>C II.9.3</vt:lpstr>
      <vt:lpstr>C II.10.1</vt:lpstr>
      <vt:lpstr>C II.11.1</vt:lpstr>
      <vt:lpstr>C II.11.2</vt:lpstr>
      <vt:lpstr>C II.11.3</vt:lpstr>
      <vt:lpstr>C II.11.4</vt:lpstr>
      <vt:lpstr>C II.11.5</vt:lpstr>
      <vt:lpstr>C II.11.6</vt:lpstr>
      <vt:lpstr>C II.11.7</vt:lpstr>
      <vt:lpstr>C II.11.8</vt:lpstr>
      <vt:lpstr>C II.11.9</vt:lpstr>
      <vt:lpstr>C A.I.1</vt:lpstr>
      <vt:lpstr>C A.I.2</vt:lpstr>
      <vt:lpstr>C A.I.3</vt:lpstr>
      <vt:lpstr>C A.I.4</vt:lpstr>
      <vt:lpstr>C A.II.1</vt:lpstr>
      <vt:lpstr>C A.II.2</vt:lpstr>
      <vt:lpstr>C A.II.3</vt:lpstr>
      <vt:lpstr>C A.II.4</vt:lpstr>
      <vt:lpstr>C A.II.5</vt:lpstr>
      <vt:lpstr>C A.II.6</vt:lpstr>
      <vt:lpstr>C A.II.7</vt:lpstr>
      <vt:lpstr>C A.II.8</vt:lpstr>
      <vt:lpstr>C A.II.9</vt:lpstr>
      <vt:lpstr>C A.II.10</vt:lpstr>
      <vt:lpstr>C A.II.11</vt:lpstr>
      <vt:lpstr>C A.II.12</vt:lpstr>
      <vt:lpstr>C A.II.13</vt:lpstr>
      <vt:lpstr>C A.II.14</vt:lpstr>
      <vt:lpstr>C A.III.1</vt:lpstr>
      <vt:lpstr>C A.III.2</vt:lpstr>
      <vt:lpstr>C A.III.3</vt:lpstr>
      <vt:lpstr>C R.1.1</vt:lpstr>
      <vt:lpstr>C R.1.2</vt:lpstr>
      <vt:lpstr>C R.2.1</vt:lpstr>
      <vt:lpstr>C R.2.2</vt:lpstr>
      <vt:lpstr>C R.2.3</vt:lpstr>
      <vt:lpstr>'C II.11.4'!_ftn1</vt:lpstr>
      <vt:lpstr>'C II.11.4'!_ftnref1</vt:lpstr>
      <vt:lpstr>'C II.11.1'!_Hlk35327908</vt:lpstr>
      <vt:lpstr>'C II.11.8'!_Hlk35609165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dc:creator>
  <cp:lastModifiedBy>Jessica </cp:lastModifiedBy>
  <dcterms:created xsi:type="dcterms:W3CDTF">2020-04-02T15:32:28Z</dcterms:created>
  <dcterms:modified xsi:type="dcterms:W3CDTF">2020-04-17T17:13:50Z</dcterms:modified>
</cp:coreProperties>
</file>