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 windowWidth="14088" windowHeight="12420" activeTab="8"/>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'%AvancPptario'!$A$1:$O$43</definedName>
    <definedName name="_xlnm.Print_Area" localSheetId="6">'%AvancPptario(cont)'!$A$1:$O$43</definedName>
    <definedName name="_xlnm.Print_Area" localSheetId="8">Extrappt!$A$1:$Q$74</definedName>
    <definedName name="_xlnm.Print_Area" localSheetId="2">Pptario!$A$1:$Q$78</definedName>
    <definedName name="_xlnm.Print_Area" localSheetId="4">PptarioME!$A$1:$P$77</definedName>
    <definedName name="_xlnm.Print_Area" localSheetId="3">PptarioMN!$A$1:$P$77</definedName>
    <definedName name="_xlnm.Print_Area" localSheetId="0">Total!$A$1:$Q$74</definedName>
    <definedName name="_xlnm.Print_Area" localSheetId="9">VarExtrappt!$A$1:$P$42</definedName>
    <definedName name="_xlnm.Print_Area" localSheetId="7">VarPptario!$A$1:$P$42</definedName>
    <definedName name="_xlnm.Print_Area" localSheetId="1">VarTotal!$A$1:$P$42</definedName>
  </definedNames>
  <calcPr calcId="145621"/>
</workbook>
</file>

<file path=xl/calcChain.xml><?xml version="1.0" encoding="utf-8"?>
<calcChain xmlns="http://schemas.openxmlformats.org/spreadsheetml/2006/main">
  <c r="A3" i="1" l="1"/>
  <c r="O72" i="3" l="1"/>
  <c r="O44" i="3" l="1"/>
  <c r="O52" i="3"/>
  <c r="P19" i="7"/>
  <c r="A76" i="6"/>
  <c r="B76" i="6"/>
  <c r="A77" i="6"/>
  <c r="B77" i="6"/>
  <c r="B75" i="6"/>
  <c r="A75" i="6"/>
  <c r="B74" i="6"/>
  <c r="A74" i="6"/>
  <c r="O54" i="2"/>
  <c r="E7" i="9"/>
  <c r="E7" i="4"/>
  <c r="A3" i="9"/>
  <c r="A3" i="7"/>
  <c r="A3" i="4"/>
  <c r="A3" i="10"/>
  <c r="A3" i="5"/>
  <c r="A3" i="3"/>
  <c r="A3" i="2"/>
  <c r="A3" i="8"/>
  <c r="O15" i="2" l="1"/>
  <c r="P57" i="1"/>
  <c r="P57" i="6"/>
  <c r="O62" i="2"/>
  <c r="O67" i="3"/>
  <c r="O53" i="2"/>
  <c r="O57" i="2"/>
  <c r="O70" i="3"/>
  <c r="O56" i="3"/>
  <c r="O61" i="3"/>
  <c r="P17" i="7"/>
  <c r="P57" i="7"/>
  <c r="O55" i="3"/>
  <c r="O13" i="3"/>
  <c r="P14" i="7"/>
  <c r="O54" i="3"/>
  <c r="O63" i="3"/>
  <c r="O55" i="2"/>
  <c r="O56" i="2"/>
  <c r="P12" i="7"/>
  <c r="P16" i="7"/>
  <c r="O53" i="3"/>
  <c r="O57" i="3"/>
  <c r="O62" i="3"/>
  <c r="P13" i="7"/>
  <c r="O70" i="2" l="1"/>
  <c r="O64" i="2"/>
  <c r="O61" i="2"/>
  <c r="O51" i="3"/>
  <c r="O51" i="2"/>
  <c r="O25" i="3"/>
  <c r="P27" i="7" l="1"/>
  <c r="P36" i="7"/>
  <c r="P50" i="7"/>
  <c r="P55" i="1"/>
  <c r="P69" i="7"/>
  <c r="P26" i="7"/>
  <c r="P35" i="7"/>
  <c r="P54" i="1"/>
  <c r="P62" i="7"/>
  <c r="P67" i="7"/>
  <c r="P47" i="7"/>
  <c r="P66" i="7"/>
  <c r="P23" i="7"/>
  <c r="P28" i="7"/>
  <c r="P56" i="1"/>
  <c r="O34" i="3"/>
  <c r="O66" i="3"/>
  <c r="O66" i="2"/>
  <c r="O12" i="2"/>
  <c r="O46" i="3"/>
  <c r="O23" i="3"/>
  <c r="O46" i="2"/>
  <c r="O35" i="2"/>
  <c r="O49" i="2"/>
  <c r="O23" i="2"/>
  <c r="P53" i="1"/>
  <c r="O60" i="2"/>
  <c r="O25" i="2"/>
  <c r="O13" i="2"/>
  <c r="O16" i="3"/>
  <c r="O47" i="3"/>
  <c r="O50" i="3"/>
  <c r="O28" i="3"/>
  <c r="O26" i="3"/>
  <c r="O27" i="3"/>
  <c r="O17" i="2"/>
  <c r="O20" i="2"/>
  <c r="O36" i="2"/>
  <c r="P45" i="7" l="1"/>
  <c r="P46" i="7"/>
  <c r="P33" i="7"/>
  <c r="P34" i="7"/>
  <c r="P48" i="7"/>
  <c r="P49" i="7"/>
  <c r="O34" i="2"/>
  <c r="P51" i="7"/>
  <c r="P46" i="1"/>
  <c r="P18" i="7"/>
  <c r="P49" i="1"/>
  <c r="P61" i="1"/>
  <c r="P51" i="1"/>
  <c r="P20" i="7"/>
  <c r="P61" i="7"/>
  <c r="P64" i="7"/>
  <c r="P54" i="7"/>
  <c r="P70" i="1"/>
  <c r="P65" i="7"/>
  <c r="P68" i="7"/>
  <c r="P61" i="6"/>
  <c r="P24" i="7"/>
  <c r="P15" i="7"/>
  <c r="P70" i="7"/>
  <c r="O49" i="3"/>
  <c r="O24" i="2"/>
  <c r="O45" i="3"/>
  <c r="O24" i="3"/>
  <c r="O68" i="3"/>
  <c r="O47" i="2"/>
  <c r="O50" i="2"/>
  <c r="O19" i="2"/>
  <c r="O18" i="2"/>
  <c r="O16" i="2"/>
  <c r="P13" i="1"/>
  <c r="P34" i="1"/>
  <c r="O27" i="2"/>
  <c r="P24" i="1"/>
  <c r="P25" i="1"/>
  <c r="O63" i="2"/>
  <c r="O14" i="2"/>
  <c r="P62" i="1"/>
  <c r="O17" i="3"/>
  <c r="O35" i="3"/>
  <c r="O36" i="3"/>
  <c r="P23" i="1"/>
  <c r="P36" i="1"/>
  <c r="P27" i="1"/>
  <c r="P50" i="1"/>
  <c r="P47" i="1"/>
  <c r="P16" i="1"/>
  <c r="P17" i="1"/>
  <c r="P51" i="6" l="1"/>
  <c r="P49" i="6"/>
  <c r="P46" i="6"/>
  <c r="P55" i="6"/>
  <c r="P55" i="7"/>
  <c r="O22" i="3"/>
  <c r="O33" i="2"/>
  <c r="P60" i="7"/>
  <c r="P63" i="7"/>
  <c r="P16" i="6"/>
  <c r="P23" i="6"/>
  <c r="P63" i="1"/>
  <c r="P62" i="6"/>
  <c r="P13" i="6"/>
  <c r="O45" i="2"/>
  <c r="P27" i="6"/>
  <c r="O11" i="2"/>
  <c r="P45" i="1"/>
  <c r="P36" i="6"/>
  <c r="O48" i="3"/>
  <c r="P34" i="6"/>
  <c r="O48" i="2"/>
  <c r="P24" i="6"/>
  <c r="P17" i="6"/>
  <c r="P48" i="1"/>
  <c r="P11" i="7"/>
  <c r="P25" i="7"/>
  <c r="P70" i="6"/>
  <c r="P59" i="7"/>
  <c r="P35" i="1"/>
  <c r="O33" i="3"/>
  <c r="P33" i="1"/>
  <c r="O39" i="3"/>
  <c r="P53" i="7" l="1"/>
  <c r="P53" i="6"/>
  <c r="P54" i="6"/>
  <c r="P45" i="6"/>
  <c r="P47" i="6"/>
  <c r="P48" i="6"/>
  <c r="P50" i="6"/>
  <c r="P66" i="6"/>
  <c r="P66" i="1"/>
  <c r="O38" i="2"/>
  <c r="P63" i="6"/>
  <c r="P38" i="7"/>
  <c r="P52" i="7"/>
  <c r="P25" i="6"/>
  <c r="P22" i="7"/>
  <c r="P56" i="6" l="1"/>
  <c r="P56" i="7"/>
  <c r="P33" i="6"/>
  <c r="P35" i="6"/>
  <c r="P44" i="7"/>
  <c r="P39" i="7"/>
  <c r="P30" i="7"/>
  <c r="P40" i="7" l="1"/>
  <c r="P72" i="7"/>
  <c r="O19" i="3" l="1"/>
  <c r="O20" i="3"/>
  <c r="O18" i="3" l="1"/>
  <c r="P19" i="1" l="1"/>
  <c r="P18" i="1"/>
  <c r="P20" i="1"/>
  <c r="P19" i="6"/>
  <c r="P18" i="6"/>
  <c r="P20" i="6"/>
  <c r="O64" i="3" l="1"/>
  <c r="O60" i="3" l="1"/>
  <c r="O69" i="3"/>
  <c r="P64" i="1" l="1"/>
  <c r="O69" i="2"/>
  <c r="P69" i="1" l="1"/>
  <c r="O15" i="3"/>
  <c r="P15" i="1" l="1"/>
  <c r="P69" i="6" l="1"/>
  <c r="O28" i="2" l="1"/>
  <c r="O12" i="3" l="1"/>
  <c r="P15" i="6" l="1"/>
  <c r="P28" i="1"/>
  <c r="O65" i="3"/>
  <c r="P12" i="1"/>
  <c r="O14" i="3" l="1"/>
  <c r="O59" i="3"/>
  <c r="P28" i="6"/>
  <c r="P12" i="6"/>
  <c r="O38" i="3" l="1"/>
  <c r="O11" i="3"/>
  <c r="O30" i="3"/>
  <c r="O40" i="3"/>
  <c r="P64" i="6" l="1"/>
  <c r="P14" i="1" l="1"/>
  <c r="P11" i="1"/>
  <c r="P14" i="6"/>
  <c r="P38" i="1" l="1"/>
  <c r="P11" i="6"/>
  <c r="P38" i="6" l="1"/>
  <c r="O65" i="2" l="1"/>
  <c r="P60" i="1"/>
  <c r="O59" i="2" l="1"/>
  <c r="P65" i="1"/>
  <c r="P60" i="6"/>
  <c r="P65" i="6" l="1"/>
  <c r="P59" i="1"/>
  <c r="P59" i="6"/>
  <c r="O67" i="2" l="1"/>
  <c r="O68" i="2" l="1"/>
  <c r="P67" i="1"/>
  <c r="P67" i="6" l="1"/>
  <c r="P68" i="1" l="1"/>
  <c r="P68" i="6" l="1"/>
  <c r="O26" i="2" l="1"/>
  <c r="O22" i="2" l="1"/>
  <c r="O40" i="2"/>
  <c r="O30" i="2"/>
  <c r="O52" i="2" l="1"/>
  <c r="P26" i="6"/>
  <c r="P26" i="1"/>
  <c r="O39" i="2"/>
  <c r="P44" i="1" l="1"/>
  <c r="P52" i="1"/>
  <c r="P39" i="1"/>
  <c r="P22" i="1"/>
  <c r="P39" i="6"/>
  <c r="P22" i="6"/>
  <c r="O44" i="2"/>
  <c r="P72" i="1"/>
  <c r="P52" i="6"/>
  <c r="P30" i="6"/>
  <c r="P30" i="1"/>
  <c r="O72" i="2" l="1"/>
  <c r="P40" i="6"/>
  <c r="P40" i="1" l="1"/>
  <c r="P72" i="6"/>
  <c r="P44" i="6"/>
</calcChain>
</file>

<file path=xl/sharedStrings.xml><?xml version="1.0" encoding="utf-8"?>
<sst xmlns="http://schemas.openxmlformats.org/spreadsheetml/2006/main" count="598" uniqueCount="115">
  <si>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</si>
  <si>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</si>
  <si>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</si>
  <si>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</si>
  <si>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</si>
  <si>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</si>
  <si>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</si>
  <si>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</si>
  <si>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</si>
  <si>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</si>
  <si>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</si>
  <si>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</si>
  <si>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</si>
  <si>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</si>
  <si>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</si>
  <si>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</si>
  <si>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</si>
  <si>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</si>
  <si>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</si>
  <si>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</si>
  <si>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</si>
  <si>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</si>
  <si>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</si>
  <si>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</si>
  <si>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</si>
  <si>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</si>
  <si>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</si>
  <si>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</si>
  <si>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</si>
  <si>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</si>
  <si>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</si>
  <si>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</si>
  <si>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</si>
  <si>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</si>
  <si>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</si>
  <si>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</si>
  <si>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</si>
  <si>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</si>
  <si>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</si>
  <si>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</si>
  <si>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</si>
  <si>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</si>
  <si>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</si>
  <si>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</si>
  <si>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</si>
  <si>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</si>
  <si>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</si>
  <si>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</si>
  <si>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</si>
  <si>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</si>
  <si>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</si>
  <si>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</si>
  <si>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</si>
  <si>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</si>
  <si>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</si>
  <si>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</si>
  <si>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</si>
  <si>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</si>
  <si>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</si>
  <si>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</si>
  <si>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</si>
  <si>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</si>
  <si>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</si>
  <si>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</si>
  <si>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</si>
  <si>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</si>
  <si>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</si>
  <si>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</si>
  <si>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</si>
  <si>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</si>
  <si>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</si>
  <si>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</si>
  <si>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</si>
  <si>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</si>
  <si>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</si>
  <si>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</si>
  <si>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</si>
  <si>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</si>
  <si>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</si>
  <si>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</si>
  <si>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</si>
  <si>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</si>
  <si>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</si>
  <si>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</si>
  <si>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</si>
  <si>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</si>
  <si>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</si>
  <si>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</si>
  <si>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</si>
  <si>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</si>
  <si>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</si>
  <si>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</si>
  <si>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</si>
  <si>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</si>
  <si>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</si>
  <si>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</si>
  <si>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</si>
  <si>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</si>
  <si>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</si>
  <si>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</si>
  <si>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</si>
  <si>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</si>
  <si>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</si>
  <si>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</si>
  <si>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</si>
  <si>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</si>
  <si>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</si>
  <si>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</si>
  <si>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CUADRO 6 (continuación)</t>
  </si>
  <si>
    <t xml:space="preserve">Prestaciones previsionales </t>
  </si>
  <si>
    <t xml:space="preserve">TOTAL INGRESOS </t>
  </si>
  <si>
    <t>Año 2018</t>
  </si>
  <si>
    <t>ESTADO DE OPERACIONES DE GOBIERNO  2019</t>
  </si>
  <si>
    <t>2019 / 2018</t>
  </si>
  <si>
    <t>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</si>
</sst>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0\)"/>
    <numFmt numFmtId="165" formatCode="#,##0.0_);\(#,##0.0\)"/>
    <numFmt numFmtId="166" formatCode="0.0"/>
    <numFmt numFmtId="167" formatCode="#,##0.0000_);\(#,##0.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8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10" fillId="0" borderId="0" xfId="0" applyFont="1" applyAlignment="1">
      <alignment horizontal="righ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4" fillId="0" borderId="0" xfId="0" applyFont="1" applyAlignment="1">
      <alignment horizontal="center" vertical="top" textRotation="180"/>
    </xf>
    <xf numFmtId="0" fontId="15"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0" fontId="0" fillId="0" borderId="10" xfId="0" applyBorder="1" applyAlignment="1"/>
    <xf numFmtId="164" fontId="0" fillId="0" borderId="0" xfId="0" applyNumberFormat="1"/>
    <xf numFmtId="166" fontId="0" fillId="0" borderId="0" xfId="0" applyNumberFormat="1"/>
    <xf numFmtId="166" fontId="1" fillId="0" borderId="0" xfId="0" applyNumberFormat="1" applyFont="1"/>
    <xf numFmtId="167" fontId="0" fillId="0" borderId="0" xfId="0" applyNumberFormat="1" applyAlignment="1"/>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0" fillId="0" borderId="10" xfId="0" applyBorder="1" applyAlignment="1">
      <alignment wrapText="1"/>
    </xf>
    <xf numFmtId="0" fontId="0" fillId="0" borderId="0" xfId="0" applyBorder="1" applyAlignment="1">
      <alignment vertical="top" wrapText="1"/>
    </xf>
    <xf numFmtId="0" fontId="8"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topLeftCell="A31" workbookViewId="0">
      <selection activeCell="K67" sqref="K67"/>
    </sheetView>
  </sheetViews>
  <sheetFormatPr baseColWidth="10" defaultRowHeight="13.2" x14ac:dyDescent="0.25"/>
  <cols>
    <col min="1" max="2" width="2.6640625" customWidth="1"/>
    <col min="3" max="3" width="42.33203125" customWidth="1"/>
    <col min="4" max="4" width="11.33203125" style="17"/>
    <col min="5" max="5" width="10.33203125" bestFit="1" customWidth="1"/>
    <col min="6" max="6" width="9.88671875" customWidth="1"/>
    <col min="7" max="7" width="10.44140625" bestFit="1" customWidth="1"/>
    <col min="8" max="8" width="10.6640625" bestFit="1" customWidth="1"/>
    <col min="9" max="9" width="9.88671875" customWidth="1"/>
    <col min="10" max="10" width="10.33203125" bestFit="1" customWidth="1"/>
    <col min="11" max="11" width="10.33203125" style="17" customWidth="1"/>
    <col min="12" max="12" width="10.6640625" bestFit="1" customWidth="1"/>
    <col min="14" max="15" width="10.33203125" customWidth="1"/>
    <col min="17" max="17" width="5.88671875" customWidth="1"/>
  </cols>
  <sheetData>
    <row r="1" spans="1:16" x14ac:dyDescent="0.25">
      <c r="A1" s="257"/>
    </row>
    <row r="2" spans="1:16" x14ac:dyDescent="0.25">
      <c r="A2" s="1" t="s">
        <v>0</v>
      </c>
      <c r="B2" s="2"/>
      <c r="C2" s="2"/>
      <c r="D2" s="212"/>
      <c r="E2" s="2"/>
      <c r="F2" s="2"/>
      <c r="G2" s="2"/>
      <c r="H2" s="2"/>
      <c r="I2" s="2"/>
      <c r="J2" s="2"/>
      <c r="K2" s="46"/>
      <c r="L2" s="2"/>
      <c r="M2" s="2"/>
      <c r="N2" s="2"/>
      <c r="O2" s="2"/>
      <c r="P2" s="2"/>
    </row>
    <row r="3" spans="1:16" x14ac:dyDescent="0.25">
      <c r="A3" s="4" t="s">
        <v>112</v>
      </c>
      <c r="B3" s="5"/>
      <c r="C3" s="5"/>
      <c r="D3" s="213"/>
      <c r="E3" s="5"/>
      <c r="F3" s="2"/>
      <c r="G3" s="2"/>
      <c r="H3" s="2"/>
      <c r="I3" s="2"/>
      <c r="J3" s="2"/>
      <c r="K3" s="46"/>
      <c r="L3" s="2"/>
      <c r="M3" s="2"/>
      <c r="N3" s="2"/>
      <c r="O3" s="2"/>
      <c r="P3" s="2"/>
    </row>
    <row r="4" spans="1:16" x14ac:dyDescent="0.25">
      <c r="A4" s="1" t="s">
        <v>102</v>
      </c>
      <c r="B4" s="2"/>
      <c r="C4" s="2"/>
      <c r="D4" s="212"/>
      <c r="E4" s="2"/>
      <c r="F4" s="2"/>
      <c r="G4" s="2"/>
      <c r="H4" s="2"/>
      <c r="I4" s="2"/>
      <c r="J4" s="2"/>
      <c r="K4" s="46"/>
      <c r="L4" s="2"/>
      <c r="M4" s="2"/>
      <c r="N4" s="2"/>
      <c r="O4" s="2"/>
      <c r="P4" s="2"/>
    </row>
    <row r="5" spans="1:16" x14ac:dyDescent="0.25">
      <c r="A5" s="1" t="s">
        <v>2</v>
      </c>
      <c r="B5" s="2"/>
      <c r="C5" s="7"/>
      <c r="D5" s="214"/>
      <c r="E5" s="2"/>
      <c r="F5" s="2"/>
      <c r="G5" s="2"/>
      <c r="H5" s="2"/>
      <c r="I5" s="2"/>
      <c r="J5" s="2"/>
      <c r="K5" s="46"/>
      <c r="L5" s="2"/>
      <c r="M5" s="2"/>
      <c r="N5" s="2"/>
      <c r="O5" s="2"/>
      <c r="P5" s="2"/>
    </row>
    <row r="6" spans="1:16" x14ac:dyDescent="0.25">
      <c r="A6" s="1" t="s">
        <v>3</v>
      </c>
      <c r="B6" s="2"/>
      <c r="C6" s="7"/>
      <c r="D6" s="214"/>
      <c r="E6" s="2"/>
      <c r="F6" s="2"/>
      <c r="G6" s="2"/>
      <c r="H6" s="2"/>
      <c r="I6" s="2"/>
      <c r="J6" s="2"/>
      <c r="K6" s="46"/>
      <c r="L6" s="2"/>
      <c r="M6" s="2"/>
      <c r="N6" s="2"/>
      <c r="O6" s="2"/>
      <c r="P6" s="2"/>
    </row>
    <row r="7" spans="1:16" x14ac:dyDescent="0.25">
      <c r="A7" s="9"/>
      <c r="B7" s="10"/>
      <c r="C7" s="11"/>
      <c r="D7" s="215"/>
      <c r="E7" s="159"/>
      <c r="F7" s="2"/>
      <c r="G7" s="2"/>
      <c r="H7" s="2"/>
      <c r="I7" s="2"/>
      <c r="J7" s="2"/>
      <c r="K7" s="46"/>
      <c r="L7" s="2"/>
      <c r="M7" s="2"/>
      <c r="N7" s="2"/>
      <c r="O7" s="2"/>
      <c r="P7" s="2"/>
    </row>
    <row r="8" spans="1:16" x14ac:dyDescent="0.25">
      <c r="A8" s="13"/>
      <c r="B8" s="14"/>
      <c r="C8" s="14"/>
      <c r="D8" s="142"/>
      <c r="E8" s="86" t="s">
        <v>5</v>
      </c>
      <c r="F8" s="139" t="s">
        <v>85</v>
      </c>
      <c r="G8" s="139" t="s">
        <v>86</v>
      </c>
      <c r="H8" s="34" t="s">
        <v>94</v>
      </c>
      <c r="I8" s="139" t="s">
        <v>87</v>
      </c>
      <c r="J8" s="139" t="s">
        <v>89</v>
      </c>
      <c r="K8" s="87" t="s">
        <v>95</v>
      </c>
      <c r="L8" s="87" t="s">
        <v>97</v>
      </c>
      <c r="M8" s="87" t="s">
        <v>98</v>
      </c>
      <c r="N8" s="86" t="s">
        <v>96</v>
      </c>
      <c r="O8" s="87" t="s">
        <v>101</v>
      </c>
      <c r="P8" s="87" t="s">
        <v>88</v>
      </c>
    </row>
    <row r="9" spans="1:16" x14ac:dyDescent="0.25">
      <c r="A9" s="16"/>
      <c r="B9" s="17"/>
      <c r="C9" s="17"/>
      <c r="D9" s="174"/>
      <c r="E9" s="125"/>
      <c r="F9" s="149"/>
      <c r="G9" s="149"/>
      <c r="H9" s="242"/>
      <c r="I9" s="149"/>
      <c r="J9" s="149"/>
      <c r="K9" s="126"/>
      <c r="L9" s="126"/>
      <c r="M9" s="126"/>
      <c r="N9" s="125"/>
      <c r="O9" s="126"/>
      <c r="P9" s="126"/>
    </row>
    <row r="10" spans="1:16" x14ac:dyDescent="0.25">
      <c r="A10" s="19" t="s">
        <v>6</v>
      </c>
      <c r="B10" s="17"/>
      <c r="C10" s="17"/>
      <c r="D10" s="174"/>
      <c r="E10" s="115"/>
      <c r="F10" s="150"/>
      <c r="G10" s="150"/>
      <c r="H10" s="243"/>
      <c r="I10" s="150"/>
      <c r="J10" s="150"/>
      <c r="K10" s="116"/>
      <c r="L10" s="116"/>
      <c r="M10" s="116"/>
      <c r="N10" s="115"/>
      <c r="O10" s="116"/>
      <c r="P10" s="116"/>
    </row>
    <row r="11" spans="1:16" x14ac:dyDescent="0.25">
      <c r="A11" s="20" t="s">
        <v>7</v>
      </c>
      <c r="B11" s="17"/>
      <c r="C11" s="17"/>
      <c r="D11" s="118"/>
      <c r="E11" s="127">
        <v>3790294.1643400011</v>
      </c>
      <c r="F11" s="151">
        <v>3446975.7910000002</v>
      </c>
      <c r="G11" s="151">
        <v>3352812.1372778611</v>
      </c>
      <c r="H11" s="244">
        <v>10590082.092617862</v>
      </c>
      <c r="I11" s="151">
        <v>6510692.5288037248</v>
      </c>
      <c r="J11" s="151">
        <v>1448599.0914869201</v>
      </c>
      <c r="K11" s="128">
        <v>2956174.436692772</v>
      </c>
      <c r="L11" s="128">
        <v>10915466.056983417</v>
      </c>
      <c r="M11" s="128">
        <v>21505548.149601288</v>
      </c>
      <c r="N11" s="127">
        <v>3391718.3634056845</v>
      </c>
      <c r="O11" s="128">
        <v>3433001.5777310254</v>
      </c>
      <c r="P11" s="128">
        <f>+SUM(M11:O11)</f>
        <v>28330268.090737998</v>
      </c>
    </row>
    <row r="12" spans="1:16" x14ac:dyDescent="0.25">
      <c r="A12" s="20"/>
      <c r="B12" s="17" t="s">
        <v>8</v>
      </c>
      <c r="C12" s="17"/>
      <c r="D12" s="118"/>
      <c r="E12" s="127">
        <v>3156503.7910000002</v>
      </c>
      <c r="F12" s="151">
        <v>2841725.02</v>
      </c>
      <c r="G12" s="151">
        <v>2733193.8539999998</v>
      </c>
      <c r="H12" s="244">
        <v>8731422.665000001</v>
      </c>
      <c r="I12" s="151">
        <v>5922921.3770000003</v>
      </c>
      <c r="J12" s="151">
        <v>735129.61100000003</v>
      </c>
      <c r="K12" s="128">
        <v>2359029.3029999998</v>
      </c>
      <c r="L12" s="128">
        <v>9017080.2909999993</v>
      </c>
      <c r="M12" s="128">
        <v>17748502.956</v>
      </c>
      <c r="N12" s="127">
        <v>2769175.2859999998</v>
      </c>
      <c r="O12" s="128">
        <v>2843852.1409999998</v>
      </c>
      <c r="P12" s="128">
        <f t="shared" ref="P12:P30" si="0">+SUM(M12:O12)</f>
        <v>23361530.382999998</v>
      </c>
    </row>
    <row r="13" spans="1:16" x14ac:dyDescent="0.25">
      <c r="A13" s="83"/>
      <c r="B13" s="81"/>
      <c r="C13" s="81" t="s">
        <v>69</v>
      </c>
      <c r="D13" s="198"/>
      <c r="E13" s="127">
        <v>108924.87940309801</v>
      </c>
      <c r="F13" s="193">
        <v>121537.63741862001</v>
      </c>
      <c r="G13" s="193">
        <v>85584.699494194705</v>
      </c>
      <c r="H13" s="245">
        <v>316047.21631591272</v>
      </c>
      <c r="I13" s="151">
        <v>384313.79920113098</v>
      </c>
      <c r="J13" s="193">
        <v>404876.03987599997</v>
      </c>
      <c r="K13" s="194">
        <v>79332.232999999993</v>
      </c>
      <c r="L13" s="194">
        <v>868522.0720771309</v>
      </c>
      <c r="M13" s="194">
        <v>1184569.2883930437</v>
      </c>
      <c r="N13" s="192">
        <v>90136.549130611194</v>
      </c>
      <c r="O13" s="194">
        <v>126518.438363282</v>
      </c>
      <c r="P13" s="128">
        <f t="shared" si="0"/>
        <v>1401224.2758869368</v>
      </c>
    </row>
    <row r="14" spans="1:16" x14ac:dyDescent="0.25">
      <c r="A14" s="83"/>
      <c r="B14" s="81"/>
      <c r="C14" s="81" t="s">
        <v>59</v>
      </c>
      <c r="D14" s="198"/>
      <c r="E14" s="127">
        <v>3047578.9115969022</v>
      </c>
      <c r="F14" s="193">
        <v>2720187.3825813802</v>
      </c>
      <c r="G14" s="193">
        <v>2647609.1545058051</v>
      </c>
      <c r="H14" s="245">
        <v>8415375.4486840889</v>
      </c>
      <c r="I14" s="151">
        <v>5538607.5777988695</v>
      </c>
      <c r="J14" s="193">
        <v>330253.57112400007</v>
      </c>
      <c r="K14" s="194">
        <v>2279697.0699999998</v>
      </c>
      <c r="L14" s="194">
        <v>8148558.2189228702</v>
      </c>
      <c r="M14" s="194">
        <v>16563933.667606959</v>
      </c>
      <c r="N14" s="192">
        <v>2679038.7368693887</v>
      </c>
      <c r="O14" s="194">
        <v>2717333.7026367178</v>
      </c>
      <c r="P14" s="128">
        <f t="shared" si="0"/>
        <v>21960306.107113067</v>
      </c>
    </row>
    <row r="15" spans="1:16" x14ac:dyDescent="0.25">
      <c r="A15" s="20"/>
      <c r="B15" s="17" t="s">
        <v>103</v>
      </c>
      <c r="C15" s="17"/>
      <c r="D15" s="118"/>
      <c r="E15" s="127">
        <v>53828.301179999988</v>
      </c>
      <c r="F15" s="151">
        <v>47569.280299999991</v>
      </c>
      <c r="G15" s="151">
        <v>63559.797599999998</v>
      </c>
      <c r="H15" s="244">
        <v>164957.37907999998</v>
      </c>
      <c r="I15" s="151">
        <v>54664.731800000001</v>
      </c>
      <c r="J15" s="151">
        <v>55365.466799999995</v>
      </c>
      <c r="K15" s="128">
        <v>56780.389640000001</v>
      </c>
      <c r="L15" s="128">
        <v>166810.58824000001</v>
      </c>
      <c r="M15" s="128">
        <v>331767.96732</v>
      </c>
      <c r="N15" s="127">
        <v>48348.020319999996</v>
      </c>
      <c r="O15" s="128">
        <v>67121.343900000007</v>
      </c>
      <c r="P15" s="128">
        <f t="shared" si="0"/>
        <v>447237.33154000004</v>
      </c>
    </row>
    <row r="16" spans="1:16" x14ac:dyDescent="0.25">
      <c r="A16" s="20"/>
      <c r="B16" s="17" t="s">
        <v>9</v>
      </c>
      <c r="C16" s="17"/>
      <c r="D16" s="118"/>
      <c r="E16" s="127">
        <v>258970.90400000001</v>
      </c>
      <c r="F16" s="151">
        <v>243719.978</v>
      </c>
      <c r="G16" s="151">
        <v>234005.45300000001</v>
      </c>
      <c r="H16" s="244">
        <v>736696.33499999996</v>
      </c>
      <c r="I16" s="151">
        <v>248919.573</v>
      </c>
      <c r="J16" s="151">
        <v>242629.74100000001</v>
      </c>
      <c r="K16" s="128">
        <v>254760.84400000001</v>
      </c>
      <c r="L16" s="128">
        <v>746310.15800000005</v>
      </c>
      <c r="M16" s="128">
        <v>1483006.493</v>
      </c>
      <c r="N16" s="127">
        <v>244001.99400000001</v>
      </c>
      <c r="O16" s="128">
        <v>236874.73</v>
      </c>
      <c r="P16" s="128">
        <f t="shared" si="0"/>
        <v>1963883.2169999999</v>
      </c>
    </row>
    <row r="17" spans="1:16" x14ac:dyDescent="0.25">
      <c r="A17" s="20"/>
      <c r="B17" s="17" t="s">
        <v>56</v>
      </c>
      <c r="C17" s="17"/>
      <c r="D17" s="118"/>
      <c r="E17" s="127">
        <v>19862.142</v>
      </c>
      <c r="F17" s="151">
        <v>11468.105</v>
      </c>
      <c r="G17" s="151">
        <v>6327.4229999999998</v>
      </c>
      <c r="H17" s="244">
        <v>37657.67</v>
      </c>
      <c r="I17" s="151">
        <v>26406.606</v>
      </c>
      <c r="J17" s="151">
        <v>33326.925000000003</v>
      </c>
      <c r="K17" s="128">
        <v>5069.9660000000003</v>
      </c>
      <c r="L17" s="128">
        <v>64803.497000000003</v>
      </c>
      <c r="M17" s="128">
        <v>102461.167</v>
      </c>
      <c r="N17" s="127">
        <v>5157.6450000000004</v>
      </c>
      <c r="O17" s="128">
        <v>3955.8180000000002</v>
      </c>
      <c r="P17" s="128">
        <f t="shared" si="0"/>
        <v>111574.63</v>
      </c>
    </row>
    <row r="18" spans="1:16" x14ac:dyDescent="0.25">
      <c r="A18" s="20"/>
      <c r="B18" s="81" t="s">
        <v>57</v>
      </c>
      <c r="C18" s="17"/>
      <c r="D18" s="118"/>
      <c r="E18" s="127">
        <v>58831.098119999988</v>
      </c>
      <c r="F18" s="151">
        <v>94927.98109999999</v>
      </c>
      <c r="G18" s="151">
        <v>73120.812197860796</v>
      </c>
      <c r="H18" s="244">
        <v>226879.89141786078</v>
      </c>
      <c r="I18" s="151">
        <v>58570.748403723999</v>
      </c>
      <c r="J18" s="151">
        <v>112506.11368692001</v>
      </c>
      <c r="K18" s="128">
        <v>57444.428502773299</v>
      </c>
      <c r="L18" s="128">
        <v>228521.2905934173</v>
      </c>
      <c r="M18" s="128">
        <v>455401.18201127811</v>
      </c>
      <c r="N18" s="127">
        <v>112576.97160568419</v>
      </c>
      <c r="O18" s="128">
        <v>60076.576931024996</v>
      </c>
      <c r="P18" s="128">
        <f t="shared" si="0"/>
        <v>628054.73054798727</v>
      </c>
    </row>
    <row r="19" spans="1:16" x14ac:dyDescent="0.25">
      <c r="A19" s="20"/>
      <c r="B19" s="17" t="s">
        <v>10</v>
      </c>
      <c r="C19" s="17"/>
      <c r="D19" s="118"/>
      <c r="E19" s="127">
        <v>85729.377160000004</v>
      </c>
      <c r="F19" s="151">
        <v>87274.234599999996</v>
      </c>
      <c r="G19" s="151">
        <v>95599.010120000006</v>
      </c>
      <c r="H19" s="244">
        <v>268602.62187999999</v>
      </c>
      <c r="I19" s="151">
        <v>83294.594400000002</v>
      </c>
      <c r="J19" s="151">
        <v>82247.358999999997</v>
      </c>
      <c r="K19" s="128">
        <v>81654.396110000001</v>
      </c>
      <c r="L19" s="128">
        <v>247196.34951</v>
      </c>
      <c r="M19" s="128">
        <v>515798.97138999996</v>
      </c>
      <c r="N19" s="127">
        <v>108192.26496</v>
      </c>
      <c r="O19" s="128">
        <v>95813.2549</v>
      </c>
      <c r="P19" s="128">
        <f t="shared" si="0"/>
        <v>719804.49124999996</v>
      </c>
    </row>
    <row r="20" spans="1:16" x14ac:dyDescent="0.25">
      <c r="A20" s="20"/>
      <c r="B20" s="17" t="s">
        <v>11</v>
      </c>
      <c r="C20" s="17"/>
      <c r="D20" s="118"/>
      <c r="E20" s="127">
        <v>156568.55088000002</v>
      </c>
      <c r="F20" s="151">
        <v>120291.19200000001</v>
      </c>
      <c r="G20" s="151">
        <v>147005.78735999999</v>
      </c>
      <c r="H20" s="244">
        <v>423865.53023999999</v>
      </c>
      <c r="I20" s="151">
        <v>115914.8982</v>
      </c>
      <c r="J20" s="151">
        <v>187393.875</v>
      </c>
      <c r="K20" s="128">
        <v>141435.10944</v>
      </c>
      <c r="L20" s="128">
        <v>444743.88263999997</v>
      </c>
      <c r="M20" s="128">
        <v>868609.41287999996</v>
      </c>
      <c r="N20" s="127">
        <v>104266.18152</v>
      </c>
      <c r="O20" s="128">
        <v>125307.713</v>
      </c>
      <c r="P20" s="128">
        <f t="shared" si="0"/>
        <v>1098183.3074</v>
      </c>
    </row>
    <row r="21" spans="1:16" x14ac:dyDescent="0.25">
      <c r="A21" s="20"/>
      <c r="B21" s="17"/>
      <c r="C21" s="17"/>
      <c r="D21" s="174"/>
      <c r="E21" s="129"/>
      <c r="F21" s="45"/>
      <c r="G21" s="45"/>
      <c r="H21" s="246"/>
      <c r="I21" s="45"/>
      <c r="J21" s="45"/>
      <c r="K21" s="130"/>
      <c r="L21" s="130"/>
      <c r="M21" s="130"/>
      <c r="N21" s="129"/>
      <c r="O21" s="130"/>
      <c r="P21" s="130"/>
    </row>
    <row r="22" spans="1:16" x14ac:dyDescent="0.25">
      <c r="A22" s="20" t="s">
        <v>12</v>
      </c>
      <c r="B22" s="17"/>
      <c r="C22" s="17"/>
      <c r="D22" s="118"/>
      <c r="E22" s="127">
        <v>2810962.2403060002</v>
      </c>
      <c r="F22" s="151">
        <v>2756598.0356116667</v>
      </c>
      <c r="G22" s="151">
        <v>4060115.0957773328</v>
      </c>
      <c r="H22" s="244">
        <v>9627675.3716950007</v>
      </c>
      <c r="I22" s="151">
        <v>3037932.9706714447</v>
      </c>
      <c r="J22" s="151">
        <v>3179931.4852013332</v>
      </c>
      <c r="K22" s="128">
        <v>3325622.0959412223</v>
      </c>
      <c r="L22" s="128">
        <v>9543486.5518139992</v>
      </c>
      <c r="M22" s="128">
        <v>19171161.923509002</v>
      </c>
      <c r="N22" s="127">
        <v>3156023.8171442216</v>
      </c>
      <c r="O22" s="128">
        <v>3095716.2849356672</v>
      </c>
      <c r="P22" s="128">
        <f t="shared" si="0"/>
        <v>25422902.025588892</v>
      </c>
    </row>
    <row r="23" spans="1:16" x14ac:dyDescent="0.25">
      <c r="A23" s="20"/>
      <c r="B23" s="17" t="s">
        <v>13</v>
      </c>
      <c r="C23" s="17"/>
      <c r="D23" s="118"/>
      <c r="E23" s="127">
        <v>753047.95247999998</v>
      </c>
      <c r="F23" s="151">
        <v>721967.22199999995</v>
      </c>
      <c r="G23" s="151">
        <v>951799.35679999995</v>
      </c>
      <c r="H23" s="244">
        <v>2426814.5312799998</v>
      </c>
      <c r="I23" s="151">
        <v>739675.25080000004</v>
      </c>
      <c r="J23" s="151">
        <v>727697.45700000005</v>
      </c>
      <c r="K23" s="128">
        <v>940944.19389</v>
      </c>
      <c r="L23" s="128">
        <v>2408316.9016899997</v>
      </c>
      <c r="M23" s="128">
        <v>4835131.4329699995</v>
      </c>
      <c r="N23" s="127">
        <v>719403.38121999998</v>
      </c>
      <c r="O23" s="128">
        <v>741345.39769999997</v>
      </c>
      <c r="P23" s="128">
        <f t="shared" si="0"/>
        <v>6295880.211889999</v>
      </c>
    </row>
    <row r="24" spans="1:16" x14ac:dyDescent="0.25">
      <c r="A24" s="20"/>
      <c r="B24" s="17" t="s">
        <v>14</v>
      </c>
      <c r="C24" s="17"/>
      <c r="D24" s="118"/>
      <c r="E24" s="127">
        <v>193040.91852000001</v>
      </c>
      <c r="F24" s="151">
        <v>255373.76920000001</v>
      </c>
      <c r="G24" s="151">
        <v>330579.67268000002</v>
      </c>
      <c r="H24" s="244">
        <v>778994.36040000012</v>
      </c>
      <c r="I24" s="151">
        <v>291744.13520000002</v>
      </c>
      <c r="J24" s="151">
        <v>312787.01500000001</v>
      </c>
      <c r="K24" s="128">
        <v>299588.04706000001</v>
      </c>
      <c r="L24" s="128">
        <v>904119.19726000004</v>
      </c>
      <c r="M24" s="128">
        <v>1683113.5576600002</v>
      </c>
      <c r="N24" s="127">
        <v>314722.66625999997</v>
      </c>
      <c r="O24" s="128">
        <v>312921.89640000003</v>
      </c>
      <c r="P24" s="128">
        <f t="shared" si="0"/>
        <v>2310758.1203200002</v>
      </c>
    </row>
    <row r="25" spans="1:16" x14ac:dyDescent="0.25">
      <c r="A25" s="20"/>
      <c r="B25" s="17" t="s">
        <v>15</v>
      </c>
      <c r="C25" s="17"/>
      <c r="D25" s="118"/>
      <c r="E25" s="127">
        <v>273956.56954599998</v>
      </c>
      <c r="F25" s="151">
        <v>55088.01241166667</v>
      </c>
      <c r="G25" s="151">
        <v>478551.8646573333</v>
      </c>
      <c r="H25" s="244">
        <v>807596.44661500002</v>
      </c>
      <c r="I25" s="151">
        <v>28726.592871444445</v>
      </c>
      <c r="J25" s="151">
        <v>35478.878201333333</v>
      </c>
      <c r="K25" s="128">
        <v>28887.338061222221</v>
      </c>
      <c r="L25" s="128">
        <v>93092.809133999996</v>
      </c>
      <c r="M25" s="128">
        <v>900689.255749</v>
      </c>
      <c r="N25" s="127">
        <v>263007.46750422224</v>
      </c>
      <c r="O25" s="128">
        <v>57756.629235666667</v>
      </c>
      <c r="P25" s="128">
        <f t="shared" si="0"/>
        <v>1221453.3524888889</v>
      </c>
    </row>
    <row r="26" spans="1:16" x14ac:dyDescent="0.25">
      <c r="A26" s="20"/>
      <c r="B26" s="17" t="s">
        <v>58</v>
      </c>
      <c r="C26" s="17"/>
      <c r="D26" s="118"/>
      <c r="E26" s="127">
        <v>971318.20045999996</v>
      </c>
      <c r="F26" s="151">
        <v>1085510.9849999999</v>
      </c>
      <c r="G26" s="151">
        <v>1601410.10996</v>
      </c>
      <c r="H26" s="244">
        <v>3658239.2954199999</v>
      </c>
      <c r="I26" s="151">
        <v>1375150.7076000001</v>
      </c>
      <c r="J26" s="151">
        <v>1453379.0430000001</v>
      </c>
      <c r="K26" s="128">
        <v>1460957.1842500002</v>
      </c>
      <c r="L26" s="128">
        <v>4289486.9348499998</v>
      </c>
      <c r="M26" s="128">
        <v>7947726.2302700002</v>
      </c>
      <c r="N26" s="127">
        <v>1233347.0880999998</v>
      </c>
      <c r="O26" s="128">
        <v>1355645.4648000002</v>
      </c>
      <c r="P26" s="128">
        <f t="shared" si="0"/>
        <v>10536718.78317</v>
      </c>
    </row>
    <row r="27" spans="1:16" x14ac:dyDescent="0.25">
      <c r="A27" s="20"/>
      <c r="B27" s="17" t="s">
        <v>60</v>
      </c>
      <c r="C27" s="17"/>
      <c r="D27" s="118"/>
      <c r="E27" s="127">
        <v>615035.34230000002</v>
      </c>
      <c r="F27" s="151">
        <v>632595.30500000005</v>
      </c>
      <c r="G27" s="151">
        <v>689397.84867999994</v>
      </c>
      <c r="H27" s="244">
        <v>1937028.4959800001</v>
      </c>
      <c r="I27" s="151">
        <v>598447.09419999993</v>
      </c>
      <c r="J27" s="151">
        <v>641220.38</v>
      </c>
      <c r="K27" s="128">
        <v>591592.09668000008</v>
      </c>
      <c r="L27" s="128">
        <v>1831259.57088</v>
      </c>
      <c r="M27" s="128">
        <v>3768288.0668600001</v>
      </c>
      <c r="N27" s="127">
        <v>622973.23806</v>
      </c>
      <c r="O27" s="128">
        <v>616198.76410000003</v>
      </c>
      <c r="P27" s="128">
        <f t="shared" si="0"/>
        <v>5007460.0690200003</v>
      </c>
    </row>
    <row r="28" spans="1:16" x14ac:dyDescent="0.25">
      <c r="A28" s="20"/>
      <c r="B28" s="17" t="s">
        <v>16</v>
      </c>
      <c r="C28" s="17"/>
      <c r="D28" s="118"/>
      <c r="E28" s="127">
        <v>4563.2569999999996</v>
      </c>
      <c r="F28" s="151">
        <v>6062.7420000000002</v>
      </c>
      <c r="G28" s="151">
        <v>8376.2430000000004</v>
      </c>
      <c r="H28" s="244">
        <v>19002.241999999998</v>
      </c>
      <c r="I28" s="151">
        <v>4189.1899999999996</v>
      </c>
      <c r="J28" s="151">
        <v>9368.7119999999995</v>
      </c>
      <c r="K28" s="128">
        <v>3653.2359999999999</v>
      </c>
      <c r="L28" s="128">
        <v>17211.137999999999</v>
      </c>
      <c r="M28" s="128">
        <v>36213.379999999997</v>
      </c>
      <c r="N28" s="127">
        <v>2569.9760000000001</v>
      </c>
      <c r="O28" s="128">
        <v>11848.1327</v>
      </c>
      <c r="P28" s="128">
        <f t="shared" si="0"/>
        <v>50631.488700000002</v>
      </c>
    </row>
    <row r="29" spans="1:16" x14ac:dyDescent="0.25">
      <c r="A29" s="20"/>
      <c r="B29" s="17"/>
      <c r="C29" s="17"/>
      <c r="D29" s="118"/>
      <c r="E29" s="127"/>
      <c r="F29" s="151"/>
      <c r="G29" s="151"/>
      <c r="H29" s="244"/>
      <c r="I29" s="151"/>
      <c r="J29" s="151"/>
      <c r="K29" s="128"/>
      <c r="L29" s="128"/>
      <c r="M29" s="128"/>
      <c r="N29" s="127"/>
      <c r="O29" s="128"/>
      <c r="P29" s="128"/>
    </row>
    <row r="30" spans="1:16" x14ac:dyDescent="0.25">
      <c r="A30" s="22" t="s">
        <v>17</v>
      </c>
      <c r="B30" s="23"/>
      <c r="C30" s="23"/>
      <c r="D30" s="118"/>
      <c r="E30" s="127">
        <v>979331.92403400084</v>
      </c>
      <c r="F30" s="151">
        <v>690377.75538833346</v>
      </c>
      <c r="G30" s="151">
        <v>-707302.95849947166</v>
      </c>
      <c r="H30" s="244">
        <v>962406.72092286125</v>
      </c>
      <c r="I30" s="151">
        <v>3472759.5581322801</v>
      </c>
      <c r="J30" s="151">
        <v>-1731332.393714413</v>
      </c>
      <c r="K30" s="128">
        <v>-369447.65924845031</v>
      </c>
      <c r="L30" s="128">
        <v>1371979.5051694177</v>
      </c>
      <c r="M30" s="128">
        <v>2334386.2260922864</v>
      </c>
      <c r="N30" s="127">
        <v>235694.54626146285</v>
      </c>
      <c r="O30" s="128">
        <v>337285.29279535823</v>
      </c>
      <c r="P30" s="128">
        <f t="shared" si="0"/>
        <v>2907366.0651491075</v>
      </c>
    </row>
    <row r="31" spans="1:16" x14ac:dyDescent="0.25">
      <c r="A31" s="20"/>
      <c r="B31" s="17"/>
      <c r="C31" s="17"/>
      <c r="D31" s="118"/>
      <c r="E31" s="127"/>
      <c r="F31" s="151"/>
      <c r="G31" s="151"/>
      <c r="H31" s="244"/>
      <c r="I31" s="151"/>
      <c r="J31" s="151"/>
      <c r="K31" s="128"/>
      <c r="L31" s="128"/>
      <c r="M31" s="128"/>
      <c r="N31" s="127"/>
      <c r="O31" s="128"/>
      <c r="P31" s="128"/>
    </row>
    <row r="32" spans="1:16" x14ac:dyDescent="0.25">
      <c r="A32" s="19" t="s">
        <v>18</v>
      </c>
      <c r="B32" s="17"/>
      <c r="C32" s="17"/>
      <c r="D32" s="118"/>
      <c r="E32" s="127"/>
      <c r="F32" s="151"/>
      <c r="G32" s="151"/>
      <c r="H32" s="244"/>
      <c r="I32" s="151"/>
      <c r="J32" s="151"/>
      <c r="K32" s="128"/>
      <c r="L32" s="128"/>
      <c r="M32" s="128"/>
      <c r="N32" s="127"/>
      <c r="O32" s="128"/>
      <c r="P32" s="128"/>
    </row>
    <row r="33" spans="1:17" x14ac:dyDescent="0.25">
      <c r="A33" s="20" t="s">
        <v>19</v>
      </c>
      <c r="B33" s="17"/>
      <c r="C33" s="17"/>
      <c r="D33" s="118"/>
      <c r="E33" s="127">
        <v>441993.99369999999</v>
      </c>
      <c r="F33" s="151">
        <v>414556.48320000002</v>
      </c>
      <c r="G33" s="151">
        <v>547327.09140000003</v>
      </c>
      <c r="H33" s="244">
        <v>1403877.5683000002</v>
      </c>
      <c r="I33" s="151">
        <v>511879.09500000003</v>
      </c>
      <c r="J33" s="151">
        <v>545913.902</v>
      </c>
      <c r="K33" s="128">
        <v>529976.19483000005</v>
      </c>
      <c r="L33" s="128">
        <v>1587769.1918300001</v>
      </c>
      <c r="M33" s="128">
        <v>2991646.7601300003</v>
      </c>
      <c r="N33" s="127">
        <v>554948.75789999997</v>
      </c>
      <c r="O33" s="128">
        <v>528865.20059999998</v>
      </c>
      <c r="P33" s="128">
        <f t="shared" ref="P33:P36" si="1">+SUM(M33:O33)</f>
        <v>4075460.7186300005</v>
      </c>
    </row>
    <row r="34" spans="1:17" x14ac:dyDescent="0.25">
      <c r="A34" s="20"/>
      <c r="B34" s="17" t="s">
        <v>20</v>
      </c>
      <c r="C34" s="17"/>
      <c r="D34" s="118"/>
      <c r="E34" s="127">
        <v>1428.567</v>
      </c>
      <c r="F34" s="151">
        <v>1325.951</v>
      </c>
      <c r="G34" s="151">
        <v>416.81972000000002</v>
      </c>
      <c r="H34" s="244">
        <v>3171.33772</v>
      </c>
      <c r="I34" s="151">
        <v>381.71159999999998</v>
      </c>
      <c r="J34" s="151">
        <v>881.97</v>
      </c>
      <c r="K34" s="128">
        <v>213.27860999999999</v>
      </c>
      <c r="L34" s="128">
        <v>1476.96021</v>
      </c>
      <c r="M34" s="128">
        <v>4648.2979299999997</v>
      </c>
      <c r="N34" s="127">
        <v>248.42311999999998</v>
      </c>
      <c r="O34" s="128">
        <v>1189.664</v>
      </c>
      <c r="P34" s="128">
        <f t="shared" si="1"/>
        <v>6086.3850499999999</v>
      </c>
    </row>
    <row r="35" spans="1:17" x14ac:dyDescent="0.25">
      <c r="A35" s="20"/>
      <c r="B35" s="17" t="s">
        <v>21</v>
      </c>
      <c r="C35" s="17"/>
      <c r="D35" s="118"/>
      <c r="E35" s="127">
        <v>210159.35869999998</v>
      </c>
      <c r="F35" s="151">
        <v>216473.26519999999</v>
      </c>
      <c r="G35" s="151">
        <v>276612.97512000002</v>
      </c>
      <c r="H35" s="244">
        <v>703245.59902000008</v>
      </c>
      <c r="I35" s="151">
        <v>280542.5736</v>
      </c>
      <c r="J35" s="151">
        <v>282807.64199999999</v>
      </c>
      <c r="K35" s="128">
        <v>298178.90944000002</v>
      </c>
      <c r="L35" s="128">
        <v>861529.12504000007</v>
      </c>
      <c r="M35" s="128">
        <v>1564774.7240600002</v>
      </c>
      <c r="N35" s="127">
        <v>278223.59801999998</v>
      </c>
      <c r="O35" s="128">
        <v>272560.67459999997</v>
      </c>
      <c r="P35" s="128">
        <f t="shared" si="1"/>
        <v>2115558.9966799999</v>
      </c>
    </row>
    <row r="36" spans="1:17" x14ac:dyDescent="0.25">
      <c r="A36" s="20"/>
      <c r="B36" s="17" t="s">
        <v>22</v>
      </c>
      <c r="C36" s="17"/>
      <c r="D36" s="118"/>
      <c r="E36" s="127">
        <v>233263.20199999999</v>
      </c>
      <c r="F36" s="151">
        <v>199409.16899999999</v>
      </c>
      <c r="G36" s="151">
        <v>271130.93599999999</v>
      </c>
      <c r="H36" s="244">
        <v>703803.30700000003</v>
      </c>
      <c r="I36" s="151">
        <v>231718.23300000001</v>
      </c>
      <c r="J36" s="151">
        <v>263988.23</v>
      </c>
      <c r="K36" s="128">
        <v>232010.56400000001</v>
      </c>
      <c r="L36" s="128">
        <v>727717.027</v>
      </c>
      <c r="M36" s="128">
        <v>1431520.334</v>
      </c>
      <c r="N36" s="127">
        <v>276973.58299999998</v>
      </c>
      <c r="O36" s="128">
        <v>257494.19</v>
      </c>
      <c r="P36" s="128">
        <f t="shared" si="1"/>
        <v>1965988.1069999998</v>
      </c>
    </row>
    <row r="37" spans="1:17" x14ac:dyDescent="0.25">
      <c r="A37" s="20"/>
      <c r="B37" s="17"/>
      <c r="C37" s="17"/>
      <c r="D37" s="118"/>
      <c r="E37" s="127"/>
      <c r="F37" s="151"/>
      <c r="G37" s="151"/>
      <c r="H37" s="244"/>
      <c r="I37" s="151"/>
      <c r="J37" s="151"/>
      <c r="K37" s="128"/>
      <c r="L37" s="128"/>
      <c r="M37" s="128"/>
      <c r="N37" s="127"/>
      <c r="O37" s="128"/>
      <c r="P37" s="128"/>
    </row>
    <row r="38" spans="1:17" x14ac:dyDescent="0.25">
      <c r="A38" s="24" t="s">
        <v>61</v>
      </c>
      <c r="B38" s="25"/>
      <c r="C38" s="25"/>
      <c r="D38" s="120"/>
      <c r="E38" s="131">
        <v>3791722.7313400009</v>
      </c>
      <c r="F38" s="152">
        <v>3448301.7420000001</v>
      </c>
      <c r="G38" s="152">
        <v>3353228.9569978612</v>
      </c>
      <c r="H38" s="247">
        <v>10593253.430337861</v>
      </c>
      <c r="I38" s="152">
        <v>6511074.2404037248</v>
      </c>
      <c r="J38" s="152">
        <v>1449481.0614869201</v>
      </c>
      <c r="K38" s="132">
        <v>2956387.7153027719</v>
      </c>
      <c r="L38" s="132">
        <v>10916943.017193416</v>
      </c>
      <c r="M38" s="132">
        <v>21510196.447531287</v>
      </c>
      <c r="N38" s="131">
        <v>3391966.7865256844</v>
      </c>
      <c r="O38" s="132">
        <v>3434191.2417310253</v>
      </c>
      <c r="P38" s="132">
        <f t="shared" ref="P38:P40" si="2">+SUM(M38:O38)</f>
        <v>28336354.475787997</v>
      </c>
    </row>
    <row r="39" spans="1:17" x14ac:dyDescent="0.25">
      <c r="A39" s="24" t="s">
        <v>62</v>
      </c>
      <c r="B39" s="25"/>
      <c r="C39" s="25"/>
      <c r="D39" s="120"/>
      <c r="E39" s="131">
        <v>3254384.801006</v>
      </c>
      <c r="F39" s="152">
        <v>3172480.4698116668</v>
      </c>
      <c r="G39" s="152">
        <v>4607859.0068973321</v>
      </c>
      <c r="H39" s="247">
        <v>11034724.277715001</v>
      </c>
      <c r="I39" s="152">
        <v>3550193.7772714449</v>
      </c>
      <c r="J39" s="152">
        <v>3726727.3572013332</v>
      </c>
      <c r="K39" s="132">
        <v>3855811.5693812221</v>
      </c>
      <c r="L39" s="132">
        <v>11132732.703854</v>
      </c>
      <c r="M39" s="132">
        <v>22167456.981569</v>
      </c>
      <c r="N39" s="131">
        <v>3711220.9981642216</v>
      </c>
      <c r="O39" s="132">
        <v>3625771.1495356672</v>
      </c>
      <c r="P39" s="132">
        <f t="shared" si="2"/>
        <v>29504449.129268888</v>
      </c>
    </row>
    <row r="40" spans="1:17" x14ac:dyDescent="0.25">
      <c r="A40" s="24" t="s">
        <v>23</v>
      </c>
      <c r="B40" s="25"/>
      <c r="C40" s="25"/>
      <c r="D40" s="120"/>
      <c r="E40" s="131">
        <v>537337.93033400085</v>
      </c>
      <c r="F40" s="152">
        <v>275821.27218833333</v>
      </c>
      <c r="G40" s="152">
        <v>-1254630.049899471</v>
      </c>
      <c r="H40" s="247">
        <v>-441470.84737714007</v>
      </c>
      <c r="I40" s="152">
        <v>2960880.4631322799</v>
      </c>
      <c r="J40" s="240">
        <v>-2277246.2957144128</v>
      </c>
      <c r="K40" s="164">
        <v>-899423.85407845024</v>
      </c>
      <c r="L40" s="164">
        <v>-215789.68666058406</v>
      </c>
      <c r="M40" s="164">
        <v>-657260.53403771296</v>
      </c>
      <c r="N40" s="256">
        <v>-319254.21163853724</v>
      </c>
      <c r="O40" s="164">
        <v>-191579.90780464187</v>
      </c>
      <c r="P40" s="132">
        <f t="shared" si="2"/>
        <v>-1168094.6534808921</v>
      </c>
      <c r="Q40" s="270"/>
    </row>
    <row r="41" spans="1:17" x14ac:dyDescent="0.25">
      <c r="A41" s="27"/>
      <c r="B41" s="28"/>
      <c r="C41" s="28"/>
      <c r="D41" s="216"/>
      <c r="E41" s="133"/>
      <c r="F41" s="153"/>
      <c r="G41" s="153"/>
      <c r="H41" s="248"/>
      <c r="I41" s="153"/>
      <c r="J41" s="153"/>
      <c r="K41" s="134"/>
      <c r="L41" s="134"/>
      <c r="M41" s="134"/>
      <c r="N41" s="133"/>
      <c r="O41" s="134"/>
      <c r="P41" s="134"/>
    </row>
    <row r="42" spans="1:17" x14ac:dyDescent="0.25">
      <c r="A42" s="19" t="s">
        <v>24</v>
      </c>
      <c r="B42" s="17"/>
      <c r="C42" s="17"/>
      <c r="D42" s="174"/>
      <c r="E42" s="129"/>
      <c r="F42" s="45"/>
      <c r="G42" s="45"/>
      <c r="H42" s="246"/>
      <c r="I42" s="45"/>
      <c r="J42" s="45"/>
      <c r="K42" s="130"/>
      <c r="L42" s="130"/>
      <c r="M42" s="130"/>
      <c r="N42" s="129"/>
      <c r="O42" s="130"/>
      <c r="P42" s="130"/>
    </row>
    <row r="43" spans="1:17" x14ac:dyDescent="0.25">
      <c r="A43" s="19"/>
      <c r="B43" s="17"/>
      <c r="C43" s="17"/>
      <c r="D43" s="174"/>
      <c r="E43" s="129"/>
      <c r="F43" s="45"/>
      <c r="G43" s="45"/>
      <c r="H43" s="246"/>
      <c r="I43" s="45"/>
      <c r="J43" s="45"/>
      <c r="K43" s="130"/>
      <c r="L43" s="130"/>
      <c r="M43" s="130"/>
      <c r="N43" s="129"/>
      <c r="O43" s="130"/>
      <c r="P43" s="130"/>
    </row>
    <row r="44" spans="1:17" x14ac:dyDescent="0.25">
      <c r="A44" s="20" t="s">
        <v>25</v>
      </c>
      <c r="B44" s="17"/>
      <c r="C44" s="17"/>
      <c r="D44" s="118"/>
      <c r="E44" s="127">
        <v>101753.68166</v>
      </c>
      <c r="F44" s="154">
        <v>223327.8732</v>
      </c>
      <c r="G44" s="154">
        <v>-578323.03640213911</v>
      </c>
      <c r="H44" s="21">
        <v>-253241.4815421394</v>
      </c>
      <c r="I44" s="151">
        <v>3507392.161403724</v>
      </c>
      <c r="J44" s="154">
        <v>-837213.22151307994</v>
      </c>
      <c r="K44" s="118">
        <v>-589670.59830722678</v>
      </c>
      <c r="L44" s="118">
        <v>2080508.3415834175</v>
      </c>
      <c r="M44" s="118">
        <v>1827266.8600412777</v>
      </c>
      <c r="N44" s="117">
        <v>67756.606865684094</v>
      </c>
      <c r="O44" s="118">
        <v>608804.81203102507</v>
      </c>
      <c r="P44" s="128">
        <f t="shared" ref="P44:P57" si="3">+SUM(M44:O44)</f>
        <v>2503828.2789379871</v>
      </c>
    </row>
    <row r="45" spans="1:17" x14ac:dyDescent="0.25">
      <c r="A45" s="20" t="s">
        <v>26</v>
      </c>
      <c r="B45" s="17"/>
      <c r="C45" s="17"/>
      <c r="D45" s="118"/>
      <c r="E45" s="127">
        <v>-339507.36586000002</v>
      </c>
      <c r="F45" s="154">
        <v>12663.354099999997</v>
      </c>
      <c r="G45" s="154">
        <v>31163.253720000008</v>
      </c>
      <c r="H45" s="21">
        <v>-295680.75804000004</v>
      </c>
      <c r="I45" s="151">
        <v>26582.790599999993</v>
      </c>
      <c r="J45" s="154">
        <v>-6370.8220000000001</v>
      </c>
      <c r="K45" s="118">
        <v>34116.291799999999</v>
      </c>
      <c r="L45" s="118">
        <v>54328.26039999997</v>
      </c>
      <c r="M45" s="118">
        <v>-241352.49764000007</v>
      </c>
      <c r="N45" s="117">
        <v>20975.247920000002</v>
      </c>
      <c r="O45" s="118">
        <v>52505.569299999996</v>
      </c>
      <c r="P45" s="128">
        <f t="shared" si="3"/>
        <v>-167871.68042000008</v>
      </c>
    </row>
    <row r="46" spans="1:17" x14ac:dyDescent="0.25">
      <c r="A46" s="20"/>
      <c r="B46" s="17" t="s">
        <v>27</v>
      </c>
      <c r="C46" s="17"/>
      <c r="D46" s="118"/>
      <c r="E46" s="127">
        <v>43136.488320000004</v>
      </c>
      <c r="F46" s="154">
        <v>57902.081200000001</v>
      </c>
      <c r="G46" s="154">
        <v>100670.30704</v>
      </c>
      <c r="H46" s="21">
        <v>201708.87656</v>
      </c>
      <c r="I46" s="151">
        <v>71709.756599999993</v>
      </c>
      <c r="J46" s="154">
        <v>74024.894</v>
      </c>
      <c r="K46" s="118">
        <v>95242.971369999999</v>
      </c>
      <c r="L46" s="118">
        <v>240977.62196999998</v>
      </c>
      <c r="M46" s="118">
        <v>442686.49852999998</v>
      </c>
      <c r="N46" s="117">
        <v>79515.60024</v>
      </c>
      <c r="O46" s="118">
        <v>91722.158899999995</v>
      </c>
      <c r="P46" s="128">
        <f t="shared" si="3"/>
        <v>613924.25766999996</v>
      </c>
    </row>
    <row r="47" spans="1:17" x14ac:dyDescent="0.25">
      <c r="A47" s="20"/>
      <c r="B47" s="17" t="s">
        <v>28</v>
      </c>
      <c r="C47" s="17"/>
      <c r="D47" s="118"/>
      <c r="E47" s="127">
        <v>382643.85418000002</v>
      </c>
      <c r="F47" s="154">
        <v>45238.727100000004</v>
      </c>
      <c r="G47" s="154">
        <v>69507.053319999992</v>
      </c>
      <c r="H47" s="21">
        <v>497389.63460000005</v>
      </c>
      <c r="I47" s="151">
        <v>45126.966</v>
      </c>
      <c r="J47" s="154">
        <v>80395.716</v>
      </c>
      <c r="K47" s="118">
        <v>61126.67957</v>
      </c>
      <c r="L47" s="118">
        <v>186649.36157000001</v>
      </c>
      <c r="M47" s="118">
        <v>684038.99617000006</v>
      </c>
      <c r="N47" s="117">
        <v>58540.352319999998</v>
      </c>
      <c r="O47" s="118">
        <v>39216.589599999999</v>
      </c>
      <c r="P47" s="128">
        <f t="shared" si="3"/>
        <v>781795.93808999995</v>
      </c>
    </row>
    <row r="48" spans="1:17" x14ac:dyDescent="0.25">
      <c r="A48" s="20" t="s">
        <v>29</v>
      </c>
      <c r="B48" s="17"/>
      <c r="C48" s="17"/>
      <c r="D48" s="118"/>
      <c r="E48" s="127">
        <v>822956.24726000009</v>
      </c>
      <c r="F48" s="154">
        <v>59168.892799999972</v>
      </c>
      <c r="G48" s="154">
        <v>-660352.76115999999</v>
      </c>
      <c r="H48" s="21">
        <v>221772.37889999989</v>
      </c>
      <c r="I48" s="151">
        <v>1413144.7406000001</v>
      </c>
      <c r="J48" s="154">
        <v>1312945.5990000002</v>
      </c>
      <c r="K48" s="118">
        <v>-634798.14139000012</v>
      </c>
      <c r="L48" s="118">
        <v>2091292.1982100003</v>
      </c>
      <c r="M48" s="118">
        <v>2313064.57711</v>
      </c>
      <c r="N48" s="117">
        <v>78574.632499999891</v>
      </c>
      <c r="O48" s="118">
        <v>96970.807399999991</v>
      </c>
      <c r="P48" s="128">
        <f t="shared" si="3"/>
        <v>2488610.0170099996</v>
      </c>
    </row>
    <row r="49" spans="1:16" x14ac:dyDescent="0.25">
      <c r="A49" s="20"/>
      <c r="B49" s="17" t="s">
        <v>30</v>
      </c>
      <c r="C49" s="17"/>
      <c r="D49" s="118"/>
      <c r="E49" s="127">
        <v>3896058.4792199996</v>
      </c>
      <c r="F49" s="154">
        <v>303497.93129999994</v>
      </c>
      <c r="G49" s="154">
        <v>-206843.10520000002</v>
      </c>
      <c r="H49" s="21">
        <v>3992713.3053199993</v>
      </c>
      <c r="I49" s="151">
        <v>1440492.2926</v>
      </c>
      <c r="J49" s="154">
        <v>1332413.6830000002</v>
      </c>
      <c r="K49" s="118">
        <v>168561.30239999993</v>
      </c>
      <c r="L49" s="118">
        <v>2941467.2780000004</v>
      </c>
      <c r="M49" s="118">
        <v>6934180.5833199993</v>
      </c>
      <c r="N49" s="117">
        <v>95912.681079999893</v>
      </c>
      <c r="O49" s="118">
        <v>97353.165299999993</v>
      </c>
      <c r="P49" s="128">
        <f t="shared" si="3"/>
        <v>7127446.4296999983</v>
      </c>
    </row>
    <row r="50" spans="1:16" x14ac:dyDescent="0.25">
      <c r="A50" s="20"/>
      <c r="B50" s="17" t="s">
        <v>31</v>
      </c>
      <c r="C50" s="17"/>
      <c r="D50" s="118"/>
      <c r="E50" s="127">
        <v>3073102.2319599995</v>
      </c>
      <c r="F50" s="154">
        <v>244329.03849999997</v>
      </c>
      <c r="G50" s="154">
        <v>453509.65596</v>
      </c>
      <c r="H50" s="21">
        <v>3770940.9264199995</v>
      </c>
      <c r="I50" s="151">
        <v>27347.552</v>
      </c>
      <c r="J50" s="154">
        <v>19468.083999999999</v>
      </c>
      <c r="K50" s="118">
        <v>803359.44379000005</v>
      </c>
      <c r="L50" s="118">
        <v>850175.07979000011</v>
      </c>
      <c r="M50" s="118">
        <v>4621116.0062099993</v>
      </c>
      <c r="N50" s="117">
        <v>17338.048579999999</v>
      </c>
      <c r="O50" s="118">
        <v>382.35790000000003</v>
      </c>
      <c r="P50" s="128">
        <f t="shared" si="3"/>
        <v>4638836.4126899997</v>
      </c>
    </row>
    <row r="51" spans="1:16" x14ac:dyDescent="0.25">
      <c r="A51" s="20" t="s">
        <v>32</v>
      </c>
      <c r="B51" s="17"/>
      <c r="C51" s="17"/>
      <c r="D51" s="118"/>
      <c r="E51" s="127">
        <v>303.10245999999461</v>
      </c>
      <c r="F51" s="154">
        <v>967.36190000001807</v>
      </c>
      <c r="G51" s="154">
        <v>2949.0207199999713</v>
      </c>
      <c r="H51" s="21">
        <v>4219.485079999984</v>
      </c>
      <c r="I51" s="151">
        <v>4863.8836000000592</v>
      </c>
      <c r="J51" s="154">
        <v>-6197.5860000000102</v>
      </c>
      <c r="K51" s="118">
        <v>8660.86930999998</v>
      </c>
      <c r="L51" s="118">
        <v>7327.166910000029</v>
      </c>
      <c r="M51" s="118">
        <v>11546.651990000013</v>
      </c>
      <c r="N51" s="117">
        <v>-3665.0726199999917</v>
      </c>
      <c r="O51" s="118">
        <v>876.47240000008605</v>
      </c>
      <c r="P51" s="128">
        <f t="shared" si="3"/>
        <v>8758.0517700001074</v>
      </c>
    </row>
    <row r="52" spans="1:16" x14ac:dyDescent="0.25">
      <c r="A52" s="20" t="s">
        <v>33</v>
      </c>
      <c r="B52" s="17"/>
      <c r="C52" s="17"/>
      <c r="D52" s="118"/>
      <c r="E52" s="127">
        <v>-381998.30220000003</v>
      </c>
      <c r="F52" s="154">
        <v>150528.26440000001</v>
      </c>
      <c r="G52" s="154">
        <v>47917.450317860785</v>
      </c>
      <c r="H52" s="21">
        <v>-183552.58748213924</v>
      </c>
      <c r="I52" s="151">
        <v>2062800.7466037241</v>
      </c>
      <c r="J52" s="154">
        <v>-2137590.4125130801</v>
      </c>
      <c r="K52" s="118">
        <v>2350.3819727733062</v>
      </c>
      <c r="L52" s="118">
        <v>-72439.283936582666</v>
      </c>
      <c r="M52" s="118">
        <v>-255991.87141872192</v>
      </c>
      <c r="N52" s="117">
        <v>-28128.200934315806</v>
      </c>
      <c r="O52" s="118">
        <v>458451.96293102496</v>
      </c>
      <c r="P52" s="128">
        <f t="shared" si="3"/>
        <v>174331.89057798724</v>
      </c>
    </row>
    <row r="53" spans="1:16" x14ac:dyDescent="0.25">
      <c r="A53" s="35" t="s">
        <v>90</v>
      </c>
      <c r="B53" s="33"/>
      <c r="C53" s="33"/>
      <c r="D53" s="118"/>
      <c r="E53" s="127">
        <v>0</v>
      </c>
      <c r="F53" s="154">
        <v>0</v>
      </c>
      <c r="G53" s="154">
        <v>0</v>
      </c>
      <c r="H53" s="21">
        <v>0</v>
      </c>
      <c r="I53" s="151">
        <v>0</v>
      </c>
      <c r="J53" s="154">
        <v>0</v>
      </c>
      <c r="K53" s="118">
        <v>0</v>
      </c>
      <c r="L53" s="118">
        <v>0</v>
      </c>
      <c r="M53" s="118">
        <v>0</v>
      </c>
      <c r="N53" s="117">
        <v>0</v>
      </c>
      <c r="O53" s="118">
        <v>0</v>
      </c>
      <c r="P53" s="128">
        <f t="shared" si="3"/>
        <v>0</v>
      </c>
    </row>
    <row r="54" spans="1:16" x14ac:dyDescent="0.25">
      <c r="A54" s="35"/>
      <c r="B54" s="33" t="s">
        <v>34</v>
      </c>
      <c r="C54" s="33"/>
      <c r="D54" s="118"/>
      <c r="E54" s="127">
        <v>0</v>
      </c>
      <c r="F54" s="154">
        <v>0</v>
      </c>
      <c r="G54" s="154">
        <v>0</v>
      </c>
      <c r="H54" s="21">
        <v>0</v>
      </c>
      <c r="I54" s="151">
        <v>0</v>
      </c>
      <c r="J54" s="154">
        <v>0</v>
      </c>
      <c r="K54" s="118">
        <v>0</v>
      </c>
      <c r="L54" s="118">
        <v>0</v>
      </c>
      <c r="M54" s="118">
        <v>0</v>
      </c>
      <c r="N54" s="117">
        <v>0</v>
      </c>
      <c r="O54" s="118">
        <v>0</v>
      </c>
      <c r="P54" s="128">
        <f t="shared" si="3"/>
        <v>0</v>
      </c>
    </row>
    <row r="55" spans="1:16" x14ac:dyDescent="0.25">
      <c r="A55" s="35"/>
      <c r="B55" s="33" t="s">
        <v>35</v>
      </c>
      <c r="C55" s="33"/>
      <c r="D55" s="118"/>
      <c r="E55" s="127">
        <v>0</v>
      </c>
      <c r="F55" s="154">
        <v>0</v>
      </c>
      <c r="G55" s="154">
        <v>0</v>
      </c>
      <c r="H55" s="21">
        <v>0</v>
      </c>
      <c r="I55" s="151">
        <v>0</v>
      </c>
      <c r="J55" s="154">
        <v>0</v>
      </c>
      <c r="K55" s="118">
        <v>0</v>
      </c>
      <c r="L55" s="118">
        <v>0</v>
      </c>
      <c r="M55" s="118">
        <v>0</v>
      </c>
      <c r="N55" s="117">
        <v>0</v>
      </c>
      <c r="O55" s="118">
        <v>0</v>
      </c>
      <c r="P55" s="128">
        <f t="shared" si="3"/>
        <v>0</v>
      </c>
    </row>
    <row r="56" spans="1:16" x14ac:dyDescent="0.25">
      <c r="A56" s="82" t="s">
        <v>91</v>
      </c>
      <c r="B56" s="33"/>
      <c r="C56" s="33"/>
      <c r="D56" s="118"/>
      <c r="E56" s="127">
        <v>0</v>
      </c>
      <c r="F56" s="154">
        <v>0</v>
      </c>
      <c r="G56" s="154">
        <v>0</v>
      </c>
      <c r="H56" s="21">
        <v>0</v>
      </c>
      <c r="I56" s="151">
        <v>0</v>
      </c>
      <c r="J56" s="154">
        <v>0</v>
      </c>
      <c r="K56" s="118">
        <v>0</v>
      </c>
      <c r="L56" s="118">
        <v>0</v>
      </c>
      <c r="M56" s="118">
        <v>0</v>
      </c>
      <c r="N56" s="117">
        <v>0</v>
      </c>
      <c r="O56" s="118">
        <v>0</v>
      </c>
      <c r="P56" s="128">
        <f t="shared" si="3"/>
        <v>0</v>
      </c>
    </row>
    <row r="57" spans="1:16" x14ac:dyDescent="0.25">
      <c r="A57" s="20" t="s">
        <v>36</v>
      </c>
      <c r="B57" s="17"/>
      <c r="C57" s="17"/>
      <c r="D57" s="118"/>
      <c r="E57" s="127">
        <v>0</v>
      </c>
      <c r="F57" s="154">
        <v>0</v>
      </c>
      <c r="G57" s="154">
        <v>0</v>
      </c>
      <c r="H57" s="21">
        <v>0</v>
      </c>
      <c r="I57" s="151">
        <v>0</v>
      </c>
      <c r="J57" s="154">
        <v>0</v>
      </c>
      <c r="K57" s="118">
        <v>0</v>
      </c>
      <c r="L57" s="118">
        <v>0</v>
      </c>
      <c r="M57" s="118">
        <v>0</v>
      </c>
      <c r="N57" s="117">
        <v>0</v>
      </c>
      <c r="O57" s="118">
        <v>0</v>
      </c>
      <c r="P57" s="128">
        <f t="shared" si="3"/>
        <v>0</v>
      </c>
    </row>
    <row r="58" spans="1:16" x14ac:dyDescent="0.25">
      <c r="A58" s="20"/>
      <c r="B58" s="17"/>
      <c r="C58" s="17"/>
      <c r="D58" s="118"/>
      <c r="E58" s="127"/>
      <c r="F58" s="151"/>
      <c r="G58" s="151"/>
      <c r="H58" s="244"/>
      <c r="I58" s="151"/>
      <c r="J58" s="151"/>
      <c r="K58" s="128"/>
      <c r="L58" s="128"/>
      <c r="M58" s="128"/>
      <c r="N58" s="127"/>
      <c r="O58" s="128"/>
      <c r="P58" s="128"/>
    </row>
    <row r="59" spans="1:16" x14ac:dyDescent="0.25">
      <c r="A59" s="20" t="s">
        <v>37</v>
      </c>
      <c r="B59" s="17"/>
      <c r="C59" s="17"/>
      <c r="D59" s="118"/>
      <c r="E59" s="127">
        <v>-435584.24867399991</v>
      </c>
      <c r="F59" s="154">
        <v>-52493.398988333327</v>
      </c>
      <c r="G59" s="154">
        <v>676307.01349733328</v>
      </c>
      <c r="H59" s="21">
        <v>188229.365835</v>
      </c>
      <c r="I59" s="151">
        <v>546511.69827144453</v>
      </c>
      <c r="J59" s="154">
        <v>1440033.1852013334</v>
      </c>
      <c r="K59" s="118">
        <v>309753.25577122218</v>
      </c>
      <c r="L59" s="118">
        <v>2296298.139244</v>
      </c>
      <c r="M59" s="118">
        <v>2484527.5050790003</v>
      </c>
      <c r="N59" s="117">
        <v>387010.8185042222</v>
      </c>
      <c r="O59" s="118">
        <v>800384.71983566682</v>
      </c>
      <c r="P59" s="128">
        <f t="shared" ref="P59:P70" si="4">+SUM(M59:O59)</f>
        <v>3671923.0434188894</v>
      </c>
    </row>
    <row r="60" spans="1:16" x14ac:dyDescent="0.25">
      <c r="A60" s="20" t="s">
        <v>38</v>
      </c>
      <c r="B60" s="17"/>
      <c r="C60" s="17"/>
      <c r="D60" s="118"/>
      <c r="E60" s="127">
        <v>2561.3900599999997</v>
      </c>
      <c r="F60" s="154">
        <v>-1414.433</v>
      </c>
      <c r="G60" s="154">
        <v>-10332.449119999999</v>
      </c>
      <c r="H60" s="21">
        <v>-9185.4920600000005</v>
      </c>
      <c r="I60" s="151">
        <v>-4293.7052000000003</v>
      </c>
      <c r="J60" s="154">
        <v>-58205.81</v>
      </c>
      <c r="K60" s="118">
        <v>394161.64183999994</v>
      </c>
      <c r="L60" s="118">
        <v>331662.12663999991</v>
      </c>
      <c r="M60" s="118">
        <v>322476.63457999995</v>
      </c>
      <c r="N60" s="117">
        <v>668643.08588000003</v>
      </c>
      <c r="O60" s="118">
        <v>-798.79399999999998</v>
      </c>
      <c r="P60" s="128">
        <f t="shared" si="4"/>
        <v>990320.92645999999</v>
      </c>
    </row>
    <row r="61" spans="1:16" x14ac:dyDescent="0.25">
      <c r="A61" s="20"/>
      <c r="B61" s="17" t="s">
        <v>39</v>
      </c>
      <c r="C61" s="17"/>
      <c r="D61" s="118"/>
      <c r="E61" s="127">
        <v>4218.4759999999997</v>
      </c>
      <c r="F61" s="154">
        <v>0</v>
      </c>
      <c r="G61" s="154">
        <v>0</v>
      </c>
      <c r="H61" s="21">
        <v>4218.4759999999997</v>
      </c>
      <c r="I61" s="151">
        <v>0</v>
      </c>
      <c r="J61" s="154">
        <v>0</v>
      </c>
      <c r="K61" s="118">
        <v>1022098.017</v>
      </c>
      <c r="L61" s="118">
        <v>1022098.017</v>
      </c>
      <c r="M61" s="118">
        <v>1026316.493</v>
      </c>
      <c r="N61" s="117">
        <v>673528.62887999997</v>
      </c>
      <c r="O61" s="118">
        <v>0</v>
      </c>
      <c r="P61" s="128">
        <f t="shared" si="4"/>
        <v>1699845.12188</v>
      </c>
    </row>
    <row r="62" spans="1:16" x14ac:dyDescent="0.25">
      <c r="A62" s="20"/>
      <c r="B62" s="17"/>
      <c r="C62" s="17" t="s">
        <v>40</v>
      </c>
      <c r="D62" s="118"/>
      <c r="E62" s="127">
        <v>0</v>
      </c>
      <c r="F62" s="154">
        <v>0</v>
      </c>
      <c r="G62" s="154">
        <v>0</v>
      </c>
      <c r="H62" s="21">
        <v>0</v>
      </c>
      <c r="I62" s="151">
        <v>0</v>
      </c>
      <c r="J62" s="154">
        <v>0</v>
      </c>
      <c r="K62" s="118">
        <v>1021581.714</v>
      </c>
      <c r="L62" s="118">
        <v>1021581.714</v>
      </c>
      <c r="M62" s="118">
        <v>1021581.714</v>
      </c>
      <c r="N62" s="117">
        <v>666780.34187999996</v>
      </c>
      <c r="O62" s="118">
        <v>0</v>
      </c>
      <c r="P62" s="128">
        <f t="shared" si="4"/>
        <v>1688362.0558799999</v>
      </c>
    </row>
    <row r="63" spans="1:16" x14ac:dyDescent="0.25">
      <c r="A63" s="20"/>
      <c r="B63" s="17"/>
      <c r="C63" s="17" t="s">
        <v>41</v>
      </c>
      <c r="D63" s="118"/>
      <c r="E63" s="127">
        <v>4218.4759999999997</v>
      </c>
      <c r="F63" s="154">
        <v>0</v>
      </c>
      <c r="G63" s="154">
        <v>0</v>
      </c>
      <c r="H63" s="21">
        <v>4218.4759999999997</v>
      </c>
      <c r="I63" s="151">
        <v>0</v>
      </c>
      <c r="J63" s="154">
        <v>0</v>
      </c>
      <c r="K63" s="118">
        <v>516.30299999995623</v>
      </c>
      <c r="L63" s="118">
        <v>516.30299999995623</v>
      </c>
      <c r="M63" s="118">
        <v>4734.7789999999804</v>
      </c>
      <c r="N63" s="117">
        <v>6748.2870000000112</v>
      </c>
      <c r="O63" s="118">
        <v>0</v>
      </c>
      <c r="P63" s="128">
        <f t="shared" si="4"/>
        <v>11483.065999999992</v>
      </c>
    </row>
    <row r="64" spans="1:16" x14ac:dyDescent="0.25">
      <c r="A64" s="20"/>
      <c r="B64" s="17" t="s">
        <v>42</v>
      </c>
      <c r="C64" s="17"/>
      <c r="D64" s="118"/>
      <c r="E64" s="127">
        <v>1657.0859399999999</v>
      </c>
      <c r="F64" s="154">
        <v>1414.433</v>
      </c>
      <c r="G64" s="154">
        <v>10332.449119999999</v>
      </c>
      <c r="H64" s="21">
        <v>13403.968059999999</v>
      </c>
      <c r="I64" s="151">
        <v>4293.7052000000003</v>
      </c>
      <c r="J64" s="154">
        <v>58205.81</v>
      </c>
      <c r="K64" s="118">
        <v>627936.37516000005</v>
      </c>
      <c r="L64" s="118">
        <v>690435.89036000008</v>
      </c>
      <c r="M64" s="118">
        <v>703839.85842000006</v>
      </c>
      <c r="N64" s="117">
        <v>4885.5429999999997</v>
      </c>
      <c r="O64" s="118">
        <v>798.79399999999998</v>
      </c>
      <c r="P64" s="128">
        <f t="shared" si="4"/>
        <v>709524.19542</v>
      </c>
    </row>
    <row r="65" spans="1:17" x14ac:dyDescent="0.25">
      <c r="A65" s="20" t="s">
        <v>43</v>
      </c>
      <c r="B65" s="17"/>
      <c r="C65" s="17"/>
      <c r="D65" s="118"/>
      <c r="E65" s="127">
        <v>-398077.81913999992</v>
      </c>
      <c r="F65" s="154">
        <v>-18001.415000000001</v>
      </c>
      <c r="G65" s="154">
        <v>721825.30599999998</v>
      </c>
      <c r="H65" s="21">
        <v>305746.07186000003</v>
      </c>
      <c r="I65" s="151">
        <v>585149.64600000007</v>
      </c>
      <c r="J65" s="154">
        <v>1534040.3260000001</v>
      </c>
      <c r="K65" s="118">
        <v>-47263.004999999997</v>
      </c>
      <c r="L65" s="118">
        <v>2071926.9670000002</v>
      </c>
      <c r="M65" s="118">
        <v>2377673.0388600007</v>
      </c>
      <c r="N65" s="117">
        <v>-244710.084</v>
      </c>
      <c r="O65" s="118">
        <v>845348.53200000012</v>
      </c>
      <c r="P65" s="128">
        <f t="shared" si="4"/>
        <v>2978311.486860001</v>
      </c>
    </row>
    <row r="66" spans="1:17" x14ac:dyDescent="0.25">
      <c r="A66" s="20"/>
      <c r="B66" s="17" t="s">
        <v>39</v>
      </c>
      <c r="C66" s="17"/>
      <c r="D66" s="118"/>
      <c r="E66" s="127">
        <v>746548.67</v>
      </c>
      <c r="F66" s="154">
        <v>0</v>
      </c>
      <c r="G66" s="154">
        <v>784914.16099999996</v>
      </c>
      <c r="H66" s="21">
        <v>1531462.831</v>
      </c>
      <c r="I66" s="151">
        <v>609866.58900000004</v>
      </c>
      <c r="J66" s="154">
        <v>1790390.4240000001</v>
      </c>
      <c r="K66" s="118">
        <v>0</v>
      </c>
      <c r="L66" s="118">
        <v>2400257.0130000003</v>
      </c>
      <c r="M66" s="118">
        <v>3931719.8440000005</v>
      </c>
      <c r="N66" s="117">
        <v>0</v>
      </c>
      <c r="O66" s="118">
        <v>1786622.3470000001</v>
      </c>
      <c r="P66" s="128">
        <f t="shared" si="4"/>
        <v>5718342.1910000006</v>
      </c>
    </row>
    <row r="67" spans="1:17" x14ac:dyDescent="0.25">
      <c r="A67" s="20"/>
      <c r="B67" s="17"/>
      <c r="C67" s="17" t="s">
        <v>40</v>
      </c>
      <c r="D67" s="118"/>
      <c r="E67" s="127">
        <v>746548.67</v>
      </c>
      <c r="F67" s="154">
        <v>0</v>
      </c>
      <c r="G67" s="154">
        <v>784914.16099999996</v>
      </c>
      <c r="H67" s="21">
        <v>1531462.831</v>
      </c>
      <c r="I67" s="151">
        <v>609866.58900000004</v>
      </c>
      <c r="J67" s="154">
        <v>1790390.4240000001</v>
      </c>
      <c r="K67" s="118">
        <v>0</v>
      </c>
      <c r="L67" s="118">
        <v>2400257.0130000003</v>
      </c>
      <c r="M67" s="118">
        <v>3931719.8440000005</v>
      </c>
      <c r="N67" s="117">
        <v>0</v>
      </c>
      <c r="O67" s="118">
        <v>1786622.3470000001</v>
      </c>
      <c r="P67" s="128">
        <f t="shared" si="4"/>
        <v>5718342.1910000006</v>
      </c>
    </row>
    <row r="68" spans="1:17" x14ac:dyDescent="0.25">
      <c r="A68" s="20"/>
      <c r="B68" s="17"/>
      <c r="C68" s="17" t="s">
        <v>41</v>
      </c>
      <c r="D68" s="118"/>
      <c r="E68" s="127">
        <v>0</v>
      </c>
      <c r="F68" s="154">
        <v>0</v>
      </c>
      <c r="G68" s="154">
        <v>0</v>
      </c>
      <c r="H68" s="21">
        <v>0</v>
      </c>
      <c r="I68" s="151">
        <v>0</v>
      </c>
      <c r="J68" s="154">
        <v>0</v>
      </c>
      <c r="K68" s="118">
        <v>0</v>
      </c>
      <c r="L68" s="118">
        <v>0</v>
      </c>
      <c r="M68" s="118">
        <v>0</v>
      </c>
      <c r="N68" s="117">
        <v>0</v>
      </c>
      <c r="O68" s="118">
        <v>0</v>
      </c>
      <c r="P68" s="128">
        <f t="shared" si="4"/>
        <v>0</v>
      </c>
    </row>
    <row r="69" spans="1:17" x14ac:dyDescent="0.25">
      <c r="A69" s="20"/>
      <c r="B69" s="17" t="s">
        <v>42</v>
      </c>
      <c r="C69" s="17"/>
      <c r="D69" s="118"/>
      <c r="E69" s="127">
        <v>1144626.48914</v>
      </c>
      <c r="F69" s="154">
        <v>18001.415000000001</v>
      </c>
      <c r="G69" s="154">
        <v>63088.855000000003</v>
      </c>
      <c r="H69" s="21">
        <v>1225716.75914</v>
      </c>
      <c r="I69" s="151">
        <v>24716.942999999999</v>
      </c>
      <c r="J69" s="154">
        <v>256350.098</v>
      </c>
      <c r="K69" s="118">
        <v>47263.004999999997</v>
      </c>
      <c r="L69" s="118">
        <v>328330.04599999997</v>
      </c>
      <c r="M69" s="118">
        <v>1554046.8051399998</v>
      </c>
      <c r="N69" s="117">
        <v>244710.084</v>
      </c>
      <c r="O69" s="118">
        <v>941273.81499999994</v>
      </c>
      <c r="P69" s="128">
        <f t="shared" si="4"/>
        <v>2740030.70414</v>
      </c>
    </row>
    <row r="70" spans="1:17" x14ac:dyDescent="0.25">
      <c r="A70" s="20" t="s">
        <v>44</v>
      </c>
      <c r="B70" s="17"/>
      <c r="C70" s="17"/>
      <c r="D70" s="118"/>
      <c r="E70" s="127">
        <v>-40067.819594000001</v>
      </c>
      <c r="F70" s="154">
        <v>-33077.550988333329</v>
      </c>
      <c r="G70" s="154">
        <v>-35185.843382666673</v>
      </c>
      <c r="H70" s="21">
        <v>-108331.213965</v>
      </c>
      <c r="I70" s="151">
        <v>-34344.242528555558</v>
      </c>
      <c r="J70" s="154">
        <v>-35801.330798666662</v>
      </c>
      <c r="K70" s="118">
        <v>-37145.381068777773</v>
      </c>
      <c r="L70" s="118">
        <v>-107290.954396</v>
      </c>
      <c r="M70" s="118">
        <v>-215622.16836100002</v>
      </c>
      <c r="N70" s="117">
        <v>-36922.183375777779</v>
      </c>
      <c r="O70" s="118">
        <v>-44165.018164333334</v>
      </c>
      <c r="P70" s="128">
        <f t="shared" si="4"/>
        <v>-296709.36990111112</v>
      </c>
    </row>
    <row r="71" spans="1:17" x14ac:dyDescent="0.25">
      <c r="A71" s="20"/>
      <c r="B71" s="17"/>
      <c r="C71" s="17"/>
      <c r="D71" s="118"/>
      <c r="E71" s="127"/>
      <c r="F71" s="151"/>
      <c r="G71" s="151"/>
      <c r="H71" s="244"/>
      <c r="I71" s="151"/>
      <c r="J71" s="151"/>
      <c r="K71" s="128"/>
      <c r="L71" s="128"/>
      <c r="M71" s="128"/>
      <c r="N71" s="127"/>
      <c r="O71" s="128"/>
      <c r="P71" s="128"/>
    </row>
    <row r="72" spans="1:17" x14ac:dyDescent="0.25">
      <c r="A72" s="24" t="s">
        <v>45</v>
      </c>
      <c r="B72" s="25"/>
      <c r="C72" s="25"/>
      <c r="D72" s="120"/>
      <c r="E72" s="131">
        <v>537337.93033399992</v>
      </c>
      <c r="F72" s="152">
        <v>275821.27218833333</v>
      </c>
      <c r="G72" s="152">
        <v>-1254630.0498994724</v>
      </c>
      <c r="H72" s="247">
        <v>-441470.84737713938</v>
      </c>
      <c r="I72" s="152">
        <v>2960880.4631322795</v>
      </c>
      <c r="J72" s="152">
        <v>-2277246.4067144133</v>
      </c>
      <c r="K72" s="132">
        <v>-899423.85407844896</v>
      </c>
      <c r="L72" s="132">
        <v>-215789.79766058247</v>
      </c>
      <c r="M72" s="132">
        <v>-657260.64503772254</v>
      </c>
      <c r="N72" s="131">
        <v>-319254.21163853811</v>
      </c>
      <c r="O72" s="132">
        <v>-191579.90780464176</v>
      </c>
      <c r="P72" s="132">
        <f t="shared" ref="P72" si="5">+SUM(M72:O72)</f>
        <v>-1168094.7644809023</v>
      </c>
    </row>
    <row r="73" spans="1:17" x14ac:dyDescent="0.25">
      <c r="A73" s="30"/>
      <c r="B73" s="31"/>
      <c r="C73" s="31"/>
      <c r="D73" s="217"/>
      <c r="E73" s="133"/>
      <c r="F73" s="153"/>
      <c r="G73" s="153"/>
      <c r="H73" s="248"/>
      <c r="I73" s="153"/>
      <c r="J73" s="153"/>
      <c r="K73" s="134"/>
      <c r="L73" s="134"/>
      <c r="M73" s="134"/>
      <c r="N73" s="133"/>
      <c r="O73" s="134"/>
      <c r="P73" s="134"/>
    </row>
    <row r="74" spans="1:17" ht="25.5" customHeight="1" x14ac:dyDescent="0.25">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Q74" s="260">
        <v>3</v>
      </c>
    </row>
    <row r="75" spans="1:17" ht="14.25" customHeight="1" x14ac:dyDescent="0.25">
      <c r="A75" s="36" t="str">
        <f>+Pptario!A75</f>
        <v xml:space="preserve"> 2/</v>
      </c>
      <c r="B75" s="36" t="str">
        <f>+Pptario!B75</f>
        <v>Ingresos de Transacciones que afectan el Patrimonio Neto más Venta de activos físicos clasificada en Transacciones en Activos  no Financieros.</v>
      </c>
      <c r="C75" s="268"/>
      <c r="D75" s="268"/>
      <c r="E75" s="268"/>
      <c r="F75" s="268"/>
      <c r="G75" s="268"/>
      <c r="H75" s="268"/>
      <c r="I75" s="268"/>
      <c r="J75" s="268"/>
      <c r="K75" s="268"/>
      <c r="L75" s="268"/>
      <c r="M75" s="268"/>
    </row>
    <row r="76" spans="1:17" x14ac:dyDescent="0.25">
      <c r="A76" s="36" t="str">
        <f>+Pptario!A76</f>
        <v xml:space="preserve"> 3/</v>
      </c>
      <c r="B76" s="36" t="str">
        <f>+Pptario!B76</f>
        <v>Gastos de Transacciones que afectan el Patrimonio Neto más Inversión y Transferencias de capital clasificadas en Transacciones en Activos No Financieros.</v>
      </c>
      <c r="C76" s="268"/>
      <c r="D76" s="268"/>
      <c r="E76" s="268"/>
      <c r="F76" s="268"/>
      <c r="G76" s="268"/>
      <c r="H76" s="267"/>
      <c r="I76" s="41"/>
      <c r="J76" s="41"/>
      <c r="K76" s="241"/>
      <c r="L76" s="41"/>
      <c r="M76" s="41"/>
    </row>
    <row r="77" spans="1:17" x14ac:dyDescent="0.25">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2"/>
  <sheetViews>
    <sheetView workbookViewId="0">
      <selection activeCell="F16" sqref="F16"/>
    </sheetView>
  </sheetViews>
  <sheetFormatPr baseColWidth="10" defaultRowHeight="13.2" x14ac:dyDescent="0.25"/>
  <cols>
    <col min="1" max="2" width="3.33203125" customWidth="1"/>
    <col min="4" max="4" width="33.109375" customWidth="1"/>
    <col min="5" max="10" width="10.109375" customWidth="1"/>
    <col min="11" max="13" width="10.33203125" customWidth="1"/>
    <col min="14" max="14" width="15.88671875" bestFit="1" customWidth="1"/>
  </cols>
  <sheetData>
    <row r="2" spans="1:16" x14ac:dyDescent="0.25">
      <c r="A2" s="4" t="s">
        <v>107</v>
      </c>
      <c r="B2" s="5"/>
      <c r="C2" s="5"/>
      <c r="D2" s="213"/>
      <c r="E2" s="2"/>
      <c r="F2" s="2"/>
      <c r="G2" s="2"/>
      <c r="H2" s="2"/>
      <c r="I2" s="2"/>
      <c r="J2" s="2"/>
      <c r="K2" s="2"/>
      <c r="L2" s="2"/>
      <c r="M2" s="2"/>
      <c r="N2" s="2"/>
      <c r="O2" s="2"/>
      <c r="P2" s="2"/>
    </row>
    <row r="3" spans="1:16" x14ac:dyDescent="0.25">
      <c r="A3" s="47" t="str">
        <f>+Total!A3</f>
        <v>ESTADO DE OPERACIONES DE GOBIERNO  2019</v>
      </c>
      <c r="B3" s="2"/>
      <c r="C3" s="2"/>
      <c r="D3" s="212"/>
      <c r="E3" s="2"/>
      <c r="F3" s="2"/>
      <c r="G3" s="2"/>
      <c r="H3" s="2"/>
      <c r="I3" s="2"/>
      <c r="J3" s="2"/>
      <c r="K3" s="2"/>
      <c r="L3" s="2"/>
      <c r="M3" s="2"/>
      <c r="N3" s="2"/>
      <c r="O3" s="2"/>
      <c r="P3" s="2"/>
    </row>
    <row r="4" spans="1:16" x14ac:dyDescent="0.25">
      <c r="A4" s="1" t="s">
        <v>93</v>
      </c>
      <c r="B4" s="2"/>
      <c r="C4" s="2"/>
      <c r="D4" s="212"/>
      <c r="E4" s="2"/>
      <c r="F4" s="2"/>
      <c r="G4" s="2"/>
      <c r="H4" s="2"/>
      <c r="I4" s="2"/>
      <c r="J4" s="2"/>
      <c r="K4" s="2"/>
      <c r="L4" s="2"/>
      <c r="M4" s="2"/>
      <c r="N4" s="2"/>
      <c r="O4" s="2"/>
      <c r="P4" s="2"/>
    </row>
    <row r="5" spans="1:16" x14ac:dyDescent="0.25">
      <c r="A5" s="4" t="s">
        <v>2</v>
      </c>
      <c r="B5" s="1"/>
      <c r="C5" s="1"/>
      <c r="D5" s="1"/>
      <c r="E5" s="1"/>
      <c r="F5" s="2"/>
      <c r="G5" s="2"/>
      <c r="H5" s="2"/>
      <c r="I5" s="2"/>
      <c r="J5" s="2"/>
      <c r="K5" s="2"/>
      <c r="L5" s="2"/>
      <c r="M5" s="2"/>
      <c r="N5" s="2"/>
      <c r="O5" s="2"/>
      <c r="P5" s="2"/>
    </row>
    <row r="6" spans="1:16" x14ac:dyDescent="0.25">
      <c r="A6" s="1" t="s">
        <v>79</v>
      </c>
      <c r="B6" s="1"/>
      <c r="C6" s="1"/>
      <c r="D6" s="1"/>
      <c r="E6" s="1"/>
      <c r="F6" s="2"/>
      <c r="G6" s="2"/>
      <c r="H6" s="2"/>
      <c r="I6" s="2"/>
      <c r="J6" s="2"/>
      <c r="K6" s="2"/>
      <c r="L6" s="2"/>
      <c r="M6" s="2"/>
      <c r="N6" s="2"/>
      <c r="O6" s="2"/>
      <c r="P6" s="2"/>
    </row>
    <row r="7" spans="1:16" x14ac:dyDescent="0.25">
      <c r="A7" s="9"/>
      <c r="B7" s="10"/>
      <c r="C7" s="11"/>
      <c r="D7" s="215"/>
      <c r="E7" s="74" t="str">
        <f>+VarTotal!E7</f>
        <v>2019 / 2018</v>
      </c>
      <c r="F7" s="105"/>
      <c r="G7" s="105"/>
      <c r="H7" s="105"/>
      <c r="I7" s="105"/>
      <c r="J7" s="105"/>
      <c r="K7" s="105"/>
      <c r="L7" s="105"/>
      <c r="M7" s="105"/>
      <c r="N7" s="105"/>
      <c r="O7" s="105"/>
      <c r="P7" s="106"/>
    </row>
    <row r="8" spans="1:16" x14ac:dyDescent="0.25">
      <c r="A8" s="13"/>
      <c r="B8" s="14"/>
      <c r="C8" s="14"/>
      <c r="D8" s="142"/>
      <c r="E8" s="86" t="s">
        <v>5</v>
      </c>
      <c r="F8" s="139" t="s">
        <v>85</v>
      </c>
      <c r="G8" s="139" t="s">
        <v>86</v>
      </c>
      <c r="H8" s="34" t="s">
        <v>94</v>
      </c>
      <c r="I8" s="139" t="s">
        <v>87</v>
      </c>
      <c r="J8" s="139" t="s">
        <v>89</v>
      </c>
      <c r="K8" s="87" t="s">
        <v>95</v>
      </c>
      <c r="L8" s="34" t="s">
        <v>97</v>
      </c>
      <c r="M8" s="34" t="s">
        <v>98</v>
      </c>
      <c r="N8" s="86" t="s">
        <v>96</v>
      </c>
      <c r="O8" s="87" t="s">
        <v>101</v>
      </c>
      <c r="P8" s="34" t="s">
        <v>88</v>
      </c>
    </row>
    <row r="9" spans="1:16" x14ac:dyDescent="0.25">
      <c r="A9" s="16"/>
      <c r="B9" s="17"/>
      <c r="C9" s="17"/>
      <c r="D9" s="174"/>
      <c r="E9" s="20"/>
      <c r="F9" s="17"/>
      <c r="G9" s="17"/>
      <c r="H9" s="50"/>
      <c r="I9" s="17"/>
      <c r="J9" s="17"/>
      <c r="K9" s="88"/>
      <c r="L9" s="50"/>
      <c r="M9" s="50"/>
      <c r="N9" s="20"/>
      <c r="O9" s="88"/>
      <c r="P9" s="50"/>
    </row>
    <row r="10" spans="1:16" x14ac:dyDescent="0.25">
      <c r="A10" s="19" t="s">
        <v>6</v>
      </c>
      <c r="B10" s="17"/>
      <c r="C10" s="17"/>
      <c r="D10" s="174"/>
      <c r="E10" s="20"/>
      <c r="F10" s="17"/>
      <c r="G10" s="17"/>
      <c r="H10" s="50"/>
      <c r="I10" s="17"/>
      <c r="J10" s="17"/>
      <c r="K10" s="88"/>
      <c r="L10" s="50"/>
      <c r="M10" s="50"/>
      <c r="N10" s="20"/>
      <c r="O10" s="88"/>
      <c r="P10" s="50"/>
    </row>
    <row r="11" spans="1:16" x14ac:dyDescent="0.25">
      <c r="A11" s="20" t="s">
        <v>7</v>
      </c>
      <c r="B11" s="17"/>
      <c r="C11" s="17"/>
      <c r="D11" s="118"/>
      <c r="E11" s="100">
        <v>-1.4544786616231931</v>
      </c>
      <c r="F11" s="143">
        <v>-21.853878260441505</v>
      </c>
      <c r="G11" s="143">
        <v>-5.4633906668834502</v>
      </c>
      <c r="H11" s="70">
        <v>-9.9084615814439623</v>
      </c>
      <c r="I11" s="143">
        <v>-6.2901465296622767</v>
      </c>
      <c r="J11" s="143">
        <v>-14.032746911359705</v>
      </c>
      <c r="K11" s="101">
        <v>-23.057201872719968</v>
      </c>
      <c r="L11" s="70">
        <v>-15.150024342048097</v>
      </c>
      <c r="M11" s="70">
        <v>-12.613209796999048</v>
      </c>
      <c r="N11" s="100">
        <v>-22.251947751789793</v>
      </c>
      <c r="O11" s="101">
        <v>14.339715935153286</v>
      </c>
      <c r="P11" s="70">
        <v>-10.665748815821829</v>
      </c>
    </row>
    <row r="12" spans="1:16" x14ac:dyDescent="0.25">
      <c r="A12" s="20"/>
      <c r="B12" s="17" t="s">
        <v>8</v>
      </c>
      <c r="C12" s="17"/>
      <c r="D12" s="118"/>
      <c r="E12" s="100">
        <v>0</v>
      </c>
      <c r="F12" s="143">
        <v>0</v>
      </c>
      <c r="G12" s="143">
        <v>0</v>
      </c>
      <c r="H12" s="70">
        <v>0</v>
      </c>
      <c r="I12" s="143">
        <v>0</v>
      </c>
      <c r="J12" s="143">
        <v>0</v>
      </c>
      <c r="K12" s="101">
        <v>0</v>
      </c>
      <c r="L12" s="70">
        <v>0</v>
      </c>
      <c r="M12" s="70">
        <v>0</v>
      </c>
      <c r="N12" s="100">
        <v>0</v>
      </c>
      <c r="O12" s="101">
        <v>0</v>
      </c>
      <c r="P12" s="70">
        <v>0</v>
      </c>
    </row>
    <row r="13" spans="1:16" x14ac:dyDescent="0.25">
      <c r="A13" s="83"/>
      <c r="B13" s="81"/>
      <c r="C13" s="81" t="s">
        <v>69</v>
      </c>
      <c r="D13" s="198"/>
      <c r="E13" s="100">
        <v>0</v>
      </c>
      <c r="F13" s="143">
        <v>0</v>
      </c>
      <c r="G13" s="143">
        <v>0</v>
      </c>
      <c r="H13" s="70">
        <v>0</v>
      </c>
      <c r="I13" s="143">
        <v>0</v>
      </c>
      <c r="J13" s="143">
        <v>0</v>
      </c>
      <c r="K13" s="101">
        <v>0</v>
      </c>
      <c r="L13" s="70">
        <v>0</v>
      </c>
      <c r="M13" s="70">
        <v>0</v>
      </c>
      <c r="N13" s="100">
        <v>0</v>
      </c>
      <c r="O13" s="101">
        <v>0</v>
      </c>
      <c r="P13" s="70">
        <v>0</v>
      </c>
    </row>
    <row r="14" spans="1:16" x14ac:dyDescent="0.25">
      <c r="A14" s="83"/>
      <c r="B14" s="81"/>
      <c r="C14" s="81" t="s">
        <v>59</v>
      </c>
      <c r="D14" s="198"/>
      <c r="E14" s="100">
        <v>0</v>
      </c>
      <c r="F14" s="143">
        <v>0</v>
      </c>
      <c r="G14" s="143">
        <v>0</v>
      </c>
      <c r="H14" s="70">
        <v>0</v>
      </c>
      <c r="I14" s="143">
        <v>0</v>
      </c>
      <c r="J14" s="143">
        <v>0</v>
      </c>
      <c r="K14" s="101">
        <v>0</v>
      </c>
      <c r="L14" s="70">
        <v>0</v>
      </c>
      <c r="M14" s="70">
        <v>0</v>
      </c>
      <c r="N14" s="100">
        <v>0</v>
      </c>
      <c r="O14" s="101">
        <v>0</v>
      </c>
      <c r="P14" s="70">
        <v>0</v>
      </c>
    </row>
    <row r="15" spans="1:16" x14ac:dyDescent="0.25">
      <c r="A15" s="20"/>
      <c r="B15" s="17" t="s">
        <v>103</v>
      </c>
      <c r="C15" s="17"/>
      <c r="D15" s="118"/>
      <c r="E15" s="100">
        <v>-4.277773398508411</v>
      </c>
      <c r="F15" s="143">
        <v>-29.759529054127722</v>
      </c>
      <c r="G15" s="143">
        <v>-8.5097199511560024</v>
      </c>
      <c r="H15" s="70">
        <v>-14.725865041783681</v>
      </c>
      <c r="I15" s="143">
        <v>-10.826122417724626</v>
      </c>
      <c r="J15" s="143">
        <v>-19.156541062195188</v>
      </c>
      <c r="K15" s="101">
        <v>-27.831541176505326</v>
      </c>
      <c r="L15" s="70">
        <v>-19.982629312357925</v>
      </c>
      <c r="M15" s="70">
        <v>-17.431171901971755</v>
      </c>
      <c r="N15" s="100">
        <v>-27.173172625771112</v>
      </c>
      <c r="O15" s="101">
        <v>16.185038420003316</v>
      </c>
      <c r="P15" s="70">
        <v>-14.857144212370443</v>
      </c>
    </row>
    <row r="16" spans="1:16" x14ac:dyDescent="0.25">
      <c r="A16" s="20"/>
      <c r="B16" s="17" t="s">
        <v>9</v>
      </c>
      <c r="C16" s="17"/>
      <c r="D16" s="118"/>
      <c r="E16" s="100">
        <v>0</v>
      </c>
      <c r="F16" s="143">
        <v>0</v>
      </c>
      <c r="G16" s="143">
        <v>0</v>
      </c>
      <c r="H16" s="70">
        <v>0</v>
      </c>
      <c r="I16" s="143">
        <v>0</v>
      </c>
      <c r="J16" s="143">
        <v>0</v>
      </c>
      <c r="K16" s="101">
        <v>0</v>
      </c>
      <c r="L16" s="70">
        <v>0</v>
      </c>
      <c r="M16" s="70">
        <v>0</v>
      </c>
      <c r="N16" s="100">
        <v>0</v>
      </c>
      <c r="O16" s="101">
        <v>0</v>
      </c>
      <c r="P16" s="70">
        <v>0</v>
      </c>
    </row>
    <row r="17" spans="1:16" x14ac:dyDescent="0.25">
      <c r="A17" s="20"/>
      <c r="B17" s="17" t="s">
        <v>56</v>
      </c>
      <c r="C17" s="17"/>
      <c r="D17" s="118"/>
      <c r="E17" s="100">
        <v>0</v>
      </c>
      <c r="F17" s="143">
        <v>0</v>
      </c>
      <c r="G17" s="143">
        <v>0</v>
      </c>
      <c r="H17" s="70">
        <v>0</v>
      </c>
      <c r="I17" s="143">
        <v>0</v>
      </c>
      <c r="J17" s="143">
        <v>0</v>
      </c>
      <c r="K17" s="101">
        <v>0</v>
      </c>
      <c r="L17" s="70">
        <v>0</v>
      </c>
      <c r="M17" s="70">
        <v>0</v>
      </c>
      <c r="N17" s="100">
        <v>0</v>
      </c>
      <c r="O17" s="101">
        <v>0</v>
      </c>
      <c r="P17" s="70">
        <v>0</v>
      </c>
    </row>
    <row r="18" spans="1:16" x14ac:dyDescent="0.25">
      <c r="A18" s="20"/>
      <c r="B18" s="81" t="s">
        <v>57</v>
      </c>
      <c r="C18" s="17"/>
      <c r="D18" s="118"/>
      <c r="E18" s="100">
        <v>30.069291384759509</v>
      </c>
      <c r="F18" s="143">
        <v>151.72571480758901</v>
      </c>
      <c r="G18" s="143">
        <v>38.642295960135598</v>
      </c>
      <c r="H18" s="70">
        <v>62.344766248541127</v>
      </c>
      <c r="I18" s="143">
        <v>55.282144260438336</v>
      </c>
      <c r="J18" s="143">
        <v>51.962227546256436</v>
      </c>
      <c r="K18" s="101">
        <v>46.114785663325677</v>
      </c>
      <c r="L18" s="70">
        <v>50.871749517444911</v>
      </c>
      <c r="M18" s="70">
        <v>56.185493256117965</v>
      </c>
      <c r="N18" s="100">
        <v>33.204671822657872</v>
      </c>
      <c r="O18" s="101">
        <v>-0.91080907764951036</v>
      </c>
      <c r="P18" s="70">
        <v>43.031008220611987</v>
      </c>
    </row>
    <row r="19" spans="1:16" x14ac:dyDescent="0.25">
      <c r="A19" s="20"/>
      <c r="B19" s="17" t="s">
        <v>10</v>
      </c>
      <c r="C19" s="17"/>
      <c r="D19" s="118"/>
      <c r="E19" s="100">
        <v>0</v>
      </c>
      <c r="F19" s="143">
        <v>0</v>
      </c>
      <c r="G19" s="143">
        <v>0</v>
      </c>
      <c r="H19" s="70">
        <v>0</v>
      </c>
      <c r="I19" s="143">
        <v>0</v>
      </c>
      <c r="J19" s="143">
        <v>0</v>
      </c>
      <c r="K19" s="101">
        <v>0</v>
      </c>
      <c r="L19" s="70">
        <v>0</v>
      </c>
      <c r="M19" s="70">
        <v>0</v>
      </c>
      <c r="N19" s="100">
        <v>0</v>
      </c>
      <c r="O19" s="101">
        <v>0</v>
      </c>
      <c r="P19" s="70">
        <v>0</v>
      </c>
    </row>
    <row r="20" spans="1:16" x14ac:dyDescent="0.25">
      <c r="A20" s="20"/>
      <c r="B20" s="17" t="s">
        <v>11</v>
      </c>
      <c r="C20" s="17"/>
      <c r="D20" s="118"/>
      <c r="E20" s="100">
        <v>0</v>
      </c>
      <c r="F20" s="143">
        <v>0</v>
      </c>
      <c r="G20" s="143">
        <v>0</v>
      </c>
      <c r="H20" s="70">
        <v>0</v>
      </c>
      <c r="I20" s="143">
        <v>0</v>
      </c>
      <c r="J20" s="143">
        <v>0</v>
      </c>
      <c r="K20" s="101">
        <v>0</v>
      </c>
      <c r="L20" s="70">
        <v>0</v>
      </c>
      <c r="M20" s="70">
        <v>0</v>
      </c>
      <c r="N20" s="100">
        <v>0</v>
      </c>
      <c r="O20" s="101">
        <v>0</v>
      </c>
      <c r="P20" s="70">
        <v>0</v>
      </c>
    </row>
    <row r="21" spans="1:16" x14ac:dyDescent="0.25">
      <c r="A21" s="20"/>
      <c r="B21" s="17"/>
      <c r="C21" s="17"/>
      <c r="D21" s="174"/>
      <c r="E21" s="107"/>
      <c r="F21" s="146"/>
      <c r="G21" s="146"/>
      <c r="H21" s="71"/>
      <c r="I21" s="146"/>
      <c r="J21" s="146"/>
      <c r="K21" s="108"/>
      <c r="L21" s="71"/>
      <c r="M21" s="71"/>
      <c r="N21" s="107"/>
      <c r="O21" s="108"/>
      <c r="P21" s="71"/>
    </row>
    <row r="22" spans="1:16" x14ac:dyDescent="0.25">
      <c r="A22" s="20" t="s">
        <v>12</v>
      </c>
      <c r="B22" s="17"/>
      <c r="C22" s="17"/>
      <c r="D22" s="118"/>
      <c r="E22" s="100">
        <v>-24.420133734506678</v>
      </c>
      <c r="F22" s="143">
        <v>-24.638452158399527</v>
      </c>
      <c r="G22" s="143">
        <v>-25.112117306898973</v>
      </c>
      <c r="H22" s="70">
        <v>-24.727657293013948</v>
      </c>
      <c r="I22" s="143">
        <v>-25.055181712822538</v>
      </c>
      <c r="J22" s="143">
        <v>-25.422243127428167</v>
      </c>
      <c r="K22" s="101">
        <v>-25.510720780944261</v>
      </c>
      <c r="L22" s="70">
        <v>-25.328184654493192</v>
      </c>
      <c r="M22" s="70">
        <v>-25.023702884358578</v>
      </c>
      <c r="N22" s="100">
        <v>-25.994813279141937</v>
      </c>
      <c r="O22" s="101">
        <v>-26.42727969265788</v>
      </c>
      <c r="P22" s="70">
        <v>-25.303599864347404</v>
      </c>
    </row>
    <row r="23" spans="1:16" x14ac:dyDescent="0.25">
      <c r="A23" s="20"/>
      <c r="B23" s="17" t="s">
        <v>13</v>
      </c>
      <c r="C23" s="17"/>
      <c r="D23" s="118"/>
      <c r="E23" s="100">
        <v>0</v>
      </c>
      <c r="F23" s="143">
        <v>0</v>
      </c>
      <c r="G23" s="143">
        <v>0</v>
      </c>
      <c r="H23" s="70">
        <v>0</v>
      </c>
      <c r="I23" s="143">
        <v>0</v>
      </c>
      <c r="J23" s="143">
        <v>0</v>
      </c>
      <c r="K23" s="101">
        <v>0</v>
      </c>
      <c r="L23" s="70">
        <v>0</v>
      </c>
      <c r="M23" s="70">
        <v>0</v>
      </c>
      <c r="N23" s="100">
        <v>0</v>
      </c>
      <c r="O23" s="101">
        <v>0</v>
      </c>
      <c r="P23" s="70">
        <v>0</v>
      </c>
    </row>
    <row r="24" spans="1:16" x14ac:dyDescent="0.25">
      <c r="A24" s="20"/>
      <c r="B24" s="17" t="s">
        <v>14</v>
      </c>
      <c r="C24" s="17"/>
      <c r="D24" s="118"/>
      <c r="E24" s="100">
        <v>0</v>
      </c>
      <c r="F24" s="143">
        <v>0</v>
      </c>
      <c r="G24" s="143">
        <v>0</v>
      </c>
      <c r="H24" s="70">
        <v>0</v>
      </c>
      <c r="I24" s="143">
        <v>0</v>
      </c>
      <c r="J24" s="143">
        <v>0</v>
      </c>
      <c r="K24" s="101">
        <v>0</v>
      </c>
      <c r="L24" s="70">
        <v>0</v>
      </c>
      <c r="M24" s="70">
        <v>0</v>
      </c>
      <c r="N24" s="100">
        <v>0</v>
      </c>
      <c r="O24" s="101">
        <v>0</v>
      </c>
      <c r="P24" s="70">
        <v>0</v>
      </c>
    </row>
    <row r="25" spans="1:16" x14ac:dyDescent="0.25">
      <c r="A25" s="20"/>
      <c r="B25" s="17" t="s">
        <v>15</v>
      </c>
      <c r="C25" s="17"/>
      <c r="D25" s="118"/>
      <c r="E25" s="100">
        <v>-24.420133734506678</v>
      </c>
      <c r="F25" s="143">
        <v>-24.638452158399527</v>
      </c>
      <c r="G25" s="143">
        <v>-25.112117306898973</v>
      </c>
      <c r="H25" s="70">
        <v>-24.727657293013948</v>
      </c>
      <c r="I25" s="143">
        <v>-25.055181712822538</v>
      </c>
      <c r="J25" s="143">
        <v>-25.422243127428167</v>
      </c>
      <c r="K25" s="101">
        <v>-25.510720780944261</v>
      </c>
      <c r="L25" s="70">
        <v>-25.328184654493192</v>
      </c>
      <c r="M25" s="70">
        <v>-25.023702884358578</v>
      </c>
      <c r="N25" s="100">
        <v>-25.994813279141937</v>
      </c>
      <c r="O25" s="101">
        <v>-26.42727969265788</v>
      </c>
      <c r="P25" s="70">
        <v>-25.303599864347404</v>
      </c>
    </row>
    <row r="26" spans="1:16" x14ac:dyDescent="0.25">
      <c r="A26" s="20"/>
      <c r="B26" s="17" t="s">
        <v>58</v>
      </c>
      <c r="C26" s="17"/>
      <c r="D26" s="118"/>
      <c r="E26" s="100">
        <v>0</v>
      </c>
      <c r="F26" s="143">
        <v>0</v>
      </c>
      <c r="G26" s="143">
        <v>0</v>
      </c>
      <c r="H26" s="70">
        <v>0</v>
      </c>
      <c r="I26" s="143">
        <v>0</v>
      </c>
      <c r="J26" s="143">
        <v>0</v>
      </c>
      <c r="K26" s="101">
        <v>0</v>
      </c>
      <c r="L26" s="70">
        <v>0</v>
      </c>
      <c r="M26" s="70">
        <v>0</v>
      </c>
      <c r="N26" s="100">
        <v>0</v>
      </c>
      <c r="O26" s="101">
        <v>0</v>
      </c>
      <c r="P26" s="70">
        <v>0</v>
      </c>
    </row>
    <row r="27" spans="1:16" x14ac:dyDescent="0.25">
      <c r="A27" s="20"/>
      <c r="B27" s="17" t="s">
        <v>60</v>
      </c>
      <c r="C27" s="17"/>
      <c r="D27" s="118"/>
      <c r="E27" s="100">
        <v>0</v>
      </c>
      <c r="F27" s="143">
        <v>0</v>
      </c>
      <c r="G27" s="143">
        <v>0</v>
      </c>
      <c r="H27" s="70">
        <v>0</v>
      </c>
      <c r="I27" s="143">
        <v>0</v>
      </c>
      <c r="J27" s="143">
        <v>0</v>
      </c>
      <c r="K27" s="101">
        <v>0</v>
      </c>
      <c r="L27" s="70">
        <v>0</v>
      </c>
      <c r="M27" s="70">
        <v>0</v>
      </c>
      <c r="N27" s="100">
        <v>0</v>
      </c>
      <c r="O27" s="101">
        <v>0</v>
      </c>
      <c r="P27" s="70">
        <v>0</v>
      </c>
    </row>
    <row r="28" spans="1:16" x14ac:dyDescent="0.25">
      <c r="A28" s="20"/>
      <c r="B28" s="17" t="s">
        <v>16</v>
      </c>
      <c r="C28" s="17"/>
      <c r="D28" s="118"/>
      <c r="E28" s="100">
        <v>0</v>
      </c>
      <c r="F28" s="143">
        <v>0</v>
      </c>
      <c r="G28" s="143">
        <v>0</v>
      </c>
      <c r="H28" s="70">
        <v>0</v>
      </c>
      <c r="I28" s="143">
        <v>0</v>
      </c>
      <c r="J28" s="143">
        <v>0</v>
      </c>
      <c r="K28" s="101">
        <v>0</v>
      </c>
      <c r="L28" s="70">
        <v>0</v>
      </c>
      <c r="M28" s="70">
        <v>0</v>
      </c>
      <c r="N28" s="100">
        <v>0</v>
      </c>
      <c r="O28" s="101">
        <v>0</v>
      </c>
      <c r="P28" s="70">
        <v>0</v>
      </c>
    </row>
    <row r="29" spans="1:16" x14ac:dyDescent="0.25">
      <c r="A29" s="20"/>
      <c r="B29" s="17"/>
      <c r="C29" s="17"/>
      <c r="D29" s="118"/>
      <c r="E29" s="93"/>
      <c r="F29" s="137"/>
      <c r="G29" s="137"/>
      <c r="H29" s="56"/>
      <c r="I29" s="137"/>
      <c r="J29" s="137"/>
      <c r="K29" s="94"/>
      <c r="L29" s="56"/>
      <c r="M29" s="56"/>
      <c r="N29" s="93"/>
      <c r="O29" s="94"/>
      <c r="P29" s="56"/>
    </row>
    <row r="30" spans="1:16" x14ac:dyDescent="0.25">
      <c r="A30" s="22" t="s">
        <v>17</v>
      </c>
      <c r="B30" s="23"/>
      <c r="C30" s="23"/>
      <c r="D30" s="118"/>
      <c r="E30" s="100">
        <v>1.6586283219837794</v>
      </c>
      <c r="F30" s="143">
        <v>-21.543895451498983</v>
      </c>
      <c r="G30" s="143">
        <v>-3.4601622046157687</v>
      </c>
      <c r="H30" s="70">
        <v>-8.2079440752863331</v>
      </c>
      <c r="I30" s="143">
        <v>-4.1034441774009167</v>
      </c>
      <c r="J30" s="143">
        <v>-12.87089196880421</v>
      </c>
      <c r="K30" s="101">
        <v>-22.848903683663558</v>
      </c>
      <c r="L30" s="70">
        <v>-14.135376772265328</v>
      </c>
      <c r="M30" s="70">
        <v>-11.286181233796599</v>
      </c>
      <c r="N30" s="100">
        <v>-21.878989198572786</v>
      </c>
      <c r="O30" s="101">
        <v>18.588573998704195</v>
      </c>
      <c r="P30" s="70">
        <v>-9.118529565962664</v>
      </c>
    </row>
    <row r="31" spans="1:16" x14ac:dyDescent="0.25">
      <c r="A31" s="20"/>
      <c r="B31" s="17"/>
      <c r="C31" s="17"/>
      <c r="D31" s="118"/>
      <c r="E31" s="93"/>
      <c r="F31" s="137"/>
      <c r="G31" s="137"/>
      <c r="H31" s="56"/>
      <c r="I31" s="137"/>
      <c r="J31" s="137"/>
      <c r="K31" s="94"/>
      <c r="L31" s="56"/>
      <c r="M31" s="56"/>
      <c r="N31" s="93"/>
      <c r="O31" s="94"/>
      <c r="P31" s="56"/>
    </row>
    <row r="32" spans="1:16" x14ac:dyDescent="0.25">
      <c r="A32" s="19" t="s">
        <v>18</v>
      </c>
      <c r="B32" s="17"/>
      <c r="C32" s="17"/>
      <c r="D32" s="118"/>
      <c r="E32" s="93"/>
      <c r="F32" s="137"/>
      <c r="G32" s="137"/>
      <c r="H32" s="56"/>
      <c r="I32" s="137"/>
      <c r="J32" s="137"/>
      <c r="K32" s="94"/>
      <c r="L32" s="56"/>
      <c r="M32" s="56"/>
      <c r="N32" s="93"/>
      <c r="O32" s="94"/>
      <c r="P32" s="56"/>
    </row>
    <row r="33" spans="1:16" x14ac:dyDescent="0.25">
      <c r="A33" s="20" t="s">
        <v>19</v>
      </c>
      <c r="B33" s="17"/>
      <c r="C33" s="17"/>
      <c r="D33" s="118"/>
      <c r="E33" s="100">
        <v>87.124305417812508</v>
      </c>
      <c r="F33" s="143">
        <v>172.92703389091758</v>
      </c>
      <c r="G33" s="143">
        <v>10.831964877081045</v>
      </c>
      <c r="H33" s="70">
        <v>85.986589570343668</v>
      </c>
      <c r="I33" s="143">
        <v>-98.723993890207268</v>
      </c>
      <c r="J33" s="143">
        <v>594.46442467157965</v>
      </c>
      <c r="K33" s="101">
        <v>939.47238475768415</v>
      </c>
      <c r="L33" s="70">
        <v>-85.121523642399012</v>
      </c>
      <c r="M33" s="70">
        <v>23.808182207042726</v>
      </c>
      <c r="N33" s="100">
        <v>-62.46338634859795</v>
      </c>
      <c r="O33" s="101">
        <v>98.271094722055736</v>
      </c>
      <c r="P33" s="70">
        <v>18.712562640866935</v>
      </c>
    </row>
    <row r="34" spans="1:16" x14ac:dyDescent="0.25">
      <c r="A34" s="20"/>
      <c r="B34" s="17" t="s">
        <v>20</v>
      </c>
      <c r="C34" s="17"/>
      <c r="D34" s="118"/>
      <c r="E34" s="100">
        <v>0</v>
      </c>
      <c r="F34" s="143">
        <v>0</v>
      </c>
      <c r="G34" s="143">
        <v>0</v>
      </c>
      <c r="H34" s="70">
        <v>0</v>
      </c>
      <c r="I34" s="143">
        <v>0</v>
      </c>
      <c r="J34" s="143">
        <v>0</v>
      </c>
      <c r="K34" s="101">
        <v>0</v>
      </c>
      <c r="L34" s="70">
        <v>0</v>
      </c>
      <c r="M34" s="70">
        <v>0</v>
      </c>
      <c r="N34" s="100">
        <v>0</v>
      </c>
      <c r="O34" s="101">
        <v>0</v>
      </c>
      <c r="P34" s="70">
        <v>0</v>
      </c>
    </row>
    <row r="35" spans="1:16" x14ac:dyDescent="0.25">
      <c r="A35" s="20"/>
      <c r="B35" s="17" t="s">
        <v>21</v>
      </c>
      <c r="C35" s="17"/>
      <c r="D35" s="118"/>
      <c r="E35" s="100">
        <v>87.124305417812508</v>
      </c>
      <c r="F35" s="143">
        <v>172.92703389091758</v>
      </c>
      <c r="G35" s="143">
        <v>10.831964877081045</v>
      </c>
      <c r="H35" s="70">
        <v>85.986589570343668</v>
      </c>
      <c r="I35" s="143">
        <v>-98.723993890207268</v>
      </c>
      <c r="J35" s="143">
        <v>594.46442467157965</v>
      </c>
      <c r="K35" s="101">
        <v>939.47238475768415</v>
      </c>
      <c r="L35" s="70">
        <v>-85.121523642399012</v>
      </c>
      <c r="M35" s="70">
        <v>23.808182207042726</v>
      </c>
      <c r="N35" s="100">
        <v>-62.46338634859795</v>
      </c>
      <c r="O35" s="101">
        <v>98.271094722055736</v>
      </c>
      <c r="P35" s="70">
        <v>18.712562640866935</v>
      </c>
    </row>
    <row r="36" spans="1:16" x14ac:dyDescent="0.25">
      <c r="A36" s="20"/>
      <c r="B36" s="17" t="s">
        <v>22</v>
      </c>
      <c r="C36" s="17"/>
      <c r="D36" s="118"/>
      <c r="E36" s="100">
        <v>0</v>
      </c>
      <c r="F36" s="143">
        <v>0</v>
      </c>
      <c r="G36" s="143">
        <v>0</v>
      </c>
      <c r="H36" s="70">
        <v>0</v>
      </c>
      <c r="I36" s="143">
        <v>0</v>
      </c>
      <c r="J36" s="143">
        <v>0</v>
      </c>
      <c r="K36" s="101">
        <v>0</v>
      </c>
      <c r="L36" s="70">
        <v>0</v>
      </c>
      <c r="M36" s="70">
        <v>0</v>
      </c>
      <c r="N36" s="100">
        <v>0</v>
      </c>
      <c r="O36" s="101">
        <v>0</v>
      </c>
      <c r="P36" s="70">
        <v>0</v>
      </c>
    </row>
    <row r="37" spans="1:16" x14ac:dyDescent="0.25">
      <c r="A37" s="20"/>
      <c r="B37" s="17"/>
      <c r="C37" s="17"/>
      <c r="D37" s="118"/>
      <c r="E37" s="107"/>
      <c r="F37" s="146"/>
      <c r="G37" s="146"/>
      <c r="H37" s="71"/>
      <c r="I37" s="146"/>
      <c r="J37" s="146"/>
      <c r="K37" s="108"/>
      <c r="L37" s="71"/>
      <c r="M37" s="71"/>
      <c r="N37" s="107"/>
      <c r="O37" s="108"/>
      <c r="P37" s="71"/>
    </row>
    <row r="38" spans="1:16" x14ac:dyDescent="0.25">
      <c r="A38" s="24" t="s">
        <v>61</v>
      </c>
      <c r="B38" s="25"/>
      <c r="C38" s="25"/>
      <c r="D38" s="120"/>
      <c r="E38" s="109">
        <v>-1.4544786616231931</v>
      </c>
      <c r="F38" s="234">
        <v>-21.853878260441505</v>
      </c>
      <c r="G38" s="147">
        <v>-5.4633906668834502</v>
      </c>
      <c r="H38" s="72">
        <v>-9.9084615814439623</v>
      </c>
      <c r="I38" s="147">
        <v>-6.2901465296622767</v>
      </c>
      <c r="J38" s="147">
        <v>-14.032746911359705</v>
      </c>
      <c r="K38" s="255">
        <v>-23.057201872719968</v>
      </c>
      <c r="L38" s="236">
        <v>-15.150024342048097</v>
      </c>
      <c r="M38" s="236">
        <v>-12.613209796999048</v>
      </c>
      <c r="N38" s="259">
        <v>-22.251947751789793</v>
      </c>
      <c r="O38" s="255">
        <v>14.339715935153286</v>
      </c>
      <c r="P38" s="236">
        <v>-10.665748815821829</v>
      </c>
    </row>
    <row r="39" spans="1:16" x14ac:dyDescent="0.25">
      <c r="A39" s="24" t="s">
        <v>62</v>
      </c>
      <c r="B39" s="25"/>
      <c r="C39" s="25"/>
      <c r="D39" s="120"/>
      <c r="E39" s="109">
        <v>78.099438844230633</v>
      </c>
      <c r="F39" s="234">
        <v>4.0481784145101951</v>
      </c>
      <c r="G39" s="147">
        <v>-15.654102866691755</v>
      </c>
      <c r="H39" s="72">
        <v>63.843702610975669</v>
      </c>
      <c r="I39" s="147">
        <v>-89.48648540729161</v>
      </c>
      <c r="J39" s="147">
        <v>36.561622007172502</v>
      </c>
      <c r="K39" s="255">
        <v>-5.3950182300421146</v>
      </c>
      <c r="L39" s="236">
        <v>-67.635474366659935</v>
      </c>
      <c r="M39" s="236">
        <v>12.276775174560118</v>
      </c>
      <c r="N39" s="259">
        <v>-47.390927169170837</v>
      </c>
      <c r="O39" s="255">
        <v>-12.836551342907798</v>
      </c>
      <c r="P39" s="236">
        <v>6.6923159430513746</v>
      </c>
    </row>
    <row r="40" spans="1:16" x14ac:dyDescent="0.25">
      <c r="A40" s="27"/>
      <c r="B40" s="28"/>
      <c r="C40" s="28"/>
      <c r="D40" s="216"/>
      <c r="E40" s="111"/>
      <c r="F40" s="148"/>
      <c r="G40" s="148"/>
      <c r="H40" s="76"/>
      <c r="I40" s="148"/>
      <c r="J40" s="148"/>
      <c r="K40" s="112"/>
      <c r="L40" s="76"/>
      <c r="M40" s="76"/>
      <c r="N40" s="111"/>
      <c r="O40" s="112"/>
      <c r="P40" s="76"/>
    </row>
    <row r="41" spans="1:16" x14ac:dyDescent="0.25">
      <c r="A41" s="231"/>
      <c r="B41" s="232"/>
      <c r="C41" s="232"/>
      <c r="D41" s="233"/>
    </row>
    <row r="42" spans="1:16" ht="48.75" customHeight="1" x14ac:dyDescent="0.25">
      <c r="A42" s="17"/>
      <c r="B42" s="17"/>
      <c r="C42" s="17"/>
      <c r="D42" s="17"/>
      <c r="P42" s="266">
        <v>12</v>
      </c>
    </row>
  </sheetData>
  <printOptions horizontalCentered="1"/>
  <pageMargins left="0" right="0" top="1.1811023622047245" bottom="0" header="0" footer="0"/>
  <pageSetup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2"/>
  <sheetViews>
    <sheetView workbookViewId="0">
      <selection activeCell="I22" sqref="I22"/>
    </sheetView>
  </sheetViews>
  <sheetFormatPr baseColWidth="10" defaultRowHeight="13.2" x14ac:dyDescent="0.25"/>
  <cols>
    <col min="1" max="2" width="2.6640625" customWidth="1"/>
    <col min="3" max="3" width="35.109375" customWidth="1"/>
    <col min="4" max="4" width="10.6640625" customWidth="1"/>
    <col min="5" max="10" width="9.33203125" customWidth="1"/>
    <col min="11" max="11" width="9.33203125" style="17" customWidth="1"/>
    <col min="12" max="15" width="9.33203125" customWidth="1"/>
    <col min="16" max="16" width="10.33203125" bestFit="1" customWidth="1"/>
  </cols>
  <sheetData>
    <row r="2" spans="1:16" x14ac:dyDescent="0.25">
      <c r="A2" s="4" t="s">
        <v>51</v>
      </c>
      <c r="B2" s="5"/>
      <c r="C2" s="5"/>
      <c r="D2" s="213"/>
      <c r="E2" s="2"/>
      <c r="F2" s="2"/>
      <c r="G2" s="2"/>
      <c r="H2" s="2"/>
      <c r="I2" s="2"/>
      <c r="J2" s="2"/>
      <c r="K2" s="46"/>
      <c r="L2" s="2"/>
      <c r="M2" s="2"/>
      <c r="N2" s="2"/>
      <c r="O2" s="2"/>
      <c r="P2" s="2"/>
    </row>
    <row r="3" spans="1:16" x14ac:dyDescent="0.25">
      <c r="A3" s="47" t="str">
        <f>+Total!A3</f>
        <v>ESTADO DE OPERACIONES DE GOBIERNO  2019</v>
      </c>
      <c r="B3" s="2"/>
      <c r="C3" s="2"/>
      <c r="D3" s="212"/>
      <c r="E3" s="2"/>
      <c r="F3" s="2"/>
      <c r="G3" s="2"/>
      <c r="H3" s="2"/>
      <c r="I3" s="2"/>
      <c r="J3" s="2"/>
      <c r="K3" s="46"/>
      <c r="L3" s="2"/>
      <c r="M3" s="2"/>
      <c r="N3" s="2"/>
      <c r="O3" s="2"/>
      <c r="P3" s="2"/>
    </row>
    <row r="4" spans="1:16" x14ac:dyDescent="0.25">
      <c r="A4" s="1" t="s">
        <v>102</v>
      </c>
      <c r="B4" s="2"/>
      <c r="C4" s="2"/>
      <c r="D4" s="212"/>
      <c r="E4" s="2"/>
      <c r="F4" s="2"/>
      <c r="G4" s="2"/>
      <c r="H4" s="2"/>
      <c r="I4" s="2"/>
      <c r="J4" s="2"/>
      <c r="K4" s="46"/>
      <c r="L4" s="2"/>
      <c r="M4" s="2"/>
      <c r="N4" s="2"/>
      <c r="O4" s="2"/>
      <c r="P4" s="2"/>
    </row>
    <row r="5" spans="1:16" x14ac:dyDescent="0.25">
      <c r="A5" s="4" t="s">
        <v>2</v>
      </c>
      <c r="B5" s="1"/>
      <c r="C5" s="1"/>
      <c r="D5" s="1"/>
      <c r="E5" s="1"/>
      <c r="F5" s="2"/>
      <c r="G5" s="2"/>
      <c r="H5" s="2"/>
      <c r="I5" s="2"/>
      <c r="J5" s="2"/>
      <c r="K5" s="46"/>
      <c r="L5" s="2"/>
      <c r="M5" s="2"/>
      <c r="N5" s="2"/>
      <c r="O5" s="2"/>
      <c r="P5" s="2"/>
    </row>
    <row r="6" spans="1:16" x14ac:dyDescent="0.25">
      <c r="A6" s="1" t="s">
        <v>79</v>
      </c>
      <c r="B6" s="1"/>
      <c r="C6" s="1"/>
      <c r="D6" s="1"/>
      <c r="E6" s="1"/>
      <c r="F6" s="2"/>
      <c r="G6" s="2"/>
      <c r="H6" s="2"/>
      <c r="I6" s="2"/>
      <c r="J6" s="2"/>
      <c r="K6" s="46"/>
      <c r="L6" s="2"/>
      <c r="M6" s="2"/>
      <c r="N6" s="2"/>
      <c r="O6" s="2"/>
      <c r="P6" s="2"/>
    </row>
    <row r="7" spans="1:16" x14ac:dyDescent="0.25">
      <c r="A7" s="9"/>
      <c r="B7" s="10"/>
      <c r="C7" s="11"/>
      <c r="D7" s="215"/>
      <c r="E7" s="74" t="s">
        <v>113</v>
      </c>
      <c r="F7" s="105"/>
      <c r="G7" s="105"/>
      <c r="H7" s="105"/>
      <c r="I7" s="105"/>
      <c r="J7" s="105"/>
      <c r="K7" s="106"/>
      <c r="L7" s="106"/>
      <c r="M7" s="106"/>
      <c r="N7" s="106"/>
      <c r="O7" s="106"/>
      <c r="P7" s="106"/>
    </row>
    <row r="8" spans="1:16" x14ac:dyDescent="0.25">
      <c r="A8" s="13"/>
      <c r="B8" s="14"/>
      <c r="C8" s="14"/>
      <c r="D8" s="142"/>
      <c r="E8" s="86" t="s">
        <v>5</v>
      </c>
      <c r="F8" s="139" t="s">
        <v>85</v>
      </c>
      <c r="G8" s="139" t="s">
        <v>86</v>
      </c>
      <c r="H8" s="34" t="s">
        <v>94</v>
      </c>
      <c r="I8" s="139" t="s">
        <v>87</v>
      </c>
      <c r="J8" s="139" t="s">
        <v>89</v>
      </c>
      <c r="K8" s="87" t="s">
        <v>95</v>
      </c>
      <c r="L8" s="34" t="s">
        <v>99</v>
      </c>
      <c r="M8" s="34" t="s">
        <v>100</v>
      </c>
      <c r="N8" s="86" t="s">
        <v>96</v>
      </c>
      <c r="O8" s="87" t="s">
        <v>101</v>
      </c>
      <c r="P8" s="34" t="s">
        <v>88</v>
      </c>
    </row>
    <row r="9" spans="1:16" x14ac:dyDescent="0.25">
      <c r="A9" s="16"/>
      <c r="B9" s="17"/>
      <c r="C9" s="17"/>
      <c r="D9" s="174"/>
      <c r="E9" s="20"/>
      <c r="F9" s="17"/>
      <c r="G9" s="17"/>
      <c r="H9" s="50"/>
      <c r="I9" s="17"/>
      <c r="J9" s="17"/>
      <c r="K9" s="88"/>
      <c r="L9" s="50"/>
      <c r="M9" s="50"/>
      <c r="N9" s="20"/>
      <c r="O9" s="88"/>
      <c r="P9" s="50"/>
    </row>
    <row r="10" spans="1:16" x14ac:dyDescent="0.25">
      <c r="A10" s="19" t="s">
        <v>6</v>
      </c>
      <c r="B10" s="17"/>
      <c r="C10" s="17"/>
      <c r="D10" s="174"/>
      <c r="E10" s="20"/>
      <c r="F10" s="17"/>
      <c r="G10" s="17"/>
      <c r="H10" s="50"/>
      <c r="I10" s="17"/>
      <c r="J10" s="17"/>
      <c r="K10" s="88"/>
      <c r="L10" s="50"/>
      <c r="M10" s="50"/>
      <c r="N10" s="20"/>
      <c r="O10" s="88"/>
      <c r="P10" s="50"/>
    </row>
    <row r="11" spans="1:16" x14ac:dyDescent="0.25">
      <c r="A11" s="20" t="s">
        <v>7</v>
      </c>
      <c r="B11" s="17"/>
      <c r="C11" s="17"/>
      <c r="D11" s="118"/>
      <c r="E11" s="100">
        <v>-0.89364779905435343</v>
      </c>
      <c r="F11" s="143">
        <v>3.2178989490165399</v>
      </c>
      <c r="G11" s="143">
        <v>3.0355606218402276</v>
      </c>
      <c r="H11" s="70">
        <v>1.6400672678846151</v>
      </c>
      <c r="I11" s="143">
        <v>3.9645482431649448</v>
      </c>
      <c r="J11" s="143">
        <v>3.0355193072950204</v>
      </c>
      <c r="K11" s="101">
        <v>-7.5892381428737332</v>
      </c>
      <c r="L11" s="70">
        <v>0.36195410527275484</v>
      </c>
      <c r="M11" s="70">
        <v>0.99030045822077195</v>
      </c>
      <c r="N11" s="100">
        <v>8.5569310358029718</v>
      </c>
      <c r="O11" s="101">
        <v>-4.0663849226055486</v>
      </c>
      <c r="P11" s="70">
        <v>1.1864007127684761</v>
      </c>
    </row>
    <row r="12" spans="1:16" x14ac:dyDescent="0.25">
      <c r="A12" s="20"/>
      <c r="B12" s="17" t="s">
        <v>8</v>
      </c>
      <c r="C12" s="17"/>
      <c r="D12" s="118"/>
      <c r="E12" s="100">
        <v>-0.14176528364897578</v>
      </c>
      <c r="F12" s="143">
        <v>5.6990714543506238</v>
      </c>
      <c r="G12" s="143">
        <v>6.1885913270194326</v>
      </c>
      <c r="H12" s="70">
        <v>3.643634566104903</v>
      </c>
      <c r="I12" s="143">
        <v>4.4927236119703284</v>
      </c>
      <c r="J12" s="143">
        <v>-7.3861701708946121</v>
      </c>
      <c r="K12" s="101">
        <v>-9.7676999198273879</v>
      </c>
      <c r="L12" s="70">
        <v>-0.75013875662186535</v>
      </c>
      <c r="M12" s="70">
        <v>1.3698413164210166</v>
      </c>
      <c r="N12" s="100">
        <v>10.537011113499585</v>
      </c>
      <c r="O12" s="101">
        <v>-2.0177507805653638</v>
      </c>
      <c r="P12" s="70">
        <v>1.9402515360795514</v>
      </c>
    </row>
    <row r="13" spans="1:16" x14ac:dyDescent="0.25">
      <c r="A13" s="83"/>
      <c r="B13" s="81"/>
      <c r="C13" s="81" t="s">
        <v>73</v>
      </c>
      <c r="D13" s="198"/>
      <c r="E13" s="207">
        <v>90.279985103410468</v>
      </c>
      <c r="F13" s="208">
        <v>143.87551214578002</v>
      </c>
      <c r="G13" s="208">
        <v>13.588921402540377</v>
      </c>
      <c r="H13" s="210">
        <v>73.268943209463927</v>
      </c>
      <c r="I13" s="208">
        <v>-1.1146114722378031</v>
      </c>
      <c r="J13" s="208">
        <v>116.16528639532903</v>
      </c>
      <c r="K13" s="209">
        <v>-18.07817953505424</v>
      </c>
      <c r="L13" s="210">
        <v>28.996543553810874</v>
      </c>
      <c r="M13" s="210">
        <v>38.576340759773828</v>
      </c>
      <c r="N13" s="207">
        <v>-1.4785681658951999</v>
      </c>
      <c r="O13" s="209">
        <v>31.687469018399781</v>
      </c>
      <c r="P13" s="210">
        <v>34.405019162997228</v>
      </c>
    </row>
    <row r="14" spans="1:16" x14ac:dyDescent="0.25">
      <c r="A14" s="83"/>
      <c r="B14" s="81"/>
      <c r="C14" s="81" t="s">
        <v>59</v>
      </c>
      <c r="D14" s="198"/>
      <c r="E14" s="207">
        <v>-1.8094789731723293</v>
      </c>
      <c r="F14" s="208">
        <v>3.0893651183465876</v>
      </c>
      <c r="G14" s="208">
        <v>5.9654286458558969</v>
      </c>
      <c r="H14" s="210">
        <v>2.102777214381768</v>
      </c>
      <c r="I14" s="208">
        <v>4.9054934922301952</v>
      </c>
      <c r="J14" s="208">
        <v>-45.54392466808482</v>
      </c>
      <c r="K14" s="209">
        <v>-9.4480335732994405</v>
      </c>
      <c r="L14" s="210">
        <v>-3.1310603542346271</v>
      </c>
      <c r="M14" s="210">
        <v>-0.53990455632551004</v>
      </c>
      <c r="N14" s="207">
        <v>10.992449222047007</v>
      </c>
      <c r="O14" s="209">
        <v>-3.1716453053582283</v>
      </c>
      <c r="P14" s="210">
        <v>0.39296987995514066</v>
      </c>
    </row>
    <row r="15" spans="1:16" x14ac:dyDescent="0.25">
      <c r="A15" s="20"/>
      <c r="B15" s="17" t="s">
        <v>103</v>
      </c>
      <c r="C15" s="17"/>
      <c r="D15" s="118"/>
      <c r="E15" s="100">
        <v>-56.361953276286854</v>
      </c>
      <c r="F15" s="143">
        <v>-75.356616623396505</v>
      </c>
      <c r="G15" s="143">
        <v>-39.084275949844447</v>
      </c>
      <c r="H15" s="70">
        <v>-60.804979879862067</v>
      </c>
      <c r="I15" s="143">
        <v>-26.762396083663898</v>
      </c>
      <c r="J15" s="143">
        <v>-33.763439303696394</v>
      </c>
      <c r="K15" s="101">
        <v>-32.354944571338997</v>
      </c>
      <c r="L15" s="70">
        <v>-31.112254328454537</v>
      </c>
      <c r="M15" s="70">
        <v>-49.985292742254593</v>
      </c>
      <c r="N15" s="100">
        <v>-54.670158101303869</v>
      </c>
      <c r="O15" s="101">
        <v>-45.168571401421495</v>
      </c>
      <c r="P15" s="70">
        <v>-49.883550826997812</v>
      </c>
    </row>
    <row r="16" spans="1:16" x14ac:dyDescent="0.25">
      <c r="A16" s="20"/>
      <c r="B16" s="17" t="s">
        <v>9</v>
      </c>
      <c r="C16" s="17"/>
      <c r="D16" s="118"/>
      <c r="E16" s="100">
        <v>5.2190516145520061</v>
      </c>
      <c r="F16" s="143">
        <v>10.292302872578141</v>
      </c>
      <c r="G16" s="143">
        <v>-3.1869627309516702</v>
      </c>
      <c r="H16" s="70">
        <v>3.9293063282672902</v>
      </c>
      <c r="I16" s="143">
        <v>4.9448978286863676</v>
      </c>
      <c r="J16" s="143">
        <v>4.0164755789945827</v>
      </c>
      <c r="K16" s="101">
        <v>9.5506893863435138</v>
      </c>
      <c r="L16" s="70">
        <v>6.1585321842201779</v>
      </c>
      <c r="M16" s="70">
        <v>5.0375780125976322</v>
      </c>
      <c r="N16" s="100">
        <v>4.5943978506669092</v>
      </c>
      <c r="O16" s="101">
        <v>7.1095242749574794</v>
      </c>
      <c r="P16" s="70">
        <v>5.2254452277417096</v>
      </c>
    </row>
    <row r="17" spans="1:16" x14ac:dyDescent="0.25">
      <c r="A17" s="20"/>
      <c r="B17" s="17" t="s">
        <v>56</v>
      </c>
      <c r="C17" s="17"/>
      <c r="D17" s="118"/>
      <c r="E17" s="100">
        <v>83.659290560582662</v>
      </c>
      <c r="F17" s="143">
        <v>378.60445407586212</v>
      </c>
      <c r="G17" s="143">
        <v>-72.173748777453</v>
      </c>
      <c r="H17" s="70">
        <v>4.8262744452094886</v>
      </c>
      <c r="I17" s="143">
        <v>474.12989574252543</v>
      </c>
      <c r="J17" s="143">
        <v>202.63184201447126</v>
      </c>
      <c r="K17" s="101">
        <v>-62.940358017559106</v>
      </c>
      <c r="L17" s="70">
        <v>121.34891172498739</v>
      </c>
      <c r="M17" s="70">
        <v>57.117391180110168</v>
      </c>
      <c r="N17" s="100">
        <v>-20.20234900654949</v>
      </c>
      <c r="O17" s="101">
        <v>-40.496622951248796</v>
      </c>
      <c r="P17" s="70">
        <v>42.425563164566604</v>
      </c>
    </row>
    <row r="18" spans="1:16" x14ac:dyDescent="0.25">
      <c r="A18" s="20"/>
      <c r="B18" s="81" t="s">
        <v>57</v>
      </c>
      <c r="C18" s="17"/>
      <c r="D18" s="118"/>
      <c r="E18" s="100">
        <v>8.0309677665200141</v>
      </c>
      <c r="F18" s="143">
        <v>99.978505692819184</v>
      </c>
      <c r="G18" s="143">
        <v>33.635353558847655</v>
      </c>
      <c r="H18" s="70">
        <v>44.835021358078045</v>
      </c>
      <c r="I18" s="143">
        <v>-0.26792916493523222</v>
      </c>
      <c r="J18" s="143">
        <v>34.796825467829827</v>
      </c>
      <c r="K18" s="101">
        <v>5.4721334642712893</v>
      </c>
      <c r="L18" s="70">
        <v>16.219520096135874</v>
      </c>
      <c r="M18" s="70">
        <v>28.933218316428079</v>
      </c>
      <c r="N18" s="100">
        <v>121.89510652774938</v>
      </c>
      <c r="O18" s="101">
        <v>-50.60595783401498</v>
      </c>
      <c r="P18" s="70">
        <v>19.527536889668418</v>
      </c>
    </row>
    <row r="19" spans="1:16" x14ac:dyDescent="0.25">
      <c r="A19" s="20"/>
      <c r="B19" s="17" t="s">
        <v>10</v>
      </c>
      <c r="C19" s="17"/>
      <c r="D19" s="118"/>
      <c r="E19" s="100">
        <v>-10.362215138494701</v>
      </c>
      <c r="F19" s="143">
        <v>17.94461094283022</v>
      </c>
      <c r="G19" s="143">
        <v>3.0569152326890503</v>
      </c>
      <c r="H19" s="70">
        <v>2.3639369191446269</v>
      </c>
      <c r="I19" s="143">
        <v>2.2815625418835195</v>
      </c>
      <c r="J19" s="143">
        <v>1.4158811984048558</v>
      </c>
      <c r="K19" s="101">
        <v>7.6940417151915241</v>
      </c>
      <c r="L19" s="70">
        <v>3.7059220543574245</v>
      </c>
      <c r="M19" s="70">
        <v>2.9928427660558254</v>
      </c>
      <c r="N19" s="100">
        <v>11.857037922707136</v>
      </c>
      <c r="O19" s="101">
        <v>11.199345360575009</v>
      </c>
      <c r="P19" s="70">
        <v>5.2838982079216779</v>
      </c>
    </row>
    <row r="20" spans="1:16" x14ac:dyDescent="0.25">
      <c r="A20" s="20"/>
      <c r="B20" s="17" t="s">
        <v>11</v>
      </c>
      <c r="C20" s="17"/>
      <c r="D20" s="118"/>
      <c r="E20" s="100">
        <v>17.634764230898202</v>
      </c>
      <c r="F20" s="143">
        <v>6.320490345022467</v>
      </c>
      <c r="G20" s="143">
        <v>-10.285963918371266</v>
      </c>
      <c r="H20" s="70">
        <v>3.3675110795747587</v>
      </c>
      <c r="I20" s="143">
        <v>-15.734370201521664</v>
      </c>
      <c r="J20" s="143">
        <v>56.499529866101781</v>
      </c>
      <c r="K20" s="101">
        <v>13.96861330515824</v>
      </c>
      <c r="L20" s="70">
        <v>16.597311554741601</v>
      </c>
      <c r="M20" s="70">
        <v>9.7350356899432064</v>
      </c>
      <c r="N20" s="100">
        <v>-16.78859589798477</v>
      </c>
      <c r="O20" s="101">
        <v>6.1051995551580029</v>
      </c>
      <c r="P20" s="70">
        <v>6.1053764631684881</v>
      </c>
    </row>
    <row r="21" spans="1:16" x14ac:dyDescent="0.25">
      <c r="A21" s="20"/>
      <c r="B21" s="17"/>
      <c r="C21" s="17"/>
      <c r="D21" s="174"/>
      <c r="E21" s="107"/>
      <c r="F21" s="146"/>
      <c r="G21" s="146"/>
      <c r="H21" s="71"/>
      <c r="I21" s="146"/>
      <c r="J21" s="146"/>
      <c r="K21" s="108"/>
      <c r="L21" s="71"/>
      <c r="M21" s="71"/>
      <c r="N21" s="107"/>
      <c r="O21" s="108"/>
      <c r="P21" s="71"/>
    </row>
    <row r="22" spans="1:16" x14ac:dyDescent="0.25">
      <c r="A22" s="20" t="s">
        <v>12</v>
      </c>
      <c r="B22" s="17"/>
      <c r="C22" s="17"/>
      <c r="D22" s="118"/>
      <c r="E22" s="100">
        <v>2.6800479842584268</v>
      </c>
      <c r="F22" s="143">
        <v>-0.85795408677915574</v>
      </c>
      <c r="G22" s="143">
        <v>9.3306766191808101</v>
      </c>
      <c r="H22" s="70">
        <v>4.2992427156241186</v>
      </c>
      <c r="I22" s="143">
        <v>1.1743059467845152</v>
      </c>
      <c r="J22" s="143">
        <v>6.4313991385318792</v>
      </c>
      <c r="K22" s="101">
        <v>1.3667087771931818</v>
      </c>
      <c r="L22" s="70">
        <v>2.9384597687457603</v>
      </c>
      <c r="M22" s="70">
        <v>3.6168368783518146</v>
      </c>
      <c r="N22" s="100">
        <v>6.8724055008378082</v>
      </c>
      <c r="O22" s="101">
        <v>2.6308613804407965</v>
      </c>
      <c r="P22" s="70">
        <v>3.8864933512383848</v>
      </c>
    </row>
    <row r="23" spans="1:16" x14ac:dyDescent="0.25">
      <c r="A23" s="20"/>
      <c r="B23" s="17" t="s">
        <v>13</v>
      </c>
      <c r="C23" s="17"/>
      <c r="D23" s="118"/>
      <c r="E23" s="100">
        <v>4.8273785621645304</v>
      </c>
      <c r="F23" s="143">
        <v>0.64437731565707423</v>
      </c>
      <c r="G23" s="143">
        <v>6.0422410917685632</v>
      </c>
      <c r="H23" s="70">
        <v>4.0138114828599969</v>
      </c>
      <c r="I23" s="143">
        <v>3.751399939806932</v>
      </c>
      <c r="J23" s="143">
        <v>3.6298128030891164</v>
      </c>
      <c r="K23" s="101">
        <v>4.8932829379069176</v>
      </c>
      <c r="L23" s="70">
        <v>4.1634212691951777</v>
      </c>
      <c r="M23" s="70">
        <v>4.0864744011299692</v>
      </c>
      <c r="N23" s="100">
        <v>3.7886582025105975</v>
      </c>
      <c r="O23" s="101">
        <v>3.7146787286436611</v>
      </c>
      <c r="P23" s="70">
        <v>4.0042729549474521</v>
      </c>
    </row>
    <row r="24" spans="1:16" x14ac:dyDescent="0.25">
      <c r="A24" s="20"/>
      <c r="B24" s="17" t="s">
        <v>14</v>
      </c>
      <c r="C24" s="17"/>
      <c r="D24" s="118"/>
      <c r="E24" s="100">
        <v>13.52607382753359</v>
      </c>
      <c r="F24" s="143">
        <v>4.7859898761178243</v>
      </c>
      <c r="G24" s="143">
        <v>5.3343672780654439</v>
      </c>
      <c r="H24" s="70">
        <v>7.0793490788854996</v>
      </c>
      <c r="I24" s="143">
        <v>8.4635321264947549E-2</v>
      </c>
      <c r="J24" s="143">
        <v>4.1592769274312102</v>
      </c>
      <c r="K24" s="101">
        <v>1.8517161602554788</v>
      </c>
      <c r="L24" s="70">
        <v>2.0534911692499547</v>
      </c>
      <c r="M24" s="70">
        <v>4.3372398857554506</v>
      </c>
      <c r="N24" s="100">
        <v>9.8941665963490522</v>
      </c>
      <c r="O24" s="101">
        <v>0.6711041094785708</v>
      </c>
      <c r="P24" s="70">
        <v>4.5463793291711463</v>
      </c>
    </row>
    <row r="25" spans="1:16" x14ac:dyDescent="0.25">
      <c r="A25" s="20"/>
      <c r="B25" s="17" t="s">
        <v>15</v>
      </c>
      <c r="C25" s="17"/>
      <c r="D25" s="118"/>
      <c r="E25" s="100">
        <v>-6.5288710304671094</v>
      </c>
      <c r="F25" s="143">
        <v>36.55607213507048</v>
      </c>
      <c r="G25" s="143">
        <v>20.897015975237032</v>
      </c>
      <c r="H25" s="70">
        <v>10.800312091046083</v>
      </c>
      <c r="I25" s="143">
        <v>0.33269166385729854</v>
      </c>
      <c r="J25" s="143">
        <v>3.3433783777698567</v>
      </c>
      <c r="K25" s="101">
        <v>0.95849007473285397</v>
      </c>
      <c r="L25" s="70">
        <v>1.664379897525059</v>
      </c>
      <c r="M25" s="70">
        <v>9.6256358686266132</v>
      </c>
      <c r="N25" s="100">
        <v>3.3293986948875753</v>
      </c>
      <c r="O25" s="101">
        <v>-3.937630815005555</v>
      </c>
      <c r="P25" s="70">
        <v>7.4946119775669118</v>
      </c>
    </row>
    <row r="26" spans="1:16" x14ac:dyDescent="0.25">
      <c r="A26" s="20"/>
      <c r="B26" s="17" t="s">
        <v>58</v>
      </c>
      <c r="C26" s="17"/>
      <c r="D26" s="118"/>
      <c r="E26" s="100">
        <v>2.623123393468596</v>
      </c>
      <c r="F26" s="143">
        <v>-9.1495664282799876</v>
      </c>
      <c r="G26" s="143">
        <v>16.109620453639884</v>
      </c>
      <c r="H26" s="70">
        <v>3.9158541168889505</v>
      </c>
      <c r="I26" s="143">
        <v>1.656596352620876</v>
      </c>
      <c r="J26" s="143">
        <v>13.330124168770507</v>
      </c>
      <c r="K26" s="101">
        <v>0.86175567245527773</v>
      </c>
      <c r="L26" s="70">
        <v>5.0399034752723226</v>
      </c>
      <c r="M26" s="70">
        <v>4.5325679724560253</v>
      </c>
      <c r="N26" s="100">
        <v>11.575763061882594</v>
      </c>
      <c r="O26" s="101">
        <v>3.1006127589294996</v>
      </c>
      <c r="P26" s="70">
        <v>5.1201114128475833</v>
      </c>
    </row>
    <row r="27" spans="1:16" x14ac:dyDescent="0.25">
      <c r="A27" s="20"/>
      <c r="B27" s="81" t="s">
        <v>109</v>
      </c>
      <c r="C27" s="17"/>
      <c r="D27" s="118"/>
      <c r="E27" s="100">
        <v>1.971463142476293</v>
      </c>
      <c r="F27" s="143">
        <v>9.3254798445137954</v>
      </c>
      <c r="G27" s="143">
        <v>-4.5912542329593524</v>
      </c>
      <c r="H27" s="70">
        <v>1.7199476661275526</v>
      </c>
      <c r="I27" s="143">
        <v>-0.74625386288401652</v>
      </c>
      <c r="J27" s="143">
        <v>-2.7682935909785655</v>
      </c>
      <c r="K27" s="101">
        <v>-2.3065475191575868</v>
      </c>
      <c r="L27" s="70">
        <v>-1.9625619966873509</v>
      </c>
      <c r="M27" s="70">
        <v>-0.10621057280534307</v>
      </c>
      <c r="N27" s="100">
        <v>3.0420480700123154</v>
      </c>
      <c r="O27" s="101">
        <v>1.5674361447514995</v>
      </c>
      <c r="P27" s="70">
        <v>0.47754960399257751</v>
      </c>
    </row>
    <row r="28" spans="1:16" x14ac:dyDescent="0.25">
      <c r="A28" s="20"/>
      <c r="B28" s="17" t="s">
        <v>16</v>
      </c>
      <c r="C28" s="17"/>
      <c r="D28" s="118"/>
      <c r="E28" s="100">
        <v>-29.312235512756001</v>
      </c>
      <c r="F28" s="143">
        <v>8.4649414351572805</v>
      </c>
      <c r="G28" s="143">
        <v>83.062635764484298</v>
      </c>
      <c r="H28" s="70">
        <v>14.305577157250671</v>
      </c>
      <c r="I28" s="143">
        <v>-69.916942192235538</v>
      </c>
      <c r="J28" s="143">
        <v>3.7166195661062496</v>
      </c>
      <c r="K28" s="101">
        <v>-47.400193620605691</v>
      </c>
      <c r="L28" s="70">
        <v>-42.468526927582985</v>
      </c>
      <c r="M28" s="70">
        <v>-22.149374790774644</v>
      </c>
      <c r="N28" s="100">
        <v>-71.578572762343057</v>
      </c>
      <c r="O28" s="101">
        <v>31.043046235419936</v>
      </c>
      <c r="P28" s="70">
        <v>-21.618651189958747</v>
      </c>
    </row>
    <row r="29" spans="1:16" x14ac:dyDescent="0.25">
      <c r="A29" s="20"/>
      <c r="B29" s="17"/>
      <c r="C29" s="17"/>
      <c r="D29" s="118"/>
      <c r="E29" s="93"/>
      <c r="F29" s="137"/>
      <c r="G29" s="137"/>
      <c r="H29" s="56"/>
      <c r="I29" s="137"/>
      <c r="J29" s="137"/>
      <c r="K29" s="94"/>
      <c r="L29" s="56"/>
      <c r="M29" s="56"/>
      <c r="N29" s="93"/>
      <c r="O29" s="94"/>
      <c r="P29" s="56"/>
    </row>
    <row r="30" spans="1:16" x14ac:dyDescent="0.25">
      <c r="A30" s="22" t="s">
        <v>17</v>
      </c>
      <c r="B30" s="23"/>
      <c r="C30" s="23"/>
      <c r="D30" s="118"/>
      <c r="E30" s="100">
        <v>-9.8949576549227096</v>
      </c>
      <c r="F30" s="143">
        <v>23.488901004631234</v>
      </c>
      <c r="G30" s="143">
        <v>-53.903311590574354</v>
      </c>
      <c r="H30" s="70">
        <v>-19.015250143180339</v>
      </c>
      <c r="I30" s="143">
        <v>6.5347453358790109</v>
      </c>
      <c r="J30" s="143">
        <v>-9.4495938745660535</v>
      </c>
      <c r="K30" s="101">
        <v>-351.46569712833167</v>
      </c>
      <c r="L30" s="70">
        <v>-14.5205087228646</v>
      </c>
      <c r="M30" s="70">
        <v>-16.410875436074889</v>
      </c>
      <c r="N30" s="100">
        <v>37.598192889946347</v>
      </c>
      <c r="O30" s="101">
        <v>-40.001675822087137</v>
      </c>
      <c r="P30" s="70">
        <v>-17.551739409165801</v>
      </c>
    </row>
    <row r="31" spans="1:16" x14ac:dyDescent="0.25">
      <c r="A31" s="20"/>
      <c r="B31" s="17"/>
      <c r="C31" s="17"/>
      <c r="D31" s="118"/>
      <c r="E31" s="93"/>
      <c r="F31" s="137"/>
      <c r="G31" s="137"/>
      <c r="H31" s="56"/>
      <c r="I31" s="137"/>
      <c r="J31" s="137"/>
      <c r="K31" s="94"/>
      <c r="L31" s="56"/>
      <c r="M31" s="56"/>
      <c r="N31" s="93"/>
      <c r="O31" s="94"/>
      <c r="P31" s="56"/>
    </row>
    <row r="32" spans="1:16" x14ac:dyDescent="0.25">
      <c r="A32" s="19" t="s">
        <v>18</v>
      </c>
      <c r="B32" s="17"/>
      <c r="C32" s="17"/>
      <c r="D32" s="118"/>
      <c r="E32" s="93"/>
      <c r="F32" s="137"/>
      <c r="G32" s="137"/>
      <c r="H32" s="56"/>
      <c r="I32" s="137"/>
      <c r="J32" s="137"/>
      <c r="K32" s="94"/>
      <c r="L32" s="56"/>
      <c r="M32" s="56"/>
      <c r="N32" s="93"/>
      <c r="O32" s="94"/>
      <c r="P32" s="56"/>
    </row>
    <row r="33" spans="1:16" x14ac:dyDescent="0.25">
      <c r="A33" s="20" t="s">
        <v>19</v>
      </c>
      <c r="B33" s="17"/>
      <c r="C33" s="17"/>
      <c r="D33" s="118"/>
      <c r="E33" s="100">
        <v>17.880265863640886</v>
      </c>
      <c r="F33" s="143">
        <v>1.8072900383740098</v>
      </c>
      <c r="G33" s="143">
        <v>-9.7946700098994643</v>
      </c>
      <c r="H33" s="70">
        <v>1.095080832090578</v>
      </c>
      <c r="I33" s="143">
        <v>-5.4055692614051409</v>
      </c>
      <c r="J33" s="143">
        <v>0.89782152678927751</v>
      </c>
      <c r="K33" s="101">
        <v>-12.566052766984626</v>
      </c>
      <c r="L33" s="70">
        <v>-5.9536845219065775</v>
      </c>
      <c r="M33" s="70">
        <v>-2.7562399705220453</v>
      </c>
      <c r="N33" s="100">
        <v>14.73350811494829</v>
      </c>
      <c r="O33" s="101">
        <v>11.263392429873731</v>
      </c>
      <c r="P33" s="70">
        <v>0.98816860946007168</v>
      </c>
    </row>
    <row r="34" spans="1:16" x14ac:dyDescent="0.25">
      <c r="A34" s="20"/>
      <c r="B34" s="17" t="s">
        <v>20</v>
      </c>
      <c r="C34" s="17"/>
      <c r="D34" s="118"/>
      <c r="E34" s="100">
        <v>957.80671603131009</v>
      </c>
      <c r="F34" s="143">
        <v>618.14513073752175</v>
      </c>
      <c r="G34" s="143">
        <v>-23.772911394946238</v>
      </c>
      <c r="H34" s="70">
        <v>266.22628999883648</v>
      </c>
      <c r="I34" s="143">
        <v>-90.984594503000778</v>
      </c>
      <c r="J34" s="143">
        <v>-37.061793893898745</v>
      </c>
      <c r="K34" s="101">
        <v>10.359962435457138</v>
      </c>
      <c r="L34" s="70">
        <v>-74.69067448957982</v>
      </c>
      <c r="M34" s="70">
        <v>-30.546314702228592</v>
      </c>
      <c r="N34" s="100">
        <v>-69.996835829392168</v>
      </c>
      <c r="O34" s="101">
        <v>107.3609558184244</v>
      </c>
      <c r="P34" s="70">
        <v>-24.821139963460602</v>
      </c>
    </row>
    <row r="35" spans="1:16" x14ac:dyDescent="0.25">
      <c r="A35" s="20"/>
      <c r="B35" s="17" t="s">
        <v>21</v>
      </c>
      <c r="C35" s="17"/>
      <c r="D35" s="118"/>
      <c r="E35" s="100">
        <v>91.535557676929869</v>
      </c>
      <c r="F35" s="143">
        <v>9.7551718752464609</v>
      </c>
      <c r="G35" s="143">
        <v>-2.3720251760984246</v>
      </c>
      <c r="H35" s="70">
        <v>19.163909435510895</v>
      </c>
      <c r="I35" s="143">
        <v>-7.2041258687276617</v>
      </c>
      <c r="J35" s="143">
        <v>10.097737619628333</v>
      </c>
      <c r="K35" s="101">
        <v>-7.0701485291528083</v>
      </c>
      <c r="L35" s="70">
        <v>-2.1103670435422606</v>
      </c>
      <c r="M35" s="70">
        <v>6.4660010151410985</v>
      </c>
      <c r="N35" s="100">
        <v>18.991765350833244</v>
      </c>
      <c r="O35" s="101">
        <v>19.161751678699133</v>
      </c>
      <c r="P35" s="70">
        <v>9.4814000094828756</v>
      </c>
    </row>
    <row r="36" spans="1:16" x14ac:dyDescent="0.25">
      <c r="A36" s="20"/>
      <c r="B36" s="17" t="s">
        <v>22</v>
      </c>
      <c r="C36" s="17"/>
      <c r="D36" s="118"/>
      <c r="E36" s="100">
        <v>-12.096652722665969</v>
      </c>
      <c r="F36" s="143">
        <v>-5.1105894434709143</v>
      </c>
      <c r="G36" s="143">
        <v>-16.30986875530942</v>
      </c>
      <c r="H36" s="70">
        <v>-11.957083289476023</v>
      </c>
      <c r="I36" s="143">
        <v>-4.659185044434011</v>
      </c>
      <c r="J36" s="143">
        <v>-7.5632263429820874</v>
      </c>
      <c r="K36" s="101">
        <v>-18.72778261652963</v>
      </c>
      <c r="L36" s="70">
        <v>-10.601788267257795</v>
      </c>
      <c r="M36" s="70">
        <v>-11.272642110410835</v>
      </c>
      <c r="N36" s="100">
        <v>10.482090782908493</v>
      </c>
      <c r="O36" s="101">
        <v>4.1772678967190835</v>
      </c>
      <c r="P36" s="70">
        <v>-6.8840191544042533</v>
      </c>
    </row>
    <row r="37" spans="1:16" x14ac:dyDescent="0.25">
      <c r="A37" s="20"/>
      <c r="B37" s="17"/>
      <c r="C37" s="17"/>
      <c r="D37" s="118"/>
      <c r="E37" s="107"/>
      <c r="F37" s="146"/>
      <c r="G37" s="146"/>
      <c r="H37" s="71"/>
      <c r="I37" s="146"/>
      <c r="J37" s="146"/>
      <c r="K37" s="108"/>
      <c r="L37" s="71"/>
      <c r="M37" s="71"/>
      <c r="N37" s="107"/>
      <c r="O37" s="108"/>
      <c r="P37" s="71"/>
    </row>
    <row r="38" spans="1:16" x14ac:dyDescent="0.25">
      <c r="A38" s="24" t="s">
        <v>110</v>
      </c>
      <c r="B38" s="25"/>
      <c r="C38" s="25"/>
      <c r="D38" s="120"/>
      <c r="E38" s="109">
        <v>-0.85979532414802717</v>
      </c>
      <c r="F38" s="147">
        <v>3.2518952567381687</v>
      </c>
      <c r="G38" s="147">
        <v>3.0310564398336792</v>
      </c>
      <c r="H38" s="72">
        <v>1.6620554702807766</v>
      </c>
      <c r="I38" s="147">
        <v>3.9003969079235645</v>
      </c>
      <c r="J38" s="147">
        <v>2.9955928458364589</v>
      </c>
      <c r="K38" s="110">
        <v>-7.5881538486958444</v>
      </c>
      <c r="L38" s="72">
        <v>0.32170576318135691</v>
      </c>
      <c r="M38" s="72">
        <v>0.98039199240875785</v>
      </c>
      <c r="N38" s="109">
        <v>8.536118995126408</v>
      </c>
      <c r="O38" s="110">
        <v>-4.0485234901536327</v>
      </c>
      <c r="P38" s="72">
        <v>1.1788825992910423</v>
      </c>
    </row>
    <row r="39" spans="1:16" x14ac:dyDescent="0.25">
      <c r="A39" s="24" t="s">
        <v>77</v>
      </c>
      <c r="B39" s="25"/>
      <c r="C39" s="25"/>
      <c r="D39" s="120"/>
      <c r="E39" s="109">
        <v>4.5524975199076723</v>
      </c>
      <c r="F39" s="147">
        <v>-0.48165793092385112</v>
      </c>
      <c r="G39" s="147">
        <v>6.6408433112188803</v>
      </c>
      <c r="H39" s="72">
        <v>3.9016374845958213</v>
      </c>
      <c r="I39" s="147">
        <v>6.0797239448717733E-2</v>
      </c>
      <c r="J39" s="147">
        <v>5.5660385867938977</v>
      </c>
      <c r="K39" s="110">
        <v>-0.80547221117140966</v>
      </c>
      <c r="L39" s="72">
        <v>1.5280421612946293</v>
      </c>
      <c r="M39" s="72">
        <v>2.6979146650933705</v>
      </c>
      <c r="N39" s="109">
        <v>7.9599846019127396</v>
      </c>
      <c r="O39" s="110">
        <v>3.823029569828984</v>
      </c>
      <c r="P39" s="72">
        <v>3.4681648006151589</v>
      </c>
    </row>
    <row r="40" spans="1:16" x14ac:dyDescent="0.25">
      <c r="A40" s="27"/>
      <c r="B40" s="28"/>
      <c r="C40" s="28"/>
      <c r="D40" s="216"/>
      <c r="E40" s="111"/>
      <c r="F40" s="148"/>
      <c r="G40" s="148"/>
      <c r="H40" s="76"/>
      <c r="I40" s="148"/>
      <c r="J40" s="148"/>
      <c r="K40" s="112"/>
      <c r="L40" s="76"/>
      <c r="M40" s="76"/>
      <c r="N40" s="111"/>
      <c r="O40" s="112"/>
      <c r="P40" s="76"/>
    </row>
    <row r="42" spans="1:16" ht="65.25" customHeight="1" x14ac:dyDescent="0.25">
      <c r="P42" s="266">
        <v>4</v>
      </c>
    </row>
  </sheetData>
  <printOptions horizontalCentered="1"/>
  <pageMargins left="0" right="0" top="0.98425196850393704" bottom="0" header="0" footer="0"/>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workbookViewId="0">
      <selection activeCell="O12" sqref="O12"/>
    </sheetView>
  </sheetViews>
  <sheetFormatPr baseColWidth="10" defaultRowHeight="13.2" x14ac:dyDescent="0.25"/>
  <cols>
    <col min="1" max="2" width="2.6640625" customWidth="1"/>
    <col min="3" max="3" width="54.6640625" customWidth="1"/>
    <col min="4" max="4" width="13.88671875" customWidth="1"/>
    <col min="5" max="10" width="10.6640625" customWidth="1"/>
    <col min="11" max="11" width="10.6640625" style="17" customWidth="1"/>
    <col min="12" max="15" width="10.6640625" customWidth="1"/>
    <col min="17" max="17" width="5.6640625" customWidth="1"/>
  </cols>
  <sheetData>
    <row r="1" spans="1:17" ht="24.6" x14ac:dyDescent="0.4">
      <c r="Q1" s="165"/>
    </row>
    <row r="2" spans="1:17" x14ac:dyDescent="0.25">
      <c r="A2" s="1" t="s">
        <v>53</v>
      </c>
      <c r="B2" s="2"/>
      <c r="C2" s="2"/>
      <c r="D2" s="3"/>
      <c r="E2" s="2"/>
      <c r="F2" s="2"/>
      <c r="G2" s="2"/>
      <c r="H2" s="2"/>
      <c r="I2" s="2"/>
      <c r="J2" s="2"/>
      <c r="K2" s="46"/>
      <c r="L2" s="2"/>
      <c r="M2" s="2"/>
      <c r="N2" s="2"/>
      <c r="O2" s="2"/>
      <c r="P2" s="2"/>
    </row>
    <row r="3" spans="1:17" x14ac:dyDescent="0.25">
      <c r="A3" s="4" t="str">
        <f>+Total!A3</f>
        <v>ESTADO DE OPERACIONES DE GOBIERNO  2019</v>
      </c>
      <c r="B3" s="5"/>
      <c r="C3" s="5"/>
      <c r="D3" s="6"/>
      <c r="E3" s="5"/>
      <c r="F3" s="2"/>
      <c r="G3" s="2"/>
      <c r="H3" s="2"/>
      <c r="I3" s="2"/>
      <c r="J3" s="2"/>
      <c r="K3" s="46"/>
      <c r="L3" s="2"/>
      <c r="M3" s="2"/>
      <c r="N3" s="2"/>
      <c r="O3" s="2"/>
      <c r="P3" s="2"/>
    </row>
    <row r="4" spans="1:17" x14ac:dyDescent="0.25">
      <c r="A4" s="1" t="s">
        <v>1</v>
      </c>
      <c r="B4" s="2"/>
      <c r="C4" s="2"/>
      <c r="D4" s="3"/>
      <c r="E4" s="2"/>
      <c r="F4" s="2"/>
      <c r="G4" s="2"/>
      <c r="H4" s="2"/>
      <c r="I4" s="2"/>
      <c r="J4" s="2"/>
      <c r="K4" s="46"/>
      <c r="L4" s="2"/>
      <c r="M4" s="2"/>
      <c r="N4" s="2"/>
      <c r="O4" s="2"/>
      <c r="P4" s="2"/>
    </row>
    <row r="5" spans="1:17" x14ac:dyDescent="0.25">
      <c r="A5" s="1" t="s">
        <v>2</v>
      </c>
      <c r="B5" s="2"/>
      <c r="C5" s="7"/>
      <c r="D5" s="8"/>
      <c r="E5" s="2"/>
      <c r="F5" s="2"/>
      <c r="G5" s="2"/>
      <c r="H5" s="2"/>
      <c r="I5" s="2"/>
      <c r="J5" s="2"/>
      <c r="K5" s="46"/>
      <c r="L5" s="2"/>
      <c r="M5" s="2"/>
      <c r="N5" s="2"/>
      <c r="O5" s="2"/>
      <c r="P5" s="2"/>
    </row>
    <row r="6" spans="1:17" x14ac:dyDescent="0.25">
      <c r="A6" s="1" t="s">
        <v>3</v>
      </c>
      <c r="B6" s="2"/>
      <c r="C6" s="7"/>
      <c r="D6" s="8"/>
      <c r="E6" s="2"/>
      <c r="F6" s="2"/>
      <c r="G6" s="2"/>
      <c r="H6" s="2"/>
      <c r="I6" s="2"/>
      <c r="J6" s="2"/>
      <c r="K6" s="46"/>
      <c r="L6" s="2"/>
      <c r="M6" s="2"/>
      <c r="N6" s="2"/>
      <c r="O6" s="2"/>
      <c r="P6" s="2"/>
    </row>
    <row r="7" spans="1:17" x14ac:dyDescent="0.25">
      <c r="A7" s="9"/>
      <c r="B7" s="10"/>
      <c r="C7" s="11"/>
      <c r="D7" s="12"/>
      <c r="E7" s="159"/>
      <c r="F7" s="2"/>
      <c r="G7" s="2"/>
      <c r="H7" s="2"/>
      <c r="I7" s="2"/>
      <c r="J7" s="2"/>
      <c r="K7" s="46"/>
      <c r="L7" s="2"/>
      <c r="M7" s="2"/>
      <c r="N7" s="2"/>
      <c r="O7" s="2"/>
      <c r="P7" s="2"/>
    </row>
    <row r="8" spans="1:17" x14ac:dyDescent="0.25">
      <c r="A8" s="13"/>
      <c r="B8" s="14"/>
      <c r="C8" s="14"/>
      <c r="D8" s="15" t="s">
        <v>4</v>
      </c>
      <c r="E8" s="86" t="s">
        <v>5</v>
      </c>
      <c r="F8" s="139" t="s">
        <v>85</v>
      </c>
      <c r="G8" s="139" t="s">
        <v>86</v>
      </c>
      <c r="H8" s="34" t="s">
        <v>94</v>
      </c>
      <c r="I8" s="139" t="s">
        <v>87</v>
      </c>
      <c r="J8" s="139" t="s">
        <v>89</v>
      </c>
      <c r="K8" s="87" t="s">
        <v>95</v>
      </c>
      <c r="L8" s="87" t="s">
        <v>97</v>
      </c>
      <c r="M8" s="87" t="s">
        <v>98</v>
      </c>
      <c r="N8" s="86" t="s">
        <v>96</v>
      </c>
      <c r="O8" s="87" t="s">
        <v>101</v>
      </c>
      <c r="P8" s="87" t="s">
        <v>88</v>
      </c>
    </row>
    <row r="9" spans="1:17" x14ac:dyDescent="0.25">
      <c r="A9" s="16"/>
      <c r="B9" s="17"/>
      <c r="C9" s="17"/>
      <c r="D9" s="18"/>
      <c r="E9" s="125"/>
      <c r="F9" s="149"/>
      <c r="G9" s="149"/>
      <c r="H9" s="242"/>
      <c r="I9" s="149"/>
      <c r="J9" s="149"/>
      <c r="K9" s="126"/>
      <c r="L9" s="126"/>
      <c r="M9" s="126"/>
      <c r="N9" s="125"/>
      <c r="O9" s="126"/>
      <c r="P9" s="126"/>
    </row>
    <row r="10" spans="1:17" x14ac:dyDescent="0.25">
      <c r="A10" s="19" t="s">
        <v>6</v>
      </c>
      <c r="B10" s="17"/>
      <c r="C10" s="17"/>
      <c r="D10" s="18"/>
      <c r="E10" s="115"/>
      <c r="F10" s="150"/>
      <c r="G10" s="150"/>
      <c r="H10" s="243"/>
      <c r="I10" s="150"/>
      <c r="J10" s="150"/>
      <c r="K10" s="116"/>
      <c r="L10" s="116"/>
      <c r="M10" s="116"/>
      <c r="N10" s="115"/>
      <c r="O10" s="116"/>
      <c r="P10" s="116"/>
    </row>
    <row r="11" spans="1:17" x14ac:dyDescent="0.25">
      <c r="A11" s="20" t="s">
        <v>7</v>
      </c>
      <c r="B11" s="17"/>
      <c r="C11" s="17"/>
      <c r="D11" s="21">
        <v>43308519.295000002</v>
      </c>
      <c r="E11" s="127">
        <v>3735052.8389400006</v>
      </c>
      <c r="F11" s="151">
        <v>3395334.8255000003</v>
      </c>
      <c r="G11" s="151">
        <v>3285687.2681199992</v>
      </c>
      <c r="H11" s="244">
        <v>10416074.932559997</v>
      </c>
      <c r="I11" s="151">
        <v>6453529.5698000006</v>
      </c>
      <c r="J11" s="151">
        <v>1390535.662</v>
      </c>
      <c r="K11" s="128">
        <v>2896061.0372599992</v>
      </c>
      <c r="L11" s="128">
        <v>10740126.269059999</v>
      </c>
      <c r="M11" s="128">
        <v>21156201.201620013</v>
      </c>
      <c r="N11" s="127">
        <v>3340615.22144</v>
      </c>
      <c r="O11" s="128">
        <v>3362523.4185000006</v>
      </c>
      <c r="P11" s="128">
        <f>+SUM(M11:O11)</f>
        <v>27859339.841560014</v>
      </c>
    </row>
    <row r="12" spans="1:17" x14ac:dyDescent="0.25">
      <c r="A12" s="20"/>
      <c r="B12" s="17" t="s">
        <v>8</v>
      </c>
      <c r="C12" s="17"/>
      <c r="D12" s="21">
        <v>36843885.979000002</v>
      </c>
      <c r="E12" s="127">
        <v>3156503.7910000002</v>
      </c>
      <c r="F12" s="151">
        <v>2841725.02</v>
      </c>
      <c r="G12" s="151">
        <v>2733193.8539999998</v>
      </c>
      <c r="H12" s="244">
        <v>8731422.665000001</v>
      </c>
      <c r="I12" s="151">
        <v>5922921.3770000003</v>
      </c>
      <c r="J12" s="151">
        <v>735129.61100000003</v>
      </c>
      <c r="K12" s="128">
        <v>2359029.3029999998</v>
      </c>
      <c r="L12" s="128">
        <v>9017080.2909999993</v>
      </c>
      <c r="M12" s="128">
        <v>17748502.956</v>
      </c>
      <c r="N12" s="127">
        <v>2769175.2859999998</v>
      </c>
      <c r="O12" s="128">
        <v>2843852.1409999998</v>
      </c>
      <c r="P12" s="128">
        <f t="shared" ref="P12:P30" si="0">+SUM(M12:O12)</f>
        <v>23361530.382999998</v>
      </c>
    </row>
    <row r="13" spans="1:17" s="195" customFormat="1" x14ac:dyDescent="0.25">
      <c r="A13" s="83"/>
      <c r="B13" s="81"/>
      <c r="C13" s="81" t="s">
        <v>69</v>
      </c>
      <c r="D13" s="191">
        <v>1319885.49</v>
      </c>
      <c r="E13" s="192">
        <v>108924.87940309801</v>
      </c>
      <c r="F13" s="193">
        <v>121537.63741862001</v>
      </c>
      <c r="G13" s="193">
        <v>85584.699494194705</v>
      </c>
      <c r="H13" s="245">
        <v>316047.21631591272</v>
      </c>
      <c r="I13" s="193">
        <v>384313.79920113098</v>
      </c>
      <c r="J13" s="193">
        <v>404876.03987599997</v>
      </c>
      <c r="K13" s="194">
        <v>79332.232999999993</v>
      </c>
      <c r="L13" s="194">
        <v>868522.0720771309</v>
      </c>
      <c r="M13" s="194">
        <v>1184569.2883930437</v>
      </c>
      <c r="N13" s="192">
        <v>90136.549130611194</v>
      </c>
      <c r="O13" s="194">
        <v>126518.438363282</v>
      </c>
      <c r="P13" s="128">
        <f t="shared" si="0"/>
        <v>1401224.2758869368</v>
      </c>
    </row>
    <row r="14" spans="1:17" s="195" customFormat="1" x14ac:dyDescent="0.25">
      <c r="A14" s="83"/>
      <c r="B14" s="81"/>
      <c r="C14" s="81" t="s">
        <v>59</v>
      </c>
      <c r="D14" s="191">
        <v>35524000.489</v>
      </c>
      <c r="E14" s="192">
        <v>3047578.9115969022</v>
      </c>
      <c r="F14" s="193">
        <v>2720187.3825813802</v>
      </c>
      <c r="G14" s="193">
        <v>2647609.1545058051</v>
      </c>
      <c r="H14" s="245">
        <v>8415375.4486840889</v>
      </c>
      <c r="I14" s="193">
        <v>5538607.5777988695</v>
      </c>
      <c r="J14" s="193">
        <v>330253.57112400007</v>
      </c>
      <c r="K14" s="194">
        <v>2279697.0699999998</v>
      </c>
      <c r="L14" s="194">
        <v>8148558.2189228702</v>
      </c>
      <c r="M14" s="194">
        <v>16563933.667606959</v>
      </c>
      <c r="N14" s="192">
        <v>2679038.7368693887</v>
      </c>
      <c r="O14" s="194">
        <v>2717333.7026367178</v>
      </c>
      <c r="P14" s="128">
        <f t="shared" si="0"/>
        <v>21960306.107113067</v>
      </c>
    </row>
    <row r="15" spans="1:17" x14ac:dyDescent="0.25">
      <c r="A15" s="20"/>
      <c r="B15" s="17" t="s">
        <v>103</v>
      </c>
      <c r="C15" s="17"/>
      <c r="D15" s="21">
        <v>411190</v>
      </c>
      <c r="E15" s="127">
        <v>4580.3108999999995</v>
      </c>
      <c r="F15" s="151">
        <v>3174.5230999999994</v>
      </c>
      <c r="G15" s="151">
        <v>2794.9084800000001</v>
      </c>
      <c r="H15" s="244">
        <v>10549.742479999999</v>
      </c>
      <c r="I15" s="151">
        <v>4001.0630000000001</v>
      </c>
      <c r="J15" s="151">
        <v>4696.6040000000003</v>
      </c>
      <c r="K15" s="128">
        <v>4037.4427099999998</v>
      </c>
      <c r="L15" s="128">
        <v>12735.109710000001</v>
      </c>
      <c r="M15" s="128">
        <v>23284.852189999998</v>
      </c>
      <c r="N15" s="127">
        <v>4381.1791599999988</v>
      </c>
      <c r="O15" s="128">
        <v>3235.9158000000002</v>
      </c>
      <c r="P15" s="128">
        <f t="shared" si="0"/>
        <v>30901.947149999996</v>
      </c>
    </row>
    <row r="16" spans="1:17" x14ac:dyDescent="0.25">
      <c r="A16" s="20"/>
      <c r="B16" s="17" t="s">
        <v>9</v>
      </c>
      <c r="C16" s="17"/>
      <c r="D16" s="21">
        <v>2928773.7459999998</v>
      </c>
      <c r="E16" s="127">
        <v>258970.90400000001</v>
      </c>
      <c r="F16" s="151">
        <v>243719.978</v>
      </c>
      <c r="G16" s="151">
        <v>234005.45300000001</v>
      </c>
      <c r="H16" s="244">
        <v>736696.33499999996</v>
      </c>
      <c r="I16" s="151">
        <v>248919.573</v>
      </c>
      <c r="J16" s="151">
        <v>242629.74100000001</v>
      </c>
      <c r="K16" s="128">
        <v>254760.84400000001</v>
      </c>
      <c r="L16" s="128">
        <v>746310.15800000005</v>
      </c>
      <c r="M16" s="128">
        <v>1483006.493</v>
      </c>
      <c r="N16" s="127">
        <v>244001.99400000001</v>
      </c>
      <c r="O16" s="128">
        <v>236874.73</v>
      </c>
      <c r="P16" s="128">
        <f t="shared" si="0"/>
        <v>1963883.2169999999</v>
      </c>
    </row>
    <row r="17" spans="1:16" x14ac:dyDescent="0.25">
      <c r="A17" s="20"/>
      <c r="B17" s="17" t="s">
        <v>56</v>
      </c>
      <c r="C17" s="17"/>
      <c r="D17" s="21">
        <v>136696.535</v>
      </c>
      <c r="E17" s="127">
        <v>19862.142</v>
      </c>
      <c r="F17" s="151">
        <v>11468.105</v>
      </c>
      <c r="G17" s="151">
        <v>6327.4229999999998</v>
      </c>
      <c r="H17" s="244">
        <v>37657.67</v>
      </c>
      <c r="I17" s="151">
        <v>26406.606</v>
      </c>
      <c r="J17" s="151">
        <v>33326.925000000003</v>
      </c>
      <c r="K17" s="128">
        <v>5069.9660000000003</v>
      </c>
      <c r="L17" s="128">
        <v>64803.497000000003</v>
      </c>
      <c r="M17" s="128">
        <v>102461.167</v>
      </c>
      <c r="N17" s="127">
        <v>5157.6450000000004</v>
      </c>
      <c r="O17" s="128">
        <v>3955.8180000000002</v>
      </c>
      <c r="P17" s="128">
        <f t="shared" si="0"/>
        <v>111574.63</v>
      </c>
    </row>
    <row r="18" spans="1:16" x14ac:dyDescent="0.25">
      <c r="A18" s="20"/>
      <c r="B18" s="81" t="s">
        <v>57</v>
      </c>
      <c r="C18" s="17"/>
      <c r="D18" s="21">
        <v>796279.49200000009</v>
      </c>
      <c r="E18" s="127">
        <v>52837.762999999992</v>
      </c>
      <c r="F18" s="151">
        <v>87681.772799999992</v>
      </c>
      <c r="G18" s="151">
        <v>66760.832159999991</v>
      </c>
      <c r="H18" s="244">
        <v>207280.36795999997</v>
      </c>
      <c r="I18" s="151">
        <v>52071.458200000001</v>
      </c>
      <c r="J18" s="151">
        <v>105111.54700000001</v>
      </c>
      <c r="K18" s="128">
        <v>50073.975999999995</v>
      </c>
      <c r="L18" s="128">
        <v>207256.98120000001</v>
      </c>
      <c r="M18" s="128">
        <v>414537.34915999998</v>
      </c>
      <c r="N18" s="127">
        <v>105440.67079999999</v>
      </c>
      <c r="O18" s="128">
        <v>53483.845799999996</v>
      </c>
      <c r="P18" s="128">
        <f t="shared" si="0"/>
        <v>573461.86575999996</v>
      </c>
    </row>
    <row r="19" spans="1:16" x14ac:dyDescent="0.25">
      <c r="A19" s="20"/>
      <c r="B19" s="17" t="s">
        <v>10</v>
      </c>
      <c r="C19" s="17"/>
      <c r="D19" s="21">
        <v>976002.74</v>
      </c>
      <c r="E19" s="127">
        <v>85729.377160000004</v>
      </c>
      <c r="F19" s="151">
        <v>87274.234599999996</v>
      </c>
      <c r="G19" s="151">
        <v>95599.010120000006</v>
      </c>
      <c r="H19" s="244">
        <v>268602.62187999999</v>
      </c>
      <c r="I19" s="151">
        <v>83294.594400000002</v>
      </c>
      <c r="J19" s="151">
        <v>82247.358999999997</v>
      </c>
      <c r="K19" s="128">
        <v>81654.396110000001</v>
      </c>
      <c r="L19" s="128">
        <v>247196.34951</v>
      </c>
      <c r="M19" s="128">
        <v>515798.97138999996</v>
      </c>
      <c r="N19" s="127">
        <v>108192.26496</v>
      </c>
      <c r="O19" s="128">
        <v>95813.2549</v>
      </c>
      <c r="P19" s="128">
        <f t="shared" si="0"/>
        <v>719804.49124999996</v>
      </c>
    </row>
    <row r="20" spans="1:16" x14ac:dyDescent="0.25">
      <c r="A20" s="20"/>
      <c r="B20" s="17" t="s">
        <v>11</v>
      </c>
      <c r="C20" s="17"/>
      <c r="D20" s="21">
        <v>1215690.8029999998</v>
      </c>
      <c r="E20" s="127">
        <v>156568.55088000002</v>
      </c>
      <c r="F20" s="151">
        <v>120291.19200000001</v>
      </c>
      <c r="G20" s="151">
        <v>147005.78735999999</v>
      </c>
      <c r="H20" s="244">
        <v>423865.53023999999</v>
      </c>
      <c r="I20" s="151">
        <v>115914.8982</v>
      </c>
      <c r="J20" s="151">
        <v>187393.875</v>
      </c>
      <c r="K20" s="128">
        <v>141435.10944</v>
      </c>
      <c r="L20" s="128">
        <v>444743.88263999997</v>
      </c>
      <c r="M20" s="128">
        <v>868609.41287999996</v>
      </c>
      <c r="N20" s="127">
        <v>104266.18152</v>
      </c>
      <c r="O20" s="128">
        <v>125307.713</v>
      </c>
      <c r="P20" s="128">
        <f t="shared" si="0"/>
        <v>1098183.3074</v>
      </c>
    </row>
    <row r="21" spans="1:16" x14ac:dyDescent="0.25">
      <c r="A21" s="20"/>
      <c r="B21" s="17"/>
      <c r="C21" s="17"/>
      <c r="D21" s="18"/>
      <c r="E21" s="129"/>
      <c r="F21" s="45"/>
      <c r="G21" s="45"/>
      <c r="H21" s="246"/>
      <c r="I21" s="45"/>
      <c r="J21" s="45"/>
      <c r="K21" s="130"/>
      <c r="L21" s="130"/>
      <c r="M21" s="130"/>
      <c r="N21" s="129"/>
      <c r="O21" s="130"/>
      <c r="P21" s="130"/>
    </row>
    <row r="22" spans="1:16" x14ac:dyDescent="0.25">
      <c r="A22" s="20" t="s">
        <v>12</v>
      </c>
      <c r="B22" s="17"/>
      <c r="C22" s="17"/>
      <c r="D22" s="21">
        <v>40110948.866000004</v>
      </c>
      <c r="E22" s="127">
        <v>2805904.6879000003</v>
      </c>
      <c r="F22" s="151">
        <v>2751609.4676000001</v>
      </c>
      <c r="G22" s="151">
        <v>4055195.5121599995</v>
      </c>
      <c r="H22" s="244">
        <v>9612709.6676599998</v>
      </c>
      <c r="I22" s="151">
        <v>3033161.6272000005</v>
      </c>
      <c r="J22" s="151">
        <v>3175268.7539999997</v>
      </c>
      <c r="K22" s="128">
        <v>3321067.9770100005</v>
      </c>
      <c r="L22" s="128">
        <v>9529498.3582099993</v>
      </c>
      <c r="M22" s="128">
        <v>19142208.025869999</v>
      </c>
      <c r="N22" s="127">
        <v>3151615.9955199994</v>
      </c>
      <c r="O22" s="128">
        <v>3091435.9181000004</v>
      </c>
      <c r="P22" s="128">
        <f t="shared" si="0"/>
        <v>25385259.939489998</v>
      </c>
    </row>
    <row r="23" spans="1:16" x14ac:dyDescent="0.25">
      <c r="A23" s="20"/>
      <c r="B23" s="17" t="s">
        <v>13</v>
      </c>
      <c r="C23" s="17"/>
      <c r="D23" s="21">
        <v>9041472.2659999989</v>
      </c>
      <c r="E23" s="127">
        <v>753047.95247999998</v>
      </c>
      <c r="F23" s="151">
        <v>721967.22199999995</v>
      </c>
      <c r="G23" s="151">
        <v>951799.35679999995</v>
      </c>
      <c r="H23" s="244">
        <v>2426814.5312799998</v>
      </c>
      <c r="I23" s="151">
        <v>739675.25080000004</v>
      </c>
      <c r="J23" s="151">
        <v>727697.45700000005</v>
      </c>
      <c r="K23" s="128">
        <v>940944.19389</v>
      </c>
      <c r="L23" s="128">
        <v>2408316.9016899997</v>
      </c>
      <c r="M23" s="128">
        <v>4835131.4329699995</v>
      </c>
      <c r="N23" s="127">
        <v>719403.38121999998</v>
      </c>
      <c r="O23" s="128">
        <v>741345.39769999997</v>
      </c>
      <c r="P23" s="128">
        <f t="shared" si="0"/>
        <v>6295880.211889999</v>
      </c>
    </row>
    <row r="24" spans="1:16" x14ac:dyDescent="0.25">
      <c r="A24" s="20"/>
      <c r="B24" s="17" t="s">
        <v>14</v>
      </c>
      <c r="C24" s="17"/>
      <c r="D24" s="21">
        <v>3332471.5069999998</v>
      </c>
      <c r="E24" s="127">
        <v>193040.91852000001</v>
      </c>
      <c r="F24" s="151">
        <v>255373.76920000001</v>
      </c>
      <c r="G24" s="151">
        <v>330579.67268000002</v>
      </c>
      <c r="H24" s="244">
        <v>778994.36040000012</v>
      </c>
      <c r="I24" s="151">
        <v>291744.13520000002</v>
      </c>
      <c r="J24" s="151">
        <v>312787.01500000001</v>
      </c>
      <c r="K24" s="128">
        <v>299588.04706000001</v>
      </c>
      <c r="L24" s="128">
        <v>904119.19726000004</v>
      </c>
      <c r="M24" s="128">
        <v>1683113.5576600002</v>
      </c>
      <c r="N24" s="127">
        <v>314722.66625999997</v>
      </c>
      <c r="O24" s="128">
        <v>312921.89640000003</v>
      </c>
      <c r="P24" s="128">
        <f t="shared" si="0"/>
        <v>2310758.1203200002</v>
      </c>
    </row>
    <row r="25" spans="1:16" x14ac:dyDescent="0.25">
      <c r="A25" s="20"/>
      <c r="B25" s="17" t="s">
        <v>15</v>
      </c>
      <c r="C25" s="17"/>
      <c r="D25" s="21">
        <v>1821228.1060000001</v>
      </c>
      <c r="E25" s="127">
        <v>268899.01714000001</v>
      </c>
      <c r="F25" s="151">
        <v>50099.4444</v>
      </c>
      <c r="G25" s="151">
        <v>473632.28103999997</v>
      </c>
      <c r="H25" s="244">
        <v>792630.74257999996</v>
      </c>
      <c r="I25" s="151">
        <v>23955.249400000001</v>
      </c>
      <c r="J25" s="151">
        <v>30816.146999999997</v>
      </c>
      <c r="K25" s="128">
        <v>24333.219129999998</v>
      </c>
      <c r="L25" s="128">
        <v>79104.615529999995</v>
      </c>
      <c r="M25" s="128">
        <v>871735.35810999991</v>
      </c>
      <c r="N25" s="127">
        <v>258599.64588</v>
      </c>
      <c r="O25" s="128">
        <v>53476.2624</v>
      </c>
      <c r="P25" s="128">
        <f t="shared" si="0"/>
        <v>1183811.2663899998</v>
      </c>
    </row>
    <row r="26" spans="1:16" x14ac:dyDescent="0.25">
      <c r="A26" s="20"/>
      <c r="B26" s="17" t="s">
        <v>58</v>
      </c>
      <c r="C26" s="17"/>
      <c r="D26" s="21">
        <v>18736384.019000001</v>
      </c>
      <c r="E26" s="127">
        <v>971318.20045999996</v>
      </c>
      <c r="F26" s="151">
        <v>1085510.9849999999</v>
      </c>
      <c r="G26" s="151">
        <v>1601410.10996</v>
      </c>
      <c r="H26" s="244">
        <v>3658239.2954199999</v>
      </c>
      <c r="I26" s="151">
        <v>1375150.7076000001</v>
      </c>
      <c r="J26" s="151">
        <v>1453379.0430000001</v>
      </c>
      <c r="K26" s="128">
        <v>1460957.1842500002</v>
      </c>
      <c r="L26" s="128">
        <v>4289486.9348499998</v>
      </c>
      <c r="M26" s="128">
        <v>7947726.2302700002</v>
      </c>
      <c r="N26" s="127">
        <v>1233347.0880999998</v>
      </c>
      <c r="O26" s="128">
        <v>1355645.4648000002</v>
      </c>
      <c r="P26" s="128">
        <f t="shared" si="0"/>
        <v>10536718.78317</v>
      </c>
    </row>
    <row r="27" spans="1:16" x14ac:dyDescent="0.25">
      <c r="A27" s="20"/>
      <c r="B27" s="17" t="s">
        <v>60</v>
      </c>
      <c r="C27" s="17"/>
      <c r="D27" s="21">
        <v>7173421.1979999999</v>
      </c>
      <c r="E27" s="127">
        <v>615035.34230000002</v>
      </c>
      <c r="F27" s="151">
        <v>632595.30500000005</v>
      </c>
      <c r="G27" s="151">
        <v>689397.84867999994</v>
      </c>
      <c r="H27" s="244">
        <v>1937028.4959800001</v>
      </c>
      <c r="I27" s="151">
        <v>598447.09419999993</v>
      </c>
      <c r="J27" s="151">
        <v>641220.38</v>
      </c>
      <c r="K27" s="128">
        <v>591592.09668000008</v>
      </c>
      <c r="L27" s="128">
        <v>1831259.57088</v>
      </c>
      <c r="M27" s="128">
        <v>3768288.0668600001</v>
      </c>
      <c r="N27" s="127">
        <v>622973.23806</v>
      </c>
      <c r="O27" s="128">
        <v>616198.76410000003</v>
      </c>
      <c r="P27" s="128">
        <f t="shared" si="0"/>
        <v>5007460.0690200003</v>
      </c>
    </row>
    <row r="28" spans="1:16" x14ac:dyDescent="0.25">
      <c r="A28" s="20"/>
      <c r="B28" s="17" t="s">
        <v>16</v>
      </c>
      <c r="C28" s="17"/>
      <c r="D28" s="21">
        <v>5971.77</v>
      </c>
      <c r="E28" s="127">
        <v>4563.2569999999996</v>
      </c>
      <c r="F28" s="151">
        <v>6062.7420000000002</v>
      </c>
      <c r="G28" s="151">
        <v>8376.2430000000004</v>
      </c>
      <c r="H28" s="244">
        <v>19002.241999999998</v>
      </c>
      <c r="I28" s="151">
        <v>4189.1899999999996</v>
      </c>
      <c r="J28" s="151">
        <v>9368.7119999999995</v>
      </c>
      <c r="K28" s="128">
        <v>3653.2359999999999</v>
      </c>
      <c r="L28" s="128">
        <v>17211.137999999999</v>
      </c>
      <c r="M28" s="128">
        <v>36213.379999999997</v>
      </c>
      <c r="N28" s="127">
        <v>2569.9760000000001</v>
      </c>
      <c r="O28" s="128">
        <v>11848.1327</v>
      </c>
      <c r="P28" s="128">
        <f t="shared" si="0"/>
        <v>50631.488700000002</v>
      </c>
    </row>
    <row r="29" spans="1:16" x14ac:dyDescent="0.25">
      <c r="A29" s="20"/>
      <c r="B29" s="17"/>
      <c r="C29" s="17"/>
      <c r="D29" s="21"/>
      <c r="E29" s="127"/>
      <c r="F29" s="151"/>
      <c r="G29" s="151"/>
      <c r="H29" s="244"/>
      <c r="I29" s="151"/>
      <c r="J29" s="151"/>
      <c r="K29" s="128"/>
      <c r="L29" s="128"/>
      <c r="M29" s="128"/>
      <c r="N29" s="127"/>
      <c r="O29" s="128"/>
      <c r="P29" s="128"/>
    </row>
    <row r="30" spans="1:16" x14ac:dyDescent="0.25">
      <c r="A30" s="22" t="s">
        <v>17</v>
      </c>
      <c r="B30" s="23"/>
      <c r="C30" s="23"/>
      <c r="D30" s="21">
        <v>3197570.429</v>
      </c>
      <c r="E30" s="127">
        <v>929148.15104000038</v>
      </c>
      <c r="F30" s="151">
        <v>643725.35790000018</v>
      </c>
      <c r="G30" s="151">
        <v>-769508.24404000025</v>
      </c>
      <c r="H30" s="244">
        <v>803365.26489999704</v>
      </c>
      <c r="I30" s="151">
        <v>3420367.9426000002</v>
      </c>
      <c r="J30" s="151">
        <v>-1784733.0919999997</v>
      </c>
      <c r="K30" s="128">
        <v>-425006.9397500013</v>
      </c>
      <c r="L30" s="128">
        <v>1210627.9108499996</v>
      </c>
      <c r="M30" s="128">
        <v>2013993.1757500134</v>
      </c>
      <c r="N30" s="127">
        <v>188999.22592000058</v>
      </c>
      <c r="O30" s="128">
        <v>271087.50040000025</v>
      </c>
      <c r="P30" s="128">
        <f t="shared" si="0"/>
        <v>2474079.9020700143</v>
      </c>
    </row>
    <row r="31" spans="1:16" x14ac:dyDescent="0.25">
      <c r="A31" s="20"/>
      <c r="B31" s="17"/>
      <c r="C31" s="17"/>
      <c r="D31" s="21"/>
      <c r="E31" s="127"/>
      <c r="F31" s="151"/>
      <c r="G31" s="151"/>
      <c r="H31" s="244"/>
      <c r="I31" s="151"/>
      <c r="J31" s="151"/>
      <c r="K31" s="128"/>
      <c r="L31" s="128"/>
      <c r="M31" s="128"/>
      <c r="N31" s="127"/>
      <c r="O31" s="128"/>
      <c r="P31" s="128"/>
    </row>
    <row r="32" spans="1:16" x14ac:dyDescent="0.25">
      <c r="A32" s="19" t="s">
        <v>18</v>
      </c>
      <c r="B32" s="17"/>
      <c r="C32" s="17"/>
      <c r="D32" s="21"/>
      <c r="E32" s="127"/>
      <c r="F32" s="151"/>
      <c r="G32" s="151"/>
      <c r="H32" s="244"/>
      <c r="I32" s="151"/>
      <c r="J32" s="151"/>
      <c r="K32" s="128"/>
      <c r="L32" s="128"/>
      <c r="M32" s="128"/>
      <c r="N32" s="127"/>
      <c r="O32" s="128"/>
      <c r="P32" s="128"/>
    </row>
    <row r="33" spans="1:16" x14ac:dyDescent="0.25">
      <c r="A33" s="20" t="s">
        <v>19</v>
      </c>
      <c r="B33" s="17"/>
      <c r="C33" s="17"/>
      <c r="D33" s="21">
        <v>7335568.8080000002</v>
      </c>
      <c r="E33" s="127">
        <v>299751.13536000001</v>
      </c>
      <c r="F33" s="151">
        <v>411487.62439999997</v>
      </c>
      <c r="G33" s="151">
        <v>544727.14547999995</v>
      </c>
      <c r="H33" s="244">
        <v>1255965.90524</v>
      </c>
      <c r="I33" s="151">
        <v>511312.47240000003</v>
      </c>
      <c r="J33" s="151">
        <v>541089.97</v>
      </c>
      <c r="K33" s="128">
        <v>528623.22568999999</v>
      </c>
      <c r="L33" s="128">
        <v>1581025.6680900001</v>
      </c>
      <c r="M33" s="128">
        <v>2836991.5733300005</v>
      </c>
      <c r="N33" s="127">
        <v>551775.04433999991</v>
      </c>
      <c r="O33" s="128">
        <v>527454.21569999994</v>
      </c>
      <c r="P33" s="128">
        <f t="shared" ref="P33:P36" si="1">+SUM(M33:O33)</f>
        <v>3916220.8333700006</v>
      </c>
    </row>
    <row r="34" spans="1:16" x14ac:dyDescent="0.25">
      <c r="A34" s="20"/>
      <c r="B34" s="17" t="s">
        <v>20</v>
      </c>
      <c r="C34" s="17"/>
      <c r="D34" s="21">
        <v>16739.937999999998</v>
      </c>
      <c r="E34" s="127">
        <v>1428.567</v>
      </c>
      <c r="F34" s="151">
        <v>1325.951</v>
      </c>
      <c r="G34" s="151">
        <v>416.81972000000002</v>
      </c>
      <c r="H34" s="244">
        <v>3171.33772</v>
      </c>
      <c r="I34" s="151">
        <v>381.71159999999998</v>
      </c>
      <c r="J34" s="151">
        <v>881.97</v>
      </c>
      <c r="K34" s="128">
        <v>213.27860999999999</v>
      </c>
      <c r="L34" s="128">
        <v>1476.96021</v>
      </c>
      <c r="M34" s="128">
        <v>4648.2979299999997</v>
      </c>
      <c r="N34" s="127">
        <v>248.42311999999998</v>
      </c>
      <c r="O34" s="128">
        <v>1189.664</v>
      </c>
      <c r="P34" s="128">
        <f t="shared" si="1"/>
        <v>6086.3850499999999</v>
      </c>
    </row>
    <row r="35" spans="1:16" x14ac:dyDescent="0.25">
      <c r="A35" s="20"/>
      <c r="B35" s="17" t="s">
        <v>21</v>
      </c>
      <c r="C35" s="17"/>
      <c r="D35" s="21">
        <v>4010858.4849999999</v>
      </c>
      <c r="E35" s="127">
        <v>67916.500359999991</v>
      </c>
      <c r="F35" s="151">
        <v>213404.40640000001</v>
      </c>
      <c r="G35" s="151">
        <v>274013.02919999999</v>
      </c>
      <c r="H35" s="244">
        <v>555333.93595999992</v>
      </c>
      <c r="I35" s="151">
        <v>279975.951</v>
      </c>
      <c r="J35" s="151">
        <v>277983.71000000002</v>
      </c>
      <c r="K35" s="128">
        <v>296825.94030000002</v>
      </c>
      <c r="L35" s="128">
        <v>854785.6013000001</v>
      </c>
      <c r="M35" s="128">
        <v>1410119.5372600001</v>
      </c>
      <c r="N35" s="127">
        <v>275049.88445999997</v>
      </c>
      <c r="O35" s="128">
        <v>271149.68969999999</v>
      </c>
      <c r="P35" s="128">
        <f t="shared" si="1"/>
        <v>1956319.11142</v>
      </c>
    </row>
    <row r="36" spans="1:16" x14ac:dyDescent="0.25">
      <c r="A36" s="20"/>
      <c r="B36" s="17" t="s">
        <v>22</v>
      </c>
      <c r="C36" s="17"/>
      <c r="D36" s="21">
        <v>3341450.2609999999</v>
      </c>
      <c r="E36" s="127">
        <v>233263.20199999999</v>
      </c>
      <c r="F36" s="151">
        <v>199409.16899999999</v>
      </c>
      <c r="G36" s="151">
        <v>271130.93599999999</v>
      </c>
      <c r="H36" s="244">
        <v>703803.30700000003</v>
      </c>
      <c r="I36" s="151">
        <v>231718.23300000001</v>
      </c>
      <c r="J36" s="151">
        <v>263988.23</v>
      </c>
      <c r="K36" s="128">
        <v>232010.56400000001</v>
      </c>
      <c r="L36" s="128">
        <v>727717.027</v>
      </c>
      <c r="M36" s="128">
        <v>1431520.334</v>
      </c>
      <c r="N36" s="127">
        <v>276973.58299999998</v>
      </c>
      <c r="O36" s="128">
        <v>257494.19</v>
      </c>
      <c r="P36" s="128">
        <f t="shared" si="1"/>
        <v>1965988.1069999998</v>
      </c>
    </row>
    <row r="37" spans="1:16" x14ac:dyDescent="0.25">
      <c r="A37" s="20"/>
      <c r="B37" s="17"/>
      <c r="C37" s="17"/>
      <c r="D37" s="21"/>
      <c r="E37" s="127"/>
      <c r="F37" s="151"/>
      <c r="G37" s="151"/>
      <c r="H37" s="244"/>
      <c r="I37" s="151"/>
      <c r="J37" s="151"/>
      <c r="K37" s="128"/>
      <c r="L37" s="128"/>
      <c r="M37" s="128"/>
      <c r="N37" s="127"/>
      <c r="O37" s="128"/>
      <c r="P37" s="128"/>
    </row>
    <row r="38" spans="1:16" x14ac:dyDescent="0.25">
      <c r="A38" s="24" t="s">
        <v>61</v>
      </c>
      <c r="B38" s="25"/>
      <c r="C38" s="25"/>
      <c r="D38" s="26">
        <v>43325259.233000003</v>
      </c>
      <c r="E38" s="131">
        <v>3736481.4059400004</v>
      </c>
      <c r="F38" s="152">
        <v>3396660.7765000002</v>
      </c>
      <c r="G38" s="152">
        <v>3286104.0878399992</v>
      </c>
      <c r="H38" s="247">
        <v>10419246.270279996</v>
      </c>
      <c r="I38" s="152">
        <v>6453911.2814000007</v>
      </c>
      <c r="J38" s="152">
        <v>1391417.632</v>
      </c>
      <c r="K38" s="132">
        <v>2896274.3158699991</v>
      </c>
      <c r="L38" s="132">
        <v>10741603.229269998</v>
      </c>
      <c r="M38" s="132">
        <v>21160849.499550011</v>
      </c>
      <c r="N38" s="131">
        <v>3340863.6445599999</v>
      </c>
      <c r="O38" s="132">
        <v>3363713.0825000005</v>
      </c>
      <c r="P38" s="132">
        <f t="shared" ref="P38:P40" si="2">+SUM(M38:O38)</f>
        <v>27865426.226610009</v>
      </c>
    </row>
    <row r="39" spans="1:16" x14ac:dyDescent="0.25">
      <c r="A39" s="24" t="s">
        <v>62</v>
      </c>
      <c r="B39" s="25"/>
      <c r="C39" s="25"/>
      <c r="D39" s="26">
        <v>47463257.611999996</v>
      </c>
      <c r="E39" s="131">
        <v>3107084.3902600002</v>
      </c>
      <c r="F39" s="152">
        <v>3164423.0430000005</v>
      </c>
      <c r="G39" s="152">
        <v>4600339.477359999</v>
      </c>
      <c r="H39" s="247">
        <v>10871846.91062</v>
      </c>
      <c r="I39" s="152">
        <v>3544855.8112000003</v>
      </c>
      <c r="J39" s="152">
        <v>3717240.6939999997</v>
      </c>
      <c r="K39" s="132">
        <v>3849904.4813100006</v>
      </c>
      <c r="L39" s="132">
        <v>11112000.986509999</v>
      </c>
      <c r="M39" s="132">
        <v>21983847.897129998</v>
      </c>
      <c r="N39" s="131">
        <v>3703639.4629799994</v>
      </c>
      <c r="O39" s="132">
        <v>3620079.7978000003</v>
      </c>
      <c r="P39" s="132">
        <f t="shared" si="2"/>
        <v>29307567.157909997</v>
      </c>
    </row>
    <row r="40" spans="1:16" x14ac:dyDescent="0.25">
      <c r="A40" s="24" t="s">
        <v>23</v>
      </c>
      <c r="B40" s="25"/>
      <c r="C40" s="25"/>
      <c r="D40" s="26">
        <v>-4137998.3789999997</v>
      </c>
      <c r="E40" s="131">
        <v>629397.01568000019</v>
      </c>
      <c r="F40" s="152">
        <v>232237.73349999962</v>
      </c>
      <c r="G40" s="152">
        <v>-1314235.3895199997</v>
      </c>
      <c r="H40" s="247">
        <v>-452600.64034000412</v>
      </c>
      <c r="I40" s="152">
        <v>2909055.4702000003</v>
      </c>
      <c r="J40" s="240">
        <v>-2325823.0619999999</v>
      </c>
      <c r="K40" s="164">
        <v>-953630.16544000152</v>
      </c>
      <c r="L40" s="164">
        <v>-370397.75724000111</v>
      </c>
      <c r="M40" s="164">
        <v>-822998.3975799866</v>
      </c>
      <c r="N40" s="256">
        <v>-362775.81841999944</v>
      </c>
      <c r="O40" s="164">
        <v>-256366.71529999981</v>
      </c>
      <c r="P40" s="132">
        <f t="shared" si="2"/>
        <v>-1442140.9312999859</v>
      </c>
    </row>
    <row r="41" spans="1:16" x14ac:dyDescent="0.25">
      <c r="A41" s="27"/>
      <c r="B41" s="28"/>
      <c r="C41" s="28"/>
      <c r="D41" s="29"/>
      <c r="E41" s="133"/>
      <c r="F41" s="153"/>
      <c r="G41" s="153"/>
      <c r="H41" s="248"/>
      <c r="I41" s="153"/>
      <c r="J41" s="153"/>
      <c r="K41" s="134"/>
      <c r="L41" s="134"/>
      <c r="M41" s="134"/>
      <c r="N41" s="133"/>
      <c r="O41" s="134"/>
      <c r="P41" s="134"/>
    </row>
    <row r="42" spans="1:16" x14ac:dyDescent="0.25">
      <c r="A42" s="19" t="s">
        <v>24</v>
      </c>
      <c r="B42" s="17"/>
      <c r="C42" s="17"/>
      <c r="D42" s="18"/>
      <c r="E42" s="129"/>
      <c r="F42" s="45"/>
      <c r="G42" s="45"/>
      <c r="H42" s="246"/>
      <c r="I42" s="45"/>
      <c r="J42" s="45"/>
      <c r="K42" s="130"/>
      <c r="L42" s="130"/>
      <c r="M42" s="130"/>
      <c r="N42" s="129"/>
      <c r="O42" s="130"/>
      <c r="P42" s="130"/>
    </row>
    <row r="43" spans="1:16" x14ac:dyDescent="0.25">
      <c r="A43" s="19"/>
      <c r="B43" s="17"/>
      <c r="C43" s="17"/>
      <c r="D43" s="18"/>
      <c r="E43" s="129"/>
      <c r="F43" s="45"/>
      <c r="G43" s="45"/>
      <c r="H43" s="246"/>
      <c r="I43" s="45"/>
      <c r="J43" s="45"/>
      <c r="K43" s="130"/>
      <c r="L43" s="130"/>
      <c r="M43" s="130"/>
      <c r="N43" s="129"/>
      <c r="O43" s="130"/>
      <c r="P43" s="130"/>
    </row>
    <row r="44" spans="1:16" x14ac:dyDescent="0.25">
      <c r="A44" s="20" t="s">
        <v>25</v>
      </c>
      <c r="B44" s="17"/>
      <c r="C44" s="17"/>
      <c r="D44" s="21">
        <v>-928995.09999999986</v>
      </c>
      <c r="E44" s="117">
        <v>188755.21460000001</v>
      </c>
      <c r="F44" s="154">
        <v>174755.7665</v>
      </c>
      <c r="G44" s="154">
        <v>-642847.9596399999</v>
      </c>
      <c r="H44" s="21">
        <v>-279336.97854000016</v>
      </c>
      <c r="I44" s="154">
        <v>3450795.8250000002</v>
      </c>
      <c r="J44" s="154">
        <v>-890452.71900000004</v>
      </c>
      <c r="K44" s="118">
        <v>-648431.02860000008</v>
      </c>
      <c r="L44" s="118">
        <v>1911912.0774000001</v>
      </c>
      <c r="M44" s="118">
        <v>1632575.5988599996</v>
      </c>
      <c r="N44" s="117">
        <v>19827.178459999894</v>
      </c>
      <c r="O44" s="118">
        <v>539737.63770000008</v>
      </c>
      <c r="P44" s="128">
        <f t="shared" ref="P44:P57" si="3">+SUM(M44:O44)</f>
        <v>2192140.4150199993</v>
      </c>
    </row>
    <row r="45" spans="1:16" x14ac:dyDescent="0.25">
      <c r="A45" s="20" t="s">
        <v>26</v>
      </c>
      <c r="B45" s="17"/>
      <c r="C45" s="17"/>
      <c r="D45" s="21">
        <v>526125.17099999997</v>
      </c>
      <c r="E45" s="117">
        <v>-339507.36586000002</v>
      </c>
      <c r="F45" s="154">
        <v>12663.354099999997</v>
      </c>
      <c r="G45" s="154">
        <v>31163.253720000008</v>
      </c>
      <c r="H45" s="21">
        <v>-295680.75804000004</v>
      </c>
      <c r="I45" s="154">
        <v>26582.790599999993</v>
      </c>
      <c r="J45" s="154">
        <v>-6370.8220000000001</v>
      </c>
      <c r="K45" s="118">
        <v>34116.291799999999</v>
      </c>
      <c r="L45" s="118">
        <v>54328.26039999997</v>
      </c>
      <c r="M45" s="118">
        <v>-241352.49764000007</v>
      </c>
      <c r="N45" s="117">
        <v>20975.247920000002</v>
      </c>
      <c r="O45" s="118">
        <v>52505.569299999996</v>
      </c>
      <c r="P45" s="128">
        <f t="shared" si="3"/>
        <v>-167871.68042000008</v>
      </c>
    </row>
    <row r="46" spans="1:16" x14ac:dyDescent="0.25">
      <c r="A46" s="20"/>
      <c r="B46" s="17" t="s">
        <v>27</v>
      </c>
      <c r="C46" s="17"/>
      <c r="D46" s="21">
        <v>1168960.608</v>
      </c>
      <c r="E46" s="117">
        <v>43136.488320000004</v>
      </c>
      <c r="F46" s="154">
        <v>57902.081200000001</v>
      </c>
      <c r="G46" s="154">
        <v>100670.30704</v>
      </c>
      <c r="H46" s="21">
        <v>201708.87656</v>
      </c>
      <c r="I46" s="154">
        <v>71709.756599999993</v>
      </c>
      <c r="J46" s="154">
        <v>74024.894</v>
      </c>
      <c r="K46" s="118">
        <v>95242.971369999999</v>
      </c>
      <c r="L46" s="118">
        <v>240977.62196999998</v>
      </c>
      <c r="M46" s="118">
        <v>442686.49852999998</v>
      </c>
      <c r="N46" s="117">
        <v>79515.60024</v>
      </c>
      <c r="O46" s="118">
        <v>91722.158899999995</v>
      </c>
      <c r="P46" s="128">
        <f t="shared" si="3"/>
        <v>613924.25766999996</v>
      </c>
    </row>
    <row r="47" spans="1:16" x14ac:dyDescent="0.25">
      <c r="A47" s="20"/>
      <c r="B47" s="17" t="s">
        <v>28</v>
      </c>
      <c r="C47" s="17"/>
      <c r="D47" s="21">
        <v>642835.43700000003</v>
      </c>
      <c r="E47" s="117">
        <v>382643.85418000002</v>
      </c>
      <c r="F47" s="154">
        <v>45238.727100000004</v>
      </c>
      <c r="G47" s="154">
        <v>69507.053319999992</v>
      </c>
      <c r="H47" s="21">
        <v>497389.63460000005</v>
      </c>
      <c r="I47" s="154">
        <v>45126.966</v>
      </c>
      <c r="J47" s="154">
        <v>80395.716</v>
      </c>
      <c r="K47" s="118">
        <v>61126.67957</v>
      </c>
      <c r="L47" s="118">
        <v>186649.36157000001</v>
      </c>
      <c r="M47" s="118">
        <v>684038.99617000006</v>
      </c>
      <c r="N47" s="117">
        <v>58540.352319999998</v>
      </c>
      <c r="O47" s="118">
        <v>39216.589599999999</v>
      </c>
      <c r="P47" s="128">
        <f t="shared" si="3"/>
        <v>781795.93808999995</v>
      </c>
    </row>
    <row r="48" spans="1:16" x14ac:dyDescent="0.25">
      <c r="A48" s="20" t="s">
        <v>29</v>
      </c>
      <c r="B48" s="17"/>
      <c r="C48" s="17"/>
      <c r="D48" s="21">
        <v>-1429488.767</v>
      </c>
      <c r="E48" s="117">
        <v>822956.24726000009</v>
      </c>
      <c r="F48" s="154">
        <v>59168.892799999972</v>
      </c>
      <c r="G48" s="154">
        <v>-660352.76115999999</v>
      </c>
      <c r="H48" s="21">
        <v>221772.37889999989</v>
      </c>
      <c r="I48" s="154">
        <v>1413144.7406000001</v>
      </c>
      <c r="J48" s="154">
        <v>1312945.5990000002</v>
      </c>
      <c r="K48" s="118">
        <v>-634798.14139000012</v>
      </c>
      <c r="L48" s="118">
        <v>2091292.1982100003</v>
      </c>
      <c r="M48" s="118">
        <v>2313064.57711</v>
      </c>
      <c r="N48" s="117">
        <v>78574.632499999891</v>
      </c>
      <c r="O48" s="118">
        <v>96970.807399999991</v>
      </c>
      <c r="P48" s="128">
        <f t="shared" si="3"/>
        <v>2488610.0170099996</v>
      </c>
    </row>
    <row r="49" spans="1:16" x14ac:dyDescent="0.25">
      <c r="A49" s="20"/>
      <c r="B49" s="17" t="s">
        <v>30</v>
      </c>
      <c r="C49" s="17"/>
      <c r="D49" s="21">
        <v>4735173.193</v>
      </c>
      <c r="E49" s="117">
        <v>3896058.4792199996</v>
      </c>
      <c r="F49" s="154">
        <v>303497.93129999994</v>
      </c>
      <c r="G49" s="154">
        <v>-206843.10520000002</v>
      </c>
      <c r="H49" s="21">
        <v>3992713.3053199993</v>
      </c>
      <c r="I49" s="154">
        <v>1440492.2926</v>
      </c>
      <c r="J49" s="154">
        <v>1332413.6830000002</v>
      </c>
      <c r="K49" s="118">
        <v>168561.30239999993</v>
      </c>
      <c r="L49" s="118">
        <v>2941467.2780000004</v>
      </c>
      <c r="M49" s="118">
        <v>6934180.5833199993</v>
      </c>
      <c r="N49" s="117">
        <v>95912.681079999893</v>
      </c>
      <c r="O49" s="118">
        <v>97353.165299999993</v>
      </c>
      <c r="P49" s="128">
        <f t="shared" si="3"/>
        <v>7127446.4296999983</v>
      </c>
    </row>
    <row r="50" spans="1:16" x14ac:dyDescent="0.25">
      <c r="A50" s="20"/>
      <c r="B50" s="17" t="s">
        <v>31</v>
      </c>
      <c r="C50" s="17"/>
      <c r="D50" s="21">
        <v>6164661.96</v>
      </c>
      <c r="E50" s="117">
        <v>3073102.2319599995</v>
      </c>
      <c r="F50" s="154">
        <v>244329.03849999997</v>
      </c>
      <c r="G50" s="154">
        <v>453509.65596</v>
      </c>
      <c r="H50" s="21">
        <v>3770940.9264199995</v>
      </c>
      <c r="I50" s="154">
        <v>27347.552</v>
      </c>
      <c r="J50" s="154">
        <v>19468.083999999999</v>
      </c>
      <c r="K50" s="118">
        <v>803359.44379000005</v>
      </c>
      <c r="L50" s="118">
        <v>850175.07979000011</v>
      </c>
      <c r="M50" s="118">
        <v>4621116.0062099993</v>
      </c>
      <c r="N50" s="117">
        <v>17338.048579999999</v>
      </c>
      <c r="O50" s="118">
        <v>382.35790000000003</v>
      </c>
      <c r="P50" s="128">
        <f t="shared" si="3"/>
        <v>4638836.4126899997</v>
      </c>
    </row>
    <row r="51" spans="1:16" x14ac:dyDescent="0.25">
      <c r="A51" s="20" t="s">
        <v>32</v>
      </c>
      <c r="B51" s="17"/>
      <c r="C51" s="17"/>
      <c r="D51" s="21">
        <v>-61.876999999862164</v>
      </c>
      <c r="E51" s="117">
        <v>303.10245999999461</v>
      </c>
      <c r="F51" s="154">
        <v>967.36190000001807</v>
      </c>
      <c r="G51" s="154">
        <v>2949.0207199999713</v>
      </c>
      <c r="H51" s="21">
        <v>4219.485079999984</v>
      </c>
      <c r="I51" s="154">
        <v>4863.8836000000592</v>
      </c>
      <c r="J51" s="154">
        <v>-6197.5860000000102</v>
      </c>
      <c r="K51" s="118">
        <v>8660.86930999998</v>
      </c>
      <c r="L51" s="118">
        <v>7327.166910000029</v>
      </c>
      <c r="M51" s="118">
        <v>11546.651990000013</v>
      </c>
      <c r="N51" s="117">
        <v>-3665.0726199999917</v>
      </c>
      <c r="O51" s="118">
        <v>876.47240000008605</v>
      </c>
      <c r="P51" s="128">
        <f t="shared" si="3"/>
        <v>8758.0517700001074</v>
      </c>
    </row>
    <row r="52" spans="1:16" x14ac:dyDescent="0.25">
      <c r="A52" s="20" t="s">
        <v>33</v>
      </c>
      <c r="B52" s="17"/>
      <c r="C52" s="17"/>
      <c r="D52" s="21">
        <v>-25569.627</v>
      </c>
      <c r="E52" s="117">
        <v>-294996.76926000003</v>
      </c>
      <c r="F52" s="154">
        <v>101956.15770000001</v>
      </c>
      <c r="G52" s="154">
        <v>-16607.472920000004</v>
      </c>
      <c r="H52" s="21">
        <v>-209648.08448000002</v>
      </c>
      <c r="I52" s="154">
        <v>2006204.4102</v>
      </c>
      <c r="J52" s="154">
        <v>-2190829.91</v>
      </c>
      <c r="K52" s="118">
        <v>-56410.048319999994</v>
      </c>
      <c r="L52" s="118">
        <v>-241035.54812000011</v>
      </c>
      <c r="M52" s="118">
        <v>-450683.13260000013</v>
      </c>
      <c r="N52" s="117">
        <v>-76057.62934</v>
      </c>
      <c r="O52" s="118">
        <v>389384.78859999997</v>
      </c>
      <c r="P52" s="128">
        <f t="shared" si="3"/>
        <v>-137355.97334000014</v>
      </c>
    </row>
    <row r="53" spans="1:16" x14ac:dyDescent="0.25">
      <c r="A53" s="35" t="s">
        <v>90</v>
      </c>
      <c r="B53" s="33"/>
      <c r="C53" s="33"/>
      <c r="D53" s="21">
        <v>0</v>
      </c>
      <c r="E53" s="117">
        <v>0</v>
      </c>
      <c r="F53" s="154">
        <v>0</v>
      </c>
      <c r="G53" s="154">
        <v>0</v>
      </c>
      <c r="H53" s="21">
        <v>0</v>
      </c>
      <c r="I53" s="154">
        <v>0</v>
      </c>
      <c r="J53" s="154">
        <v>0</v>
      </c>
      <c r="K53" s="118">
        <v>0</v>
      </c>
      <c r="L53" s="118">
        <v>0</v>
      </c>
      <c r="M53" s="118">
        <v>0</v>
      </c>
      <c r="N53" s="117">
        <v>0</v>
      </c>
      <c r="O53" s="118">
        <v>0</v>
      </c>
      <c r="P53" s="128">
        <f t="shared" si="3"/>
        <v>0</v>
      </c>
    </row>
    <row r="54" spans="1:16" x14ac:dyDescent="0.25">
      <c r="A54" s="35"/>
      <c r="B54" s="33" t="s">
        <v>34</v>
      </c>
      <c r="C54" s="33"/>
      <c r="D54" s="21">
        <v>0</v>
      </c>
      <c r="E54" s="117">
        <v>0</v>
      </c>
      <c r="F54" s="154">
        <v>0</v>
      </c>
      <c r="G54" s="154">
        <v>0</v>
      </c>
      <c r="H54" s="21">
        <v>0</v>
      </c>
      <c r="I54" s="154">
        <v>0</v>
      </c>
      <c r="J54" s="154">
        <v>0</v>
      </c>
      <c r="K54" s="118">
        <v>0</v>
      </c>
      <c r="L54" s="118">
        <v>0</v>
      </c>
      <c r="M54" s="118">
        <v>0</v>
      </c>
      <c r="N54" s="117">
        <v>0</v>
      </c>
      <c r="O54" s="118">
        <v>0</v>
      </c>
      <c r="P54" s="128">
        <f t="shared" si="3"/>
        <v>0</v>
      </c>
    </row>
    <row r="55" spans="1:16" x14ac:dyDescent="0.25">
      <c r="A55" s="35"/>
      <c r="B55" s="33" t="s">
        <v>35</v>
      </c>
      <c r="C55" s="33"/>
      <c r="D55" s="21">
        <v>0</v>
      </c>
      <c r="E55" s="117">
        <v>0</v>
      </c>
      <c r="F55" s="154">
        <v>0</v>
      </c>
      <c r="G55" s="154">
        <v>0</v>
      </c>
      <c r="H55" s="21">
        <v>0</v>
      </c>
      <c r="I55" s="154">
        <v>0</v>
      </c>
      <c r="J55" s="154">
        <v>0</v>
      </c>
      <c r="K55" s="118">
        <v>0</v>
      </c>
      <c r="L55" s="118">
        <v>0</v>
      </c>
      <c r="M55" s="118">
        <v>0</v>
      </c>
      <c r="N55" s="117">
        <v>0</v>
      </c>
      <c r="O55" s="118">
        <v>0</v>
      </c>
      <c r="P55" s="128">
        <f t="shared" si="3"/>
        <v>0</v>
      </c>
    </row>
    <row r="56" spans="1:16" x14ac:dyDescent="0.25">
      <c r="A56" s="82" t="s">
        <v>91</v>
      </c>
      <c r="B56" s="33"/>
      <c r="C56" s="33"/>
      <c r="D56" s="21">
        <v>0</v>
      </c>
      <c r="E56" s="117">
        <v>0</v>
      </c>
      <c r="F56" s="154">
        <v>0</v>
      </c>
      <c r="G56" s="154">
        <v>0</v>
      </c>
      <c r="H56" s="21">
        <v>0</v>
      </c>
      <c r="I56" s="154">
        <v>0</v>
      </c>
      <c r="J56" s="154">
        <v>0</v>
      </c>
      <c r="K56" s="118">
        <v>0</v>
      </c>
      <c r="L56" s="118">
        <v>0</v>
      </c>
      <c r="M56" s="118">
        <v>0</v>
      </c>
      <c r="N56" s="117">
        <v>0</v>
      </c>
      <c r="O56" s="118">
        <v>0</v>
      </c>
      <c r="P56" s="128">
        <f t="shared" si="3"/>
        <v>0</v>
      </c>
    </row>
    <row r="57" spans="1:16" x14ac:dyDescent="0.25">
      <c r="A57" s="20" t="s">
        <v>36</v>
      </c>
      <c r="B57" s="17"/>
      <c r="C57" s="17"/>
      <c r="D57" s="21">
        <v>0</v>
      </c>
      <c r="E57" s="117">
        <v>0</v>
      </c>
      <c r="F57" s="154">
        <v>0</v>
      </c>
      <c r="G57" s="154">
        <v>0</v>
      </c>
      <c r="H57" s="21">
        <v>0</v>
      </c>
      <c r="I57" s="154">
        <v>0</v>
      </c>
      <c r="J57" s="154">
        <v>0</v>
      </c>
      <c r="K57" s="118">
        <v>0</v>
      </c>
      <c r="L57" s="118">
        <v>0</v>
      </c>
      <c r="M57" s="118">
        <v>0</v>
      </c>
      <c r="N57" s="117">
        <v>0</v>
      </c>
      <c r="O57" s="118">
        <v>0</v>
      </c>
      <c r="P57" s="128">
        <f t="shared" si="3"/>
        <v>0</v>
      </c>
    </row>
    <row r="58" spans="1:16" x14ac:dyDescent="0.25">
      <c r="A58" s="20"/>
      <c r="B58" s="17"/>
      <c r="C58" s="17"/>
      <c r="D58" s="21"/>
      <c r="E58" s="127"/>
      <c r="F58" s="151"/>
      <c r="G58" s="151"/>
      <c r="H58" s="244"/>
      <c r="I58" s="151"/>
      <c r="J58" s="151"/>
      <c r="K58" s="128"/>
      <c r="L58" s="128"/>
      <c r="M58" s="128"/>
      <c r="N58" s="127"/>
      <c r="O58" s="128"/>
      <c r="P58" s="128"/>
    </row>
    <row r="59" spans="1:16" x14ac:dyDescent="0.25">
      <c r="A59" s="20" t="s">
        <v>37</v>
      </c>
      <c r="B59" s="17"/>
      <c r="C59" s="17"/>
      <c r="D59" s="21">
        <v>3209003.2790000001</v>
      </c>
      <c r="E59" s="117">
        <v>-440641.80107999989</v>
      </c>
      <c r="F59" s="154">
        <v>-57481.967000000004</v>
      </c>
      <c r="G59" s="154">
        <v>671387.42987999995</v>
      </c>
      <c r="H59" s="21">
        <v>173263.6618</v>
      </c>
      <c r="I59" s="154">
        <v>541740.35480000009</v>
      </c>
      <c r="J59" s="154">
        <v>1435370.4540000001</v>
      </c>
      <c r="K59" s="118">
        <v>305199.13683999993</v>
      </c>
      <c r="L59" s="118">
        <v>2282309.94564</v>
      </c>
      <c r="M59" s="118">
        <v>2455573.6074400004</v>
      </c>
      <c r="N59" s="117">
        <v>382602.99687999999</v>
      </c>
      <c r="O59" s="118">
        <v>796104.35300000012</v>
      </c>
      <c r="P59" s="128">
        <f t="shared" ref="P59:P70" si="4">+SUM(M59:O59)</f>
        <v>3634280.9573200005</v>
      </c>
    </row>
    <row r="60" spans="1:16" x14ac:dyDescent="0.25">
      <c r="A60" s="20" t="s">
        <v>38</v>
      </c>
      <c r="B60" s="17"/>
      <c r="C60" s="17"/>
      <c r="D60" s="21">
        <v>138386.698</v>
      </c>
      <c r="E60" s="117">
        <v>2561.3900599999997</v>
      </c>
      <c r="F60" s="154">
        <v>-1414.433</v>
      </c>
      <c r="G60" s="154">
        <v>-10332.449119999999</v>
      </c>
      <c r="H60" s="21">
        <v>-9185.4920600000005</v>
      </c>
      <c r="I60" s="154">
        <v>-4293.7052000000003</v>
      </c>
      <c r="J60" s="154">
        <v>-58205.81</v>
      </c>
      <c r="K60" s="118">
        <v>394161.64183999994</v>
      </c>
      <c r="L60" s="118">
        <v>331662.12663999991</v>
      </c>
      <c r="M60" s="118">
        <v>322476.63457999995</v>
      </c>
      <c r="N60" s="117">
        <v>668643.08588000003</v>
      </c>
      <c r="O60" s="118">
        <v>-798.79399999999998</v>
      </c>
      <c r="P60" s="128">
        <f t="shared" si="4"/>
        <v>990320.92645999999</v>
      </c>
    </row>
    <row r="61" spans="1:16" x14ac:dyDescent="0.25">
      <c r="A61" s="20"/>
      <c r="B61" s="17" t="s">
        <v>39</v>
      </c>
      <c r="C61" s="17"/>
      <c r="D61" s="21">
        <v>204676.66700000002</v>
      </c>
      <c r="E61" s="117">
        <v>4218.4759999999997</v>
      </c>
      <c r="F61" s="154">
        <v>0</v>
      </c>
      <c r="G61" s="154">
        <v>0</v>
      </c>
      <c r="H61" s="21">
        <v>4218.4759999999997</v>
      </c>
      <c r="I61" s="154">
        <v>0</v>
      </c>
      <c r="J61" s="154">
        <v>0</v>
      </c>
      <c r="K61" s="118">
        <v>1022098.017</v>
      </c>
      <c r="L61" s="118">
        <v>1022098.017</v>
      </c>
      <c r="M61" s="118">
        <v>1026316.493</v>
      </c>
      <c r="N61" s="117">
        <v>673528.62887999997</v>
      </c>
      <c r="O61" s="118">
        <v>0</v>
      </c>
      <c r="P61" s="128">
        <f t="shared" si="4"/>
        <v>1699845.12188</v>
      </c>
    </row>
    <row r="62" spans="1:16" x14ac:dyDescent="0.25">
      <c r="A62" s="20"/>
      <c r="B62" s="17"/>
      <c r="C62" s="17" t="s">
        <v>40</v>
      </c>
      <c r="D62" s="21"/>
      <c r="E62" s="117">
        <v>0</v>
      </c>
      <c r="F62" s="154">
        <v>0</v>
      </c>
      <c r="G62" s="154">
        <v>0</v>
      </c>
      <c r="H62" s="21">
        <v>0</v>
      </c>
      <c r="I62" s="154">
        <v>0</v>
      </c>
      <c r="J62" s="154">
        <v>0</v>
      </c>
      <c r="K62" s="118">
        <v>1021581.714</v>
      </c>
      <c r="L62" s="118">
        <v>1021581.714</v>
      </c>
      <c r="M62" s="118">
        <v>1021581.714</v>
      </c>
      <c r="N62" s="117">
        <v>666780.34187999996</v>
      </c>
      <c r="O62" s="118">
        <v>0</v>
      </c>
      <c r="P62" s="128">
        <f t="shared" si="4"/>
        <v>1688362.0558799999</v>
      </c>
    </row>
    <row r="63" spans="1:16" x14ac:dyDescent="0.25">
      <c r="A63" s="20"/>
      <c r="B63" s="17"/>
      <c r="C63" s="17" t="s">
        <v>41</v>
      </c>
      <c r="D63" s="21"/>
      <c r="E63" s="117">
        <v>4218.4759999999997</v>
      </c>
      <c r="F63" s="154">
        <v>0</v>
      </c>
      <c r="G63" s="154">
        <v>0</v>
      </c>
      <c r="H63" s="21">
        <v>4218.4759999999997</v>
      </c>
      <c r="I63" s="154">
        <v>0</v>
      </c>
      <c r="J63" s="154">
        <v>0</v>
      </c>
      <c r="K63" s="118">
        <v>516.30299999995623</v>
      </c>
      <c r="L63" s="118">
        <v>516.30299999995623</v>
      </c>
      <c r="M63" s="118">
        <v>4734.7789999999804</v>
      </c>
      <c r="N63" s="117">
        <v>6748.2870000000112</v>
      </c>
      <c r="O63" s="118">
        <v>0</v>
      </c>
      <c r="P63" s="128">
        <f t="shared" si="4"/>
        <v>11483.065999999992</v>
      </c>
    </row>
    <row r="64" spans="1:16" x14ac:dyDescent="0.25">
      <c r="A64" s="20"/>
      <c r="B64" s="17" t="s">
        <v>42</v>
      </c>
      <c r="C64" s="17"/>
      <c r="D64" s="21">
        <v>66289.968999999997</v>
      </c>
      <c r="E64" s="117">
        <v>1657.0859399999999</v>
      </c>
      <c r="F64" s="154">
        <v>1414.433</v>
      </c>
      <c r="G64" s="154">
        <v>10332.449119999999</v>
      </c>
      <c r="H64" s="21">
        <v>13403.968059999999</v>
      </c>
      <c r="I64" s="154">
        <v>4293.7052000000003</v>
      </c>
      <c r="J64" s="154">
        <v>58205.81</v>
      </c>
      <c r="K64" s="118">
        <v>627936.37516000005</v>
      </c>
      <c r="L64" s="118">
        <v>690435.89036000008</v>
      </c>
      <c r="M64" s="118">
        <v>703839.85842000006</v>
      </c>
      <c r="N64" s="117">
        <v>4885.5429999999997</v>
      </c>
      <c r="O64" s="118">
        <v>798.79399999999998</v>
      </c>
      <c r="P64" s="128">
        <f t="shared" si="4"/>
        <v>709524.19542</v>
      </c>
    </row>
    <row r="65" spans="1:19" x14ac:dyDescent="0.25">
      <c r="A65" s="20" t="s">
        <v>43</v>
      </c>
      <c r="B65" s="17"/>
      <c r="C65" s="17"/>
      <c r="D65" s="21">
        <v>3592354.43</v>
      </c>
      <c r="E65" s="117">
        <v>-398077.81913999992</v>
      </c>
      <c r="F65" s="154">
        <v>-18001.415000000001</v>
      </c>
      <c r="G65" s="154">
        <v>721825.30599999998</v>
      </c>
      <c r="H65" s="21">
        <v>305746.07186000003</v>
      </c>
      <c r="I65" s="154">
        <v>585149.64600000007</v>
      </c>
      <c r="J65" s="154">
        <v>1534040.3260000001</v>
      </c>
      <c r="K65" s="118">
        <v>-47263.004999999997</v>
      </c>
      <c r="L65" s="118">
        <v>2071926.9670000002</v>
      </c>
      <c r="M65" s="118">
        <v>2377673.0388600007</v>
      </c>
      <c r="N65" s="117">
        <v>-244710.084</v>
      </c>
      <c r="O65" s="118">
        <v>845348.53200000012</v>
      </c>
      <c r="P65" s="128">
        <f t="shared" si="4"/>
        <v>2978311.486860001</v>
      </c>
    </row>
    <row r="66" spans="1:19" x14ac:dyDescent="0.25">
      <c r="A66" s="20"/>
      <c r="B66" s="17" t="s">
        <v>39</v>
      </c>
      <c r="C66" s="17"/>
      <c r="D66" s="21">
        <v>4550000</v>
      </c>
      <c r="E66" s="117">
        <v>746548.67</v>
      </c>
      <c r="F66" s="154">
        <v>0</v>
      </c>
      <c r="G66" s="154">
        <v>784914.16099999996</v>
      </c>
      <c r="H66" s="21">
        <v>1531462.831</v>
      </c>
      <c r="I66" s="154">
        <v>609866.58900000004</v>
      </c>
      <c r="J66" s="154">
        <v>1790390.4240000001</v>
      </c>
      <c r="K66" s="118">
        <v>0</v>
      </c>
      <c r="L66" s="118">
        <v>2400257.0130000003</v>
      </c>
      <c r="M66" s="118">
        <v>3931719.8440000005</v>
      </c>
      <c r="N66" s="117">
        <v>0</v>
      </c>
      <c r="O66" s="118">
        <v>1786622.3470000001</v>
      </c>
      <c r="P66" s="128">
        <f t="shared" si="4"/>
        <v>5718342.1910000006</v>
      </c>
    </row>
    <row r="67" spans="1:19" x14ac:dyDescent="0.25">
      <c r="A67" s="20"/>
      <c r="B67" s="17"/>
      <c r="C67" s="17" t="s">
        <v>40</v>
      </c>
      <c r="D67" s="21"/>
      <c r="E67" s="117">
        <v>746548.67</v>
      </c>
      <c r="F67" s="154">
        <v>0</v>
      </c>
      <c r="G67" s="154">
        <v>784914.16099999996</v>
      </c>
      <c r="H67" s="21">
        <v>1531462.831</v>
      </c>
      <c r="I67" s="154">
        <v>609866.58900000004</v>
      </c>
      <c r="J67" s="154">
        <v>1790390.4240000001</v>
      </c>
      <c r="K67" s="118">
        <v>0</v>
      </c>
      <c r="L67" s="118">
        <v>2400257.0130000003</v>
      </c>
      <c r="M67" s="118">
        <v>3931719.8440000005</v>
      </c>
      <c r="N67" s="117">
        <v>0</v>
      </c>
      <c r="O67" s="118">
        <v>1786622.3470000001</v>
      </c>
      <c r="P67" s="128">
        <f t="shared" si="4"/>
        <v>5718342.1910000006</v>
      </c>
    </row>
    <row r="68" spans="1:19" x14ac:dyDescent="0.25">
      <c r="A68" s="20"/>
      <c r="B68" s="17"/>
      <c r="C68" s="17" t="s">
        <v>41</v>
      </c>
      <c r="D68" s="21"/>
      <c r="E68" s="117">
        <v>0</v>
      </c>
      <c r="F68" s="154">
        <v>0</v>
      </c>
      <c r="G68" s="154">
        <v>0</v>
      </c>
      <c r="H68" s="21">
        <v>0</v>
      </c>
      <c r="I68" s="154">
        <v>0</v>
      </c>
      <c r="J68" s="154">
        <v>0</v>
      </c>
      <c r="K68" s="118">
        <v>0</v>
      </c>
      <c r="L68" s="118">
        <v>0</v>
      </c>
      <c r="M68" s="118">
        <v>0</v>
      </c>
      <c r="N68" s="117">
        <v>0</v>
      </c>
      <c r="O68" s="118">
        <v>0</v>
      </c>
      <c r="P68" s="128">
        <f t="shared" si="4"/>
        <v>0</v>
      </c>
    </row>
    <row r="69" spans="1:19" x14ac:dyDescent="0.25">
      <c r="A69" s="20"/>
      <c r="B69" s="17" t="s">
        <v>42</v>
      </c>
      <c r="C69" s="17"/>
      <c r="D69" s="21">
        <v>957645.57</v>
      </c>
      <c r="E69" s="117">
        <v>1144626.48914</v>
      </c>
      <c r="F69" s="154">
        <v>18001.415000000001</v>
      </c>
      <c r="G69" s="154">
        <v>63088.855000000003</v>
      </c>
      <c r="H69" s="21">
        <v>1225716.75914</v>
      </c>
      <c r="I69" s="154">
        <v>24716.942999999999</v>
      </c>
      <c r="J69" s="154">
        <v>256350.098</v>
      </c>
      <c r="K69" s="118">
        <v>47263.004999999997</v>
      </c>
      <c r="L69" s="118">
        <v>328330.04599999997</v>
      </c>
      <c r="M69" s="118">
        <v>1554046.8051399998</v>
      </c>
      <c r="N69" s="117">
        <v>244710.084</v>
      </c>
      <c r="O69" s="118">
        <v>941273.81499999994</v>
      </c>
      <c r="P69" s="128">
        <f t="shared" si="4"/>
        <v>2740030.70414</v>
      </c>
    </row>
    <row r="70" spans="1:19" x14ac:dyDescent="0.25">
      <c r="A70" s="20" t="s">
        <v>44</v>
      </c>
      <c r="B70" s="17"/>
      <c r="C70" s="17"/>
      <c r="D70" s="21">
        <v>-521737.84899999999</v>
      </c>
      <c r="E70" s="117">
        <v>-45125.372000000003</v>
      </c>
      <c r="F70" s="154">
        <v>-38066.118999999999</v>
      </c>
      <c r="G70" s="154">
        <v>-40105.427000000003</v>
      </c>
      <c r="H70" s="21">
        <v>-123296.91800000001</v>
      </c>
      <c r="I70" s="154">
        <v>-39115.586000000003</v>
      </c>
      <c r="J70" s="154">
        <v>-40464.061999999998</v>
      </c>
      <c r="K70" s="118">
        <v>-41699.5</v>
      </c>
      <c r="L70" s="118">
        <v>-121279.148</v>
      </c>
      <c r="M70" s="118">
        <v>-244576.06599999999</v>
      </c>
      <c r="N70" s="117">
        <v>-41330.004999999997</v>
      </c>
      <c r="O70" s="118">
        <v>-48445.385000000002</v>
      </c>
      <c r="P70" s="128">
        <f t="shared" si="4"/>
        <v>-334351.45600000001</v>
      </c>
    </row>
    <row r="71" spans="1:19" x14ac:dyDescent="0.25">
      <c r="A71" s="20"/>
      <c r="B71" s="17"/>
      <c r="C71" s="17"/>
      <c r="D71" s="21"/>
      <c r="E71" s="127"/>
      <c r="F71" s="151"/>
      <c r="G71" s="151"/>
      <c r="H71" s="244"/>
      <c r="I71" s="151"/>
      <c r="J71" s="151"/>
      <c r="K71" s="128"/>
      <c r="L71" s="128"/>
      <c r="M71" s="128"/>
      <c r="N71" s="127"/>
      <c r="O71" s="128"/>
      <c r="P71" s="128"/>
    </row>
    <row r="72" spans="1:19" x14ac:dyDescent="0.25">
      <c r="A72" s="24" t="s">
        <v>45</v>
      </c>
      <c r="B72" s="25"/>
      <c r="C72" s="25"/>
      <c r="D72" s="26">
        <v>-4137998.3789999997</v>
      </c>
      <c r="E72" s="131">
        <v>629397.01567999995</v>
      </c>
      <c r="F72" s="152">
        <v>232237.7335</v>
      </c>
      <c r="G72" s="152">
        <v>-1314235.3895199997</v>
      </c>
      <c r="H72" s="247">
        <v>-452600.64034000016</v>
      </c>
      <c r="I72" s="152">
        <v>2909055.4702000003</v>
      </c>
      <c r="J72" s="152">
        <v>-2325823.1730000004</v>
      </c>
      <c r="K72" s="132">
        <v>-953630.16544000001</v>
      </c>
      <c r="L72" s="132">
        <v>-370397.86823999998</v>
      </c>
      <c r="M72" s="132">
        <v>-822998.00858000084</v>
      </c>
      <c r="N72" s="131">
        <v>-362775.81842000008</v>
      </c>
      <c r="O72" s="132">
        <v>-256366.71530000004</v>
      </c>
      <c r="P72" s="132">
        <f t="shared" ref="P72" si="5">+SUM(M72:O72)</f>
        <v>-1442140.542300001</v>
      </c>
    </row>
    <row r="73" spans="1:19" x14ac:dyDescent="0.25">
      <c r="A73" s="30"/>
      <c r="B73" s="31"/>
      <c r="C73" s="31"/>
      <c r="D73" s="32"/>
      <c r="E73" s="133"/>
      <c r="F73" s="153"/>
      <c r="G73" s="153"/>
      <c r="H73" s="248"/>
      <c r="I73" s="153"/>
      <c r="J73" s="153"/>
      <c r="K73" s="134"/>
      <c r="L73" s="134"/>
      <c r="M73" s="134"/>
      <c r="N73" s="133"/>
      <c r="O73" s="134"/>
      <c r="P73" s="32"/>
    </row>
    <row r="74" spans="1:19" s="40" customFormat="1" ht="12.75" customHeight="1" x14ac:dyDescent="0.25">
      <c r="A74" s="17" t="s">
        <v>46</v>
      </c>
      <c r="B74" s="37" t="s">
        <v>49</v>
      </c>
      <c r="C74" s="37"/>
      <c r="D74" s="43"/>
      <c r="E74" s="44"/>
      <c r="F74" s="44"/>
      <c r="G74" s="44"/>
      <c r="H74" s="44"/>
      <c r="I74" s="44"/>
      <c r="J74" s="44"/>
      <c r="K74" s="45"/>
      <c r="L74" s="44"/>
      <c r="M74" s="44"/>
      <c r="N74" s="44"/>
      <c r="O74" s="44"/>
      <c r="P74" s="45"/>
      <c r="Q74" s="45"/>
      <c r="R74" s="45"/>
      <c r="S74" s="39"/>
    </row>
    <row r="75" spans="1:19" s="40" customFormat="1" ht="12.75" customHeight="1" x14ac:dyDescent="0.25">
      <c r="A75" s="36" t="s">
        <v>47</v>
      </c>
      <c r="B75" s="42" t="s">
        <v>63</v>
      </c>
      <c r="C75" s="42"/>
      <c r="D75" s="42"/>
      <c r="E75" s="42"/>
      <c r="F75" s="42"/>
      <c r="G75" s="42"/>
      <c r="H75" s="42"/>
      <c r="I75" s="42"/>
      <c r="J75" s="42"/>
      <c r="K75" s="37"/>
      <c r="L75" s="42"/>
      <c r="M75" s="42"/>
      <c r="N75" s="42"/>
      <c r="O75" s="42"/>
      <c r="P75" s="42"/>
      <c r="Q75" s="41"/>
      <c r="R75" s="41"/>
      <c r="S75" s="39"/>
    </row>
    <row r="76" spans="1:19" s="40" customFormat="1" ht="12.75" customHeight="1" x14ac:dyDescent="0.25">
      <c r="A76" s="36" t="s">
        <v>48</v>
      </c>
      <c r="B76" s="42" t="s">
        <v>82</v>
      </c>
      <c r="C76" s="42"/>
      <c r="D76" s="42"/>
      <c r="E76" s="42"/>
      <c r="F76" s="42"/>
      <c r="G76" s="42"/>
      <c r="H76" s="42"/>
      <c r="I76" s="42"/>
      <c r="J76" s="42"/>
      <c r="K76" s="37"/>
      <c r="L76" s="42"/>
      <c r="M76" s="42"/>
      <c r="N76" s="42"/>
      <c r="O76" s="42"/>
      <c r="P76" s="42"/>
      <c r="Q76" s="41"/>
      <c r="R76" s="41"/>
      <c r="S76" s="39"/>
    </row>
    <row r="77" spans="1:19" s="262" customFormat="1" ht="23.25" customHeight="1" x14ac:dyDescent="0.25">
      <c r="A77" s="75" t="s">
        <v>50</v>
      </c>
      <c r="B77" s="160" t="s">
        <v>65</v>
      </c>
      <c r="C77" s="75"/>
      <c r="D77" s="160"/>
      <c r="E77" s="75"/>
      <c r="F77" s="75"/>
      <c r="G77" s="75"/>
      <c r="H77" s="75"/>
      <c r="I77" s="75"/>
      <c r="J77" s="75"/>
      <c r="K77" s="36"/>
      <c r="L77" s="75"/>
      <c r="M77" s="75"/>
      <c r="N77" s="75"/>
      <c r="Q77" s="263">
        <v>5</v>
      </c>
    </row>
    <row r="78" spans="1:19" s="162" customFormat="1" ht="25.5" customHeight="1" x14ac:dyDescent="0.25">
      <c r="A78" s="160"/>
      <c r="B78" s="274"/>
      <c r="C78" s="275"/>
      <c r="D78" s="275"/>
      <c r="E78" s="275"/>
      <c r="F78" s="275"/>
      <c r="G78" s="275"/>
      <c r="H78" s="237"/>
      <c r="I78" s="161"/>
      <c r="J78" s="161"/>
      <c r="K78" s="43"/>
      <c r="L78" s="161"/>
      <c r="M78" s="161"/>
      <c r="N78" s="161"/>
      <c r="O78" s="161"/>
      <c r="P78" s="43"/>
      <c r="Q78" s="43"/>
      <c r="R78" s="43"/>
    </row>
    <row r="79" spans="1:19" s="40" customFormat="1" ht="25.5" customHeight="1" x14ac:dyDescent="0.25">
      <c r="A79" s="80"/>
      <c r="K79" s="39"/>
    </row>
    <row r="80" spans="1:19"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39370078740157483"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9"/>
  <sheetViews>
    <sheetView topLeftCell="A22" workbookViewId="0">
      <selection activeCell="Q38" sqref="Q38:Q42"/>
    </sheetView>
  </sheetViews>
  <sheetFormatPr baseColWidth="10" defaultRowHeight="13.2" x14ac:dyDescent="0.25"/>
  <cols>
    <col min="1" max="2" width="2.6640625" customWidth="1"/>
    <col min="3" max="3" width="54.6640625" customWidth="1"/>
    <col min="4" max="9" width="10.6640625" customWidth="1"/>
    <col min="10" max="10" width="10.6640625" style="17" customWidth="1"/>
    <col min="11" max="14" width="10.6640625" customWidth="1"/>
    <col min="15" max="15" width="10.6640625" bestFit="1" customWidth="1"/>
    <col min="16" max="16" width="5.6640625" customWidth="1"/>
  </cols>
  <sheetData>
    <row r="1" spans="1:16" ht="24.6" x14ac:dyDescent="0.4">
      <c r="P1" s="165"/>
    </row>
    <row r="2" spans="1:16" x14ac:dyDescent="0.25">
      <c r="A2" s="1" t="s">
        <v>71</v>
      </c>
      <c r="B2" s="2"/>
      <c r="C2" s="2"/>
      <c r="D2" s="2"/>
      <c r="E2" s="2"/>
      <c r="F2" s="2"/>
      <c r="G2" s="2"/>
      <c r="H2" s="2"/>
      <c r="I2" s="2"/>
      <c r="J2" s="46"/>
      <c r="K2" s="2"/>
      <c r="L2" s="2"/>
      <c r="M2" s="2"/>
      <c r="N2" s="2"/>
      <c r="O2" s="2"/>
    </row>
    <row r="3" spans="1:16" x14ac:dyDescent="0.25">
      <c r="A3" s="4" t="str">
        <f>+Total!A3</f>
        <v>ESTADO DE OPERACIONES DE GOBIERNO  2019</v>
      </c>
      <c r="B3" s="5"/>
      <c r="C3" s="5"/>
      <c r="D3" s="2"/>
      <c r="E3" s="2"/>
      <c r="F3" s="2"/>
      <c r="G3" s="2"/>
      <c r="H3" s="2"/>
      <c r="I3" s="2"/>
      <c r="J3" s="46"/>
      <c r="K3" s="2"/>
      <c r="L3" s="2"/>
      <c r="M3" s="2"/>
      <c r="N3" s="2"/>
      <c r="O3" s="2"/>
    </row>
    <row r="4" spans="1:16" x14ac:dyDescent="0.25">
      <c r="A4" s="1" t="s">
        <v>1</v>
      </c>
      <c r="B4" s="2"/>
      <c r="C4" s="2"/>
      <c r="D4" s="2"/>
      <c r="E4" s="2"/>
      <c r="F4" s="2"/>
      <c r="G4" s="2"/>
      <c r="H4" s="2"/>
      <c r="I4" s="2"/>
      <c r="J4" s="46"/>
      <c r="K4" s="2"/>
      <c r="L4" s="2"/>
      <c r="M4" s="2"/>
      <c r="N4" s="2"/>
      <c r="O4" s="2"/>
    </row>
    <row r="5" spans="1:16" x14ac:dyDescent="0.25">
      <c r="A5" s="1" t="s">
        <v>52</v>
      </c>
      <c r="B5" s="2"/>
      <c r="C5" s="7"/>
      <c r="D5" s="2"/>
      <c r="E5" s="2"/>
      <c r="F5" s="2"/>
      <c r="G5" s="2"/>
      <c r="H5" s="2"/>
      <c r="I5" s="2"/>
      <c r="J5" s="46"/>
      <c r="K5" s="2"/>
      <c r="L5" s="2"/>
      <c r="M5" s="2"/>
      <c r="N5" s="2"/>
      <c r="O5" s="2"/>
    </row>
    <row r="6" spans="1:16" x14ac:dyDescent="0.25">
      <c r="A6" s="1" t="s">
        <v>3</v>
      </c>
      <c r="B6" s="2"/>
      <c r="C6" s="7"/>
      <c r="D6" s="2"/>
      <c r="E6" s="2"/>
      <c r="F6" s="2"/>
      <c r="G6" s="2"/>
      <c r="H6" s="2"/>
      <c r="I6" s="2"/>
      <c r="J6" s="46"/>
      <c r="K6" s="2"/>
      <c r="L6" s="2"/>
      <c r="M6" s="2"/>
      <c r="N6" s="2"/>
      <c r="O6" s="2"/>
    </row>
    <row r="7" spans="1:16" x14ac:dyDescent="0.25">
      <c r="A7" s="9"/>
      <c r="B7" s="10"/>
      <c r="C7" s="11"/>
    </row>
    <row r="8" spans="1:16" ht="24.75" customHeight="1"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6" x14ac:dyDescent="0.25">
      <c r="A9" s="16"/>
      <c r="B9" s="17"/>
      <c r="C9" s="17"/>
      <c r="D9" s="123"/>
      <c r="E9" s="155"/>
      <c r="F9" s="155"/>
      <c r="G9" s="249"/>
      <c r="H9" s="155"/>
      <c r="I9" s="155"/>
      <c r="J9" s="124"/>
      <c r="K9" s="124"/>
      <c r="L9" s="124"/>
      <c r="M9" s="123"/>
      <c r="N9" s="124"/>
      <c r="O9" s="126"/>
    </row>
    <row r="10" spans="1:16" x14ac:dyDescent="0.25">
      <c r="A10" s="19" t="s">
        <v>6</v>
      </c>
      <c r="B10" s="17"/>
      <c r="C10" s="17"/>
      <c r="D10" s="115"/>
      <c r="E10" s="150"/>
      <c r="F10" s="150"/>
      <c r="G10" s="243"/>
      <c r="H10" s="150"/>
      <c r="I10" s="150"/>
      <c r="J10" s="116"/>
      <c r="K10" s="116"/>
      <c r="L10" s="116"/>
      <c r="M10" s="115"/>
      <c r="N10" s="116"/>
      <c r="O10" s="116"/>
    </row>
    <row r="11" spans="1:16" x14ac:dyDescent="0.25">
      <c r="A11" s="20" t="s">
        <v>7</v>
      </c>
      <c r="B11" s="17"/>
      <c r="C11" s="17"/>
      <c r="D11" s="117">
        <v>3700997.3980000005</v>
      </c>
      <c r="E11" s="154">
        <v>3363087.5250000004</v>
      </c>
      <c r="F11" s="154">
        <v>3246939.1270000013</v>
      </c>
      <c r="G11" s="21">
        <v>10311024.050000004</v>
      </c>
      <c r="H11" s="154">
        <v>6422767.7690000031</v>
      </c>
      <c r="I11" s="154">
        <v>1351239.75</v>
      </c>
      <c r="J11" s="118">
        <v>2858957.5549999992</v>
      </c>
      <c r="K11" s="118">
        <v>10632965.074000007</v>
      </c>
      <c r="L11" s="118">
        <v>20943989.123999998</v>
      </c>
      <c r="M11" s="117">
        <v>3306638.7859999989</v>
      </c>
      <c r="N11" s="118">
        <v>3327976.7700000005</v>
      </c>
      <c r="O11" s="128">
        <f>+SUM(L11:N11)</f>
        <v>27578604.679999996</v>
      </c>
    </row>
    <row r="12" spans="1:16" x14ac:dyDescent="0.25">
      <c r="A12" s="20"/>
      <c r="B12" s="17" t="s">
        <v>8</v>
      </c>
      <c r="C12" s="17"/>
      <c r="D12" s="117">
        <v>3156503.7910000002</v>
      </c>
      <c r="E12" s="154">
        <v>2841725.02</v>
      </c>
      <c r="F12" s="154">
        <v>2733193.8539999998</v>
      </c>
      <c r="G12" s="21">
        <v>8731422.665000001</v>
      </c>
      <c r="H12" s="154">
        <v>5922921.3770000003</v>
      </c>
      <c r="I12" s="154">
        <v>735129.61100000003</v>
      </c>
      <c r="J12" s="118">
        <v>2359029.3029999998</v>
      </c>
      <c r="K12" s="118">
        <v>9017080.2909999993</v>
      </c>
      <c r="L12" s="118">
        <v>17748502.956</v>
      </c>
      <c r="M12" s="117">
        <v>2769175.2859999998</v>
      </c>
      <c r="N12" s="118">
        <v>2843852.1409999998</v>
      </c>
      <c r="O12" s="128">
        <f t="shared" ref="O12:O30" si="0">+SUM(L12:N12)</f>
        <v>23361530.382999998</v>
      </c>
    </row>
    <row r="13" spans="1:16" s="195" customFormat="1" x14ac:dyDescent="0.25">
      <c r="A13" s="83"/>
      <c r="B13" s="81"/>
      <c r="C13" s="81" t="s">
        <v>69</v>
      </c>
      <c r="D13" s="196">
        <v>108924.87940309801</v>
      </c>
      <c r="E13" s="197">
        <v>121537.63741862001</v>
      </c>
      <c r="F13" s="197">
        <v>85584.699494194705</v>
      </c>
      <c r="G13" s="191">
        <v>316047.21631591272</v>
      </c>
      <c r="H13" s="197">
        <v>384313.79920113098</v>
      </c>
      <c r="I13" s="197">
        <v>404876.03987599997</v>
      </c>
      <c r="J13" s="198">
        <v>79332.232999999993</v>
      </c>
      <c r="K13" s="198">
        <v>868522.0720771309</v>
      </c>
      <c r="L13" s="198">
        <v>1184569.2883930437</v>
      </c>
      <c r="M13" s="196">
        <v>90136.549130611194</v>
      </c>
      <c r="N13" s="198">
        <v>126518.438363282</v>
      </c>
      <c r="O13" s="128">
        <f t="shared" si="0"/>
        <v>1401224.2758869368</v>
      </c>
    </row>
    <row r="14" spans="1:16" s="195" customFormat="1" x14ac:dyDescent="0.25">
      <c r="A14" s="83"/>
      <c r="B14" s="81"/>
      <c r="C14" s="81" t="s">
        <v>59</v>
      </c>
      <c r="D14" s="196">
        <v>3047578.9115969022</v>
      </c>
      <c r="E14" s="197">
        <v>2720187.3825813802</v>
      </c>
      <c r="F14" s="197">
        <v>2647609.1545058051</v>
      </c>
      <c r="G14" s="191">
        <v>8415375.4486840889</v>
      </c>
      <c r="H14" s="197">
        <v>5538607.5777988695</v>
      </c>
      <c r="I14" s="197">
        <v>330253.57112400007</v>
      </c>
      <c r="J14" s="198">
        <v>2279697.0699999998</v>
      </c>
      <c r="K14" s="198">
        <v>8148558.2189228702</v>
      </c>
      <c r="L14" s="198">
        <v>16563933.667606959</v>
      </c>
      <c r="M14" s="196">
        <v>2679038.7368693887</v>
      </c>
      <c r="N14" s="198">
        <v>2717333.7026367178</v>
      </c>
      <c r="O14" s="128">
        <f t="shared" si="0"/>
        <v>21960306.107113067</v>
      </c>
    </row>
    <row r="15" spans="1:16" x14ac:dyDescent="0.25">
      <c r="A15" s="20"/>
      <c r="B15" s="17" t="s">
        <v>103</v>
      </c>
      <c r="C15" s="17"/>
      <c r="D15" s="117">
        <v>0</v>
      </c>
      <c r="E15" s="154">
        <v>0</v>
      </c>
      <c r="F15" s="154">
        <v>0</v>
      </c>
      <c r="G15" s="21">
        <v>0</v>
      </c>
      <c r="H15" s="154">
        <v>0</v>
      </c>
      <c r="I15" s="154">
        <v>0</v>
      </c>
      <c r="J15" s="118">
        <v>0</v>
      </c>
      <c r="K15" s="118">
        <v>0</v>
      </c>
      <c r="L15" s="118">
        <v>0</v>
      </c>
      <c r="M15" s="117">
        <v>0</v>
      </c>
      <c r="N15" s="118">
        <v>0</v>
      </c>
      <c r="O15" s="128">
        <f t="shared" si="0"/>
        <v>0</v>
      </c>
    </row>
    <row r="16" spans="1:16" x14ac:dyDescent="0.25">
      <c r="A16" s="20"/>
      <c r="B16" s="17" t="s">
        <v>9</v>
      </c>
      <c r="C16" s="17"/>
      <c r="D16" s="117">
        <v>258970.90400000001</v>
      </c>
      <c r="E16" s="154">
        <v>243719.978</v>
      </c>
      <c r="F16" s="154">
        <v>234005.45300000001</v>
      </c>
      <c r="G16" s="21">
        <v>736696.33499999996</v>
      </c>
      <c r="H16" s="154">
        <v>248919.573</v>
      </c>
      <c r="I16" s="154">
        <v>242629.74100000001</v>
      </c>
      <c r="J16" s="118">
        <v>254760.84400000001</v>
      </c>
      <c r="K16" s="118">
        <v>746310.15800000005</v>
      </c>
      <c r="L16" s="118">
        <v>1483006.493</v>
      </c>
      <c r="M16" s="117">
        <v>244001.99400000001</v>
      </c>
      <c r="N16" s="118">
        <v>236874.73</v>
      </c>
      <c r="O16" s="128">
        <f t="shared" si="0"/>
        <v>1963883.2169999999</v>
      </c>
    </row>
    <row r="17" spans="1:15" x14ac:dyDescent="0.25">
      <c r="A17" s="20"/>
      <c r="B17" s="17" t="s">
        <v>66</v>
      </c>
      <c r="C17" s="17"/>
      <c r="D17" s="117">
        <v>19862.142</v>
      </c>
      <c r="E17" s="154">
        <v>11468.105</v>
      </c>
      <c r="F17" s="154">
        <v>6327.4229999999998</v>
      </c>
      <c r="G17" s="21">
        <v>37657.67</v>
      </c>
      <c r="H17" s="154">
        <v>26406.606</v>
      </c>
      <c r="I17" s="154">
        <v>33326.925000000003</v>
      </c>
      <c r="J17" s="118">
        <v>5069.9660000000003</v>
      </c>
      <c r="K17" s="118">
        <v>64803.497000000003</v>
      </c>
      <c r="L17" s="118">
        <v>102461.167</v>
      </c>
      <c r="M17" s="117">
        <v>5157.6450000000004</v>
      </c>
      <c r="N17" s="118">
        <v>3955.8180000000002</v>
      </c>
      <c r="O17" s="128">
        <f t="shared" si="0"/>
        <v>111574.63</v>
      </c>
    </row>
    <row r="18" spans="1:15" x14ac:dyDescent="0.25">
      <c r="A18" s="20"/>
      <c r="B18" s="17" t="s">
        <v>67</v>
      </c>
      <c r="C18" s="17"/>
      <c r="D18" s="117">
        <v>24164.272000000001</v>
      </c>
      <c r="E18" s="154">
        <v>62265.898999999998</v>
      </c>
      <c r="F18" s="154">
        <v>33368.82</v>
      </c>
      <c r="G18" s="21">
        <v>119798.99100000001</v>
      </c>
      <c r="H18" s="154">
        <v>26661.538</v>
      </c>
      <c r="I18" s="154">
        <v>71041.619000000006</v>
      </c>
      <c r="J18" s="118">
        <v>21477.442999999999</v>
      </c>
      <c r="K18" s="118">
        <v>119180.6</v>
      </c>
      <c r="L18" s="118">
        <v>238979.59100000001</v>
      </c>
      <c r="M18" s="117">
        <v>78080.597999999998</v>
      </c>
      <c r="N18" s="118">
        <v>23948.084999999999</v>
      </c>
      <c r="O18" s="128">
        <f t="shared" si="0"/>
        <v>341008.27400000003</v>
      </c>
    </row>
    <row r="19" spans="1:15" x14ac:dyDescent="0.25">
      <c r="A19" s="20"/>
      <c r="B19" s="17" t="s">
        <v>10</v>
      </c>
      <c r="C19" s="17"/>
      <c r="D19" s="117">
        <v>85468.032000000007</v>
      </c>
      <c r="E19" s="154">
        <v>86964.460999999996</v>
      </c>
      <c r="F19" s="154">
        <v>95275.853000000003</v>
      </c>
      <c r="G19" s="21">
        <v>267708.34600000002</v>
      </c>
      <c r="H19" s="154">
        <v>83043.652000000002</v>
      </c>
      <c r="I19" s="154">
        <v>82027.303</v>
      </c>
      <c r="J19" s="118">
        <v>81466.752999999997</v>
      </c>
      <c r="K19" s="118">
        <v>246537.70800000001</v>
      </c>
      <c r="L19" s="118">
        <v>514246.054</v>
      </c>
      <c r="M19" s="117">
        <v>107975.47</v>
      </c>
      <c r="N19" s="118">
        <v>95444.271999999997</v>
      </c>
      <c r="O19" s="128">
        <f t="shared" si="0"/>
        <v>717665.79599999997</v>
      </c>
    </row>
    <row r="20" spans="1:15" x14ac:dyDescent="0.25">
      <c r="A20" s="20"/>
      <c r="B20" s="17" t="s">
        <v>11</v>
      </c>
      <c r="C20" s="17"/>
      <c r="D20" s="117">
        <v>156028.25700000001</v>
      </c>
      <c r="E20" s="154">
        <v>116944.06200000001</v>
      </c>
      <c r="F20" s="154">
        <v>144767.72399999999</v>
      </c>
      <c r="G20" s="21">
        <v>417740.04300000001</v>
      </c>
      <c r="H20" s="154">
        <v>114815.023</v>
      </c>
      <c r="I20" s="154">
        <v>187084.55100000001</v>
      </c>
      <c r="J20" s="118">
        <v>137153.24600000001</v>
      </c>
      <c r="K20" s="118">
        <v>439052.82000000007</v>
      </c>
      <c r="L20" s="118">
        <v>856792.86300000013</v>
      </c>
      <c r="M20" s="117">
        <v>102247.79300000001</v>
      </c>
      <c r="N20" s="118">
        <v>123901.724</v>
      </c>
      <c r="O20" s="128">
        <f t="shared" si="0"/>
        <v>1082942.3800000001</v>
      </c>
    </row>
    <row r="21" spans="1:15" x14ac:dyDescent="0.25">
      <c r="A21" s="20"/>
      <c r="B21" s="17"/>
      <c r="C21" s="17"/>
      <c r="D21" s="113"/>
      <c r="E21" s="156"/>
      <c r="F21" s="156"/>
      <c r="G21" s="250"/>
      <c r="H21" s="156"/>
      <c r="I21" s="156"/>
      <c r="J21" s="114"/>
      <c r="K21" s="114"/>
      <c r="L21" s="114"/>
      <c r="M21" s="113"/>
      <c r="N21" s="114"/>
      <c r="O21" s="130"/>
    </row>
    <row r="22" spans="1:15" x14ac:dyDescent="0.25">
      <c r="A22" s="20" t="s">
        <v>12</v>
      </c>
      <c r="B22" s="17"/>
      <c r="C22" s="17"/>
      <c r="D22" s="117">
        <v>2734126.1720000003</v>
      </c>
      <c r="E22" s="154">
        <v>2696702.0970000001</v>
      </c>
      <c r="F22" s="154">
        <v>4031585.0119999996</v>
      </c>
      <c r="G22" s="21">
        <v>9462413.2809999995</v>
      </c>
      <c r="H22" s="154">
        <v>2998107.7770000002</v>
      </c>
      <c r="I22" s="154">
        <v>3125744.3899999997</v>
      </c>
      <c r="J22" s="118">
        <v>3284743.4560000002</v>
      </c>
      <c r="K22" s="118">
        <v>9408595.6230000015</v>
      </c>
      <c r="L22" s="118">
        <v>18871008.903999999</v>
      </c>
      <c r="M22" s="117">
        <v>3127129.1419999995</v>
      </c>
      <c r="N22" s="118">
        <v>3036364.6850000005</v>
      </c>
      <c r="O22" s="128">
        <f t="shared" si="0"/>
        <v>25034502.730999999</v>
      </c>
    </row>
    <row r="23" spans="1:15" x14ac:dyDescent="0.25">
      <c r="A23" s="20"/>
      <c r="B23" s="17" t="s">
        <v>13</v>
      </c>
      <c r="C23" s="17"/>
      <c r="D23" s="117">
        <v>746779.73100000003</v>
      </c>
      <c r="E23" s="154">
        <v>715555.17099999997</v>
      </c>
      <c r="F23" s="154">
        <v>945165.95600000001</v>
      </c>
      <c r="G23" s="21">
        <v>2407500.858</v>
      </c>
      <c r="H23" s="154">
        <v>732866.43599999999</v>
      </c>
      <c r="I23" s="154">
        <v>720178.18500000006</v>
      </c>
      <c r="J23" s="118">
        <v>933723.05</v>
      </c>
      <c r="K23" s="118">
        <v>2386767.6710000001</v>
      </c>
      <c r="L23" s="118">
        <v>4794268.5290000001</v>
      </c>
      <c r="M23" s="117">
        <v>712723.21499999997</v>
      </c>
      <c r="N23" s="118">
        <v>732801.69499999995</v>
      </c>
      <c r="O23" s="128">
        <f t="shared" si="0"/>
        <v>6239793.4390000002</v>
      </c>
    </row>
    <row r="24" spans="1:15" x14ac:dyDescent="0.25">
      <c r="A24" s="20"/>
      <c r="B24" s="17" t="s">
        <v>14</v>
      </c>
      <c r="C24" s="17"/>
      <c r="D24" s="117">
        <v>182111.81599999999</v>
      </c>
      <c r="E24" s="154">
        <v>239304.92</v>
      </c>
      <c r="F24" s="154">
        <v>326055.473</v>
      </c>
      <c r="G24" s="21">
        <v>747472.20900000003</v>
      </c>
      <c r="H24" s="154">
        <v>278554.30900000001</v>
      </c>
      <c r="I24" s="154">
        <v>299618.255</v>
      </c>
      <c r="J24" s="118">
        <v>294003.06800000003</v>
      </c>
      <c r="K24" s="118">
        <v>872175.63199999998</v>
      </c>
      <c r="L24" s="118">
        <v>1619647.841</v>
      </c>
      <c r="M24" s="117">
        <v>307984.87099999998</v>
      </c>
      <c r="N24" s="118">
        <v>301401.35100000002</v>
      </c>
      <c r="O24" s="128">
        <f t="shared" si="0"/>
        <v>2229034.0630000001</v>
      </c>
    </row>
    <row r="25" spans="1:15" x14ac:dyDescent="0.25">
      <c r="A25" s="20"/>
      <c r="B25" s="17" t="s">
        <v>15</v>
      </c>
      <c r="C25" s="17"/>
      <c r="D25" s="117">
        <v>214619.79399999999</v>
      </c>
      <c r="E25" s="154">
        <v>18414.593000000001</v>
      </c>
      <c r="F25" s="154">
        <v>461728.88199999998</v>
      </c>
      <c r="G25" s="21">
        <v>694763.26899999997</v>
      </c>
      <c r="H25" s="154">
        <v>11077.099</v>
      </c>
      <c r="I25" s="154">
        <v>4485.5469999999996</v>
      </c>
      <c r="J25" s="118">
        <v>1280.8130000000001</v>
      </c>
      <c r="K25" s="118">
        <v>16843.459000000003</v>
      </c>
      <c r="L25" s="118">
        <v>711606.728</v>
      </c>
      <c r="M25" s="117">
        <v>247692.66399999999</v>
      </c>
      <c r="N25" s="118">
        <v>19938.072</v>
      </c>
      <c r="O25" s="128">
        <f t="shared" si="0"/>
        <v>979237.46400000004</v>
      </c>
    </row>
    <row r="26" spans="1:15" x14ac:dyDescent="0.25">
      <c r="A26" s="20"/>
      <c r="B26" s="17" t="s">
        <v>68</v>
      </c>
      <c r="C26" s="17"/>
      <c r="D26" s="117">
        <v>971019.61699999997</v>
      </c>
      <c r="E26" s="154">
        <v>1084769.3659999999</v>
      </c>
      <c r="F26" s="154">
        <v>1600861.277</v>
      </c>
      <c r="G26" s="21">
        <v>3656650.26</v>
      </c>
      <c r="H26" s="154">
        <v>1372975.6510000001</v>
      </c>
      <c r="I26" s="154">
        <v>1450873.311</v>
      </c>
      <c r="J26" s="118">
        <v>1460524.4280000001</v>
      </c>
      <c r="K26" s="118">
        <v>4284373.3900000006</v>
      </c>
      <c r="L26" s="118">
        <v>7941023.6500000004</v>
      </c>
      <c r="M26" s="117">
        <v>1233220.1669999999</v>
      </c>
      <c r="N26" s="118">
        <v>1354193.7990000001</v>
      </c>
      <c r="O26" s="128">
        <f t="shared" si="0"/>
        <v>10528437.616</v>
      </c>
    </row>
    <row r="27" spans="1:15" x14ac:dyDescent="0.25">
      <c r="A27" s="20"/>
      <c r="B27" s="17" t="s">
        <v>60</v>
      </c>
      <c r="C27" s="17"/>
      <c r="D27" s="117">
        <v>615031.95700000005</v>
      </c>
      <c r="E27" s="154">
        <v>632595.30500000005</v>
      </c>
      <c r="F27" s="154">
        <v>689397.18099999998</v>
      </c>
      <c r="G27" s="21">
        <v>1937024.443</v>
      </c>
      <c r="H27" s="154">
        <v>598445.09199999995</v>
      </c>
      <c r="I27" s="154">
        <v>641220.38</v>
      </c>
      <c r="J27" s="118">
        <v>591558.86100000003</v>
      </c>
      <c r="K27" s="118">
        <v>1831224.3330000001</v>
      </c>
      <c r="L27" s="118">
        <v>3768248.7760000001</v>
      </c>
      <c r="M27" s="117">
        <v>622938.24899999995</v>
      </c>
      <c r="N27" s="118">
        <v>616182.34900000005</v>
      </c>
      <c r="O27" s="128">
        <f t="shared" si="0"/>
        <v>5007369.3740000008</v>
      </c>
    </row>
    <row r="28" spans="1:15" x14ac:dyDescent="0.25">
      <c r="A28" s="20"/>
      <c r="B28" s="17" t="s">
        <v>16</v>
      </c>
      <c r="C28" s="17"/>
      <c r="D28" s="117">
        <v>4563.2569999999996</v>
      </c>
      <c r="E28" s="154">
        <v>6062.7420000000002</v>
      </c>
      <c r="F28" s="154">
        <v>8376.2430000000004</v>
      </c>
      <c r="G28" s="21">
        <v>19002.241999999998</v>
      </c>
      <c r="H28" s="154">
        <v>4189.1899999999996</v>
      </c>
      <c r="I28" s="154">
        <v>9368.7119999999995</v>
      </c>
      <c r="J28" s="118">
        <v>3653.2359999999999</v>
      </c>
      <c r="K28" s="118">
        <v>17211.137999999999</v>
      </c>
      <c r="L28" s="118">
        <v>36213.379999999997</v>
      </c>
      <c r="M28" s="117">
        <v>2569.9760000000001</v>
      </c>
      <c r="N28" s="118">
        <v>11847.419</v>
      </c>
      <c r="O28" s="118">
        <f t="shared" si="0"/>
        <v>50630.775000000001</v>
      </c>
    </row>
    <row r="29" spans="1:15" x14ac:dyDescent="0.25">
      <c r="A29" s="20"/>
      <c r="B29" s="17"/>
      <c r="C29" s="17"/>
      <c r="D29" s="117"/>
      <c r="E29" s="154"/>
      <c r="F29" s="154"/>
      <c r="G29" s="21"/>
      <c r="H29" s="154"/>
      <c r="I29" s="154"/>
      <c r="J29" s="118"/>
      <c r="K29" s="118"/>
      <c r="L29" s="118"/>
      <c r="M29" s="117"/>
      <c r="N29" s="118"/>
      <c r="O29" s="128"/>
    </row>
    <row r="30" spans="1:15" x14ac:dyDescent="0.25">
      <c r="A30" s="22" t="s">
        <v>17</v>
      </c>
      <c r="B30" s="23"/>
      <c r="C30" s="23"/>
      <c r="D30" s="117">
        <v>966871.22600000026</v>
      </c>
      <c r="E30" s="154">
        <v>666385.42800000031</v>
      </c>
      <c r="F30" s="154">
        <v>-784645.88499999838</v>
      </c>
      <c r="G30" s="21">
        <v>848610.76900000498</v>
      </c>
      <c r="H30" s="154">
        <v>3424659.9920000029</v>
      </c>
      <c r="I30" s="154">
        <v>-1774504.6399999997</v>
      </c>
      <c r="J30" s="118">
        <v>-425785.901000001</v>
      </c>
      <c r="K30" s="118">
        <v>1224369.451000005</v>
      </c>
      <c r="L30" s="118">
        <v>2072980.2199999988</v>
      </c>
      <c r="M30" s="117">
        <v>179509.64399999939</v>
      </c>
      <c r="N30" s="118">
        <v>291612.08499999996</v>
      </c>
      <c r="O30" s="128">
        <f t="shared" si="0"/>
        <v>2544101.9489999982</v>
      </c>
    </row>
    <row r="31" spans="1:15" x14ac:dyDescent="0.25">
      <c r="A31" s="20"/>
      <c r="B31" s="17"/>
      <c r="C31" s="17"/>
      <c r="D31" s="117"/>
      <c r="E31" s="154"/>
      <c r="F31" s="154"/>
      <c r="G31" s="21"/>
      <c r="H31" s="154"/>
      <c r="I31" s="154"/>
      <c r="J31" s="118"/>
      <c r="K31" s="118"/>
      <c r="L31" s="118"/>
      <c r="M31" s="117"/>
      <c r="N31" s="118"/>
      <c r="O31" s="128"/>
    </row>
    <row r="32" spans="1:15" x14ac:dyDescent="0.25">
      <c r="A32" s="19" t="s">
        <v>18</v>
      </c>
      <c r="B32" s="17"/>
      <c r="C32" s="17"/>
      <c r="D32" s="117"/>
      <c r="E32" s="154"/>
      <c r="F32" s="154"/>
      <c r="G32" s="21"/>
      <c r="H32" s="154"/>
      <c r="I32" s="154"/>
      <c r="J32" s="118"/>
      <c r="K32" s="118"/>
      <c r="L32" s="118"/>
      <c r="M32" s="117"/>
      <c r="N32" s="118"/>
      <c r="O32" s="128"/>
    </row>
    <row r="33" spans="1:17" x14ac:dyDescent="0.25">
      <c r="A33" s="20" t="s">
        <v>19</v>
      </c>
      <c r="B33" s="17"/>
      <c r="C33" s="17"/>
      <c r="D33" s="117">
        <v>299611.66100000002</v>
      </c>
      <c r="E33" s="154">
        <v>411390.49199999997</v>
      </c>
      <c r="F33" s="154">
        <v>544703.10899999994</v>
      </c>
      <c r="G33" s="21">
        <v>1255705.2620000001</v>
      </c>
      <c r="H33" s="154">
        <v>508495.37699999998</v>
      </c>
      <c r="I33" s="154">
        <v>533476.58600000001</v>
      </c>
      <c r="J33" s="118">
        <v>528201.54800000007</v>
      </c>
      <c r="K33" s="118">
        <v>1570173.5110000002</v>
      </c>
      <c r="L33" s="118">
        <v>2825878.773</v>
      </c>
      <c r="M33" s="117">
        <v>551611.076</v>
      </c>
      <c r="N33" s="118">
        <v>527139.47400000005</v>
      </c>
      <c r="O33" s="128">
        <f t="shared" ref="O33:O36" si="1">+SUM(L33:N33)</f>
        <v>3904629.3229999999</v>
      </c>
    </row>
    <row r="34" spans="1:17" x14ac:dyDescent="0.25">
      <c r="A34" s="20"/>
      <c r="B34" s="17" t="s">
        <v>20</v>
      </c>
      <c r="C34" s="17"/>
      <c r="D34" s="117">
        <v>1428.567</v>
      </c>
      <c r="E34" s="154">
        <v>1325.951</v>
      </c>
      <c r="F34" s="154">
        <v>414.149</v>
      </c>
      <c r="G34" s="21">
        <v>3168.6669999999999</v>
      </c>
      <c r="H34" s="154">
        <v>372.36799999999999</v>
      </c>
      <c r="I34" s="154">
        <v>881.97</v>
      </c>
      <c r="J34" s="118">
        <v>198.738</v>
      </c>
      <c r="K34" s="118">
        <v>1453.076</v>
      </c>
      <c r="L34" s="118">
        <v>4621.7430000000004</v>
      </c>
      <c r="M34" s="117">
        <v>247.05099999999999</v>
      </c>
      <c r="N34" s="118">
        <v>1189.664</v>
      </c>
      <c r="O34" s="128">
        <f t="shared" si="1"/>
        <v>6058.4580000000005</v>
      </c>
    </row>
    <row r="35" spans="1:17" x14ac:dyDescent="0.25">
      <c r="A35" s="20"/>
      <c r="B35" s="17" t="s">
        <v>21</v>
      </c>
      <c r="C35" s="17"/>
      <c r="D35" s="117">
        <v>67777.025999999998</v>
      </c>
      <c r="E35" s="154">
        <v>213307.274</v>
      </c>
      <c r="F35" s="154">
        <v>273986.32199999999</v>
      </c>
      <c r="G35" s="21">
        <v>555070.62199999997</v>
      </c>
      <c r="H35" s="154">
        <v>277349.73200000002</v>
      </c>
      <c r="I35" s="154">
        <v>270370.326</v>
      </c>
      <c r="J35" s="118">
        <v>296389.72200000001</v>
      </c>
      <c r="K35" s="118">
        <v>844109.78</v>
      </c>
      <c r="L35" s="118">
        <v>1399180.402</v>
      </c>
      <c r="M35" s="117">
        <v>274884.54399999999</v>
      </c>
      <c r="N35" s="118">
        <v>270834.94799999997</v>
      </c>
      <c r="O35" s="128">
        <f t="shared" si="1"/>
        <v>1944899.8939999999</v>
      </c>
    </row>
    <row r="36" spans="1:17" x14ac:dyDescent="0.25">
      <c r="A36" s="20"/>
      <c r="B36" s="17" t="s">
        <v>22</v>
      </c>
      <c r="C36" s="17"/>
      <c r="D36" s="117">
        <v>233263.20199999999</v>
      </c>
      <c r="E36" s="154">
        <v>199409.16899999999</v>
      </c>
      <c r="F36" s="154">
        <v>271130.93599999999</v>
      </c>
      <c r="G36" s="21">
        <v>703803.30700000003</v>
      </c>
      <c r="H36" s="154">
        <v>231518.01300000001</v>
      </c>
      <c r="I36" s="154">
        <v>263988.23</v>
      </c>
      <c r="J36" s="118">
        <v>232010.56400000001</v>
      </c>
      <c r="K36" s="118">
        <v>727516.80700000003</v>
      </c>
      <c r="L36" s="118">
        <v>1431320.1140000001</v>
      </c>
      <c r="M36" s="117">
        <v>276973.58299999998</v>
      </c>
      <c r="N36" s="118">
        <v>257494.19</v>
      </c>
      <c r="O36" s="128">
        <f t="shared" si="1"/>
        <v>1965787.8870000001</v>
      </c>
    </row>
    <row r="37" spans="1:17" x14ac:dyDescent="0.25">
      <c r="A37" s="20"/>
      <c r="B37" s="17"/>
      <c r="C37" s="17"/>
      <c r="D37" s="117"/>
      <c r="E37" s="154"/>
      <c r="F37" s="154"/>
      <c r="G37" s="21"/>
      <c r="H37" s="154"/>
      <c r="I37" s="154"/>
      <c r="J37" s="118"/>
      <c r="K37" s="118"/>
      <c r="L37" s="118"/>
      <c r="M37" s="117"/>
      <c r="N37" s="118"/>
      <c r="O37" s="128"/>
    </row>
    <row r="38" spans="1:17" x14ac:dyDescent="0.25">
      <c r="A38" s="24" t="s">
        <v>61</v>
      </c>
      <c r="B38" s="25"/>
      <c r="C38" s="25"/>
      <c r="D38" s="119">
        <v>3702425.9650000003</v>
      </c>
      <c r="E38" s="157">
        <v>3364413.4760000003</v>
      </c>
      <c r="F38" s="157">
        <v>3247353.2760000015</v>
      </c>
      <c r="G38" s="26">
        <v>10314192.717000004</v>
      </c>
      <c r="H38" s="157">
        <v>6423140.1370000029</v>
      </c>
      <c r="I38" s="157">
        <v>1352121.72</v>
      </c>
      <c r="J38" s="120">
        <v>2859156.2929999991</v>
      </c>
      <c r="K38" s="120">
        <v>10634418.150000006</v>
      </c>
      <c r="L38" s="120">
        <v>20948610.866999999</v>
      </c>
      <c r="M38" s="119">
        <v>3306885.8369999989</v>
      </c>
      <c r="N38" s="120">
        <v>3329166.4340000004</v>
      </c>
      <c r="O38" s="132">
        <f t="shared" ref="O38:O40" si="2">+SUM(L38:N38)</f>
        <v>27584663.137999997</v>
      </c>
    </row>
    <row r="39" spans="1:17" x14ac:dyDescent="0.25">
      <c r="A39" s="24" t="s">
        <v>62</v>
      </c>
      <c r="B39" s="25"/>
      <c r="C39" s="25"/>
      <c r="D39" s="119">
        <v>3035166.4000000004</v>
      </c>
      <c r="E39" s="157">
        <v>3109418.54</v>
      </c>
      <c r="F39" s="157">
        <v>4576702.2699999996</v>
      </c>
      <c r="G39" s="26">
        <v>10721287.209999999</v>
      </c>
      <c r="H39" s="157">
        <v>3506975.5219999999</v>
      </c>
      <c r="I39" s="157">
        <v>3660102.9459999995</v>
      </c>
      <c r="J39" s="120">
        <v>3813143.7420000006</v>
      </c>
      <c r="K39" s="120">
        <v>10980222.210000001</v>
      </c>
      <c r="L39" s="120">
        <v>21701509.419999998</v>
      </c>
      <c r="M39" s="119">
        <v>3678987.2689999999</v>
      </c>
      <c r="N39" s="120">
        <v>3564693.8230000003</v>
      </c>
      <c r="O39" s="132">
        <f t="shared" si="2"/>
        <v>28945190.511999998</v>
      </c>
    </row>
    <row r="40" spans="1:17" x14ac:dyDescent="0.25">
      <c r="A40" s="24" t="s">
        <v>23</v>
      </c>
      <c r="B40" s="25"/>
      <c r="C40" s="25"/>
      <c r="D40" s="119">
        <v>667259.56499999994</v>
      </c>
      <c r="E40" s="157">
        <v>254994.93600000022</v>
      </c>
      <c r="F40" s="157">
        <v>-1329348.9939999981</v>
      </c>
      <c r="G40" s="26">
        <v>-407094.49299999513</v>
      </c>
      <c r="H40" s="157">
        <v>2916164.615000003</v>
      </c>
      <c r="I40" s="157">
        <v>-2307981.2259999998</v>
      </c>
      <c r="J40" s="120">
        <v>-953987.44900000142</v>
      </c>
      <c r="K40" s="120">
        <v>-345804.05999999493</v>
      </c>
      <c r="L40" s="120">
        <v>-752898.55299999937</v>
      </c>
      <c r="M40" s="119">
        <v>-372101.43200000096</v>
      </c>
      <c r="N40" s="120">
        <v>-235527.38899999997</v>
      </c>
      <c r="O40" s="132">
        <f t="shared" si="2"/>
        <v>-1360527.3740000003</v>
      </c>
      <c r="Q40" s="270"/>
    </row>
    <row r="41" spans="1:17" x14ac:dyDescent="0.25">
      <c r="A41" s="27"/>
      <c r="B41" s="28"/>
      <c r="C41" s="28"/>
      <c r="D41" s="121"/>
      <c r="E41" s="158"/>
      <c r="F41" s="158"/>
      <c r="G41" s="251"/>
      <c r="H41" s="158"/>
      <c r="I41" s="158"/>
      <c r="J41" s="122"/>
      <c r="K41" s="122"/>
      <c r="L41" s="122"/>
      <c r="M41" s="121"/>
      <c r="N41" s="122"/>
      <c r="O41" s="134"/>
    </row>
    <row r="42" spans="1:17" x14ac:dyDescent="0.25">
      <c r="A42" s="19" t="s">
        <v>24</v>
      </c>
      <c r="B42" s="17"/>
      <c r="C42" s="17"/>
      <c r="D42" s="113"/>
      <c r="E42" s="156"/>
      <c r="F42" s="156"/>
      <c r="G42" s="250"/>
      <c r="H42" s="156"/>
      <c r="I42" s="156"/>
      <c r="J42" s="114"/>
      <c r="K42" s="114"/>
      <c r="L42" s="114"/>
      <c r="M42" s="113"/>
      <c r="N42" s="114"/>
      <c r="O42" s="130"/>
    </row>
    <row r="43" spans="1:17" x14ac:dyDescent="0.25">
      <c r="A43" s="19"/>
      <c r="B43" s="17"/>
      <c r="C43" s="17"/>
      <c r="D43" s="113"/>
      <c r="E43" s="156"/>
      <c r="F43" s="156"/>
      <c r="G43" s="250"/>
      <c r="H43" s="156"/>
      <c r="I43" s="156"/>
      <c r="J43" s="114"/>
      <c r="K43" s="114"/>
      <c r="L43" s="114"/>
      <c r="M43" s="113"/>
      <c r="N43" s="114"/>
      <c r="O43" s="130"/>
    </row>
    <row r="44" spans="1:17" x14ac:dyDescent="0.25">
      <c r="A44" s="20" t="s">
        <v>25</v>
      </c>
      <c r="B44" s="17"/>
      <c r="C44" s="17"/>
      <c r="D44" s="117">
        <v>229439.74999999988</v>
      </c>
      <c r="E44" s="154">
        <v>197512.96900000001</v>
      </c>
      <c r="F44" s="154">
        <v>-657304.56699999992</v>
      </c>
      <c r="G44" s="21">
        <v>-230351.84800000026</v>
      </c>
      <c r="H44" s="154">
        <v>3459912.5090000001</v>
      </c>
      <c r="I44" s="154">
        <v>-871880.82299999986</v>
      </c>
      <c r="J44" s="118">
        <v>-1045140.414</v>
      </c>
      <c r="K44" s="118">
        <v>1542891.2720000003</v>
      </c>
      <c r="L44" s="118">
        <v>1312539.4240000001</v>
      </c>
      <c r="M44" s="117">
        <v>-656278.77700000012</v>
      </c>
      <c r="N44" s="118">
        <v>560576.96400000015</v>
      </c>
      <c r="O44" s="128">
        <f t="shared" ref="O44:O57" si="3">+SUM(L44:N44)</f>
        <v>1216837.611</v>
      </c>
    </row>
    <row r="45" spans="1:17" x14ac:dyDescent="0.25">
      <c r="A45" s="20" t="s">
        <v>26</v>
      </c>
      <c r="B45" s="17"/>
      <c r="C45" s="17"/>
      <c r="D45" s="117">
        <v>-339283.25900000002</v>
      </c>
      <c r="E45" s="154">
        <v>12691.574999999997</v>
      </c>
      <c r="F45" s="154">
        <v>31210.659</v>
      </c>
      <c r="G45" s="21">
        <v>-295381.02500000002</v>
      </c>
      <c r="H45" s="154">
        <v>26580.120999999999</v>
      </c>
      <c r="I45" s="154">
        <v>-6337.6059999999998</v>
      </c>
      <c r="J45" s="118">
        <v>34130.140000000007</v>
      </c>
      <c r="K45" s="118">
        <v>54372.654999999999</v>
      </c>
      <c r="L45" s="118">
        <v>-241008.37000000005</v>
      </c>
      <c r="M45" s="117">
        <v>20987.597000000002</v>
      </c>
      <c r="N45" s="118">
        <v>52520.557000000001</v>
      </c>
      <c r="O45" s="128">
        <f t="shared" si="3"/>
        <v>-167500.21600000004</v>
      </c>
    </row>
    <row r="46" spans="1:17" x14ac:dyDescent="0.25">
      <c r="A46" s="20"/>
      <c r="B46" s="17" t="s">
        <v>27</v>
      </c>
      <c r="C46" s="17"/>
      <c r="D46" s="117">
        <v>43053.887000000002</v>
      </c>
      <c r="E46" s="154">
        <v>57873.203999999998</v>
      </c>
      <c r="F46" s="154">
        <v>100651.61199999999</v>
      </c>
      <c r="G46" s="21">
        <v>201578.70299999998</v>
      </c>
      <c r="H46" s="154">
        <v>71600.303</v>
      </c>
      <c r="I46" s="154">
        <v>73989.601999999999</v>
      </c>
      <c r="J46" s="118">
        <v>95134.263000000006</v>
      </c>
      <c r="K46" s="118">
        <v>240724.16800000001</v>
      </c>
      <c r="L46" s="118">
        <v>442302.87099999998</v>
      </c>
      <c r="M46" s="117">
        <v>79444.25</v>
      </c>
      <c r="N46" s="118">
        <v>91624.381999999998</v>
      </c>
      <c r="O46" s="128">
        <f t="shared" si="3"/>
        <v>613371.50300000003</v>
      </c>
    </row>
    <row r="47" spans="1:17" x14ac:dyDescent="0.25">
      <c r="A47" s="20"/>
      <c r="B47" s="17" t="s">
        <v>28</v>
      </c>
      <c r="C47" s="17"/>
      <c r="D47" s="117">
        <v>382337.14600000001</v>
      </c>
      <c r="E47" s="154">
        <v>45181.629000000001</v>
      </c>
      <c r="F47" s="154">
        <v>69440.952999999994</v>
      </c>
      <c r="G47" s="21">
        <v>496959.728</v>
      </c>
      <c r="H47" s="154">
        <v>45020.182000000001</v>
      </c>
      <c r="I47" s="154">
        <v>80327.207999999999</v>
      </c>
      <c r="J47" s="118">
        <v>61004.123</v>
      </c>
      <c r="K47" s="118">
        <v>186351.51300000001</v>
      </c>
      <c r="L47" s="118">
        <v>683311.24100000004</v>
      </c>
      <c r="M47" s="117">
        <v>58456.652999999998</v>
      </c>
      <c r="N47" s="118">
        <v>39103.824999999997</v>
      </c>
      <c r="O47" s="128">
        <f t="shared" si="3"/>
        <v>780871.71900000004</v>
      </c>
    </row>
    <row r="48" spans="1:17" x14ac:dyDescent="0.25">
      <c r="A48" s="20" t="s">
        <v>29</v>
      </c>
      <c r="B48" s="17"/>
      <c r="C48" s="17"/>
      <c r="D48" s="117">
        <v>927784.77</v>
      </c>
      <c r="E48" s="154">
        <v>-99429.94</v>
      </c>
      <c r="F48" s="154">
        <v>-416324.40100000001</v>
      </c>
      <c r="G48" s="21">
        <v>412030.42899999977</v>
      </c>
      <c r="H48" s="154">
        <v>1337515.6400000001</v>
      </c>
      <c r="I48" s="154">
        <v>1110396.507</v>
      </c>
      <c r="J48" s="118">
        <v>-538152.24600000004</v>
      </c>
      <c r="K48" s="118">
        <v>1909759.9010000001</v>
      </c>
      <c r="L48" s="118">
        <v>2321790.33</v>
      </c>
      <c r="M48" s="117">
        <v>-662112.89500000002</v>
      </c>
      <c r="N48" s="118">
        <v>1210769.6000000001</v>
      </c>
      <c r="O48" s="128">
        <f t="shared" si="3"/>
        <v>2870447.0350000001</v>
      </c>
    </row>
    <row r="49" spans="1:15" x14ac:dyDescent="0.25">
      <c r="A49" s="20"/>
      <c r="B49" s="17" t="s">
        <v>30</v>
      </c>
      <c r="C49" s="17"/>
      <c r="D49" s="117">
        <v>2002533.5789999999</v>
      </c>
      <c r="E49" s="154">
        <v>-18818.218000000001</v>
      </c>
      <c r="F49" s="154">
        <v>-321957.81400000001</v>
      </c>
      <c r="G49" s="21">
        <v>1661757.5469999998</v>
      </c>
      <c r="H49" s="154">
        <v>1364579.547</v>
      </c>
      <c r="I49" s="154">
        <v>1129248.0190000001</v>
      </c>
      <c r="J49" s="118">
        <v>-537655.353</v>
      </c>
      <c r="K49" s="118">
        <v>1956172.213</v>
      </c>
      <c r="L49" s="118">
        <v>3617929.76</v>
      </c>
      <c r="M49" s="117">
        <v>-658559.85</v>
      </c>
      <c r="N49" s="118">
        <v>1210825.797</v>
      </c>
      <c r="O49" s="128">
        <f t="shared" si="3"/>
        <v>4170195.7069999995</v>
      </c>
    </row>
    <row r="50" spans="1:15" x14ac:dyDescent="0.25">
      <c r="A50" s="20"/>
      <c r="B50" s="17" t="s">
        <v>31</v>
      </c>
      <c r="C50" s="17"/>
      <c r="D50" s="117">
        <v>1074748.8089999999</v>
      </c>
      <c r="E50" s="154">
        <v>80611.721999999994</v>
      </c>
      <c r="F50" s="154">
        <v>94366.587</v>
      </c>
      <c r="G50" s="21">
        <v>1249727.118</v>
      </c>
      <c r="H50" s="154">
        <v>27063.906999999999</v>
      </c>
      <c r="I50" s="154">
        <v>18851.511999999999</v>
      </c>
      <c r="J50" s="118">
        <v>496.89299999999997</v>
      </c>
      <c r="K50" s="118">
        <v>46412.311999999991</v>
      </c>
      <c r="L50" s="118">
        <v>1296139.43</v>
      </c>
      <c r="M50" s="117">
        <v>3553.0450000000001</v>
      </c>
      <c r="N50" s="118">
        <v>56.197000000000003</v>
      </c>
      <c r="O50" s="128">
        <f t="shared" si="3"/>
        <v>1299748.6719999998</v>
      </c>
    </row>
    <row r="51" spans="1:15" x14ac:dyDescent="0.25">
      <c r="A51" s="20" t="s">
        <v>32</v>
      </c>
      <c r="B51" s="17"/>
      <c r="C51" s="17"/>
      <c r="D51" s="117">
        <v>-25452.937000000002</v>
      </c>
      <c r="E51" s="154">
        <v>177772.61300000001</v>
      </c>
      <c r="F51" s="154">
        <v>-237485.21799999999</v>
      </c>
      <c r="G51" s="21">
        <v>-85165.541999999987</v>
      </c>
      <c r="H51" s="154">
        <v>570145.67700000003</v>
      </c>
      <c r="I51" s="154">
        <v>-276112.87800000003</v>
      </c>
      <c r="J51" s="118">
        <v>-473942.66899999999</v>
      </c>
      <c r="K51" s="118">
        <v>-179909.87</v>
      </c>
      <c r="L51" s="118">
        <v>-265075.41200000001</v>
      </c>
      <c r="M51" s="117">
        <v>66914.721999999994</v>
      </c>
      <c r="N51" s="118">
        <v>-1096367.335</v>
      </c>
      <c r="O51" s="128">
        <f t="shared" si="3"/>
        <v>-1294528.0249999999</v>
      </c>
    </row>
    <row r="52" spans="1:15" x14ac:dyDescent="0.25">
      <c r="A52" s="20" t="s">
        <v>33</v>
      </c>
      <c r="B52" s="17"/>
      <c r="C52" s="17"/>
      <c r="D52" s="117">
        <v>-333608.82400000002</v>
      </c>
      <c r="E52" s="154">
        <v>106478.72100000001</v>
      </c>
      <c r="F52" s="154">
        <v>-34705.607000000004</v>
      </c>
      <c r="G52" s="21">
        <v>-261835.71000000002</v>
      </c>
      <c r="H52" s="154">
        <v>1525671.071</v>
      </c>
      <c r="I52" s="154">
        <v>-1699826.8459999999</v>
      </c>
      <c r="J52" s="118">
        <v>-67175.638999999996</v>
      </c>
      <c r="K52" s="118">
        <v>-241331.4139999999</v>
      </c>
      <c r="L52" s="118">
        <v>-503167.12399999995</v>
      </c>
      <c r="M52" s="117">
        <v>-82068.201000000001</v>
      </c>
      <c r="N52" s="118">
        <v>393654.14199999999</v>
      </c>
      <c r="O52" s="118">
        <f>+SUM(L52:N52)</f>
        <v>-191581.18299999996</v>
      </c>
    </row>
    <row r="53" spans="1:15" x14ac:dyDescent="0.2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5" x14ac:dyDescent="0.2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5" x14ac:dyDescent="0.2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5" x14ac:dyDescent="0.25">
      <c r="A56" s="83" t="s">
        <v>91</v>
      </c>
      <c r="B56" s="17"/>
      <c r="C56" s="17"/>
      <c r="D56" s="117">
        <v>0</v>
      </c>
      <c r="E56" s="154">
        <v>0</v>
      </c>
      <c r="F56" s="154">
        <v>0</v>
      </c>
      <c r="G56" s="21">
        <v>0</v>
      </c>
      <c r="H56" s="154">
        <v>0</v>
      </c>
      <c r="I56" s="154">
        <v>0</v>
      </c>
      <c r="J56" s="118">
        <v>0</v>
      </c>
      <c r="K56" s="118">
        <v>0</v>
      </c>
      <c r="L56" s="118">
        <v>0</v>
      </c>
      <c r="M56" s="117">
        <v>0</v>
      </c>
      <c r="N56" s="118">
        <v>0</v>
      </c>
      <c r="O56" s="128">
        <f t="shared" si="3"/>
        <v>0</v>
      </c>
    </row>
    <row r="57" spans="1:15" x14ac:dyDescent="0.2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5" x14ac:dyDescent="0.25">
      <c r="A58" s="20"/>
      <c r="B58" s="17"/>
      <c r="C58" s="17"/>
      <c r="D58" s="117"/>
      <c r="E58" s="154"/>
      <c r="F58" s="154"/>
      <c r="G58" s="21"/>
      <c r="H58" s="154"/>
      <c r="I58" s="154"/>
      <c r="J58" s="118"/>
      <c r="K58" s="118"/>
      <c r="L58" s="118"/>
      <c r="M58" s="117"/>
      <c r="N58" s="118"/>
      <c r="O58" s="128"/>
    </row>
    <row r="59" spans="1:15" x14ac:dyDescent="0.25">
      <c r="A59" s="20" t="s">
        <v>37</v>
      </c>
      <c r="B59" s="17"/>
      <c r="C59" s="17"/>
      <c r="D59" s="117">
        <v>-437819.81499999994</v>
      </c>
      <c r="E59" s="154">
        <v>-57481.967000000004</v>
      </c>
      <c r="F59" s="154">
        <v>672044.42699999991</v>
      </c>
      <c r="G59" s="21">
        <v>176742.64499999996</v>
      </c>
      <c r="H59" s="154">
        <v>543747.89400000009</v>
      </c>
      <c r="I59" s="154">
        <v>1436100.5140000002</v>
      </c>
      <c r="J59" s="118">
        <v>-91152.964999999997</v>
      </c>
      <c r="K59" s="118">
        <v>1888695.4430000002</v>
      </c>
      <c r="L59" s="118">
        <v>2065438.0880000005</v>
      </c>
      <c r="M59" s="117">
        <v>-284177.34499999997</v>
      </c>
      <c r="N59" s="118">
        <v>796104.35300000012</v>
      </c>
      <c r="O59" s="118">
        <f t="shared" ref="O59:O70" si="4">+SUM(L59:N59)</f>
        <v>2577365.0960000008</v>
      </c>
    </row>
    <row r="60" spans="1:15" x14ac:dyDescent="0.25">
      <c r="A60" s="20" t="s">
        <v>38</v>
      </c>
      <c r="B60" s="17"/>
      <c r="C60" s="17"/>
      <c r="D60" s="117">
        <v>2662.2719999999999</v>
      </c>
      <c r="E60" s="154">
        <v>-1414.433</v>
      </c>
      <c r="F60" s="154">
        <v>-9675.4519999999993</v>
      </c>
      <c r="G60" s="21">
        <v>-8427.6130000000012</v>
      </c>
      <c r="H60" s="154">
        <v>-2286.1660000000002</v>
      </c>
      <c r="I60" s="154">
        <v>-57475.75</v>
      </c>
      <c r="J60" s="118">
        <v>-2190.46</v>
      </c>
      <c r="K60" s="118">
        <v>-61952.375999999997</v>
      </c>
      <c r="L60" s="118">
        <v>-70379.989000000001</v>
      </c>
      <c r="M60" s="117">
        <v>1862.7440000000006</v>
      </c>
      <c r="N60" s="118">
        <v>-798.79399999999998</v>
      </c>
      <c r="O60" s="128">
        <f t="shared" si="4"/>
        <v>-69316.03899999999</v>
      </c>
    </row>
    <row r="61" spans="1:15" x14ac:dyDescent="0.25">
      <c r="A61" s="20"/>
      <c r="B61" s="17" t="s">
        <v>39</v>
      </c>
      <c r="C61" s="17"/>
      <c r="D61" s="117">
        <v>4218.4759999999997</v>
      </c>
      <c r="E61" s="154">
        <v>0</v>
      </c>
      <c r="F61" s="154">
        <v>0</v>
      </c>
      <c r="G61" s="21">
        <v>4218.4759999999997</v>
      </c>
      <c r="H61" s="154">
        <v>0</v>
      </c>
      <c r="I61" s="154">
        <v>0</v>
      </c>
      <c r="J61" s="118">
        <v>516.303</v>
      </c>
      <c r="K61" s="118">
        <v>516.303</v>
      </c>
      <c r="L61" s="118">
        <v>4734.7789999999995</v>
      </c>
      <c r="M61" s="117">
        <v>6748.2870000000003</v>
      </c>
      <c r="N61" s="118">
        <v>0</v>
      </c>
      <c r="O61" s="128">
        <f t="shared" si="4"/>
        <v>11483.065999999999</v>
      </c>
    </row>
    <row r="62" spans="1:15" x14ac:dyDescent="0.25">
      <c r="A62" s="20"/>
      <c r="B62" s="17"/>
      <c r="C62" s="17" t="s">
        <v>40</v>
      </c>
      <c r="D62" s="117">
        <v>0</v>
      </c>
      <c r="E62" s="154">
        <v>0</v>
      </c>
      <c r="F62" s="154">
        <v>0</v>
      </c>
      <c r="G62" s="21">
        <v>0</v>
      </c>
      <c r="H62" s="154">
        <v>0</v>
      </c>
      <c r="I62" s="154">
        <v>0</v>
      </c>
      <c r="J62" s="118">
        <v>0</v>
      </c>
      <c r="K62" s="118">
        <v>0</v>
      </c>
      <c r="L62" s="118">
        <v>0</v>
      </c>
      <c r="M62" s="117">
        <v>0</v>
      </c>
      <c r="N62" s="118">
        <v>0</v>
      </c>
      <c r="O62" s="128">
        <f t="shared" si="4"/>
        <v>0</v>
      </c>
    </row>
    <row r="63" spans="1:15" x14ac:dyDescent="0.25">
      <c r="A63" s="20"/>
      <c r="B63" s="17"/>
      <c r="C63" s="17" t="s">
        <v>41</v>
      </c>
      <c r="D63" s="117">
        <v>4218.4759999999997</v>
      </c>
      <c r="E63" s="154">
        <v>0</v>
      </c>
      <c r="F63" s="154">
        <v>0</v>
      </c>
      <c r="G63" s="21">
        <v>4218.4759999999997</v>
      </c>
      <c r="H63" s="154">
        <v>0</v>
      </c>
      <c r="I63" s="154">
        <v>0</v>
      </c>
      <c r="J63" s="118">
        <v>516.303</v>
      </c>
      <c r="K63" s="118">
        <v>516.303</v>
      </c>
      <c r="L63" s="118">
        <v>4734.7789999999995</v>
      </c>
      <c r="M63" s="117">
        <v>6748.2870000000003</v>
      </c>
      <c r="N63" s="118">
        <v>0</v>
      </c>
      <c r="O63" s="128">
        <f t="shared" si="4"/>
        <v>11483.065999999999</v>
      </c>
    </row>
    <row r="64" spans="1:15" x14ac:dyDescent="0.25">
      <c r="A64" s="20"/>
      <c r="B64" s="17" t="s">
        <v>42</v>
      </c>
      <c r="C64" s="17"/>
      <c r="D64" s="117">
        <v>1556.204</v>
      </c>
      <c r="E64" s="154">
        <v>1414.433</v>
      </c>
      <c r="F64" s="154">
        <v>9675.4519999999993</v>
      </c>
      <c r="G64" s="21">
        <v>12646.089</v>
      </c>
      <c r="H64" s="154">
        <v>2286.1660000000002</v>
      </c>
      <c r="I64" s="154">
        <v>57475.75</v>
      </c>
      <c r="J64" s="118">
        <v>2706.7629999999999</v>
      </c>
      <c r="K64" s="118">
        <v>62468.678999999996</v>
      </c>
      <c r="L64" s="118">
        <v>75114.767999999996</v>
      </c>
      <c r="M64" s="117">
        <v>4885.5429999999997</v>
      </c>
      <c r="N64" s="118">
        <v>798.79399999999998</v>
      </c>
      <c r="O64" s="128">
        <f t="shared" si="4"/>
        <v>80799.104999999996</v>
      </c>
    </row>
    <row r="65" spans="1:16" x14ac:dyDescent="0.25">
      <c r="A65" s="20" t="s">
        <v>43</v>
      </c>
      <c r="B65" s="17"/>
      <c r="C65" s="17"/>
      <c r="D65" s="117">
        <v>-395356.71499999997</v>
      </c>
      <c r="E65" s="154">
        <v>-18001.415000000001</v>
      </c>
      <c r="F65" s="154">
        <v>721825.30599999998</v>
      </c>
      <c r="G65" s="21">
        <v>308467.17599999998</v>
      </c>
      <c r="H65" s="154">
        <v>585149.64600000007</v>
      </c>
      <c r="I65" s="154">
        <v>1534040.3260000001</v>
      </c>
      <c r="J65" s="118">
        <v>-47263.004999999997</v>
      </c>
      <c r="K65" s="118">
        <v>2071926.9670000002</v>
      </c>
      <c r="L65" s="118">
        <v>2380394.1430000006</v>
      </c>
      <c r="M65" s="117">
        <v>-244710.084</v>
      </c>
      <c r="N65" s="118">
        <v>845348.53200000012</v>
      </c>
      <c r="O65" s="118">
        <f t="shared" si="4"/>
        <v>2981032.5910000009</v>
      </c>
    </row>
    <row r="66" spans="1:16" x14ac:dyDescent="0.25">
      <c r="A66" s="20"/>
      <c r="B66" s="17" t="s">
        <v>39</v>
      </c>
      <c r="C66" s="17"/>
      <c r="D66" s="117">
        <v>746548.67</v>
      </c>
      <c r="E66" s="154">
        <v>0</v>
      </c>
      <c r="F66" s="154">
        <v>784914.16099999996</v>
      </c>
      <c r="G66" s="21">
        <v>1531462.831</v>
      </c>
      <c r="H66" s="154">
        <v>609866.58900000004</v>
      </c>
      <c r="I66" s="154">
        <v>1790390.4240000001</v>
      </c>
      <c r="J66" s="118">
        <v>0</v>
      </c>
      <c r="K66" s="118">
        <v>2400257.0130000003</v>
      </c>
      <c r="L66" s="118">
        <v>3931719.8440000005</v>
      </c>
      <c r="M66" s="117">
        <v>0</v>
      </c>
      <c r="N66" s="118">
        <v>1786622.3470000001</v>
      </c>
      <c r="O66" s="128">
        <f t="shared" si="4"/>
        <v>5718342.1910000006</v>
      </c>
    </row>
    <row r="67" spans="1:16" x14ac:dyDescent="0.25">
      <c r="A67" s="20"/>
      <c r="B67" s="17"/>
      <c r="C67" s="17" t="s">
        <v>40</v>
      </c>
      <c r="D67" s="117">
        <v>746548.67</v>
      </c>
      <c r="E67" s="154">
        <v>0</v>
      </c>
      <c r="F67" s="154">
        <v>784914.16099999996</v>
      </c>
      <c r="G67" s="21">
        <v>1531462.831</v>
      </c>
      <c r="H67" s="154">
        <v>609866.58900000004</v>
      </c>
      <c r="I67" s="154">
        <v>1790390.4240000001</v>
      </c>
      <c r="J67" s="118">
        <v>0</v>
      </c>
      <c r="K67" s="118">
        <v>2400257.0130000003</v>
      </c>
      <c r="L67" s="118">
        <v>3931719.8440000005</v>
      </c>
      <c r="M67" s="117">
        <v>0</v>
      </c>
      <c r="N67" s="118">
        <v>1786622.3470000001</v>
      </c>
      <c r="O67" s="128">
        <f t="shared" si="4"/>
        <v>5718342.1910000006</v>
      </c>
    </row>
    <row r="68" spans="1:16" x14ac:dyDescent="0.25">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16" x14ac:dyDescent="0.25">
      <c r="A69" s="20"/>
      <c r="B69" s="17" t="s">
        <v>42</v>
      </c>
      <c r="C69" s="17"/>
      <c r="D69" s="117">
        <v>1141905.385</v>
      </c>
      <c r="E69" s="154">
        <v>18001.415000000001</v>
      </c>
      <c r="F69" s="154">
        <v>63088.855000000003</v>
      </c>
      <c r="G69" s="21">
        <v>1222995.655</v>
      </c>
      <c r="H69" s="154">
        <v>24716.942999999999</v>
      </c>
      <c r="I69" s="154">
        <v>256350.098</v>
      </c>
      <c r="J69" s="118">
        <v>47263.004999999997</v>
      </c>
      <c r="K69" s="118">
        <v>328330.04599999997</v>
      </c>
      <c r="L69" s="118">
        <v>1551325.7009999999</v>
      </c>
      <c r="M69" s="117">
        <v>244710.084</v>
      </c>
      <c r="N69" s="118">
        <v>941273.81499999994</v>
      </c>
      <c r="O69" s="118">
        <f t="shared" si="4"/>
        <v>2737309.5999999996</v>
      </c>
    </row>
    <row r="70" spans="1:16" x14ac:dyDescent="0.25">
      <c r="A70" s="20" t="s">
        <v>44</v>
      </c>
      <c r="B70" s="17"/>
      <c r="C70" s="17"/>
      <c r="D70" s="117">
        <v>-45125.372000000003</v>
      </c>
      <c r="E70" s="154">
        <v>-38066.118999999999</v>
      </c>
      <c r="F70" s="154">
        <v>-40105.427000000003</v>
      </c>
      <c r="G70" s="21">
        <v>-123296.91800000001</v>
      </c>
      <c r="H70" s="154">
        <v>-39115.586000000003</v>
      </c>
      <c r="I70" s="154">
        <v>-40464.061999999998</v>
      </c>
      <c r="J70" s="118">
        <v>-41699.5</v>
      </c>
      <c r="K70" s="118">
        <v>-121279.148</v>
      </c>
      <c r="L70" s="118">
        <v>-244576.06599999999</v>
      </c>
      <c r="M70" s="117">
        <v>-41330.004999999997</v>
      </c>
      <c r="N70" s="118">
        <v>-48445.385000000002</v>
      </c>
      <c r="O70" s="128">
        <f t="shared" si="4"/>
        <v>-334351.45600000001</v>
      </c>
    </row>
    <row r="71" spans="1:16" x14ac:dyDescent="0.25">
      <c r="A71" s="20"/>
      <c r="B71" s="17"/>
      <c r="C71" s="17"/>
      <c r="D71" s="117"/>
      <c r="E71" s="154"/>
      <c r="F71" s="154"/>
      <c r="G71" s="21"/>
      <c r="H71" s="154"/>
      <c r="I71" s="154"/>
      <c r="J71" s="118"/>
      <c r="K71" s="118"/>
      <c r="L71" s="118"/>
      <c r="M71" s="117"/>
      <c r="N71" s="118"/>
      <c r="O71" s="128"/>
    </row>
    <row r="72" spans="1:16" x14ac:dyDescent="0.25">
      <c r="A72" s="24" t="s">
        <v>45</v>
      </c>
      <c r="B72" s="25"/>
      <c r="C72" s="25"/>
      <c r="D72" s="119">
        <v>667259.56499999983</v>
      </c>
      <c r="E72" s="157">
        <v>254994.93600000002</v>
      </c>
      <c r="F72" s="157">
        <v>-1329348.9939999999</v>
      </c>
      <c r="G72" s="26">
        <v>-407094.49300000025</v>
      </c>
      <c r="H72" s="157">
        <v>2916164.6150000002</v>
      </c>
      <c r="I72" s="157">
        <v>-2307981.3370000003</v>
      </c>
      <c r="J72" s="120">
        <v>-953987.44900000002</v>
      </c>
      <c r="K72" s="120">
        <v>-345804.17099999986</v>
      </c>
      <c r="L72" s="120">
        <v>-752898.66400000034</v>
      </c>
      <c r="M72" s="119">
        <v>-372101.43200000015</v>
      </c>
      <c r="N72" s="120">
        <v>-235527.38899999997</v>
      </c>
      <c r="O72" s="120">
        <f t="shared" ref="O72" si="5">+SUM(L72:N72)</f>
        <v>-1360527.4850000003</v>
      </c>
    </row>
    <row r="73" spans="1:16" x14ac:dyDescent="0.25">
      <c r="A73" s="30"/>
      <c r="B73" s="31"/>
      <c r="C73" s="31"/>
      <c r="D73" s="121"/>
      <c r="E73" s="158"/>
      <c r="F73" s="158"/>
      <c r="G73" s="251"/>
      <c r="H73" s="158"/>
      <c r="I73" s="158"/>
      <c r="J73" s="122"/>
      <c r="K73" s="122"/>
      <c r="L73" s="122"/>
      <c r="M73" s="121"/>
      <c r="N73" s="122"/>
      <c r="O73" s="32"/>
    </row>
    <row r="74" spans="1:16" ht="13.65" customHeight="1" x14ac:dyDescent="0.25">
      <c r="A74" s="38" t="s">
        <v>46</v>
      </c>
      <c r="B74" s="269" t="s">
        <v>49</v>
      </c>
      <c r="C74" s="269"/>
      <c r="D74" s="269"/>
      <c r="E74" s="269"/>
      <c r="F74" s="269"/>
      <c r="G74" s="37"/>
      <c r="H74" s="42"/>
      <c r="I74" s="42"/>
      <c r="J74" s="37"/>
      <c r="K74" s="42"/>
      <c r="L74" s="42"/>
      <c r="M74" s="42"/>
      <c r="N74" s="42"/>
      <c r="O74" s="42"/>
    </row>
    <row r="75" spans="1:16" ht="12.9" customHeight="1" x14ac:dyDescent="0.25">
      <c r="A75" s="36" t="s">
        <v>47</v>
      </c>
      <c r="B75" s="37" t="s">
        <v>63</v>
      </c>
      <c r="C75" s="37"/>
      <c r="D75" s="37"/>
      <c r="E75" s="37"/>
      <c r="F75" s="37"/>
      <c r="G75" s="37"/>
      <c r="H75" s="42"/>
      <c r="I75" s="42"/>
      <c r="J75" s="37"/>
      <c r="K75" s="42"/>
      <c r="L75" s="42"/>
      <c r="M75" s="42"/>
      <c r="N75" s="42"/>
      <c r="O75" s="273"/>
    </row>
    <row r="76" spans="1:16" ht="12.45" customHeight="1" x14ac:dyDescent="0.25">
      <c r="A76" s="36" t="s">
        <v>48</v>
      </c>
      <c r="B76" s="37" t="s">
        <v>82</v>
      </c>
      <c r="C76" s="37"/>
      <c r="D76" s="37"/>
      <c r="E76" s="37"/>
      <c r="F76" s="37"/>
      <c r="G76" s="37"/>
      <c r="H76" s="42"/>
      <c r="I76" s="42"/>
      <c r="J76" s="37"/>
      <c r="K76" s="42"/>
      <c r="L76" s="42"/>
      <c r="M76" s="42"/>
      <c r="N76" s="42"/>
      <c r="O76" s="42"/>
    </row>
    <row r="77" spans="1:16" s="75" customFormat="1" ht="26.4" customHeight="1" x14ac:dyDescent="0.25">
      <c r="A77" s="36" t="s">
        <v>50</v>
      </c>
      <c r="B77" s="36" t="s">
        <v>65</v>
      </c>
      <c r="C77" s="36"/>
      <c r="D77" s="36"/>
      <c r="E77" s="36"/>
      <c r="F77" s="36"/>
      <c r="G77" s="36"/>
      <c r="J77" s="36"/>
      <c r="P77" s="263">
        <v>6</v>
      </c>
    </row>
    <row r="78" spans="1:16" x14ac:dyDescent="0.25">
      <c r="A78" s="17"/>
      <c r="B78" s="17"/>
      <c r="C78" s="17"/>
      <c r="D78" s="33"/>
      <c r="E78" s="17"/>
      <c r="F78" s="17"/>
      <c r="G78" s="17"/>
    </row>
    <row r="79" spans="1:16" x14ac:dyDescent="0.25">
      <c r="A79" s="17"/>
      <c r="B79" s="17"/>
      <c r="C79" s="17"/>
      <c r="D79" s="33"/>
      <c r="E79" s="17"/>
      <c r="F79" s="17"/>
      <c r="G79" s="17"/>
    </row>
  </sheetData>
  <phoneticPr fontId="0" type="noConversion"/>
  <printOptions horizontalCentered="1" verticalCentered="1"/>
  <pageMargins left="0" right="0" top="0.39370078740157483"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topLeftCell="A25" workbookViewId="0">
      <selection activeCell="G21" sqref="G21"/>
    </sheetView>
  </sheetViews>
  <sheetFormatPr baseColWidth="10" defaultRowHeight="13.2" x14ac:dyDescent="0.25"/>
  <cols>
    <col min="1" max="2" width="2.88671875" customWidth="1"/>
    <col min="3" max="3" width="52.6640625" customWidth="1"/>
    <col min="4" max="7" width="9.6640625" customWidth="1"/>
    <col min="8" max="8" width="10.33203125" bestFit="1" customWidth="1"/>
    <col min="9" max="9" width="9.6640625" customWidth="1"/>
    <col min="10" max="10" width="10.33203125" bestFit="1" customWidth="1"/>
    <col min="11" max="14" width="9.6640625" customWidth="1"/>
    <col min="15" max="15" width="10.33203125" bestFit="1" customWidth="1"/>
    <col min="16" max="16" width="5.33203125" customWidth="1"/>
  </cols>
  <sheetData>
    <row r="1" spans="1:18" ht="24.6" x14ac:dyDescent="0.4">
      <c r="P1" s="165"/>
    </row>
    <row r="2" spans="1:18" x14ac:dyDescent="0.25">
      <c r="A2" s="1" t="s">
        <v>78</v>
      </c>
      <c r="B2" s="2"/>
      <c r="C2" s="2"/>
      <c r="D2" s="2"/>
      <c r="E2" s="2"/>
      <c r="F2" s="2"/>
      <c r="G2" s="2"/>
      <c r="H2" s="2"/>
      <c r="I2" s="2"/>
      <c r="J2" s="2"/>
      <c r="K2" s="2"/>
      <c r="L2" s="2"/>
      <c r="M2" s="2"/>
      <c r="N2" s="2"/>
      <c r="O2" s="2"/>
    </row>
    <row r="3" spans="1:18" x14ac:dyDescent="0.25">
      <c r="A3" s="4" t="str">
        <f>+Total!A3</f>
        <v>ESTADO DE OPERACIONES DE GOBIERNO  2019</v>
      </c>
      <c r="B3" s="5"/>
      <c r="C3" s="5"/>
      <c r="D3" s="2"/>
      <c r="E3" s="2"/>
      <c r="F3" s="2"/>
      <c r="G3" s="2"/>
      <c r="H3" s="2"/>
      <c r="I3" s="2"/>
      <c r="J3" s="2"/>
      <c r="K3" s="2"/>
      <c r="L3" s="2"/>
      <c r="M3" s="2"/>
      <c r="N3" s="2"/>
      <c r="O3" s="2"/>
    </row>
    <row r="4" spans="1:18" x14ac:dyDescent="0.25">
      <c r="A4" s="1" t="s">
        <v>1</v>
      </c>
      <c r="B4" s="2"/>
      <c r="C4" s="2"/>
      <c r="D4" s="2"/>
      <c r="E4" s="2"/>
      <c r="F4" s="2"/>
      <c r="G4" s="2"/>
      <c r="H4" s="2"/>
      <c r="I4" s="2"/>
      <c r="J4" s="2"/>
      <c r="K4" s="2"/>
      <c r="L4" s="2"/>
      <c r="M4" s="2"/>
      <c r="N4" s="2"/>
      <c r="O4" s="2"/>
    </row>
    <row r="5" spans="1:18" x14ac:dyDescent="0.25">
      <c r="A5" s="1" t="s">
        <v>54</v>
      </c>
      <c r="B5" s="2"/>
      <c r="C5" s="7"/>
      <c r="D5" s="2"/>
      <c r="E5" s="2"/>
      <c r="F5" s="2"/>
      <c r="G5" s="2"/>
      <c r="H5" s="2"/>
      <c r="I5" s="2"/>
      <c r="J5" s="2"/>
      <c r="K5" s="2"/>
      <c r="L5" s="2"/>
      <c r="M5" s="2"/>
      <c r="N5" s="2"/>
      <c r="O5" s="2"/>
    </row>
    <row r="6" spans="1:18" x14ac:dyDescent="0.25">
      <c r="A6" s="1" t="s">
        <v>55</v>
      </c>
      <c r="B6" s="2"/>
      <c r="C6" s="7"/>
      <c r="D6" s="2"/>
      <c r="E6" s="2"/>
      <c r="F6" s="2"/>
      <c r="G6" s="2"/>
      <c r="H6" s="2"/>
      <c r="I6" s="2"/>
      <c r="J6" s="2"/>
      <c r="K6" s="2"/>
      <c r="L6" s="2"/>
      <c r="M6" s="2"/>
      <c r="N6" s="2"/>
      <c r="O6" s="2"/>
    </row>
    <row r="7" spans="1:18" x14ac:dyDescent="0.25">
      <c r="A7" s="9"/>
      <c r="B7" s="10"/>
      <c r="C7" s="11"/>
      <c r="D7" s="2"/>
      <c r="E7" s="2"/>
      <c r="F7" s="2"/>
      <c r="G7" s="2"/>
    </row>
    <row r="8" spans="1:18" ht="25.5" customHeight="1"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8" x14ac:dyDescent="0.25">
      <c r="A9" s="16"/>
      <c r="B9" s="17"/>
      <c r="C9" s="17"/>
      <c r="D9" s="113"/>
      <c r="E9" s="156"/>
      <c r="F9" s="156"/>
      <c r="G9" s="250"/>
      <c r="H9" s="156"/>
      <c r="I9" s="156"/>
      <c r="J9" s="114"/>
      <c r="K9" s="114"/>
      <c r="L9" s="114"/>
      <c r="M9" s="113"/>
      <c r="N9" s="114"/>
      <c r="O9" s="126"/>
    </row>
    <row r="10" spans="1:18" x14ac:dyDescent="0.25">
      <c r="A10" s="19" t="s">
        <v>6</v>
      </c>
      <c r="B10" s="17"/>
      <c r="C10" s="17"/>
      <c r="D10" s="115"/>
      <c r="E10" s="150"/>
      <c r="F10" s="150"/>
      <c r="G10" s="243"/>
      <c r="H10" s="150"/>
      <c r="I10" s="150"/>
      <c r="J10" s="116"/>
      <c r="K10" s="116"/>
      <c r="L10" s="116"/>
      <c r="M10" s="115"/>
      <c r="N10" s="116"/>
      <c r="O10" s="116"/>
    </row>
    <row r="11" spans="1:18" x14ac:dyDescent="0.25">
      <c r="A11" s="20" t="s">
        <v>7</v>
      </c>
      <c r="B11" s="17"/>
      <c r="C11" s="17"/>
      <c r="D11" s="117">
        <v>50299</v>
      </c>
      <c r="E11" s="154">
        <v>49135</v>
      </c>
      <c r="F11" s="154">
        <v>58034</v>
      </c>
      <c r="G11" s="21">
        <v>157468</v>
      </c>
      <c r="H11" s="154">
        <v>46092</v>
      </c>
      <c r="I11" s="154">
        <v>56786</v>
      </c>
      <c r="J11" s="118">
        <v>53586</v>
      </c>
      <c r="K11" s="118">
        <v>156464</v>
      </c>
      <c r="L11" s="118">
        <v>313932</v>
      </c>
      <c r="M11" s="117">
        <v>49524</v>
      </c>
      <c r="N11" s="118">
        <v>48405</v>
      </c>
      <c r="O11" s="118">
        <f>+SUM(L11:N11)</f>
        <v>411861</v>
      </c>
    </row>
    <row r="12" spans="1:18" x14ac:dyDescent="0.25">
      <c r="A12" s="20"/>
      <c r="B12" s="17" t="s">
        <v>83</v>
      </c>
      <c r="C12" s="17"/>
      <c r="D12" s="117">
        <v>0</v>
      </c>
      <c r="E12" s="154">
        <v>0</v>
      </c>
      <c r="F12" s="154">
        <v>0</v>
      </c>
      <c r="G12" s="21">
        <v>0</v>
      </c>
      <c r="H12" s="154">
        <v>0</v>
      </c>
      <c r="I12" s="154">
        <v>0</v>
      </c>
      <c r="J12" s="118">
        <v>0</v>
      </c>
      <c r="K12" s="118">
        <v>0</v>
      </c>
      <c r="L12" s="118">
        <v>0</v>
      </c>
      <c r="M12" s="117">
        <v>0</v>
      </c>
      <c r="N12" s="118">
        <v>0</v>
      </c>
      <c r="O12" s="128">
        <f t="shared" ref="O12:O30" si="0">+SUM(L12:N12)</f>
        <v>0</v>
      </c>
    </row>
    <row r="13" spans="1:18" s="195" customFormat="1" x14ac:dyDescent="0.25">
      <c r="A13" s="83"/>
      <c r="B13" s="81"/>
      <c r="C13" s="81" t="s">
        <v>69</v>
      </c>
      <c r="D13" s="196">
        <v>0</v>
      </c>
      <c r="E13" s="197">
        <v>0</v>
      </c>
      <c r="F13" s="197">
        <v>0</v>
      </c>
      <c r="G13" s="191">
        <v>0</v>
      </c>
      <c r="H13" s="197">
        <v>0</v>
      </c>
      <c r="I13" s="197">
        <v>0</v>
      </c>
      <c r="J13" s="198">
        <v>0</v>
      </c>
      <c r="K13" s="198">
        <v>0</v>
      </c>
      <c r="L13" s="198">
        <v>0</v>
      </c>
      <c r="M13" s="196">
        <v>0</v>
      </c>
      <c r="N13" s="198">
        <v>0</v>
      </c>
      <c r="O13" s="128">
        <f t="shared" si="0"/>
        <v>0</v>
      </c>
    </row>
    <row r="14" spans="1:18" s="195" customFormat="1" x14ac:dyDescent="0.25">
      <c r="A14" s="83"/>
      <c r="B14" s="81"/>
      <c r="C14" s="81" t="s">
        <v>84</v>
      </c>
      <c r="D14" s="196">
        <v>0</v>
      </c>
      <c r="E14" s="197">
        <v>0</v>
      </c>
      <c r="F14" s="197">
        <v>0</v>
      </c>
      <c r="G14" s="191">
        <v>0</v>
      </c>
      <c r="H14" s="197">
        <v>0</v>
      </c>
      <c r="I14" s="197">
        <v>0</v>
      </c>
      <c r="J14" s="198">
        <v>0</v>
      </c>
      <c r="K14" s="198">
        <v>0</v>
      </c>
      <c r="L14" s="198">
        <v>0</v>
      </c>
      <c r="M14" s="196">
        <v>0</v>
      </c>
      <c r="N14" s="198">
        <v>0</v>
      </c>
      <c r="O14" s="128">
        <f t="shared" si="0"/>
        <v>0</v>
      </c>
    </row>
    <row r="15" spans="1:18" x14ac:dyDescent="0.25">
      <c r="A15" s="20"/>
      <c r="B15" s="17" t="s">
        <v>103</v>
      </c>
      <c r="C15" s="17"/>
      <c r="D15" s="117">
        <v>6765</v>
      </c>
      <c r="E15" s="154">
        <v>4837</v>
      </c>
      <c r="F15" s="154">
        <v>4186</v>
      </c>
      <c r="G15" s="21">
        <v>15788</v>
      </c>
      <c r="H15" s="154">
        <v>5995</v>
      </c>
      <c r="I15" s="154">
        <v>6787</v>
      </c>
      <c r="J15" s="118">
        <v>5831</v>
      </c>
      <c r="K15" s="118">
        <v>18613</v>
      </c>
      <c r="L15" s="118">
        <v>34401</v>
      </c>
      <c r="M15" s="117">
        <v>6386</v>
      </c>
      <c r="N15" s="118">
        <v>4534</v>
      </c>
      <c r="O15" s="118">
        <f t="shared" si="0"/>
        <v>45321</v>
      </c>
      <c r="R15" s="270"/>
    </row>
    <row r="16" spans="1:18" x14ac:dyDescent="0.25">
      <c r="A16" s="20"/>
      <c r="B16" s="17" t="s">
        <v>9</v>
      </c>
      <c r="C16" s="17"/>
      <c r="D16" s="117">
        <v>0</v>
      </c>
      <c r="E16" s="154">
        <v>0</v>
      </c>
      <c r="F16" s="154">
        <v>0</v>
      </c>
      <c r="G16" s="21">
        <v>0</v>
      </c>
      <c r="H16" s="154">
        <v>0</v>
      </c>
      <c r="I16" s="154">
        <v>0</v>
      </c>
      <c r="J16" s="118">
        <v>0</v>
      </c>
      <c r="K16" s="118">
        <v>0</v>
      </c>
      <c r="L16" s="118">
        <v>0</v>
      </c>
      <c r="M16" s="117">
        <v>0</v>
      </c>
      <c r="N16" s="118">
        <v>0</v>
      </c>
      <c r="O16" s="128">
        <f t="shared" si="0"/>
        <v>0</v>
      </c>
    </row>
    <row r="17" spans="1:15" x14ac:dyDescent="0.25">
      <c r="A17" s="20"/>
      <c r="B17" s="17" t="s">
        <v>56</v>
      </c>
      <c r="C17" s="17"/>
      <c r="D17" s="117">
        <v>0</v>
      </c>
      <c r="E17" s="154">
        <v>0</v>
      </c>
      <c r="F17" s="154">
        <v>0</v>
      </c>
      <c r="G17" s="21">
        <v>0</v>
      </c>
      <c r="H17" s="154">
        <v>0</v>
      </c>
      <c r="I17" s="154">
        <v>0</v>
      </c>
      <c r="J17" s="118">
        <v>0</v>
      </c>
      <c r="K17" s="118">
        <v>0</v>
      </c>
      <c r="L17" s="118">
        <v>0</v>
      </c>
      <c r="M17" s="117">
        <v>0</v>
      </c>
      <c r="N17" s="118">
        <v>0</v>
      </c>
      <c r="O17" s="128">
        <f t="shared" si="0"/>
        <v>0</v>
      </c>
    </row>
    <row r="18" spans="1:15" x14ac:dyDescent="0.25">
      <c r="A18" s="20"/>
      <c r="B18" s="81" t="s">
        <v>57</v>
      </c>
      <c r="C18" s="17"/>
      <c r="D18" s="117">
        <v>42350</v>
      </c>
      <c r="E18" s="154">
        <v>38726</v>
      </c>
      <c r="F18" s="154">
        <v>50012</v>
      </c>
      <c r="G18" s="21">
        <v>131088</v>
      </c>
      <c r="H18" s="154">
        <v>38073</v>
      </c>
      <c r="I18" s="154">
        <v>49234</v>
      </c>
      <c r="J18" s="118">
        <v>41300</v>
      </c>
      <c r="K18" s="118">
        <v>128607</v>
      </c>
      <c r="L18" s="118">
        <v>259695</v>
      </c>
      <c r="M18" s="117">
        <v>39880</v>
      </c>
      <c r="N18" s="118">
        <v>41384</v>
      </c>
      <c r="O18" s="128">
        <f t="shared" si="0"/>
        <v>340959</v>
      </c>
    </row>
    <row r="19" spans="1:15" x14ac:dyDescent="0.25">
      <c r="A19" s="20"/>
      <c r="B19" s="17" t="s">
        <v>10</v>
      </c>
      <c r="C19" s="17"/>
      <c r="D19" s="117">
        <v>386</v>
      </c>
      <c r="E19" s="154">
        <v>472</v>
      </c>
      <c r="F19" s="154">
        <v>484</v>
      </c>
      <c r="G19" s="21">
        <v>1342</v>
      </c>
      <c r="H19" s="154">
        <v>376</v>
      </c>
      <c r="I19" s="154">
        <v>318</v>
      </c>
      <c r="J19" s="118">
        <v>271</v>
      </c>
      <c r="K19" s="118">
        <v>965</v>
      </c>
      <c r="L19" s="118">
        <v>2307</v>
      </c>
      <c r="M19" s="117">
        <v>316</v>
      </c>
      <c r="N19" s="118">
        <v>517</v>
      </c>
      <c r="O19" s="128">
        <f t="shared" si="0"/>
        <v>3140</v>
      </c>
    </row>
    <row r="20" spans="1:15" x14ac:dyDescent="0.25">
      <c r="A20" s="20"/>
      <c r="B20" s="17" t="s">
        <v>11</v>
      </c>
      <c r="C20" s="17"/>
      <c r="D20" s="117">
        <v>798</v>
      </c>
      <c r="E20" s="154">
        <v>5100</v>
      </c>
      <c r="F20" s="154">
        <v>3352</v>
      </c>
      <c r="G20" s="21">
        <v>9250</v>
      </c>
      <c r="H20" s="154">
        <v>1648</v>
      </c>
      <c r="I20" s="154">
        <v>447</v>
      </c>
      <c r="J20" s="118">
        <v>6184</v>
      </c>
      <c r="K20" s="118">
        <v>8279</v>
      </c>
      <c r="L20" s="118">
        <v>17529</v>
      </c>
      <c r="M20" s="117">
        <v>2942</v>
      </c>
      <c r="N20" s="118">
        <v>1970</v>
      </c>
      <c r="O20" s="118">
        <f t="shared" si="0"/>
        <v>22441</v>
      </c>
    </row>
    <row r="21" spans="1:15" x14ac:dyDescent="0.25">
      <c r="A21" s="20"/>
      <c r="B21" s="17"/>
      <c r="C21" s="17"/>
      <c r="D21" s="113"/>
      <c r="E21" s="156"/>
      <c r="F21" s="156"/>
      <c r="G21" s="250"/>
      <c r="H21" s="156"/>
      <c r="I21" s="156"/>
      <c r="J21" s="114"/>
      <c r="K21" s="114"/>
      <c r="L21" s="114"/>
      <c r="M21" s="113"/>
      <c r="N21" s="114"/>
      <c r="O21" s="130"/>
    </row>
    <row r="22" spans="1:15" x14ac:dyDescent="0.25">
      <c r="A22" s="20" t="s">
        <v>12</v>
      </c>
      <c r="B22" s="17"/>
      <c r="C22" s="17"/>
      <c r="D22" s="117">
        <v>106015</v>
      </c>
      <c r="E22" s="154">
        <v>83662</v>
      </c>
      <c r="F22" s="154">
        <v>35362</v>
      </c>
      <c r="G22" s="21">
        <v>225039</v>
      </c>
      <c r="H22" s="154">
        <v>52523</v>
      </c>
      <c r="I22" s="154">
        <v>71567</v>
      </c>
      <c r="J22" s="118">
        <v>52461</v>
      </c>
      <c r="K22" s="118">
        <v>176551</v>
      </c>
      <c r="L22" s="118">
        <v>401590</v>
      </c>
      <c r="M22" s="117">
        <v>35692</v>
      </c>
      <c r="N22" s="118">
        <v>77163</v>
      </c>
      <c r="O22" s="128">
        <f t="shared" si="0"/>
        <v>514445</v>
      </c>
    </row>
    <row r="23" spans="1:15" x14ac:dyDescent="0.25">
      <c r="A23" s="20"/>
      <c r="B23" s="17" t="s">
        <v>13</v>
      </c>
      <c r="C23" s="17"/>
      <c r="D23" s="117">
        <v>9258</v>
      </c>
      <c r="E23" s="154">
        <v>9770</v>
      </c>
      <c r="F23" s="154">
        <v>9935</v>
      </c>
      <c r="G23" s="21">
        <v>28963</v>
      </c>
      <c r="H23" s="154">
        <v>10202</v>
      </c>
      <c r="I23" s="154">
        <v>10866</v>
      </c>
      <c r="J23" s="118">
        <v>10429</v>
      </c>
      <c r="K23" s="118">
        <v>31497</v>
      </c>
      <c r="L23" s="118">
        <v>60460</v>
      </c>
      <c r="M23" s="117">
        <v>9737</v>
      </c>
      <c r="N23" s="118">
        <v>11971</v>
      </c>
      <c r="O23" s="128">
        <f t="shared" si="0"/>
        <v>82168</v>
      </c>
    </row>
    <row r="24" spans="1:15" x14ac:dyDescent="0.25">
      <c r="A24" s="20"/>
      <c r="B24" s="17" t="s">
        <v>14</v>
      </c>
      <c r="C24" s="17"/>
      <c r="D24" s="117">
        <v>16142</v>
      </c>
      <c r="E24" s="154">
        <v>24484</v>
      </c>
      <c r="F24" s="154">
        <v>6776</v>
      </c>
      <c r="G24" s="21">
        <v>47402</v>
      </c>
      <c r="H24" s="154">
        <v>19763</v>
      </c>
      <c r="I24" s="154">
        <v>19030</v>
      </c>
      <c r="J24" s="118">
        <v>8066</v>
      </c>
      <c r="K24" s="118">
        <v>46859</v>
      </c>
      <c r="L24" s="118">
        <v>94261</v>
      </c>
      <c r="M24" s="117">
        <v>9821</v>
      </c>
      <c r="N24" s="118">
        <v>16142</v>
      </c>
      <c r="O24" s="128">
        <f t="shared" si="0"/>
        <v>120224</v>
      </c>
    </row>
    <row r="25" spans="1:15" x14ac:dyDescent="0.25">
      <c r="A25" s="20"/>
      <c r="B25" s="17" t="s">
        <v>15</v>
      </c>
      <c r="C25" s="17"/>
      <c r="D25" s="117">
        <v>80169</v>
      </c>
      <c r="E25" s="154">
        <v>48278</v>
      </c>
      <c r="F25" s="154">
        <v>17828</v>
      </c>
      <c r="G25" s="21">
        <v>146275</v>
      </c>
      <c r="H25" s="154">
        <v>19296</v>
      </c>
      <c r="I25" s="154">
        <v>38050</v>
      </c>
      <c r="J25" s="118">
        <v>33293</v>
      </c>
      <c r="K25" s="118">
        <v>90639</v>
      </c>
      <c r="L25" s="118">
        <v>236914</v>
      </c>
      <c r="M25" s="117">
        <v>15898</v>
      </c>
      <c r="N25" s="118">
        <v>46992</v>
      </c>
      <c r="O25" s="128">
        <f t="shared" si="0"/>
        <v>299804</v>
      </c>
    </row>
    <row r="26" spans="1:15" x14ac:dyDescent="0.25">
      <c r="A26" s="20"/>
      <c r="B26" s="17" t="s">
        <v>58</v>
      </c>
      <c r="C26" s="17"/>
      <c r="D26" s="117">
        <v>441</v>
      </c>
      <c r="E26" s="154">
        <v>1130</v>
      </c>
      <c r="F26" s="154">
        <v>822</v>
      </c>
      <c r="G26" s="21">
        <v>2393</v>
      </c>
      <c r="H26" s="154">
        <v>3259</v>
      </c>
      <c r="I26" s="154">
        <v>3621</v>
      </c>
      <c r="J26" s="118">
        <v>625</v>
      </c>
      <c r="K26" s="118">
        <v>7505</v>
      </c>
      <c r="L26" s="118">
        <v>9898</v>
      </c>
      <c r="M26" s="117">
        <v>185</v>
      </c>
      <c r="N26" s="118">
        <v>2034</v>
      </c>
      <c r="O26" s="128">
        <f t="shared" si="0"/>
        <v>12117</v>
      </c>
    </row>
    <row r="27" spans="1:15" x14ac:dyDescent="0.25">
      <c r="A27" s="20"/>
      <c r="B27" s="17" t="s">
        <v>60</v>
      </c>
      <c r="C27" s="17"/>
      <c r="D27" s="117">
        <v>5</v>
      </c>
      <c r="E27" s="154">
        <v>0</v>
      </c>
      <c r="F27" s="154">
        <v>1</v>
      </c>
      <c r="G27" s="21">
        <v>6</v>
      </c>
      <c r="H27" s="154">
        <v>3</v>
      </c>
      <c r="I27" s="154">
        <v>0</v>
      </c>
      <c r="J27" s="118">
        <v>48</v>
      </c>
      <c r="K27" s="118">
        <v>51</v>
      </c>
      <c r="L27" s="118">
        <v>57</v>
      </c>
      <c r="M27" s="117">
        <v>51</v>
      </c>
      <c r="N27" s="118">
        <v>23</v>
      </c>
      <c r="O27" s="128">
        <f t="shared" si="0"/>
        <v>131</v>
      </c>
    </row>
    <row r="28" spans="1:15" x14ac:dyDescent="0.25">
      <c r="A28" s="20"/>
      <c r="B28" s="17" t="s">
        <v>16</v>
      </c>
      <c r="C28" s="17"/>
      <c r="D28" s="117">
        <v>0</v>
      </c>
      <c r="E28" s="154">
        <v>0</v>
      </c>
      <c r="F28" s="154">
        <v>0</v>
      </c>
      <c r="G28" s="21">
        <v>0</v>
      </c>
      <c r="H28" s="154">
        <v>0</v>
      </c>
      <c r="I28" s="154">
        <v>0</v>
      </c>
      <c r="J28" s="118">
        <v>0</v>
      </c>
      <c r="K28" s="118">
        <v>0</v>
      </c>
      <c r="L28" s="118">
        <v>0</v>
      </c>
      <c r="M28" s="117">
        <v>0</v>
      </c>
      <c r="N28" s="118">
        <v>1</v>
      </c>
      <c r="O28" s="128">
        <f t="shared" si="0"/>
        <v>1</v>
      </c>
    </row>
    <row r="29" spans="1:15" x14ac:dyDescent="0.25">
      <c r="A29" s="20"/>
      <c r="B29" s="17"/>
      <c r="C29" s="17"/>
      <c r="D29" s="117"/>
      <c r="E29" s="154"/>
      <c r="F29" s="154"/>
      <c r="G29" s="21"/>
      <c r="H29" s="154"/>
      <c r="I29" s="154"/>
      <c r="J29" s="118"/>
      <c r="K29" s="118"/>
      <c r="L29" s="118"/>
      <c r="M29" s="117"/>
      <c r="N29" s="118"/>
      <c r="O29" s="128"/>
    </row>
    <row r="30" spans="1:15" x14ac:dyDescent="0.25">
      <c r="A30" s="22" t="s">
        <v>17</v>
      </c>
      <c r="B30" s="23"/>
      <c r="C30" s="23"/>
      <c r="D30" s="117">
        <v>-55716</v>
      </c>
      <c r="E30" s="154">
        <v>-34527</v>
      </c>
      <c r="F30" s="154">
        <v>22672</v>
      </c>
      <c r="G30" s="21">
        <v>-67571</v>
      </c>
      <c r="H30" s="154">
        <v>-6431</v>
      </c>
      <c r="I30" s="154">
        <v>-14781</v>
      </c>
      <c r="J30" s="118">
        <v>1125</v>
      </c>
      <c r="K30" s="118">
        <v>-20087</v>
      </c>
      <c r="L30" s="118">
        <v>-87658</v>
      </c>
      <c r="M30" s="117">
        <v>13832</v>
      </c>
      <c r="N30" s="118">
        <v>-28758</v>
      </c>
      <c r="O30" s="128">
        <f t="shared" si="0"/>
        <v>-102584</v>
      </c>
    </row>
    <row r="31" spans="1:15" x14ac:dyDescent="0.25">
      <c r="A31" s="20"/>
      <c r="B31" s="17"/>
      <c r="C31" s="17"/>
      <c r="D31" s="117"/>
      <c r="E31" s="154"/>
      <c r="F31" s="154"/>
      <c r="G31" s="21"/>
      <c r="H31" s="154"/>
      <c r="I31" s="154"/>
      <c r="J31" s="118"/>
      <c r="K31" s="118"/>
      <c r="L31" s="118"/>
      <c r="M31" s="117"/>
      <c r="N31" s="118"/>
      <c r="O31" s="128"/>
    </row>
    <row r="32" spans="1:15" x14ac:dyDescent="0.25">
      <c r="A32" s="19" t="s">
        <v>18</v>
      </c>
      <c r="B32" s="17"/>
      <c r="C32" s="17"/>
      <c r="D32" s="117"/>
      <c r="E32" s="154"/>
      <c r="F32" s="154"/>
      <c r="G32" s="21"/>
      <c r="H32" s="154"/>
      <c r="I32" s="154"/>
      <c r="J32" s="118"/>
      <c r="K32" s="118"/>
      <c r="L32" s="118"/>
      <c r="M32" s="117"/>
      <c r="N32" s="118"/>
      <c r="O32" s="128"/>
    </row>
    <row r="33" spans="1:15" x14ac:dyDescent="0.25">
      <c r="A33" s="20" t="s">
        <v>19</v>
      </c>
      <c r="B33" s="17"/>
      <c r="C33" s="17"/>
      <c r="D33" s="117">
        <v>206</v>
      </c>
      <c r="E33" s="154">
        <v>148</v>
      </c>
      <c r="F33" s="154">
        <v>36</v>
      </c>
      <c r="G33" s="21">
        <v>390</v>
      </c>
      <c r="H33" s="154">
        <v>4221</v>
      </c>
      <c r="I33" s="154">
        <v>11002</v>
      </c>
      <c r="J33" s="118">
        <v>609</v>
      </c>
      <c r="K33" s="118">
        <v>15832</v>
      </c>
      <c r="L33" s="118">
        <v>16222</v>
      </c>
      <c r="M33" s="117">
        <v>239</v>
      </c>
      <c r="N33" s="118">
        <v>441</v>
      </c>
      <c r="O33" s="128">
        <f t="shared" ref="O33:O36" si="1">+SUM(L33:N33)</f>
        <v>16902</v>
      </c>
    </row>
    <row r="34" spans="1:15" x14ac:dyDescent="0.25">
      <c r="A34" s="20"/>
      <c r="B34" s="17" t="s">
        <v>20</v>
      </c>
      <c r="C34" s="17"/>
      <c r="D34" s="117">
        <v>0</v>
      </c>
      <c r="E34" s="154">
        <v>0</v>
      </c>
      <c r="F34" s="154">
        <v>4</v>
      </c>
      <c r="G34" s="21">
        <v>4</v>
      </c>
      <c r="H34" s="154">
        <v>14</v>
      </c>
      <c r="I34" s="154">
        <v>0</v>
      </c>
      <c r="J34" s="118">
        <v>21</v>
      </c>
      <c r="K34" s="118">
        <v>35</v>
      </c>
      <c r="L34" s="118">
        <v>39</v>
      </c>
      <c r="M34" s="117">
        <v>2</v>
      </c>
      <c r="N34" s="118">
        <v>0</v>
      </c>
      <c r="O34" s="128">
        <f t="shared" si="1"/>
        <v>41</v>
      </c>
    </row>
    <row r="35" spans="1:15" x14ac:dyDescent="0.25">
      <c r="A35" s="20"/>
      <c r="B35" s="17" t="s">
        <v>21</v>
      </c>
      <c r="C35" s="17"/>
      <c r="D35" s="117">
        <v>206</v>
      </c>
      <c r="E35" s="154">
        <v>148</v>
      </c>
      <c r="F35" s="154">
        <v>40</v>
      </c>
      <c r="G35" s="21">
        <v>394</v>
      </c>
      <c r="H35" s="154">
        <v>3935</v>
      </c>
      <c r="I35" s="154">
        <v>11002</v>
      </c>
      <c r="J35" s="118">
        <v>630</v>
      </c>
      <c r="K35" s="118">
        <v>15567</v>
      </c>
      <c r="L35" s="118">
        <v>15961</v>
      </c>
      <c r="M35" s="117">
        <v>241</v>
      </c>
      <c r="N35" s="118">
        <v>441</v>
      </c>
      <c r="O35" s="128">
        <f t="shared" si="1"/>
        <v>16643</v>
      </c>
    </row>
    <row r="36" spans="1:15" x14ac:dyDescent="0.25">
      <c r="A36" s="20"/>
      <c r="B36" s="17" t="s">
        <v>22</v>
      </c>
      <c r="C36" s="17"/>
      <c r="D36" s="117">
        <v>0</v>
      </c>
      <c r="E36" s="154">
        <v>0</v>
      </c>
      <c r="F36" s="154">
        <v>0</v>
      </c>
      <c r="G36" s="21">
        <v>0</v>
      </c>
      <c r="H36" s="154">
        <v>300</v>
      </c>
      <c r="I36" s="154">
        <v>0</v>
      </c>
      <c r="J36" s="118">
        <v>0</v>
      </c>
      <c r="K36" s="118">
        <v>300</v>
      </c>
      <c r="L36" s="118">
        <v>300</v>
      </c>
      <c r="M36" s="117">
        <v>0</v>
      </c>
      <c r="N36" s="118">
        <v>0</v>
      </c>
      <c r="O36" s="128">
        <f t="shared" si="1"/>
        <v>300</v>
      </c>
    </row>
    <row r="37" spans="1:15" x14ac:dyDescent="0.25">
      <c r="A37" s="20"/>
      <c r="B37" s="17"/>
      <c r="C37" s="17"/>
      <c r="D37" s="117"/>
      <c r="E37" s="154"/>
      <c r="F37" s="154"/>
      <c r="G37" s="21"/>
      <c r="H37" s="154"/>
      <c r="I37" s="154"/>
      <c r="J37" s="118"/>
      <c r="K37" s="118"/>
      <c r="L37" s="118"/>
      <c r="M37" s="117"/>
      <c r="N37" s="118"/>
      <c r="O37" s="128"/>
    </row>
    <row r="38" spans="1:15" x14ac:dyDescent="0.25">
      <c r="A38" s="24" t="s">
        <v>61</v>
      </c>
      <c r="B38" s="25"/>
      <c r="C38" s="25"/>
      <c r="D38" s="119">
        <v>50299</v>
      </c>
      <c r="E38" s="157">
        <v>49135</v>
      </c>
      <c r="F38" s="157">
        <v>58038</v>
      </c>
      <c r="G38" s="26">
        <v>157472</v>
      </c>
      <c r="H38" s="157">
        <v>46106</v>
      </c>
      <c r="I38" s="157">
        <v>56786</v>
      </c>
      <c r="J38" s="120">
        <v>53607</v>
      </c>
      <c r="K38" s="120">
        <v>156499</v>
      </c>
      <c r="L38" s="120">
        <v>313971</v>
      </c>
      <c r="M38" s="119">
        <v>49526</v>
      </c>
      <c r="N38" s="120">
        <v>48405</v>
      </c>
      <c r="O38" s="132">
        <f t="shared" ref="O38:O40" si="2">+SUM(L38:N38)</f>
        <v>411902</v>
      </c>
    </row>
    <row r="39" spans="1:15" x14ac:dyDescent="0.25">
      <c r="A39" s="24" t="s">
        <v>62</v>
      </c>
      <c r="B39" s="25"/>
      <c r="C39" s="25"/>
      <c r="D39" s="119">
        <v>106221</v>
      </c>
      <c r="E39" s="157">
        <v>83810</v>
      </c>
      <c r="F39" s="157">
        <v>35402</v>
      </c>
      <c r="G39" s="26">
        <v>225433</v>
      </c>
      <c r="H39" s="157">
        <v>56758</v>
      </c>
      <c r="I39" s="157">
        <v>82569</v>
      </c>
      <c r="J39" s="120">
        <v>53091</v>
      </c>
      <c r="K39" s="120">
        <v>192418</v>
      </c>
      <c r="L39" s="120">
        <v>417851</v>
      </c>
      <c r="M39" s="119">
        <v>35933</v>
      </c>
      <c r="N39" s="120">
        <v>77604</v>
      </c>
      <c r="O39" s="132">
        <f t="shared" si="2"/>
        <v>531388</v>
      </c>
    </row>
    <row r="40" spans="1:15" x14ac:dyDescent="0.25">
      <c r="A40" s="24" t="s">
        <v>23</v>
      </c>
      <c r="B40" s="25"/>
      <c r="C40" s="25"/>
      <c r="D40" s="119">
        <v>-55922</v>
      </c>
      <c r="E40" s="157">
        <v>-34675</v>
      </c>
      <c r="F40" s="157">
        <v>22636</v>
      </c>
      <c r="G40" s="26">
        <v>-67961</v>
      </c>
      <c r="H40" s="157">
        <v>-10652</v>
      </c>
      <c r="I40" s="157">
        <v>-25783</v>
      </c>
      <c r="J40" s="120">
        <v>516</v>
      </c>
      <c r="K40" s="120">
        <v>-35919</v>
      </c>
      <c r="L40" s="120">
        <v>-103880</v>
      </c>
      <c r="M40" s="119">
        <v>13593</v>
      </c>
      <c r="N40" s="120">
        <v>-29199</v>
      </c>
      <c r="O40" s="132">
        <f t="shared" si="2"/>
        <v>-119486</v>
      </c>
    </row>
    <row r="41" spans="1:15" x14ac:dyDescent="0.25">
      <c r="A41" s="27"/>
      <c r="B41" s="28"/>
      <c r="C41" s="28"/>
      <c r="D41" s="121"/>
      <c r="E41" s="158"/>
      <c r="F41" s="158"/>
      <c r="G41" s="251"/>
      <c r="H41" s="158"/>
      <c r="I41" s="158"/>
      <c r="J41" s="122"/>
      <c r="K41" s="122"/>
      <c r="L41" s="122"/>
      <c r="M41" s="121"/>
      <c r="N41" s="122"/>
      <c r="O41" s="134"/>
    </row>
    <row r="42" spans="1:15" x14ac:dyDescent="0.25">
      <c r="A42" s="19" t="s">
        <v>24</v>
      </c>
      <c r="B42" s="17"/>
      <c r="C42" s="17"/>
      <c r="D42" s="113"/>
      <c r="E42" s="156"/>
      <c r="F42" s="156"/>
      <c r="G42" s="250"/>
      <c r="H42" s="156"/>
      <c r="I42" s="156"/>
      <c r="J42" s="114"/>
      <c r="K42" s="114"/>
      <c r="L42" s="114"/>
      <c r="M42" s="113"/>
      <c r="N42" s="114"/>
      <c r="O42" s="130"/>
    </row>
    <row r="43" spans="1:15" x14ac:dyDescent="0.25">
      <c r="A43" s="19"/>
      <c r="B43" s="17"/>
      <c r="C43" s="17"/>
      <c r="D43" s="113"/>
      <c r="E43" s="156"/>
      <c r="F43" s="156"/>
      <c r="G43" s="250"/>
      <c r="H43" s="156"/>
      <c r="I43" s="156"/>
      <c r="J43" s="114"/>
      <c r="K43" s="114"/>
      <c r="L43" s="114"/>
      <c r="M43" s="113"/>
      <c r="N43" s="114"/>
      <c r="O43" s="114"/>
    </row>
    <row r="44" spans="1:15" x14ac:dyDescent="0.25">
      <c r="A44" s="20" t="s">
        <v>25</v>
      </c>
      <c r="B44" s="17"/>
      <c r="C44" s="17"/>
      <c r="D44" s="117">
        <v>-60090</v>
      </c>
      <c r="E44" s="154">
        <v>-34675</v>
      </c>
      <c r="F44" s="154">
        <v>21652</v>
      </c>
      <c r="G44" s="21">
        <v>-73113</v>
      </c>
      <c r="H44" s="154">
        <v>-13660</v>
      </c>
      <c r="I44" s="154">
        <v>-26838</v>
      </c>
      <c r="J44" s="118">
        <v>572940</v>
      </c>
      <c r="K44" s="118">
        <v>532442</v>
      </c>
      <c r="L44" s="118">
        <v>459329</v>
      </c>
      <c r="M44" s="117">
        <v>985491</v>
      </c>
      <c r="N44" s="118">
        <v>-29199</v>
      </c>
      <c r="O44" s="118">
        <f>+SUM(L44:N44)+0.5</f>
        <v>1415621.5</v>
      </c>
    </row>
    <row r="45" spans="1:15" x14ac:dyDescent="0.25">
      <c r="A45" s="20" t="s">
        <v>26</v>
      </c>
      <c r="B45" s="17"/>
      <c r="C45" s="17"/>
      <c r="D45" s="117">
        <v>-331</v>
      </c>
      <c r="E45" s="154">
        <v>-43</v>
      </c>
      <c r="F45" s="154">
        <v>-71</v>
      </c>
      <c r="G45" s="21">
        <v>-445</v>
      </c>
      <c r="H45" s="154">
        <v>4</v>
      </c>
      <c r="I45" s="154">
        <v>-48</v>
      </c>
      <c r="J45" s="118">
        <v>-20</v>
      </c>
      <c r="K45" s="118">
        <v>-64</v>
      </c>
      <c r="L45" s="118">
        <v>-509</v>
      </c>
      <c r="M45" s="117">
        <v>-18</v>
      </c>
      <c r="N45" s="118">
        <v>-21</v>
      </c>
      <c r="O45" s="118">
        <f t="shared" ref="O45:O57" si="3">+SUM(L45:N45)</f>
        <v>-548</v>
      </c>
    </row>
    <row r="46" spans="1:15" x14ac:dyDescent="0.25">
      <c r="A46" s="20"/>
      <c r="B46" s="17" t="s">
        <v>27</v>
      </c>
      <c r="C46" s="17"/>
      <c r="D46" s="117">
        <v>122</v>
      </c>
      <c r="E46" s="154">
        <v>44</v>
      </c>
      <c r="F46" s="154">
        <v>28</v>
      </c>
      <c r="G46" s="21">
        <v>194</v>
      </c>
      <c r="H46" s="154">
        <v>164</v>
      </c>
      <c r="I46" s="154">
        <v>51</v>
      </c>
      <c r="J46" s="118">
        <v>157</v>
      </c>
      <c r="K46" s="118">
        <v>372</v>
      </c>
      <c r="L46" s="118">
        <v>566</v>
      </c>
      <c r="M46" s="117">
        <v>104</v>
      </c>
      <c r="N46" s="118">
        <v>137</v>
      </c>
      <c r="O46" s="118">
        <f t="shared" si="3"/>
        <v>807</v>
      </c>
    </row>
    <row r="47" spans="1:15" x14ac:dyDescent="0.25">
      <c r="A47" s="20"/>
      <c r="B47" s="17" t="s">
        <v>28</v>
      </c>
      <c r="C47" s="17"/>
      <c r="D47" s="117">
        <v>453</v>
      </c>
      <c r="E47" s="154">
        <v>87</v>
      </c>
      <c r="F47" s="154">
        <v>99</v>
      </c>
      <c r="G47" s="21">
        <v>639</v>
      </c>
      <c r="H47" s="154">
        <v>160</v>
      </c>
      <c r="I47" s="154">
        <v>99</v>
      </c>
      <c r="J47" s="118">
        <v>177</v>
      </c>
      <c r="K47" s="118">
        <v>436</v>
      </c>
      <c r="L47" s="118">
        <v>1075</v>
      </c>
      <c r="M47" s="117">
        <v>122</v>
      </c>
      <c r="N47" s="118">
        <v>158</v>
      </c>
      <c r="O47" s="118">
        <f t="shared" si="3"/>
        <v>1355</v>
      </c>
    </row>
    <row r="48" spans="1:15" x14ac:dyDescent="0.25">
      <c r="A48" s="20" t="s">
        <v>29</v>
      </c>
      <c r="B48" s="17"/>
      <c r="C48" s="17"/>
      <c r="D48" s="117">
        <v>-154829</v>
      </c>
      <c r="E48" s="154">
        <v>241656</v>
      </c>
      <c r="F48" s="154">
        <v>-365487</v>
      </c>
      <c r="G48" s="21">
        <v>-278660</v>
      </c>
      <c r="H48" s="154">
        <v>113319</v>
      </c>
      <c r="I48" s="154">
        <v>292701</v>
      </c>
      <c r="J48" s="118">
        <v>-139579</v>
      </c>
      <c r="K48" s="118">
        <v>266441</v>
      </c>
      <c r="L48" s="118">
        <v>-12219</v>
      </c>
      <c r="M48" s="117">
        <v>1079625</v>
      </c>
      <c r="N48" s="118">
        <v>-1560598</v>
      </c>
      <c r="O48" s="118">
        <f t="shared" si="3"/>
        <v>-493192</v>
      </c>
    </row>
    <row r="49" spans="1:17" x14ac:dyDescent="0.25">
      <c r="A49" s="20"/>
      <c r="B49" s="17" t="s">
        <v>30</v>
      </c>
      <c r="C49" s="17"/>
      <c r="D49" s="117">
        <v>2796687</v>
      </c>
      <c r="E49" s="154">
        <v>491111</v>
      </c>
      <c r="F49" s="154">
        <v>172410</v>
      </c>
      <c r="G49" s="21">
        <v>3460208</v>
      </c>
      <c r="H49" s="154">
        <v>113744</v>
      </c>
      <c r="I49" s="154">
        <v>293592</v>
      </c>
      <c r="J49" s="118">
        <v>1019940</v>
      </c>
      <c r="K49" s="118">
        <v>1427276</v>
      </c>
      <c r="L49" s="118">
        <v>4887484</v>
      </c>
      <c r="M49" s="117">
        <v>1099718</v>
      </c>
      <c r="N49" s="118">
        <v>-1560141</v>
      </c>
      <c r="O49" s="118">
        <f t="shared" si="3"/>
        <v>4427061</v>
      </c>
    </row>
    <row r="50" spans="1:17" x14ac:dyDescent="0.25">
      <c r="A50" s="20"/>
      <c r="B50" s="17" t="s">
        <v>31</v>
      </c>
      <c r="C50" s="17"/>
      <c r="D50" s="117">
        <v>2951516</v>
      </c>
      <c r="E50" s="154">
        <v>249455</v>
      </c>
      <c r="F50" s="154">
        <v>537897</v>
      </c>
      <c r="G50" s="21">
        <v>3738868</v>
      </c>
      <c r="H50" s="154">
        <v>425</v>
      </c>
      <c r="I50" s="154">
        <v>891</v>
      </c>
      <c r="J50" s="118">
        <v>1159519</v>
      </c>
      <c r="K50" s="118">
        <v>1160835</v>
      </c>
      <c r="L50" s="118">
        <v>4899703</v>
      </c>
      <c r="M50" s="117">
        <v>20093</v>
      </c>
      <c r="N50" s="118">
        <v>457</v>
      </c>
      <c r="O50" s="118">
        <f t="shared" si="3"/>
        <v>4920253</v>
      </c>
    </row>
    <row r="51" spans="1:17" x14ac:dyDescent="0.25">
      <c r="A51" s="20" t="s">
        <v>32</v>
      </c>
      <c r="B51" s="17"/>
      <c r="C51" s="17"/>
      <c r="D51" s="117">
        <v>38041</v>
      </c>
      <c r="E51" s="154">
        <v>-269397</v>
      </c>
      <c r="F51" s="154">
        <v>360104</v>
      </c>
      <c r="G51" s="21">
        <v>128748</v>
      </c>
      <c r="H51" s="154">
        <v>-846991</v>
      </c>
      <c r="I51" s="154">
        <v>390051</v>
      </c>
      <c r="J51" s="118">
        <v>696991</v>
      </c>
      <c r="K51" s="118">
        <v>240051</v>
      </c>
      <c r="L51" s="118">
        <v>368799</v>
      </c>
      <c r="M51" s="117">
        <v>-102877</v>
      </c>
      <c r="N51" s="118">
        <v>1537402</v>
      </c>
      <c r="O51" s="118">
        <f t="shared" si="3"/>
        <v>1803324</v>
      </c>
    </row>
    <row r="52" spans="1:17" x14ac:dyDescent="0.25">
      <c r="A52" s="20" t="s">
        <v>33</v>
      </c>
      <c r="B52" s="17"/>
      <c r="C52" s="17"/>
      <c r="D52" s="117">
        <v>57029</v>
      </c>
      <c r="E52" s="154">
        <v>-6891</v>
      </c>
      <c r="F52" s="154">
        <v>27106</v>
      </c>
      <c r="G52" s="21">
        <v>77244</v>
      </c>
      <c r="H52" s="154">
        <v>720008</v>
      </c>
      <c r="I52" s="154">
        <v>-709542</v>
      </c>
      <c r="J52" s="118">
        <v>15548</v>
      </c>
      <c r="K52" s="118">
        <v>26014</v>
      </c>
      <c r="L52" s="118">
        <v>103258</v>
      </c>
      <c r="M52" s="117">
        <v>8761</v>
      </c>
      <c r="N52" s="118">
        <v>-5982</v>
      </c>
      <c r="O52" s="118">
        <f>+SUM(L52:N52)+0.5</f>
        <v>106037.5</v>
      </c>
    </row>
    <row r="53" spans="1:17" x14ac:dyDescent="0.25">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7" x14ac:dyDescent="0.25">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7" x14ac:dyDescent="0.25">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7" x14ac:dyDescent="0.25">
      <c r="A56" s="83" t="s">
        <v>92</v>
      </c>
      <c r="B56" s="17"/>
      <c r="C56" s="17"/>
      <c r="D56" s="117">
        <v>0</v>
      </c>
      <c r="E56" s="154">
        <v>0</v>
      </c>
      <c r="F56" s="154">
        <v>0</v>
      </c>
      <c r="G56" s="21">
        <v>0</v>
      </c>
      <c r="H56" s="154">
        <v>0</v>
      </c>
      <c r="I56" s="154">
        <v>0</v>
      </c>
      <c r="J56" s="118">
        <v>0</v>
      </c>
      <c r="K56" s="118">
        <v>0</v>
      </c>
      <c r="L56" s="118">
        <v>0</v>
      </c>
      <c r="M56" s="117">
        <v>0</v>
      </c>
      <c r="N56" s="118">
        <v>0</v>
      </c>
      <c r="O56" s="128">
        <f t="shared" si="3"/>
        <v>0</v>
      </c>
    </row>
    <row r="57" spans="1:17" x14ac:dyDescent="0.25">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7" x14ac:dyDescent="0.25">
      <c r="A58" s="20"/>
      <c r="B58" s="17"/>
      <c r="C58" s="17"/>
      <c r="D58" s="117"/>
      <c r="E58" s="154"/>
      <c r="F58" s="154"/>
      <c r="G58" s="21"/>
      <c r="H58" s="154"/>
      <c r="I58" s="154"/>
      <c r="J58" s="118"/>
      <c r="K58" s="118"/>
      <c r="L58" s="118"/>
      <c r="M58" s="117"/>
      <c r="N58" s="118"/>
      <c r="O58" s="128"/>
    </row>
    <row r="59" spans="1:17" x14ac:dyDescent="0.25">
      <c r="A59" s="20" t="s">
        <v>37</v>
      </c>
      <c r="B59" s="17"/>
      <c r="C59" s="17"/>
      <c r="D59" s="117">
        <v>-4168</v>
      </c>
      <c r="E59" s="154">
        <v>0</v>
      </c>
      <c r="F59" s="154">
        <v>-984</v>
      </c>
      <c r="G59" s="21">
        <v>-5152</v>
      </c>
      <c r="H59" s="154">
        <v>-3008</v>
      </c>
      <c r="I59" s="154">
        <v>-1055</v>
      </c>
      <c r="J59" s="118">
        <v>572424</v>
      </c>
      <c r="K59" s="118">
        <v>568361</v>
      </c>
      <c r="L59" s="118">
        <v>563209</v>
      </c>
      <c r="M59" s="117">
        <v>971898</v>
      </c>
      <c r="N59" s="118">
        <v>0</v>
      </c>
      <c r="O59" s="128">
        <f t="shared" ref="O59:O70" si="4">+SUM(L59:N59)</f>
        <v>1535107</v>
      </c>
    </row>
    <row r="60" spans="1:17" x14ac:dyDescent="0.25">
      <c r="A60" s="20" t="s">
        <v>38</v>
      </c>
      <c r="B60" s="17"/>
      <c r="C60" s="17"/>
      <c r="D60" s="117">
        <v>-149</v>
      </c>
      <c r="E60" s="154">
        <v>0</v>
      </c>
      <c r="F60" s="154">
        <v>-984</v>
      </c>
      <c r="G60" s="21">
        <v>-1133</v>
      </c>
      <c r="H60" s="154">
        <v>-3008</v>
      </c>
      <c r="I60" s="154">
        <v>-1055</v>
      </c>
      <c r="J60" s="118">
        <v>572424</v>
      </c>
      <c r="K60" s="118">
        <v>568361</v>
      </c>
      <c r="L60" s="118">
        <v>567228</v>
      </c>
      <c r="M60" s="117">
        <v>971898</v>
      </c>
      <c r="N60" s="118">
        <v>0</v>
      </c>
      <c r="O60" s="128">
        <f t="shared" si="4"/>
        <v>1539126</v>
      </c>
    </row>
    <row r="61" spans="1:17" x14ac:dyDescent="0.25">
      <c r="A61" s="20"/>
      <c r="B61" s="17" t="s">
        <v>39</v>
      </c>
      <c r="C61" s="17"/>
      <c r="D61" s="117">
        <v>0</v>
      </c>
      <c r="E61" s="154">
        <v>0</v>
      </c>
      <c r="F61" s="154">
        <v>0</v>
      </c>
      <c r="G61" s="21">
        <v>0</v>
      </c>
      <c r="H61" s="154">
        <v>0</v>
      </c>
      <c r="I61" s="154">
        <v>0</v>
      </c>
      <c r="J61" s="118">
        <v>1475400</v>
      </c>
      <c r="K61" s="118">
        <v>1475400</v>
      </c>
      <c r="L61" s="118">
        <v>1475400</v>
      </c>
      <c r="M61" s="117">
        <v>971898</v>
      </c>
      <c r="N61" s="118">
        <v>0</v>
      </c>
      <c r="O61" s="128">
        <f t="shared" si="4"/>
        <v>2447298</v>
      </c>
    </row>
    <row r="62" spans="1:17" x14ac:dyDescent="0.25">
      <c r="A62" s="20"/>
      <c r="B62" s="17"/>
      <c r="C62" s="17" t="s">
        <v>40</v>
      </c>
      <c r="D62" s="117">
        <v>0</v>
      </c>
      <c r="E62" s="154">
        <v>0</v>
      </c>
      <c r="F62" s="154">
        <v>0</v>
      </c>
      <c r="G62" s="21">
        <v>0</v>
      </c>
      <c r="H62" s="154">
        <v>0</v>
      </c>
      <c r="I62" s="154">
        <v>0</v>
      </c>
      <c r="J62" s="118">
        <v>1475400</v>
      </c>
      <c r="K62" s="118">
        <v>1475400</v>
      </c>
      <c r="L62" s="118">
        <v>1475400</v>
      </c>
      <c r="M62" s="117">
        <v>971898</v>
      </c>
      <c r="N62" s="118">
        <v>0</v>
      </c>
      <c r="O62" s="128">
        <f t="shared" si="4"/>
        <v>2447298</v>
      </c>
    </row>
    <row r="63" spans="1:17" x14ac:dyDescent="0.25">
      <c r="A63" s="20"/>
      <c r="B63" s="17"/>
      <c r="C63" s="17" t="s">
        <v>41</v>
      </c>
      <c r="D63" s="117">
        <v>0</v>
      </c>
      <c r="E63" s="154">
        <v>0</v>
      </c>
      <c r="F63" s="154">
        <v>0</v>
      </c>
      <c r="G63" s="21">
        <v>0</v>
      </c>
      <c r="H63" s="154">
        <v>0</v>
      </c>
      <c r="I63" s="154">
        <v>0</v>
      </c>
      <c r="J63" s="118">
        <v>0</v>
      </c>
      <c r="K63" s="118">
        <v>0</v>
      </c>
      <c r="L63" s="118">
        <v>0</v>
      </c>
      <c r="M63" s="117">
        <v>0</v>
      </c>
      <c r="N63" s="118">
        <v>0</v>
      </c>
      <c r="O63" s="128">
        <f t="shared" si="4"/>
        <v>0</v>
      </c>
      <c r="Q63" s="195"/>
    </row>
    <row r="64" spans="1:17" x14ac:dyDescent="0.25">
      <c r="A64" s="20"/>
      <c r="B64" s="17" t="s">
        <v>42</v>
      </c>
      <c r="C64" s="17"/>
      <c r="D64" s="117">
        <v>149</v>
      </c>
      <c r="E64" s="154">
        <v>0</v>
      </c>
      <c r="F64" s="154">
        <v>984</v>
      </c>
      <c r="G64" s="21">
        <v>1133</v>
      </c>
      <c r="H64" s="154">
        <v>3008</v>
      </c>
      <c r="I64" s="154">
        <v>1055</v>
      </c>
      <c r="J64" s="118">
        <v>902976</v>
      </c>
      <c r="K64" s="118">
        <v>907039</v>
      </c>
      <c r="L64" s="118">
        <v>908172</v>
      </c>
      <c r="M64" s="117">
        <v>0</v>
      </c>
      <c r="N64" s="118">
        <v>0</v>
      </c>
      <c r="O64" s="128">
        <f t="shared" si="4"/>
        <v>908172</v>
      </c>
    </row>
    <row r="65" spans="1:20" x14ac:dyDescent="0.25">
      <c r="A65" s="20" t="s">
        <v>43</v>
      </c>
      <c r="B65" s="17"/>
      <c r="C65" s="17"/>
      <c r="D65" s="117">
        <v>-4019</v>
      </c>
      <c r="E65" s="154">
        <v>0</v>
      </c>
      <c r="F65" s="154">
        <v>0</v>
      </c>
      <c r="G65" s="21">
        <v>-4019</v>
      </c>
      <c r="H65" s="154">
        <v>0</v>
      </c>
      <c r="I65" s="154">
        <v>0</v>
      </c>
      <c r="J65" s="118">
        <v>0</v>
      </c>
      <c r="K65" s="118">
        <v>0</v>
      </c>
      <c r="L65" s="118">
        <v>-4019</v>
      </c>
      <c r="M65" s="117">
        <v>0</v>
      </c>
      <c r="N65" s="118">
        <v>0</v>
      </c>
      <c r="O65" s="128">
        <f t="shared" si="4"/>
        <v>-4019</v>
      </c>
    </row>
    <row r="66" spans="1:20" x14ac:dyDescent="0.25">
      <c r="A66" s="20"/>
      <c r="B66" s="17" t="s">
        <v>39</v>
      </c>
      <c r="C66" s="17"/>
      <c r="D66" s="117">
        <v>0</v>
      </c>
      <c r="E66" s="154">
        <v>0</v>
      </c>
      <c r="F66" s="154">
        <v>0</v>
      </c>
      <c r="G66" s="21">
        <v>0</v>
      </c>
      <c r="H66" s="154">
        <v>0</v>
      </c>
      <c r="I66" s="154">
        <v>0</v>
      </c>
      <c r="J66" s="118">
        <v>0</v>
      </c>
      <c r="K66" s="118">
        <v>0</v>
      </c>
      <c r="L66" s="118">
        <v>0</v>
      </c>
      <c r="M66" s="117">
        <v>0</v>
      </c>
      <c r="N66" s="118">
        <v>0</v>
      </c>
      <c r="O66" s="128">
        <f t="shared" si="4"/>
        <v>0</v>
      </c>
    </row>
    <row r="67" spans="1:20" x14ac:dyDescent="0.25">
      <c r="A67" s="20"/>
      <c r="B67" s="17"/>
      <c r="C67" s="17" t="s">
        <v>40</v>
      </c>
      <c r="D67" s="117">
        <v>0</v>
      </c>
      <c r="E67" s="154">
        <v>0</v>
      </c>
      <c r="F67" s="154">
        <v>0</v>
      </c>
      <c r="G67" s="21">
        <v>0</v>
      </c>
      <c r="H67" s="154">
        <v>0</v>
      </c>
      <c r="I67" s="154">
        <v>0</v>
      </c>
      <c r="J67" s="118">
        <v>0</v>
      </c>
      <c r="K67" s="118">
        <v>0</v>
      </c>
      <c r="L67" s="118">
        <v>0</v>
      </c>
      <c r="M67" s="117">
        <v>0</v>
      </c>
      <c r="N67" s="118">
        <v>0</v>
      </c>
      <c r="O67" s="128">
        <f t="shared" si="4"/>
        <v>0</v>
      </c>
    </row>
    <row r="68" spans="1:20" x14ac:dyDescent="0.25">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20" x14ac:dyDescent="0.25">
      <c r="A69" s="20"/>
      <c r="B69" s="17" t="s">
        <v>42</v>
      </c>
      <c r="C69" s="17"/>
      <c r="D69" s="117">
        <v>4019</v>
      </c>
      <c r="E69" s="154">
        <v>0</v>
      </c>
      <c r="F69" s="154">
        <v>0</v>
      </c>
      <c r="G69" s="21">
        <v>4019</v>
      </c>
      <c r="H69" s="154">
        <v>0</v>
      </c>
      <c r="I69" s="154">
        <v>0</v>
      </c>
      <c r="J69" s="118">
        <v>0</v>
      </c>
      <c r="K69" s="118">
        <v>0</v>
      </c>
      <c r="L69" s="118">
        <v>4019</v>
      </c>
      <c r="M69" s="117">
        <v>0</v>
      </c>
      <c r="N69" s="118">
        <v>0</v>
      </c>
      <c r="O69" s="128">
        <f t="shared" si="4"/>
        <v>4019</v>
      </c>
    </row>
    <row r="70" spans="1:20" x14ac:dyDescent="0.25">
      <c r="A70" s="20" t="s">
        <v>44</v>
      </c>
      <c r="B70" s="17"/>
      <c r="C70" s="17"/>
      <c r="D70" s="117">
        <v>0</v>
      </c>
      <c r="E70" s="154">
        <v>0</v>
      </c>
      <c r="F70" s="154">
        <v>0</v>
      </c>
      <c r="G70" s="21">
        <v>0</v>
      </c>
      <c r="H70" s="154">
        <v>0</v>
      </c>
      <c r="I70" s="154">
        <v>0</v>
      </c>
      <c r="J70" s="118">
        <v>0</v>
      </c>
      <c r="K70" s="118">
        <v>0</v>
      </c>
      <c r="L70" s="118">
        <v>0</v>
      </c>
      <c r="M70" s="117">
        <v>0</v>
      </c>
      <c r="N70" s="118">
        <v>0</v>
      </c>
      <c r="O70" s="128">
        <f t="shared" si="4"/>
        <v>0</v>
      </c>
    </row>
    <row r="71" spans="1:20" x14ac:dyDescent="0.25">
      <c r="A71" s="20"/>
      <c r="B71" s="17"/>
      <c r="C71" s="17"/>
      <c r="D71" s="117"/>
      <c r="E71" s="154"/>
      <c r="F71" s="154"/>
      <c r="G71" s="21"/>
      <c r="H71" s="154"/>
      <c r="I71" s="154"/>
      <c r="J71" s="118"/>
      <c r="K71" s="118"/>
      <c r="L71" s="118"/>
      <c r="M71" s="117"/>
      <c r="N71" s="118"/>
      <c r="O71" s="128"/>
    </row>
    <row r="72" spans="1:20" x14ac:dyDescent="0.25">
      <c r="A72" s="24" t="s">
        <v>45</v>
      </c>
      <c r="B72" s="25"/>
      <c r="C72" s="25"/>
      <c r="D72" s="119">
        <v>-55922</v>
      </c>
      <c r="E72" s="157">
        <v>-34675</v>
      </c>
      <c r="F72" s="157">
        <v>22636</v>
      </c>
      <c r="G72" s="26">
        <v>-67961</v>
      </c>
      <c r="H72" s="157">
        <v>-10652</v>
      </c>
      <c r="I72" s="157">
        <v>-25783</v>
      </c>
      <c r="J72" s="120">
        <v>516</v>
      </c>
      <c r="K72" s="120">
        <v>-35919</v>
      </c>
      <c r="L72" s="120">
        <v>-103880</v>
      </c>
      <c r="M72" s="119">
        <v>13593</v>
      </c>
      <c r="N72" s="120">
        <v>-29199</v>
      </c>
      <c r="O72" s="132">
        <f>+SUM(L72:N72)</f>
        <v>-119486</v>
      </c>
    </row>
    <row r="73" spans="1:20" x14ac:dyDescent="0.25">
      <c r="A73" s="30"/>
      <c r="B73" s="31"/>
      <c r="C73" s="31"/>
      <c r="D73" s="121"/>
      <c r="E73" s="158"/>
      <c r="F73" s="158"/>
      <c r="G73" s="251"/>
      <c r="H73" s="158"/>
      <c r="I73" s="158"/>
      <c r="J73" s="122"/>
      <c r="K73" s="122"/>
      <c r="L73" s="122"/>
      <c r="M73" s="121"/>
      <c r="N73" s="122"/>
      <c r="O73" s="32"/>
    </row>
    <row r="74" spans="1:20" ht="14.25" customHeight="1" x14ac:dyDescent="0.25">
      <c r="A74" s="36" t="s">
        <v>46</v>
      </c>
      <c r="B74" s="277" t="s">
        <v>49</v>
      </c>
      <c r="C74" s="277"/>
      <c r="D74" s="277"/>
      <c r="E74" s="277"/>
      <c r="F74" s="277"/>
      <c r="G74" s="238"/>
    </row>
    <row r="75" spans="1:20" ht="12.15" customHeight="1" x14ac:dyDescent="0.25">
      <c r="A75" s="36" t="s">
        <v>47</v>
      </c>
      <c r="B75" s="37" t="s">
        <v>63</v>
      </c>
      <c r="C75" s="37"/>
      <c r="D75" s="37"/>
      <c r="E75" s="37"/>
      <c r="F75" s="37"/>
      <c r="G75" s="238"/>
    </row>
    <row r="76" spans="1:20" ht="12.75" customHeight="1" x14ac:dyDescent="0.25">
      <c r="A76" s="36" t="s">
        <v>48</v>
      </c>
      <c r="B76" s="37" t="s">
        <v>64</v>
      </c>
      <c r="C76" s="37"/>
      <c r="D76" s="37"/>
      <c r="E76" s="37"/>
      <c r="F76" s="37"/>
      <c r="G76" s="238"/>
    </row>
    <row r="77" spans="1:20" s="75" customFormat="1" ht="22.65" customHeight="1" x14ac:dyDescent="0.25">
      <c r="A77" s="36" t="s">
        <v>50</v>
      </c>
      <c r="B77" s="278" t="s">
        <v>70</v>
      </c>
      <c r="C77" s="278"/>
      <c r="D77" s="278"/>
      <c r="E77" s="278"/>
      <c r="F77" s="278"/>
      <c r="G77" s="264"/>
      <c r="P77" s="265">
        <v>7</v>
      </c>
    </row>
    <row r="78" spans="1:20" s="163" customFormat="1" ht="25.5" customHeight="1" x14ac:dyDescent="0.25">
      <c r="A78" s="160"/>
      <c r="B78" s="276"/>
      <c r="C78" s="276"/>
      <c r="D78" s="276"/>
      <c r="E78" s="276"/>
      <c r="F78" s="276"/>
      <c r="G78" s="239"/>
      <c r="H78" s="276"/>
      <c r="I78" s="276"/>
      <c r="J78" s="276"/>
      <c r="K78" s="276"/>
      <c r="L78" s="276"/>
      <c r="M78" s="276"/>
      <c r="N78" s="276"/>
      <c r="O78" s="276"/>
      <c r="P78" s="75"/>
      <c r="Q78" s="75"/>
      <c r="R78" s="75"/>
      <c r="S78" s="75"/>
      <c r="T78" s="75"/>
    </row>
    <row r="79" spans="1:20" ht="24.75" customHeight="1" x14ac:dyDescent="0.25">
      <c r="A79" s="80"/>
    </row>
    <row r="80" spans="1:20" x14ac:dyDescent="0.25">
      <c r="B80" s="79"/>
    </row>
  </sheetData>
  <mergeCells count="4">
    <mergeCell ref="H78:O78"/>
    <mergeCell ref="B74:F74"/>
    <mergeCell ref="B77:F77"/>
    <mergeCell ref="B78:F78"/>
  </mergeCells>
  <phoneticPr fontId="0" type="noConversion"/>
  <printOptions horizontalCentered="1" verticalCentered="1"/>
  <pageMargins left="0"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workbookViewId="0">
      <selection activeCell="D8" sqref="D8"/>
    </sheetView>
  </sheetViews>
  <sheetFormatPr baseColWidth="10" defaultRowHeight="13.2" x14ac:dyDescent="0.25"/>
  <cols>
    <col min="1" max="2" width="2.88671875" customWidth="1"/>
    <col min="3" max="3" width="45.33203125" customWidth="1"/>
    <col min="4" max="13" width="9.33203125" customWidth="1"/>
    <col min="14" max="15" width="10.6640625" customWidth="1"/>
    <col min="16" max="27" width="9.33203125" customWidth="1"/>
    <col min="28" max="28" width="9.6640625" customWidth="1"/>
  </cols>
  <sheetData>
    <row r="1" spans="1:29" ht="21" x14ac:dyDescent="0.4">
      <c r="AB1" s="78"/>
    </row>
    <row r="2" spans="1:29" x14ac:dyDescent="0.25">
      <c r="A2" s="1" t="s">
        <v>104</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x14ac:dyDescent="0.25">
      <c r="A3" s="47" t="str">
        <f>+Total!A3</f>
        <v>ESTADO DE OPERACIONES DE GOBIERNO  2019</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x14ac:dyDescent="0.25">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x14ac:dyDescent="0.25">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x14ac:dyDescent="0.25">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x14ac:dyDescent="0.25">
      <c r="A7" s="1"/>
      <c r="B7" s="2"/>
      <c r="C7" s="7"/>
      <c r="D7" s="74" t="s">
        <v>114</v>
      </c>
      <c r="E7" s="84"/>
      <c r="F7" s="84"/>
      <c r="G7" s="84"/>
      <c r="H7" s="84"/>
      <c r="I7" s="84"/>
      <c r="J7" s="84"/>
      <c r="K7" s="84"/>
      <c r="L7" s="84"/>
      <c r="M7" s="84"/>
      <c r="N7" s="84"/>
      <c r="O7" s="85"/>
      <c r="P7" s="48"/>
      <c r="Q7" s="49"/>
    </row>
    <row r="8" spans="1:29" ht="25.5" customHeight="1" x14ac:dyDescent="0.25">
      <c r="A8" s="13"/>
      <c r="B8" s="14"/>
      <c r="C8" s="14"/>
      <c r="D8" s="86" t="s">
        <v>5</v>
      </c>
      <c r="E8" s="139" t="s">
        <v>85</v>
      </c>
      <c r="F8" s="139" t="s">
        <v>86</v>
      </c>
      <c r="G8" s="34" t="s">
        <v>94</v>
      </c>
      <c r="H8" s="139" t="s">
        <v>87</v>
      </c>
      <c r="I8" s="139" t="s">
        <v>89</v>
      </c>
      <c r="J8" s="87" t="s">
        <v>95</v>
      </c>
      <c r="K8" s="87" t="s">
        <v>97</v>
      </c>
      <c r="L8" s="87" t="s">
        <v>98</v>
      </c>
      <c r="M8" s="86" t="s">
        <v>96</v>
      </c>
      <c r="N8" s="87" t="s">
        <v>101</v>
      </c>
      <c r="O8" s="34" t="s">
        <v>88</v>
      </c>
      <c r="P8" s="73"/>
    </row>
    <row r="9" spans="1:29" x14ac:dyDescent="0.25">
      <c r="A9" s="16"/>
      <c r="B9" s="17"/>
      <c r="C9" s="17"/>
      <c r="D9" s="102"/>
      <c r="E9" s="140"/>
      <c r="F9" s="140"/>
      <c r="G9" s="104"/>
      <c r="H9" s="140"/>
      <c r="I9" s="140"/>
      <c r="J9" s="103"/>
      <c r="K9" s="103"/>
      <c r="L9" s="103"/>
      <c r="M9" s="102"/>
      <c r="N9" s="103"/>
      <c r="O9" s="104"/>
      <c r="P9" s="17"/>
    </row>
    <row r="10" spans="1:29" x14ac:dyDescent="0.25">
      <c r="A10" s="19" t="s">
        <v>6</v>
      </c>
      <c r="B10" s="17"/>
      <c r="C10" s="17"/>
      <c r="D10" s="20"/>
      <c r="E10" s="17"/>
      <c r="F10" s="17"/>
      <c r="G10" s="50"/>
      <c r="H10" s="17"/>
      <c r="I10" s="17"/>
      <c r="J10" s="88"/>
      <c r="K10" s="88"/>
      <c r="L10" s="88"/>
      <c r="M10" s="20"/>
      <c r="N10" s="88"/>
      <c r="O10" s="50"/>
      <c r="P10" s="17"/>
    </row>
    <row r="11" spans="1:29" x14ac:dyDescent="0.25">
      <c r="A11" s="20" t="s">
        <v>7</v>
      </c>
      <c r="B11" s="17"/>
      <c r="C11" s="17"/>
      <c r="D11" s="89">
        <v>8.6242912474064077</v>
      </c>
      <c r="E11" s="135">
        <v>7.8398774208195894</v>
      </c>
      <c r="F11" s="135">
        <v>7.586699618472835</v>
      </c>
      <c r="G11" s="51">
        <v>24.050868286698833</v>
      </c>
      <c r="H11" s="135">
        <v>14.901293498032533</v>
      </c>
      <c r="I11" s="135">
        <v>3.2107670376080906</v>
      </c>
      <c r="J11" s="90">
        <v>6.687046993071295</v>
      </c>
      <c r="K11" s="90">
        <v>24.799107528711918</v>
      </c>
      <c r="L11" s="90">
        <v>48.849975815410751</v>
      </c>
      <c r="M11" s="89">
        <v>7.7135290603797593</v>
      </c>
      <c r="N11" s="90">
        <v>7.7641154055530279</v>
      </c>
      <c r="O11" s="90">
        <v>64.327620281343542</v>
      </c>
    </row>
    <row r="12" spans="1:29" x14ac:dyDescent="0.25">
      <c r="A12" s="20"/>
      <c r="B12" s="17" t="s">
        <v>8</v>
      </c>
      <c r="C12" s="17"/>
      <c r="D12" s="89">
        <v>8.5672390605027928</v>
      </c>
      <c r="E12" s="135">
        <v>7.7128808335247392</v>
      </c>
      <c r="F12" s="135">
        <v>7.4183104777760009</v>
      </c>
      <c r="G12" s="51">
        <v>23.698430371803532</v>
      </c>
      <c r="H12" s="135">
        <v>16.075723880960606</v>
      </c>
      <c r="I12" s="135">
        <v>1.995255363180213</v>
      </c>
      <c r="J12" s="90">
        <v>6.4027700670460801</v>
      </c>
      <c r="K12" s="90">
        <v>24.4737493111869</v>
      </c>
      <c r="L12" s="90">
        <v>48.172179682990432</v>
      </c>
      <c r="M12" s="89">
        <v>7.5159696444027464</v>
      </c>
      <c r="N12" s="90">
        <v>7.7186541686208585</v>
      </c>
      <c r="O12" s="90">
        <v>63.406803496014035</v>
      </c>
    </row>
    <row r="13" spans="1:29" s="195" customFormat="1" x14ac:dyDescent="0.25">
      <c r="A13" s="83"/>
      <c r="B13" s="81"/>
      <c r="C13" s="81" t="s">
        <v>73</v>
      </c>
      <c r="D13" s="199">
        <v>8.2526007163771471</v>
      </c>
      <c r="E13" s="200">
        <v>9.2081955851048871</v>
      </c>
      <c r="F13" s="200">
        <v>6.4842518644700542</v>
      </c>
      <c r="G13" s="202">
        <v>23.945048165952088</v>
      </c>
      <c r="H13" s="200">
        <v>29.117207675427281</v>
      </c>
      <c r="I13" s="200">
        <v>30.675088327245721</v>
      </c>
      <c r="J13" s="201">
        <v>6.0105390657791071</v>
      </c>
      <c r="K13" s="201">
        <v>65.802835068452111</v>
      </c>
      <c r="L13" s="201">
        <v>89.747883234404199</v>
      </c>
      <c r="M13" s="199">
        <v>6.8291188753511634</v>
      </c>
      <c r="N13" s="201">
        <v>9.5855617265162891</v>
      </c>
      <c r="O13" s="201">
        <v>106.16256383627166</v>
      </c>
    </row>
    <row r="14" spans="1:29" s="195" customFormat="1" x14ac:dyDescent="0.25">
      <c r="A14" s="83"/>
      <c r="B14" s="81"/>
      <c r="C14" s="81" t="s">
        <v>59</v>
      </c>
      <c r="D14" s="199">
        <v>8.5789293706956915</v>
      </c>
      <c r="E14" s="200">
        <v>7.6573227821671876</v>
      </c>
      <c r="F14" s="200">
        <v>7.4530151955313606</v>
      </c>
      <c r="G14" s="202">
        <v>23.689267348394239</v>
      </c>
      <c r="H14" s="200">
        <v>15.591170762183438</v>
      </c>
      <c r="I14" s="200">
        <v>0.92966323211898116</v>
      </c>
      <c r="J14" s="201">
        <v>6.4173433133070352</v>
      </c>
      <c r="K14" s="201">
        <v>22.938177307609454</v>
      </c>
      <c r="L14" s="201">
        <v>46.627444656003689</v>
      </c>
      <c r="M14" s="199">
        <v>7.541489415582439</v>
      </c>
      <c r="N14" s="201">
        <v>7.6492896780534041</v>
      </c>
      <c r="O14" s="201">
        <v>61.818223749639536</v>
      </c>
    </row>
    <row r="15" spans="1:29" x14ac:dyDescent="0.25">
      <c r="A15" s="20"/>
      <c r="B15" s="17" t="s">
        <v>103</v>
      </c>
      <c r="C15" s="17"/>
      <c r="D15" s="89">
        <v>1.1139159269437486</v>
      </c>
      <c r="E15" s="135">
        <v>0.77203314769328035</v>
      </c>
      <c r="F15" s="135">
        <v>0.67971217198861844</v>
      </c>
      <c r="G15" s="51">
        <v>2.5656612466256474</v>
      </c>
      <c r="H15" s="135">
        <v>0.97304482112891855</v>
      </c>
      <c r="I15" s="135">
        <v>1.14219801065201</v>
      </c>
      <c r="J15" s="90">
        <v>0.9818922420292322</v>
      </c>
      <c r="K15" s="90">
        <v>3.0971350738101604</v>
      </c>
      <c r="L15" s="90">
        <v>5.6627963204358078</v>
      </c>
      <c r="M15" s="89">
        <v>1.0654877696442031</v>
      </c>
      <c r="N15" s="90">
        <v>0.78696364211191905</v>
      </c>
      <c r="O15" s="90">
        <v>7.5152477321919307</v>
      </c>
    </row>
    <row r="16" spans="1:29" x14ac:dyDescent="0.25">
      <c r="A16" s="20"/>
      <c r="B16" s="17" t="s">
        <v>9</v>
      </c>
      <c r="C16" s="17"/>
      <c r="D16" s="89">
        <v>8.8422980557542878</v>
      </c>
      <c r="E16" s="135">
        <v>8.3215707028534673</v>
      </c>
      <c r="F16" s="135">
        <v>7.9898781296983135</v>
      </c>
      <c r="G16" s="51">
        <v>25.153746888306067</v>
      </c>
      <c r="H16" s="135">
        <v>8.4991055843751759</v>
      </c>
      <c r="I16" s="135">
        <v>8.2843456696296141</v>
      </c>
      <c r="J16" s="90">
        <v>8.6985498401145538</v>
      </c>
      <c r="K16" s="90">
        <v>25.482001094119344</v>
      </c>
      <c r="L16" s="90">
        <v>50.635747982425414</v>
      </c>
      <c r="M16" s="89">
        <v>8.3311998522674546</v>
      </c>
      <c r="N16" s="90">
        <v>8.087846673834532</v>
      </c>
      <c r="O16" s="90">
        <v>67.054794508527394</v>
      </c>
    </row>
    <row r="17" spans="1:17" x14ac:dyDescent="0.25">
      <c r="A17" s="20"/>
      <c r="B17" s="17" t="s">
        <v>56</v>
      </c>
      <c r="C17" s="17"/>
      <c r="D17" s="89">
        <v>14.530099098707952</v>
      </c>
      <c r="E17" s="135">
        <v>8.3894628345919671</v>
      </c>
      <c r="F17" s="135">
        <v>4.6288100865175545</v>
      </c>
      <c r="G17" s="51">
        <v>27.548372019817471</v>
      </c>
      <c r="H17" s="135">
        <v>19.317684972775645</v>
      </c>
      <c r="I17" s="135">
        <v>24.380226609255313</v>
      </c>
      <c r="J17" s="90">
        <v>3.7089206394295222</v>
      </c>
      <c r="K17" s="90">
        <v>47.406832221460476</v>
      </c>
      <c r="L17" s="90">
        <v>74.955204241277954</v>
      </c>
      <c r="M17" s="89">
        <v>3.773061987269831</v>
      </c>
      <c r="N17" s="90">
        <v>2.8938685241729063</v>
      </c>
      <c r="O17" s="90">
        <v>81.622134752720683</v>
      </c>
    </row>
    <row r="18" spans="1:17" x14ac:dyDescent="0.25">
      <c r="A18" s="20"/>
      <c r="B18" s="17" t="s">
        <v>57</v>
      </c>
      <c r="C18" s="17"/>
      <c r="D18" s="89">
        <v>6.6355800357596024</v>
      </c>
      <c r="E18" s="135">
        <v>11.011431749896177</v>
      </c>
      <c r="F18" s="135">
        <v>8.3840953874522217</v>
      </c>
      <c r="G18" s="51">
        <v>26.031107173107998</v>
      </c>
      <c r="H18" s="135">
        <v>6.5393443788453105</v>
      </c>
      <c r="I18" s="135">
        <v>13.200333307089615</v>
      </c>
      <c r="J18" s="90">
        <v>6.288492483239791</v>
      </c>
      <c r="K18" s="90">
        <v>26.028170169174718</v>
      </c>
      <c r="L18" s="90">
        <v>52.059277342282712</v>
      </c>
      <c r="M18" s="89">
        <v>13.241666005382941</v>
      </c>
      <c r="N18" s="90">
        <v>6.7167177275488585</v>
      </c>
      <c r="O18" s="90">
        <v>72.017661075214505</v>
      </c>
    </row>
    <row r="19" spans="1:17" x14ac:dyDescent="0.25">
      <c r="A19" s="20"/>
      <c r="B19" s="17" t="s">
        <v>10</v>
      </c>
      <c r="C19" s="17"/>
      <c r="D19" s="89">
        <v>8.7837230006137084</v>
      </c>
      <c r="E19" s="135">
        <v>8.9420071300209667</v>
      </c>
      <c r="F19" s="135">
        <v>9.7949530469555857</v>
      </c>
      <c r="G19" s="51">
        <v>27.520683177590257</v>
      </c>
      <c r="H19" s="135">
        <v>8.5342582542339986</v>
      </c>
      <c r="I19" s="135">
        <v>8.4269598464446922</v>
      </c>
      <c r="J19" s="90">
        <v>8.3662056225374943</v>
      </c>
      <c r="K19" s="90">
        <v>25.327423723216185</v>
      </c>
      <c r="L19" s="90">
        <v>52.848106900806442</v>
      </c>
      <c r="M19" s="89">
        <v>11.085241928726553</v>
      </c>
      <c r="N19" s="90">
        <v>9.8169042947563856</v>
      </c>
      <c r="O19" s="90">
        <v>73.750253124289387</v>
      </c>
    </row>
    <row r="20" spans="1:17" x14ac:dyDescent="0.25">
      <c r="A20" s="20"/>
      <c r="B20" s="17" t="s">
        <v>11</v>
      </c>
      <c r="C20" s="17"/>
      <c r="D20" s="89">
        <v>12.878977984667706</v>
      </c>
      <c r="E20" s="135">
        <v>9.8948837733372272</v>
      </c>
      <c r="F20" s="135">
        <v>12.092366496252914</v>
      </c>
      <c r="G20" s="51">
        <v>34.866228254257848</v>
      </c>
      <c r="H20" s="135">
        <v>9.5348996565535433</v>
      </c>
      <c r="I20" s="135">
        <v>15.414600039546405</v>
      </c>
      <c r="J20" s="90">
        <v>11.634135019445402</v>
      </c>
      <c r="K20" s="90">
        <v>36.583634715545351</v>
      </c>
      <c r="L20" s="90">
        <v>71.449862969803206</v>
      </c>
      <c r="M20" s="89">
        <v>8.5767023376913727</v>
      </c>
      <c r="N20" s="90">
        <v>10.307531544268828</v>
      </c>
      <c r="O20" s="90">
        <v>90.334096851763405</v>
      </c>
    </row>
    <row r="21" spans="1:17" x14ac:dyDescent="0.25">
      <c r="A21" s="52"/>
      <c r="B21" s="53"/>
      <c r="C21" s="53"/>
      <c r="D21" s="91"/>
      <c r="E21" s="136"/>
      <c r="F21" s="136"/>
      <c r="G21" s="54"/>
      <c r="H21" s="136"/>
      <c r="I21" s="136"/>
      <c r="J21" s="92"/>
      <c r="K21" s="92"/>
      <c r="L21" s="92"/>
      <c r="M21" s="91"/>
      <c r="N21" s="92"/>
      <c r="O21" s="92"/>
      <c r="P21" s="55"/>
      <c r="Q21" s="55"/>
    </row>
    <row r="22" spans="1:17" x14ac:dyDescent="0.25">
      <c r="A22" s="20" t="s">
        <v>12</v>
      </c>
      <c r="B22" s="17"/>
      <c r="C22" s="17"/>
      <c r="D22" s="89">
        <v>6.9953585423116778</v>
      </c>
      <c r="E22" s="135">
        <v>6.8599959497153611</v>
      </c>
      <c r="F22" s="135">
        <v>10.109946602627945</v>
      </c>
      <c r="G22" s="51">
        <v>23.965301094654983</v>
      </c>
      <c r="H22" s="135">
        <v>7.5619293807608123</v>
      </c>
      <c r="I22" s="135">
        <v>7.9162145094291505</v>
      </c>
      <c r="J22" s="90">
        <v>8.2797043473212355</v>
      </c>
      <c r="K22" s="90">
        <v>23.757848237511197</v>
      </c>
      <c r="L22" s="90">
        <v>47.72314933216618</v>
      </c>
      <c r="M22" s="89">
        <v>7.8572461749750895</v>
      </c>
      <c r="N22" s="90">
        <v>7.7072121340925257</v>
      </c>
      <c r="O22" s="90">
        <v>63.287607641233791</v>
      </c>
    </row>
    <row r="23" spans="1:17" x14ac:dyDescent="0.25">
      <c r="A23" s="20"/>
      <c r="B23" s="17" t="s">
        <v>13</v>
      </c>
      <c r="C23" s="17"/>
      <c r="D23" s="89">
        <v>8.3288200231703282</v>
      </c>
      <c r="E23" s="135">
        <v>7.9850626176770048</v>
      </c>
      <c r="F23" s="135">
        <v>10.52703949974158</v>
      </c>
      <c r="G23" s="51">
        <v>26.840922140588912</v>
      </c>
      <c r="H23" s="135">
        <v>8.1809159950809285</v>
      </c>
      <c r="I23" s="135">
        <v>8.0484398512891513</v>
      </c>
      <c r="J23" s="90">
        <v>10.406979817085467</v>
      </c>
      <c r="K23" s="90">
        <v>26.636335663455547</v>
      </c>
      <c r="L23" s="90">
        <v>53.477257804044456</v>
      </c>
      <c r="M23" s="89">
        <v>7.9567061652700097</v>
      </c>
      <c r="N23" s="90">
        <v>8.1993880630236742</v>
      </c>
      <c r="O23" s="90">
        <v>69.633352032338138</v>
      </c>
    </row>
    <row r="24" spans="1:17" x14ac:dyDescent="0.25">
      <c r="A24" s="20"/>
      <c r="B24" s="17" t="s">
        <v>14</v>
      </c>
      <c r="C24" s="17"/>
      <c r="D24" s="89">
        <v>5.7927252525493245</v>
      </c>
      <c r="E24" s="135">
        <v>7.6631943788139356</v>
      </c>
      <c r="F24" s="135">
        <v>9.9199549639240185</v>
      </c>
      <c r="G24" s="51">
        <v>23.375874595287279</v>
      </c>
      <c r="H24" s="135">
        <v>8.7545875362228571</v>
      </c>
      <c r="I24" s="135">
        <v>9.3860371902048509</v>
      </c>
      <c r="J24" s="90">
        <v>8.9899657485653641</v>
      </c>
      <c r="K24" s="90">
        <v>27.13059047499307</v>
      </c>
      <c r="L24" s="90">
        <v>50.506465070280349</v>
      </c>
      <c r="M24" s="89">
        <v>9.4441217456446811</v>
      </c>
      <c r="N24" s="90">
        <v>9.3900846786744943</v>
      </c>
      <c r="O24" s="90">
        <v>69.340671494599519</v>
      </c>
    </row>
    <row r="25" spans="1:17" x14ac:dyDescent="0.25">
      <c r="A25" s="20"/>
      <c r="B25" s="17" t="s">
        <v>15</v>
      </c>
      <c r="C25" s="17"/>
      <c r="D25" s="89">
        <v>14.764708289649029</v>
      </c>
      <c r="E25" s="135">
        <v>2.7508604899599542</v>
      </c>
      <c r="F25" s="135">
        <v>26.006203148283717</v>
      </c>
      <c r="G25" s="51">
        <v>43.521771927892701</v>
      </c>
      <c r="H25" s="135">
        <v>1.3153349281773052</v>
      </c>
      <c r="I25" s="135">
        <v>1.6920531205551248</v>
      </c>
      <c r="J25" s="90">
        <v>1.3360884915972187</v>
      </c>
      <c r="K25" s="90">
        <v>4.3434765403296485</v>
      </c>
      <c r="L25" s="90">
        <v>47.865248468222347</v>
      </c>
      <c r="M25" s="89">
        <v>14.199190372037886</v>
      </c>
      <c r="N25" s="90">
        <v>2.9362748259717444</v>
      </c>
      <c r="O25" s="90">
        <v>65.000713666231988</v>
      </c>
    </row>
    <row r="26" spans="1:17" x14ac:dyDescent="0.25">
      <c r="A26" s="20"/>
      <c r="B26" s="17" t="s">
        <v>58</v>
      </c>
      <c r="C26" s="17"/>
      <c r="D26" s="89">
        <v>5.1841283754379477</v>
      </c>
      <c r="E26" s="135">
        <v>5.7935991485828637</v>
      </c>
      <c r="F26" s="135">
        <v>8.547060672625296</v>
      </c>
      <c r="G26" s="51">
        <v>19.524788196646107</v>
      </c>
      <c r="H26" s="135">
        <v>7.3394669227824396</v>
      </c>
      <c r="I26" s="135">
        <v>7.756987909332838</v>
      </c>
      <c r="J26" s="90">
        <v>7.7974340340616832</v>
      </c>
      <c r="K26" s="90">
        <v>22.893888866176962</v>
      </c>
      <c r="L26" s="90">
        <v>42.418677062823065</v>
      </c>
      <c r="M26" s="89">
        <v>6.5826313489801436</v>
      </c>
      <c r="N26" s="90">
        <v>7.2353633626706255</v>
      </c>
      <c r="O26" s="90">
        <v>56.236671774473834</v>
      </c>
    </row>
    <row r="27" spans="1:17" x14ac:dyDescent="0.25">
      <c r="A27" s="20"/>
      <c r="B27" s="17" t="s">
        <v>74</v>
      </c>
      <c r="C27" s="17"/>
      <c r="D27" s="89">
        <v>8.5738077456190105</v>
      </c>
      <c r="E27" s="135">
        <v>8.8185997662645548</v>
      </c>
      <c r="F27" s="135">
        <v>9.6104470886528865</v>
      </c>
      <c r="G27" s="51">
        <v>27.002854600536452</v>
      </c>
      <c r="H27" s="135">
        <v>8.3425617662998963</v>
      </c>
      <c r="I27" s="135">
        <v>8.9388363278985583</v>
      </c>
      <c r="J27" s="90">
        <v>8.247000703721957</v>
      </c>
      <c r="K27" s="90">
        <v>25.52839879792041</v>
      </c>
      <c r="L27" s="90">
        <v>52.531253398456862</v>
      </c>
      <c r="M27" s="89">
        <v>8.6844647883451955</v>
      </c>
      <c r="N27" s="90">
        <v>8.5900262523522333</v>
      </c>
      <c r="O27" s="90">
        <v>69.805744439154296</v>
      </c>
    </row>
    <row r="28" spans="1:17" x14ac:dyDescent="0.25">
      <c r="A28" s="20"/>
      <c r="B28" s="17" t="s">
        <v>75</v>
      </c>
      <c r="C28" s="17"/>
      <c r="D28" s="91"/>
      <c r="E28" s="136"/>
      <c r="F28" s="136"/>
      <c r="G28" s="54"/>
      <c r="H28" s="136"/>
      <c r="I28" s="136"/>
      <c r="J28" s="92"/>
      <c r="K28" s="92"/>
      <c r="L28" s="92"/>
      <c r="M28" s="91"/>
      <c r="N28" s="92"/>
      <c r="O28" s="92"/>
      <c r="P28" s="55"/>
    </row>
    <row r="29" spans="1:17" x14ac:dyDescent="0.25">
      <c r="A29" s="20"/>
      <c r="B29" s="17"/>
      <c r="C29" s="17"/>
      <c r="D29" s="93"/>
      <c r="E29" s="137"/>
      <c r="F29" s="137"/>
      <c r="G29" s="56"/>
      <c r="H29" s="137"/>
      <c r="I29" s="137"/>
      <c r="J29" s="94"/>
      <c r="K29" s="94"/>
      <c r="L29" s="94"/>
      <c r="M29" s="93"/>
      <c r="N29" s="94"/>
      <c r="O29" s="94"/>
    </row>
    <row r="30" spans="1:17" ht="13.8" x14ac:dyDescent="0.25">
      <c r="A30" s="20" t="s">
        <v>17</v>
      </c>
      <c r="B30" s="23"/>
      <c r="C30" s="23"/>
      <c r="D30" s="235">
        <v>29.057941698897306</v>
      </c>
      <c r="E30" s="135">
        <v>20.131702246862385</v>
      </c>
      <c r="F30" s="135">
        <v>-24.065404066194542</v>
      </c>
      <c r="G30" s="51">
        <v>25.124239879565149</v>
      </c>
      <c r="H30" s="135">
        <v>106.96771247254991</v>
      </c>
      <c r="I30" s="135">
        <v>-55.815286375354447</v>
      </c>
      <c r="J30" s="90">
        <v>-13.291558362419458</v>
      </c>
      <c r="K30" s="90">
        <v>37.860867734775994</v>
      </c>
      <c r="L30" s="90">
        <v>62.985107614341146</v>
      </c>
      <c r="M30" s="89">
        <v>5.9107134656329592</v>
      </c>
      <c r="N30" s="90">
        <v>8.4779211723189309</v>
      </c>
      <c r="O30" s="90">
        <v>77.373742252293027</v>
      </c>
    </row>
    <row r="31" spans="1:17" x14ac:dyDescent="0.25">
      <c r="A31" s="20"/>
      <c r="B31" s="17"/>
      <c r="C31" s="17"/>
      <c r="D31" s="93"/>
      <c r="E31" s="137"/>
      <c r="F31" s="137"/>
      <c r="G31" s="56"/>
      <c r="H31" s="137"/>
      <c r="I31" s="137"/>
      <c r="J31" s="94"/>
      <c r="K31" s="94"/>
      <c r="L31" s="94"/>
      <c r="M31" s="93"/>
      <c r="N31" s="94"/>
      <c r="O31" s="94"/>
    </row>
    <row r="32" spans="1:17" x14ac:dyDescent="0.25">
      <c r="A32" s="19" t="s">
        <v>18</v>
      </c>
      <c r="B32" s="17"/>
      <c r="C32" s="17"/>
      <c r="D32" s="93"/>
      <c r="E32" s="137"/>
      <c r="F32" s="137"/>
      <c r="G32" s="56"/>
      <c r="H32" s="137"/>
      <c r="I32" s="137"/>
      <c r="J32" s="94"/>
      <c r="K32" s="94"/>
      <c r="L32" s="94"/>
      <c r="M32" s="93"/>
      <c r="N32" s="94"/>
      <c r="O32" s="94"/>
    </row>
    <row r="33" spans="1:27" x14ac:dyDescent="0.25">
      <c r="A33" s="20" t="s">
        <v>19</v>
      </c>
      <c r="B33" s="17"/>
      <c r="C33" s="17"/>
      <c r="D33" s="89">
        <v>4.0862698340870089</v>
      </c>
      <c r="E33" s="135">
        <v>5.6094848970844788</v>
      </c>
      <c r="F33" s="135">
        <v>7.4258337661004994</v>
      </c>
      <c r="G33" s="51">
        <v>17.121588497271986</v>
      </c>
      <c r="H33" s="135">
        <v>6.9703179914606563</v>
      </c>
      <c r="I33" s="135">
        <v>7.3762510333200053</v>
      </c>
      <c r="J33" s="90">
        <v>7.2063017814446209</v>
      </c>
      <c r="K33" s="90">
        <v>21.552870806225283</v>
      </c>
      <c r="L33" s="90">
        <v>38.674459303497272</v>
      </c>
      <c r="M33" s="89">
        <v>7.5219121895257386</v>
      </c>
      <c r="N33" s="90">
        <v>7.1903655940732323</v>
      </c>
      <c r="O33" s="90">
        <v>53.386737087096243</v>
      </c>
    </row>
    <row r="34" spans="1:27" x14ac:dyDescent="0.25">
      <c r="A34" s="20"/>
      <c r="B34" s="17" t="s">
        <v>20</v>
      </c>
      <c r="C34" s="17"/>
      <c r="D34" s="89">
        <v>8.533884653575182</v>
      </c>
      <c r="E34" s="135">
        <v>7.9208835779439575</v>
      </c>
      <c r="F34" s="135">
        <v>2.4899717071831451</v>
      </c>
      <c r="G34" s="51">
        <v>18.944739938702284</v>
      </c>
      <c r="H34" s="135">
        <v>2.2802450044916536</v>
      </c>
      <c r="I34" s="135">
        <v>5.2686575063778625</v>
      </c>
      <c r="J34" s="90">
        <v>1.2740704893889094</v>
      </c>
      <c r="K34" s="90">
        <v>8.8229730002584255</v>
      </c>
      <c r="L34" s="90">
        <v>27.76771293896071</v>
      </c>
      <c r="M34" s="89">
        <v>1.4840145763980728</v>
      </c>
      <c r="N34" s="90">
        <v>7.1067407776540161</v>
      </c>
      <c r="O34" s="90">
        <v>36.358468293012798</v>
      </c>
    </row>
    <row r="35" spans="1:27" x14ac:dyDescent="0.25">
      <c r="A35" s="20"/>
      <c r="B35" s="17" t="s">
        <v>21</v>
      </c>
      <c r="C35" s="17"/>
      <c r="D35" s="89">
        <v>1.6933157979519189</v>
      </c>
      <c r="E35" s="135">
        <v>5.3206665654771914</v>
      </c>
      <c r="F35" s="135">
        <v>6.831780034742363</v>
      </c>
      <c r="G35" s="51">
        <v>13.845762398171473</v>
      </c>
      <c r="H35" s="135">
        <v>6.9804494984569363</v>
      </c>
      <c r="I35" s="135">
        <v>6.9307783119154367</v>
      </c>
      <c r="J35" s="90">
        <v>7.4005587933377317</v>
      </c>
      <c r="K35" s="90">
        <v>21.311786603710104</v>
      </c>
      <c r="L35" s="90">
        <v>35.157549001881577</v>
      </c>
      <c r="M35" s="89">
        <v>6.8576312400112016</v>
      </c>
      <c r="N35" s="90">
        <v>6.7603903432160104</v>
      </c>
      <c r="O35" s="90">
        <v>48.775570585108788</v>
      </c>
    </row>
    <row r="36" spans="1:27" x14ac:dyDescent="0.25">
      <c r="A36" s="20"/>
      <c r="B36" s="17" t="s">
        <v>22</v>
      </c>
      <c r="C36" s="17"/>
      <c r="D36" s="89">
        <v>6.9808970291298316</v>
      </c>
      <c r="E36" s="135">
        <v>5.9677431481599426</v>
      </c>
      <c r="F36" s="135">
        <v>8.1141694420690946</v>
      </c>
      <c r="G36" s="51">
        <v>21.06280961935887</v>
      </c>
      <c r="H36" s="135">
        <v>6.9346605485802861</v>
      </c>
      <c r="I36" s="135">
        <v>7.9004087860040721</v>
      </c>
      <c r="J36" s="90">
        <v>6.943409174989962</v>
      </c>
      <c r="K36" s="90">
        <v>21.77847850957432</v>
      </c>
      <c r="L36" s="90">
        <v>42.841288128933186</v>
      </c>
      <c r="M36" s="89">
        <v>8.2890230697945437</v>
      </c>
      <c r="N36" s="90">
        <v>7.7060608384737534</v>
      </c>
      <c r="O36" s="90">
        <v>58.836372037201485</v>
      </c>
    </row>
    <row r="37" spans="1:27" x14ac:dyDescent="0.25">
      <c r="A37" s="52"/>
      <c r="B37" s="53"/>
      <c r="C37" s="53"/>
      <c r="D37" s="91"/>
      <c r="E37" s="136"/>
      <c r="F37" s="136"/>
      <c r="G37" s="54"/>
      <c r="H37" s="136"/>
      <c r="I37" s="136"/>
      <c r="J37" s="92"/>
      <c r="K37" s="92"/>
      <c r="L37" s="92"/>
      <c r="M37" s="91"/>
      <c r="N37" s="92"/>
      <c r="O37" s="92"/>
      <c r="P37" s="55"/>
      <c r="Q37" s="55"/>
    </row>
    <row r="38" spans="1:27" x14ac:dyDescent="0.25">
      <c r="A38" s="24" t="s">
        <v>76</v>
      </c>
      <c r="B38" s="25"/>
      <c r="C38" s="25"/>
      <c r="D38" s="95">
        <v>8.6242563162645673</v>
      </c>
      <c r="E38" s="138">
        <v>7.8399087198371102</v>
      </c>
      <c r="F38" s="138">
        <v>7.5847303536433044</v>
      </c>
      <c r="G38" s="57">
        <v>24.048895389744981</v>
      </c>
      <c r="H38" s="138">
        <v>14.896416999356768</v>
      </c>
      <c r="I38" s="138">
        <v>3.2115621617335512</v>
      </c>
      <c r="J38" s="96">
        <v>6.6849555366629261</v>
      </c>
      <c r="K38" s="96">
        <v>24.792934697753246</v>
      </c>
      <c r="L38" s="96">
        <v>48.841830087498224</v>
      </c>
      <c r="M38" s="95">
        <v>7.7111221114525481</v>
      </c>
      <c r="N38" s="96">
        <v>7.7638614102923258</v>
      </c>
      <c r="O38" s="96">
        <v>64.316813609243098</v>
      </c>
      <c r="P38" s="58"/>
      <c r="Q38" s="58"/>
    </row>
    <row r="39" spans="1:27" x14ac:dyDescent="0.25">
      <c r="A39" s="24" t="s">
        <v>77</v>
      </c>
      <c r="B39" s="25"/>
      <c r="C39" s="25"/>
      <c r="D39" s="95">
        <v>6.5462940105367853</v>
      </c>
      <c r="E39" s="138">
        <v>6.6671004103181248</v>
      </c>
      <c r="F39" s="138">
        <v>9.6924225365367853</v>
      </c>
      <c r="G39" s="57">
        <v>22.905816957391696</v>
      </c>
      <c r="H39" s="138">
        <v>7.46863150477005</v>
      </c>
      <c r="I39" s="138">
        <v>7.8318279886886248</v>
      </c>
      <c r="J39" s="96">
        <v>8.1113363789354409</v>
      </c>
      <c r="K39" s="96">
        <v>23.411795872394116</v>
      </c>
      <c r="L39" s="96">
        <v>46.317612829785816</v>
      </c>
      <c r="M39" s="95">
        <v>7.8031716517570402</v>
      </c>
      <c r="N39" s="96">
        <v>7.6271203872966913</v>
      </c>
      <c r="O39" s="96">
        <v>61.747904868839548</v>
      </c>
      <c r="P39" s="58"/>
      <c r="Q39" s="58"/>
    </row>
    <row r="40" spans="1:27" x14ac:dyDescent="0.25">
      <c r="A40" s="59"/>
      <c r="B40" s="60"/>
      <c r="C40" s="60"/>
      <c r="D40" s="97"/>
      <c r="E40" s="141"/>
      <c r="F40" s="141"/>
      <c r="G40" s="61"/>
      <c r="H40" s="141"/>
      <c r="I40" s="141"/>
      <c r="J40" s="98"/>
      <c r="K40" s="98"/>
      <c r="L40" s="98"/>
      <c r="M40" s="97"/>
      <c r="N40" s="98"/>
      <c r="O40" s="98"/>
      <c r="P40" s="62"/>
      <c r="Q40" s="62"/>
    </row>
    <row r="41" spans="1:27" x14ac:dyDescent="0.25">
      <c r="A41" s="63"/>
      <c r="B41" s="63"/>
      <c r="C41" s="63"/>
      <c r="D41" s="64"/>
      <c r="E41" s="64"/>
      <c r="F41" s="64"/>
      <c r="G41" s="64"/>
      <c r="H41" s="64"/>
      <c r="I41" s="64"/>
      <c r="J41" s="64"/>
      <c r="K41" s="64"/>
      <c r="L41" s="64"/>
      <c r="M41" s="64"/>
      <c r="N41" s="64"/>
      <c r="O41" s="64"/>
      <c r="P41" s="63"/>
      <c r="Q41" s="63"/>
    </row>
    <row r="42" spans="1:27" ht="25.5" customHeight="1" x14ac:dyDescent="0.25">
      <c r="A42" s="75" t="s">
        <v>80</v>
      </c>
      <c r="B42" s="279" t="s">
        <v>81</v>
      </c>
      <c r="C42" s="280"/>
      <c r="D42" s="280"/>
      <c r="E42" s="280"/>
      <c r="F42" s="280"/>
      <c r="G42" s="280"/>
      <c r="H42" s="280"/>
      <c r="I42" s="280"/>
      <c r="J42" s="280"/>
      <c r="K42" s="280"/>
      <c r="L42" s="280"/>
      <c r="M42" s="280"/>
      <c r="N42" s="280"/>
      <c r="O42" s="280"/>
      <c r="P42" s="42"/>
      <c r="Q42" s="42"/>
      <c r="S42" s="42"/>
      <c r="T42" s="42"/>
      <c r="U42" s="42"/>
      <c r="V42" s="42"/>
      <c r="W42" s="42"/>
      <c r="X42" s="42"/>
      <c r="Y42" s="42"/>
      <c r="Z42" s="42"/>
      <c r="AA42" s="42"/>
    </row>
    <row r="43" spans="1:27" ht="35.4" customHeight="1" x14ac:dyDescent="0.25">
      <c r="A43" s="195"/>
      <c r="D43" s="66"/>
      <c r="E43" s="66"/>
      <c r="F43" s="66"/>
      <c r="G43" s="66"/>
      <c r="H43" s="66"/>
      <c r="I43" s="66"/>
      <c r="J43" s="66"/>
      <c r="K43" s="66"/>
      <c r="L43" s="66"/>
      <c r="M43" s="66"/>
      <c r="O43" s="261">
        <v>8</v>
      </c>
    </row>
    <row r="44" spans="1:27" x14ac:dyDescent="0.25">
      <c r="A44" s="17"/>
      <c r="C44" s="65"/>
      <c r="D44" s="66"/>
      <c r="E44" s="66"/>
      <c r="F44" s="66"/>
      <c r="G44" s="66"/>
      <c r="H44" s="66"/>
      <c r="I44" s="66"/>
      <c r="J44" s="66"/>
      <c r="K44" s="66"/>
      <c r="L44" s="66"/>
      <c r="M44" s="66"/>
      <c r="N44" s="66"/>
      <c r="O44" s="66"/>
    </row>
  </sheetData>
  <mergeCells count="1">
    <mergeCell ref="B42:O42"/>
  </mergeCells>
  <phoneticPr fontId="0" type="noConversion"/>
  <printOptions horizontalCentered="1" verticalCentered="1"/>
  <pageMargins left="0" right="0" top="0" bottom="0" header="0" footer="0"/>
  <pageSetup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workbookViewId="0">
      <selection activeCell="D8" sqref="D8"/>
    </sheetView>
  </sheetViews>
  <sheetFormatPr baseColWidth="10" defaultRowHeight="13.2" x14ac:dyDescent="0.25"/>
  <cols>
    <col min="1" max="2" width="2.88671875" customWidth="1"/>
    <col min="3" max="3" width="45.33203125" customWidth="1"/>
    <col min="4" max="14" width="8.88671875" customWidth="1"/>
  </cols>
  <sheetData>
    <row r="1" spans="1:29" ht="21" x14ac:dyDescent="0.4">
      <c r="AB1" s="78"/>
    </row>
    <row r="2" spans="1:29" x14ac:dyDescent="0.25">
      <c r="A2" s="1" t="s">
        <v>108</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x14ac:dyDescent="0.25">
      <c r="A3" s="47" t="str">
        <f>+Total!3:3</f>
        <v>ESTADO DE OPERACIONES DE GOBIERNO  2019</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x14ac:dyDescent="0.25">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x14ac:dyDescent="0.25">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x14ac:dyDescent="0.25">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x14ac:dyDescent="0.25">
      <c r="A7" s="1"/>
      <c r="B7" s="2"/>
      <c r="C7" s="7"/>
      <c r="D7" s="166" t="s">
        <v>111</v>
      </c>
      <c r="E7" s="167"/>
      <c r="F7" s="168"/>
      <c r="G7" s="168"/>
      <c r="H7" s="168"/>
      <c r="I7" s="168"/>
      <c r="J7" s="168"/>
      <c r="K7" s="168"/>
      <c r="L7" s="168"/>
      <c r="M7" s="168"/>
      <c r="N7" s="105"/>
      <c r="O7" s="106"/>
    </row>
    <row r="8" spans="1:29" x14ac:dyDescent="0.25">
      <c r="A8" s="13"/>
      <c r="B8" s="14"/>
      <c r="C8" s="14"/>
      <c r="D8" s="15" t="s">
        <v>5</v>
      </c>
      <c r="E8" s="142" t="s">
        <v>85</v>
      </c>
      <c r="F8" s="142" t="s">
        <v>86</v>
      </c>
      <c r="G8" s="169" t="s">
        <v>94</v>
      </c>
      <c r="H8" s="142" t="s">
        <v>87</v>
      </c>
      <c r="I8" s="142" t="s">
        <v>89</v>
      </c>
      <c r="J8" s="99" t="s">
        <v>95</v>
      </c>
      <c r="K8" s="99" t="s">
        <v>97</v>
      </c>
      <c r="L8" s="99" t="s">
        <v>98</v>
      </c>
      <c r="M8" s="15" t="s">
        <v>96</v>
      </c>
      <c r="N8" s="99" t="s">
        <v>101</v>
      </c>
      <c r="O8" s="99" t="s">
        <v>88</v>
      </c>
    </row>
    <row r="9" spans="1:29" x14ac:dyDescent="0.25">
      <c r="A9" s="16"/>
      <c r="B9" s="17"/>
      <c r="C9" s="17"/>
      <c r="D9" s="170"/>
      <c r="E9" s="171"/>
      <c r="F9" s="171"/>
      <c r="G9" s="173"/>
      <c r="H9" s="171"/>
      <c r="I9" s="171"/>
      <c r="J9" s="172"/>
      <c r="K9" s="172"/>
      <c r="L9" s="172"/>
      <c r="M9" s="170"/>
      <c r="N9" s="172"/>
      <c r="O9" s="172"/>
    </row>
    <row r="10" spans="1:29" x14ac:dyDescent="0.25">
      <c r="A10" s="19" t="s">
        <v>6</v>
      </c>
      <c r="B10" s="17"/>
      <c r="C10" s="17"/>
      <c r="D10" s="35"/>
      <c r="E10" s="33"/>
      <c r="F10" s="33"/>
      <c r="G10" s="18"/>
      <c r="H10" s="33"/>
      <c r="I10" s="33"/>
      <c r="J10" s="174"/>
      <c r="K10" s="174"/>
      <c r="L10" s="174"/>
      <c r="M10" s="35"/>
      <c r="N10" s="174"/>
      <c r="O10" s="174"/>
    </row>
    <row r="11" spans="1:29" x14ac:dyDescent="0.25">
      <c r="A11" s="20" t="s">
        <v>7</v>
      </c>
      <c r="B11" s="17"/>
      <c r="C11" s="17"/>
      <c r="D11" s="175">
        <v>9.1004444677029106</v>
      </c>
      <c r="E11" s="176">
        <v>7.9097814233128174</v>
      </c>
      <c r="F11" s="176">
        <v>7.6703362742380055</v>
      </c>
      <c r="G11" s="178">
        <v>24.680562165253733</v>
      </c>
      <c r="H11" s="176">
        <v>14.944717459632963</v>
      </c>
      <c r="I11" s="176">
        <v>3.214460471762691</v>
      </c>
      <c r="J11" s="177">
        <v>7.498535718609892</v>
      </c>
      <c r="K11" s="177">
        <v>25.657713650005547</v>
      </c>
      <c r="L11" s="177">
        <v>50.33827581525928</v>
      </c>
      <c r="M11" s="175">
        <v>7.3561097960331017</v>
      </c>
      <c r="N11" s="177">
        <v>8.450109424192167</v>
      </c>
      <c r="O11" s="177">
        <v>66.144495035484553</v>
      </c>
    </row>
    <row r="12" spans="1:29" x14ac:dyDescent="0.25">
      <c r="A12" s="20"/>
      <c r="B12" s="17" t="s">
        <v>8</v>
      </c>
      <c r="C12" s="17"/>
      <c r="D12" s="175">
        <v>8.9346155734865018</v>
      </c>
      <c r="E12" s="176">
        <v>7.603642728750132</v>
      </c>
      <c r="F12" s="176">
        <v>7.2596520423286153</v>
      </c>
      <c r="G12" s="178">
        <v>23.797910344565249</v>
      </c>
      <c r="H12" s="176">
        <v>15.98807933640162</v>
      </c>
      <c r="I12" s="176">
        <v>2.231341424904179</v>
      </c>
      <c r="J12" s="177">
        <v>7.3523838250731668</v>
      </c>
      <c r="K12" s="177">
        <v>25.571804586378967</v>
      </c>
      <c r="L12" s="177">
        <v>49.369714930944212</v>
      </c>
      <c r="M12" s="175">
        <v>7.0519987461107103</v>
      </c>
      <c r="N12" s="177">
        <v>8.1623290566682432</v>
      </c>
      <c r="O12" s="177">
        <v>64.584042733723166</v>
      </c>
    </row>
    <row r="13" spans="1:29" x14ac:dyDescent="0.25">
      <c r="A13" s="83"/>
      <c r="B13" s="81"/>
      <c r="C13" s="81" t="s">
        <v>73</v>
      </c>
      <c r="D13" s="203">
        <v>4.8082438205695865</v>
      </c>
      <c r="E13" s="204">
        <v>4.1884417695232399</v>
      </c>
      <c r="F13" s="204">
        <v>6.3151322058725148</v>
      </c>
      <c r="G13" s="206">
        <v>15.311817795965343</v>
      </c>
      <c r="H13" s="204">
        <v>32.576115301960364</v>
      </c>
      <c r="I13" s="204">
        <v>15.646353653112927</v>
      </c>
      <c r="J13" s="205">
        <v>8.0929342202053132</v>
      </c>
      <c r="K13" s="205">
        <v>56.315403175278604</v>
      </c>
      <c r="L13" s="205">
        <v>71.627220971243943</v>
      </c>
      <c r="M13" s="203">
        <v>7.6531243831368485</v>
      </c>
      <c r="N13" s="205">
        <v>8.0290271397180657</v>
      </c>
      <c r="O13" s="205">
        <v>87.309372494098852</v>
      </c>
    </row>
    <row r="14" spans="1:29" x14ac:dyDescent="0.25">
      <c r="A14" s="83"/>
      <c r="B14" s="81"/>
      <c r="C14" s="81" t="s">
        <v>59</v>
      </c>
      <c r="D14" s="203">
        <v>9.0783085001816595</v>
      </c>
      <c r="E14" s="204">
        <v>7.7225705060975134</v>
      </c>
      <c r="F14" s="204">
        <v>7.2925431214045791</v>
      </c>
      <c r="G14" s="206">
        <v>24.093422127683752</v>
      </c>
      <c r="H14" s="204">
        <v>15.41043302173529</v>
      </c>
      <c r="I14" s="204">
        <v>1.7641895335700981</v>
      </c>
      <c r="J14" s="205">
        <v>7.3265955878484013</v>
      </c>
      <c r="K14" s="205">
        <v>24.501218143153789</v>
      </c>
      <c r="L14" s="205">
        <v>48.594640270837544</v>
      </c>
      <c r="M14" s="203">
        <v>7.0310657068045153</v>
      </c>
      <c r="N14" s="205">
        <v>8.166971038469109</v>
      </c>
      <c r="O14" s="205">
        <v>63.792677016111163</v>
      </c>
    </row>
    <row r="15" spans="1:29" x14ac:dyDescent="0.25">
      <c r="A15" s="20"/>
      <c r="B15" s="17" t="s">
        <v>103</v>
      </c>
      <c r="C15" s="17"/>
      <c r="D15" s="175">
        <v>23.641214102842987</v>
      </c>
      <c r="E15" s="176">
        <v>42.711482719900943</v>
      </c>
      <c r="F15" s="176">
        <v>12.442413781563227</v>
      </c>
      <c r="G15" s="178">
        <v>78.795110604307155</v>
      </c>
      <c r="H15" s="176">
        <v>5.8487727397466571</v>
      </c>
      <c r="I15" s="176">
        <v>6.8382885837653316</v>
      </c>
      <c r="J15" s="177">
        <v>3.551249014323723</v>
      </c>
      <c r="K15" s="177">
        <v>16.238310337835713</v>
      </c>
      <c r="L15" s="177">
        <v>95.033420942142868</v>
      </c>
      <c r="M15" s="175">
        <v>15.156316065162901</v>
      </c>
      <c r="N15" s="177">
        <v>22.057945148173559</v>
      </c>
      <c r="O15" s="177">
        <v>132.24768215547931</v>
      </c>
    </row>
    <row r="16" spans="1:29" x14ac:dyDescent="0.25">
      <c r="A16" s="20"/>
      <c r="B16" s="17" t="s">
        <v>9</v>
      </c>
      <c r="C16" s="17"/>
      <c r="D16" s="175">
        <v>8.7893275026430011</v>
      </c>
      <c r="E16" s="176">
        <v>7.8959132163021213</v>
      </c>
      <c r="F16" s="176">
        <v>8.6131295458604669</v>
      </c>
      <c r="G16" s="178">
        <v>25.298370264805591</v>
      </c>
      <c r="H16" s="176">
        <v>8.4525882105059438</v>
      </c>
      <c r="I16" s="176">
        <v>8.2844841819541841</v>
      </c>
      <c r="J16" s="177">
        <v>8.2626630895687612</v>
      </c>
      <c r="K16" s="177">
        <v>24.999735482028889</v>
      </c>
      <c r="L16" s="177">
        <v>50.29810574683448</v>
      </c>
      <c r="M16" s="175">
        <v>8.2965983398927374</v>
      </c>
      <c r="N16" s="177">
        <v>7.8576150778604328</v>
      </c>
      <c r="O16" s="177">
        <v>66.452319164587649</v>
      </c>
    </row>
    <row r="17" spans="1:15" x14ac:dyDescent="0.25">
      <c r="A17" s="20"/>
      <c r="B17" s="17" t="s">
        <v>56</v>
      </c>
      <c r="C17" s="17"/>
      <c r="D17" s="175">
        <v>10.370835640888982</v>
      </c>
      <c r="E17" s="176">
        <v>2.299179505473897</v>
      </c>
      <c r="F17" s="176">
        <v>21.759180150863919</v>
      </c>
      <c r="G17" s="178">
        <v>34.429195297226798</v>
      </c>
      <c r="H17" s="176">
        <v>4.4014516082715263</v>
      </c>
      <c r="I17" s="176">
        <v>10.502814855113552</v>
      </c>
      <c r="J17" s="177">
        <v>13.052924383032224</v>
      </c>
      <c r="K17" s="177">
        <v>27.957190846417301</v>
      </c>
      <c r="L17" s="177">
        <v>62.386386143644103</v>
      </c>
      <c r="M17" s="175">
        <v>6.1727397522908758</v>
      </c>
      <c r="N17" s="177">
        <v>6.3430233524013611</v>
      </c>
      <c r="O17" s="177">
        <v>74.902149248336343</v>
      </c>
    </row>
    <row r="18" spans="1:15" x14ac:dyDescent="0.25">
      <c r="A18" s="20"/>
      <c r="B18" s="17" t="s">
        <v>57</v>
      </c>
      <c r="C18" s="17"/>
      <c r="D18" s="175">
        <v>6.6576111797059383</v>
      </c>
      <c r="E18" s="176">
        <v>5.9587386876347885</v>
      </c>
      <c r="F18" s="176">
        <v>6.6806168944386055</v>
      </c>
      <c r="G18" s="178">
        <v>19.296966761779331</v>
      </c>
      <c r="H18" s="176">
        <v>7.2691527950104282</v>
      </c>
      <c r="I18" s="176">
        <v>10.439690227197307</v>
      </c>
      <c r="J18" s="177">
        <v>6.5668810698666684</v>
      </c>
      <c r="K18" s="177">
        <v>24.275724092074402</v>
      </c>
      <c r="L18" s="177">
        <v>43.572690853853729</v>
      </c>
      <c r="M18" s="175">
        <v>6.0353981168241955</v>
      </c>
      <c r="N18" s="177">
        <v>15.277592121158365</v>
      </c>
      <c r="O18" s="177">
        <v>64.88568109183629</v>
      </c>
    </row>
    <row r="19" spans="1:15" x14ac:dyDescent="0.25">
      <c r="A19" s="20"/>
      <c r="B19" s="17" t="s">
        <v>10</v>
      </c>
      <c r="C19" s="17"/>
      <c r="D19" s="175">
        <v>9.7770344694239633</v>
      </c>
      <c r="E19" s="176">
        <v>7.5689201494801797</v>
      </c>
      <c r="F19" s="176">
        <v>9.4626905818500475</v>
      </c>
      <c r="G19" s="178">
        <v>26.808645200754192</v>
      </c>
      <c r="H19" s="176">
        <v>8.3077035951148304</v>
      </c>
      <c r="I19" s="176">
        <v>8.2453501211590599</v>
      </c>
      <c r="J19" s="177">
        <v>7.7118737604996141</v>
      </c>
      <c r="K19" s="177">
        <v>24.264927476773504</v>
      </c>
      <c r="L19" s="177">
        <v>51.073572677527693</v>
      </c>
      <c r="M19" s="175">
        <v>9.8473085934205251</v>
      </c>
      <c r="N19" s="177">
        <v>8.7638110963380331</v>
      </c>
      <c r="O19" s="177">
        <v>69.684692367286246</v>
      </c>
    </row>
    <row r="20" spans="1:15" x14ac:dyDescent="0.25">
      <c r="A20" s="20"/>
      <c r="B20" s="17" t="s">
        <v>11</v>
      </c>
      <c r="C20" s="17"/>
      <c r="D20" s="175">
        <v>12.161924959349271</v>
      </c>
      <c r="E20" s="176">
        <v>10.344457386877243</v>
      </c>
      <c r="F20" s="176">
        <v>14.94091862359655</v>
      </c>
      <c r="G20" s="178">
        <v>37.447300969823068</v>
      </c>
      <c r="H20" s="176">
        <v>12.543397839514665</v>
      </c>
      <c r="I20" s="176">
        <v>10.881790082619203</v>
      </c>
      <c r="J20" s="177">
        <v>11.282591487879822</v>
      </c>
      <c r="K20" s="177">
        <v>34.707779410013686</v>
      </c>
      <c r="L20" s="177">
        <v>72.155080379836761</v>
      </c>
      <c r="M20" s="175">
        <v>11.402764340695155</v>
      </c>
      <c r="N20" s="177">
        <v>10.736819743099934</v>
      </c>
      <c r="O20" s="177">
        <v>94.294664463631847</v>
      </c>
    </row>
    <row r="21" spans="1:15" x14ac:dyDescent="0.25">
      <c r="A21" s="52"/>
      <c r="B21" s="53"/>
      <c r="C21" s="53"/>
      <c r="D21" s="179"/>
      <c r="E21" s="180"/>
      <c r="F21" s="180"/>
      <c r="G21" s="182"/>
      <c r="H21" s="180"/>
      <c r="I21" s="180"/>
      <c r="J21" s="181"/>
      <c r="K21" s="181"/>
      <c r="L21" s="181"/>
      <c r="M21" s="179"/>
      <c r="N21" s="181"/>
      <c r="O21" s="181"/>
    </row>
    <row r="22" spans="1:15" x14ac:dyDescent="0.25">
      <c r="A22" s="20" t="s">
        <v>12</v>
      </c>
      <c r="B22" s="17"/>
      <c r="C22" s="17"/>
      <c r="D22" s="175">
        <v>7.095257472406538</v>
      </c>
      <c r="E22" s="176">
        <v>7.2110724737143608</v>
      </c>
      <c r="F22" s="176">
        <v>9.6107935271066829</v>
      </c>
      <c r="G22" s="178">
        <v>23.917123473227583</v>
      </c>
      <c r="H22" s="176">
        <v>7.7685716113905432</v>
      </c>
      <c r="I22" s="176">
        <v>7.704151943442004</v>
      </c>
      <c r="J22" s="177">
        <v>8.4651174420132236</v>
      </c>
      <c r="K22" s="177">
        <v>23.937840996845772</v>
      </c>
      <c r="L22" s="177">
        <v>47.854964470073355</v>
      </c>
      <c r="M22" s="175">
        <v>7.625634894780009</v>
      </c>
      <c r="N22" s="177">
        <v>7.7822978336390669</v>
      </c>
      <c r="O22" s="177">
        <v>63.262897198492425</v>
      </c>
    </row>
    <row r="23" spans="1:15" x14ac:dyDescent="0.25">
      <c r="A23" s="20"/>
      <c r="B23" s="17" t="s">
        <v>13</v>
      </c>
      <c r="C23" s="17"/>
      <c r="D23" s="175">
        <v>8.2983561797366914</v>
      </c>
      <c r="E23" s="176">
        <v>8.2914313995114721</v>
      </c>
      <c r="F23" s="176">
        <v>10.346190336132072</v>
      </c>
      <c r="G23" s="178">
        <v>26.935977915380235</v>
      </c>
      <c r="H23" s="176">
        <v>8.2183422485014965</v>
      </c>
      <c r="I23" s="176">
        <v>8.067422908028318</v>
      </c>
      <c r="J23" s="177">
        <v>10.310121347766051</v>
      </c>
      <c r="K23" s="177">
        <v>26.595886504295866</v>
      </c>
      <c r="L23" s="177">
        <v>53.531864419676097</v>
      </c>
      <c r="M23" s="175">
        <v>7.9741205849934191</v>
      </c>
      <c r="N23" s="177">
        <v>8.2153408211193177</v>
      </c>
      <c r="O23" s="177">
        <v>69.721325825788838</v>
      </c>
    </row>
    <row r="24" spans="1:15" x14ac:dyDescent="0.25">
      <c r="A24" s="20"/>
      <c r="B24" s="17" t="s">
        <v>14</v>
      </c>
      <c r="C24" s="17"/>
      <c r="D24" s="175">
        <v>5.0741323370858273</v>
      </c>
      <c r="E24" s="176">
        <v>7.276767224735484</v>
      </c>
      <c r="F24" s="176">
        <v>9.3450983566535939</v>
      </c>
      <c r="G24" s="178">
        <v>21.695997918474905</v>
      </c>
      <c r="H24" s="176">
        <v>8.6803191321707267</v>
      </c>
      <c r="I24" s="176">
        <v>8.9121668272846595</v>
      </c>
      <c r="J24" s="177">
        <v>8.733082984586396</v>
      </c>
      <c r="K24" s="177">
        <v>26.32556894404178</v>
      </c>
      <c r="L24" s="177">
        <v>48.021566862516686</v>
      </c>
      <c r="M24" s="175">
        <v>8.5109388745956931</v>
      </c>
      <c r="N24" s="177">
        <v>9.2286931385128756</v>
      </c>
      <c r="O24" s="177">
        <v>65.761198875625254</v>
      </c>
    </row>
    <row r="25" spans="1:15" x14ac:dyDescent="0.25">
      <c r="A25" s="20"/>
      <c r="B25" s="17" t="s">
        <v>15</v>
      </c>
      <c r="C25" s="17"/>
      <c r="D25" s="175">
        <v>17.220736746120945</v>
      </c>
      <c r="E25" s="176">
        <v>2.0288098333758895</v>
      </c>
      <c r="F25" s="176">
        <v>23.355712848512653</v>
      </c>
      <c r="G25" s="178">
        <v>42.605259428009489</v>
      </c>
      <c r="H25" s="176">
        <v>1.3359521544752366</v>
      </c>
      <c r="I25" s="176">
        <v>1.6791223291682409</v>
      </c>
      <c r="J25" s="177">
        <v>1.3460160452484722</v>
      </c>
      <c r="K25" s="177">
        <v>4.3610905288919497</v>
      </c>
      <c r="L25" s="177">
        <v>46.966349956901439</v>
      </c>
      <c r="M25" s="175">
        <v>14.885205862653047</v>
      </c>
      <c r="N25" s="177">
        <v>3.2488418867843234</v>
      </c>
      <c r="O25" s="177">
        <v>65.100397706338811</v>
      </c>
    </row>
    <row r="26" spans="1:15" x14ac:dyDescent="0.25">
      <c r="A26" s="20"/>
      <c r="B26" s="17" t="s">
        <v>58</v>
      </c>
      <c r="C26" s="17"/>
      <c r="D26" s="175">
        <v>5.3248352279313291</v>
      </c>
      <c r="E26" s="176">
        <v>6.7259630540067894</v>
      </c>
      <c r="F26" s="176">
        <v>7.7427283990364293</v>
      </c>
      <c r="G26" s="178">
        <v>19.793526680974548</v>
      </c>
      <c r="H26" s="176">
        <v>7.5944712699416215</v>
      </c>
      <c r="I26" s="176">
        <v>7.1754297984100699</v>
      </c>
      <c r="J26" s="177">
        <v>8.1078230816654866</v>
      </c>
      <c r="K26" s="177">
        <v>22.87772415001718</v>
      </c>
      <c r="L26" s="177">
        <v>42.671250830991724</v>
      </c>
      <c r="M26" s="175">
        <v>6.1932894693082474</v>
      </c>
      <c r="N26" s="177">
        <v>7.3599659541831324</v>
      </c>
      <c r="O26" s="177">
        <v>56.224506254483103</v>
      </c>
    </row>
    <row r="27" spans="1:15" x14ac:dyDescent="0.25">
      <c r="A27" s="20"/>
      <c r="B27" s="17" t="s">
        <v>74</v>
      </c>
      <c r="C27" s="17"/>
      <c r="D27" s="175">
        <v>8.5820370451300967</v>
      </c>
      <c r="E27" s="176">
        <v>8.238173205200308</v>
      </c>
      <c r="F27" s="176">
        <v>10.259365196533224</v>
      </c>
      <c r="G27" s="178">
        <v>27.079575446863629</v>
      </c>
      <c r="H27" s="176">
        <v>8.5613204761485644</v>
      </c>
      <c r="I27" s="176">
        <v>9.3323901772560092</v>
      </c>
      <c r="J27" s="177">
        <v>8.5729302805292971</v>
      </c>
      <c r="K27" s="177">
        <v>26.466640933933874</v>
      </c>
      <c r="L27" s="177">
        <v>53.546216380797503</v>
      </c>
      <c r="M27" s="175">
        <v>8.567220164706125</v>
      </c>
      <c r="N27" s="177">
        <v>8.5888762826833975</v>
      </c>
      <c r="O27" s="177">
        <v>70.702312828187033</v>
      </c>
    </row>
    <row r="28" spans="1:15" x14ac:dyDescent="0.25">
      <c r="A28" s="20"/>
      <c r="B28" s="17" t="s">
        <v>75</v>
      </c>
      <c r="C28" s="17"/>
      <c r="D28" s="179"/>
      <c r="E28" s="180"/>
      <c r="F28" s="180"/>
      <c r="G28" s="182"/>
      <c r="H28" s="180"/>
      <c r="I28" s="180"/>
      <c r="J28" s="181"/>
      <c r="K28" s="181"/>
      <c r="L28" s="181"/>
      <c r="M28" s="179"/>
      <c r="N28" s="181"/>
      <c r="O28" s="181"/>
    </row>
    <row r="29" spans="1:15" x14ac:dyDescent="0.25">
      <c r="A29" s="20"/>
      <c r="B29" s="17"/>
      <c r="C29" s="17"/>
      <c r="D29" s="100"/>
      <c r="E29" s="143"/>
      <c r="F29" s="143"/>
      <c r="G29" s="70"/>
      <c r="H29" s="143"/>
      <c r="I29" s="143"/>
      <c r="J29" s="101"/>
      <c r="K29" s="101"/>
      <c r="L29" s="101"/>
      <c r="M29" s="100"/>
      <c r="N29" s="101"/>
      <c r="O29" s="101"/>
    </row>
    <row r="30" spans="1:15" x14ac:dyDescent="0.25">
      <c r="A30" s="20" t="s">
        <v>17</v>
      </c>
      <c r="B30" s="23"/>
      <c r="C30" s="23"/>
      <c r="D30" s="175">
        <v>35.531086806822344</v>
      </c>
      <c r="E30" s="176">
        <v>17.119559059661938</v>
      </c>
      <c r="F30" s="176">
        <v>-17.907094531581588</v>
      </c>
      <c r="G30" s="178">
        <v>34.743551334902691</v>
      </c>
      <c r="H30" s="176">
        <v>109.53447129963259</v>
      </c>
      <c r="I30" s="176">
        <v>-55.964773075685912</v>
      </c>
      <c r="J30" s="177">
        <v>-5.2421093597446031</v>
      </c>
      <c r="K30" s="177">
        <v>48.32758886420207</v>
      </c>
      <c r="L30" s="177">
        <v>83.071140199104761</v>
      </c>
      <c r="M30" s="175">
        <v>3.8034628343753223</v>
      </c>
      <c r="N30" s="177">
        <v>17.252624771255189</v>
      </c>
      <c r="O30" s="177">
        <v>104.12722780473527</v>
      </c>
    </row>
    <row r="31" spans="1:15" x14ac:dyDescent="0.25">
      <c r="A31" s="20"/>
      <c r="B31" s="17"/>
      <c r="C31" s="17"/>
      <c r="D31" s="100"/>
      <c r="E31" s="143"/>
      <c r="F31" s="143"/>
      <c r="G31" s="70"/>
      <c r="H31" s="143"/>
      <c r="I31" s="143"/>
      <c r="J31" s="101"/>
      <c r="K31" s="101"/>
      <c r="L31" s="101"/>
      <c r="M31" s="100"/>
      <c r="N31" s="101"/>
      <c r="O31" s="101"/>
    </row>
    <row r="32" spans="1:15" x14ac:dyDescent="0.25">
      <c r="A32" s="19" t="s">
        <v>18</v>
      </c>
      <c r="B32" s="17"/>
      <c r="C32" s="17"/>
      <c r="D32" s="100"/>
      <c r="E32" s="143"/>
      <c r="F32" s="143"/>
      <c r="G32" s="70"/>
      <c r="H32" s="143"/>
      <c r="I32" s="143"/>
      <c r="J32" s="101"/>
      <c r="K32" s="101"/>
      <c r="L32" s="101"/>
      <c r="M32" s="100"/>
      <c r="N32" s="101"/>
      <c r="O32" s="101"/>
    </row>
    <row r="33" spans="1:27" x14ac:dyDescent="0.25">
      <c r="A33" s="20" t="s">
        <v>19</v>
      </c>
      <c r="B33" s="17"/>
      <c r="C33" s="17"/>
      <c r="D33" s="175">
        <v>4.1590044840950924</v>
      </c>
      <c r="E33" s="176">
        <v>5.6529063459850812</v>
      </c>
      <c r="F33" s="176">
        <v>8.3909801259710193</v>
      </c>
      <c r="G33" s="178">
        <v>18.202890956051192</v>
      </c>
      <c r="H33" s="176">
        <v>6.8963428008694674</v>
      </c>
      <c r="I33" s="176">
        <v>7.4768633196067205</v>
      </c>
      <c r="J33" s="177">
        <v>8.3887434985442049</v>
      </c>
      <c r="K33" s="177">
        <v>22.761949619020392</v>
      </c>
      <c r="L33" s="177">
        <v>40.964840575071584</v>
      </c>
      <c r="M33" s="175">
        <v>6.5846151333481959</v>
      </c>
      <c r="N33" s="177">
        <v>6.5698208636856918</v>
      </c>
      <c r="O33" s="177">
        <v>54.11927657210547</v>
      </c>
    </row>
    <row r="34" spans="1:27" x14ac:dyDescent="0.25">
      <c r="A34" s="20"/>
      <c r="B34" s="17" t="s">
        <v>20</v>
      </c>
      <c r="C34" s="17"/>
      <c r="D34" s="175">
        <v>0.48857015385762009</v>
      </c>
      <c r="E34" s="176">
        <v>0.66835203976198077</v>
      </c>
      <c r="F34" s="176">
        <v>1.9739736602211837</v>
      </c>
      <c r="G34" s="178">
        <v>3.1308958538407845</v>
      </c>
      <c r="H34" s="176">
        <v>15.285359878241897</v>
      </c>
      <c r="I34" s="176">
        <v>5.0419276265138206</v>
      </c>
      <c r="J34" s="177">
        <v>0.69561961580445653</v>
      </c>
      <c r="K34" s="177">
        <v>21.022907120560173</v>
      </c>
      <c r="L34" s="177">
        <v>24.153802974400957</v>
      </c>
      <c r="M34" s="175">
        <v>2.9831400950244649</v>
      </c>
      <c r="N34" s="177">
        <v>2.0650521512184281</v>
      </c>
      <c r="O34" s="177">
        <v>29.201995220643848</v>
      </c>
    </row>
    <row r="35" spans="1:27" x14ac:dyDescent="0.25">
      <c r="A35" s="20"/>
      <c r="B35" s="17" t="s">
        <v>21</v>
      </c>
      <c r="C35" s="17"/>
      <c r="D35" s="175">
        <v>0.83908436588676794</v>
      </c>
      <c r="E35" s="176">
        <v>4.8845337789844105</v>
      </c>
      <c r="F35" s="176">
        <v>6.97954048554484</v>
      </c>
      <c r="G35" s="178">
        <v>12.703158630416018</v>
      </c>
      <c r="H35" s="176">
        <v>6.4068002888445692</v>
      </c>
      <c r="I35" s="176">
        <v>6.3420653106579348</v>
      </c>
      <c r="J35" s="177">
        <v>7.9436180112479535</v>
      </c>
      <c r="K35" s="177">
        <v>20.692483610750458</v>
      </c>
      <c r="L35" s="177">
        <v>33.395642241166478</v>
      </c>
      <c r="M35" s="175">
        <v>5.5868530235697254</v>
      </c>
      <c r="N35" s="177">
        <v>5.6473345314172931</v>
      </c>
      <c r="O35" s="177">
        <v>44.629829796153494</v>
      </c>
    </row>
    <row r="36" spans="1:27" x14ac:dyDescent="0.25">
      <c r="A36" s="20"/>
      <c r="B36" s="17" t="s">
        <v>22</v>
      </c>
      <c r="C36" s="17"/>
      <c r="D36" s="175">
        <v>8.2976087376225323</v>
      </c>
      <c r="E36" s="176">
        <v>6.575017162058244</v>
      </c>
      <c r="F36" s="176">
        <v>10.108500715388598</v>
      </c>
      <c r="G36" s="178">
        <v>24.981126615069375</v>
      </c>
      <c r="H36" s="176">
        <v>7.5837920626062898</v>
      </c>
      <c r="I36" s="176">
        <v>8.8812978106289133</v>
      </c>
      <c r="J36" s="177">
        <v>8.8813954252199743</v>
      </c>
      <c r="K36" s="177">
        <v>25.346485298455175</v>
      </c>
      <c r="L36" s="177">
        <v>50.327611913524549</v>
      </c>
      <c r="M36" s="175">
        <v>7.8068287677078381</v>
      </c>
      <c r="N36" s="177">
        <v>7.6896691384022109</v>
      </c>
      <c r="O36" s="177">
        <v>65.8241098196346</v>
      </c>
    </row>
    <row r="37" spans="1:27" x14ac:dyDescent="0.25">
      <c r="A37" s="52"/>
      <c r="B37" s="53"/>
      <c r="C37" s="53"/>
      <c r="D37" s="179"/>
      <c r="E37" s="180"/>
      <c r="F37" s="180"/>
      <c r="G37" s="182"/>
      <c r="H37" s="180"/>
      <c r="I37" s="180"/>
      <c r="J37" s="181"/>
      <c r="K37" s="181"/>
      <c r="L37" s="181"/>
      <c r="M37" s="179"/>
      <c r="N37" s="181"/>
      <c r="O37" s="181"/>
    </row>
    <row r="38" spans="1:27" x14ac:dyDescent="0.25">
      <c r="A38" s="24" t="s">
        <v>76</v>
      </c>
      <c r="B38" s="25"/>
      <c r="C38" s="25"/>
      <c r="D38" s="183">
        <v>9.0946996118359671</v>
      </c>
      <c r="E38" s="184">
        <v>7.9049507712894513</v>
      </c>
      <c r="F38" s="184">
        <v>7.6665363137426734</v>
      </c>
      <c r="G38" s="186">
        <v>24.666186696868095</v>
      </c>
      <c r="H38" s="184">
        <v>14.944944697226752</v>
      </c>
      <c r="I38" s="184">
        <v>3.2156795484727101</v>
      </c>
      <c r="J38" s="185">
        <v>7.4939975924063189</v>
      </c>
      <c r="K38" s="185">
        <v>25.654621838105783</v>
      </c>
      <c r="L38" s="185">
        <v>50.320808534973878</v>
      </c>
      <c r="M38" s="183">
        <v>7.3531926516662347</v>
      </c>
      <c r="N38" s="185">
        <v>8.4458500455251517</v>
      </c>
      <c r="O38" s="185">
        <v>66.11985123216526</v>
      </c>
    </row>
    <row r="39" spans="1:27" x14ac:dyDescent="0.25">
      <c r="A39" s="24" t="s">
        <v>77</v>
      </c>
      <c r="B39" s="25"/>
      <c r="C39" s="25"/>
      <c r="D39" s="183">
        <v>6.6294930541077175</v>
      </c>
      <c r="E39" s="184">
        <v>6.9620710535088639</v>
      </c>
      <c r="F39" s="184">
        <v>9.4143413141169461</v>
      </c>
      <c r="G39" s="186">
        <v>23.005905421733527</v>
      </c>
      <c r="H39" s="184">
        <v>7.6359469991426971</v>
      </c>
      <c r="I39" s="184">
        <v>7.6667973810917669</v>
      </c>
      <c r="J39" s="185">
        <v>8.4484075616517522</v>
      </c>
      <c r="K39" s="185">
        <v>23.751151941886214</v>
      </c>
      <c r="L39" s="185">
        <v>46.757057363619737</v>
      </c>
      <c r="M39" s="183">
        <v>7.4591115519152318</v>
      </c>
      <c r="N39" s="185">
        <v>7.5881603324495881</v>
      </c>
      <c r="O39" s="185">
        <v>61.804329247984555</v>
      </c>
    </row>
    <row r="40" spans="1:27" x14ac:dyDescent="0.25">
      <c r="A40" s="59"/>
      <c r="B40" s="60"/>
      <c r="C40" s="60"/>
      <c r="D40" s="187"/>
      <c r="E40" s="188"/>
      <c r="F40" s="188"/>
      <c r="G40" s="190"/>
      <c r="H40" s="188"/>
      <c r="I40" s="188"/>
      <c r="J40" s="189"/>
      <c r="K40" s="189"/>
      <c r="L40" s="189"/>
      <c r="M40" s="187"/>
      <c r="N40" s="189"/>
      <c r="O40" s="189"/>
    </row>
    <row r="42" spans="1:27" ht="25.5" customHeight="1" x14ac:dyDescent="0.25">
      <c r="A42" s="75" t="s">
        <v>80</v>
      </c>
      <c r="B42" s="279" t="s">
        <v>81</v>
      </c>
      <c r="C42" s="280"/>
      <c r="D42" s="280"/>
      <c r="E42" s="280"/>
      <c r="F42" s="280"/>
      <c r="G42" s="280"/>
      <c r="H42" s="280"/>
      <c r="I42" s="280"/>
      <c r="J42" s="280"/>
      <c r="K42" s="280"/>
      <c r="L42" s="280"/>
      <c r="M42" s="280"/>
      <c r="N42" s="280"/>
      <c r="O42" s="280"/>
      <c r="P42" s="42"/>
      <c r="Q42" s="42"/>
      <c r="R42" s="42"/>
      <c r="S42" s="42"/>
      <c r="T42" s="42"/>
      <c r="U42" s="42"/>
      <c r="V42" s="42"/>
      <c r="W42" s="42"/>
      <c r="X42" s="42"/>
      <c r="Y42" s="42"/>
      <c r="Z42" s="42"/>
      <c r="AA42" s="42"/>
    </row>
    <row r="43" spans="1:27" ht="35.4" customHeight="1" x14ac:dyDescent="0.25">
      <c r="O43" s="261">
        <v>9</v>
      </c>
    </row>
  </sheetData>
  <mergeCells count="1">
    <mergeCell ref="B42:O42"/>
  </mergeCells>
  <pageMargins left="0" right="0" top="0.74803149606299213" bottom="0" header="0" footer="0"/>
  <pageSetup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workbookViewId="0">
      <selection activeCell="E7" sqref="E7"/>
    </sheetView>
  </sheetViews>
  <sheetFormatPr baseColWidth="10" defaultRowHeight="13.2" x14ac:dyDescent="0.25"/>
  <cols>
    <col min="1" max="2" width="3.109375" customWidth="1"/>
    <col min="3" max="3" width="44.6640625" customWidth="1"/>
    <col min="4" max="4" width="1.109375" hidden="1" customWidth="1"/>
    <col min="5" max="11" width="10.6640625" customWidth="1"/>
    <col min="12" max="12" width="8.88671875" customWidth="1"/>
    <col min="13" max="13" width="9.109375" customWidth="1"/>
    <col min="14" max="14" width="8.88671875" customWidth="1"/>
    <col min="15" max="15" width="9" customWidth="1"/>
  </cols>
  <sheetData>
    <row r="1" spans="1:17" ht="21" x14ac:dyDescent="0.4">
      <c r="A1" s="41"/>
      <c r="O1" s="77"/>
    </row>
    <row r="2" spans="1:17" x14ac:dyDescent="0.25">
      <c r="A2" s="1" t="s">
        <v>105</v>
      </c>
      <c r="B2" s="2"/>
      <c r="C2" s="2"/>
      <c r="D2" s="2"/>
      <c r="E2" s="2"/>
      <c r="F2" s="2"/>
      <c r="G2" s="2"/>
      <c r="H2" s="2"/>
      <c r="I2" s="2"/>
      <c r="J2" s="2"/>
      <c r="K2" s="2"/>
      <c r="L2" s="2"/>
      <c r="M2" s="2"/>
      <c r="N2" s="2"/>
      <c r="O2" s="2"/>
      <c r="P2" s="2"/>
    </row>
    <row r="3" spans="1:17" x14ac:dyDescent="0.25">
      <c r="A3" s="47" t="str">
        <f>+Total!A3</f>
        <v>ESTADO DE OPERACIONES DE GOBIERNO  2019</v>
      </c>
      <c r="B3" s="1"/>
      <c r="C3" s="1"/>
      <c r="D3" s="1"/>
      <c r="E3" s="1"/>
      <c r="F3" s="2"/>
      <c r="G3" s="2"/>
      <c r="H3" s="2"/>
      <c r="I3" s="2"/>
      <c r="J3" s="2"/>
      <c r="K3" s="2"/>
      <c r="L3" s="2"/>
      <c r="M3" s="2"/>
      <c r="N3" s="2"/>
      <c r="O3" s="2"/>
      <c r="P3" s="2"/>
    </row>
    <row r="4" spans="1:17" x14ac:dyDescent="0.25">
      <c r="A4" s="4" t="s">
        <v>1</v>
      </c>
      <c r="B4" s="5"/>
      <c r="C4" s="5"/>
      <c r="D4" s="5"/>
      <c r="E4" s="5"/>
      <c r="F4" s="2"/>
      <c r="G4" s="2"/>
      <c r="H4" s="2"/>
      <c r="I4" s="2"/>
      <c r="J4" s="2"/>
      <c r="K4" s="2"/>
      <c r="L4" s="2"/>
      <c r="M4" s="2"/>
      <c r="N4" s="2"/>
      <c r="O4" s="2"/>
      <c r="P4" s="2"/>
    </row>
    <row r="5" spans="1:17" x14ac:dyDescent="0.25">
      <c r="A5" s="4" t="s">
        <v>2</v>
      </c>
      <c r="B5" s="1"/>
      <c r="C5" s="1"/>
      <c r="D5" s="1"/>
      <c r="E5" s="1"/>
      <c r="F5" s="2"/>
      <c r="G5" s="2"/>
      <c r="H5" s="2"/>
      <c r="I5" s="2"/>
      <c r="J5" s="2"/>
      <c r="K5" s="2"/>
      <c r="L5" s="2"/>
      <c r="M5" s="2"/>
      <c r="N5" s="2"/>
      <c r="O5" s="2"/>
      <c r="P5" s="2"/>
    </row>
    <row r="6" spans="1:17" x14ac:dyDescent="0.25">
      <c r="A6" s="1" t="s">
        <v>79</v>
      </c>
      <c r="B6" s="1"/>
      <c r="C6" s="1"/>
      <c r="D6" s="1"/>
      <c r="E6" s="1"/>
      <c r="F6" s="2"/>
      <c r="G6" s="2"/>
      <c r="H6" s="2"/>
      <c r="I6" s="2"/>
      <c r="J6" s="2"/>
      <c r="K6" s="2"/>
      <c r="L6" s="2"/>
      <c r="M6" s="2"/>
      <c r="N6" s="2"/>
      <c r="O6" s="2"/>
      <c r="P6" s="2"/>
    </row>
    <row r="7" spans="1:17" x14ac:dyDescent="0.25">
      <c r="A7" s="67"/>
      <c r="B7" s="2"/>
      <c r="C7" s="7"/>
      <c r="D7" s="2"/>
      <c r="E7" s="74" t="str">
        <f>+VarTotal!E7</f>
        <v>2019 / 2018</v>
      </c>
      <c r="F7" s="105"/>
      <c r="G7" s="105"/>
      <c r="H7" s="105"/>
      <c r="I7" s="105"/>
      <c r="J7" s="105"/>
      <c r="K7" s="105"/>
      <c r="L7" s="105"/>
      <c r="M7" s="105"/>
      <c r="N7" s="105"/>
      <c r="O7" s="105"/>
      <c r="P7" s="106"/>
    </row>
    <row r="8" spans="1:17" x14ac:dyDescent="0.25">
      <c r="A8" s="13"/>
      <c r="B8" s="14"/>
      <c r="C8" s="68"/>
      <c r="D8" s="69"/>
      <c r="E8" s="144" t="s">
        <v>5</v>
      </c>
      <c r="F8" s="145" t="s">
        <v>85</v>
      </c>
      <c r="G8" s="145" t="s">
        <v>86</v>
      </c>
      <c r="H8" s="34" t="s">
        <v>94</v>
      </c>
      <c r="I8" s="139" t="s">
        <v>87</v>
      </c>
      <c r="J8" s="139" t="s">
        <v>89</v>
      </c>
      <c r="K8" s="87" t="s">
        <v>95</v>
      </c>
      <c r="L8" s="252" t="s">
        <v>97</v>
      </c>
      <c r="M8" s="252" t="s">
        <v>98</v>
      </c>
      <c r="N8" s="86" t="s">
        <v>96</v>
      </c>
      <c r="O8" s="87" t="s">
        <v>101</v>
      </c>
      <c r="P8" s="252" t="s">
        <v>88</v>
      </c>
    </row>
    <row r="9" spans="1:17" x14ac:dyDescent="0.25">
      <c r="A9" s="16"/>
      <c r="B9" s="17"/>
      <c r="C9" s="17"/>
      <c r="E9" s="20"/>
      <c r="F9" s="17"/>
      <c r="G9" s="17"/>
      <c r="H9" s="50"/>
      <c r="I9" s="17"/>
      <c r="J9" s="17"/>
      <c r="K9" s="88"/>
      <c r="L9" s="88"/>
      <c r="M9" s="88"/>
      <c r="N9" s="20"/>
      <c r="O9" s="88"/>
      <c r="P9" s="88"/>
    </row>
    <row r="10" spans="1:17" x14ac:dyDescent="0.25">
      <c r="A10" s="19" t="s">
        <v>6</v>
      </c>
      <c r="B10" s="17"/>
      <c r="C10" s="17"/>
      <c r="E10" s="20"/>
      <c r="F10" s="17"/>
      <c r="G10" s="17"/>
      <c r="H10" s="50"/>
      <c r="I10" s="17"/>
      <c r="J10" s="17"/>
      <c r="K10" s="88"/>
      <c r="L10" s="88"/>
      <c r="M10" s="88"/>
      <c r="N10" s="20"/>
      <c r="O10" s="88"/>
      <c r="P10" s="88"/>
    </row>
    <row r="11" spans="1:17" x14ac:dyDescent="0.25">
      <c r="A11" s="83" t="s">
        <v>7</v>
      </c>
      <c r="B11" s="17"/>
      <c r="C11" s="17"/>
      <c r="E11" s="100">
        <v>-0.88530521864328415</v>
      </c>
      <c r="F11" s="143">
        <v>3.7240368346709518</v>
      </c>
      <c r="G11" s="143">
        <v>3.2251474048498263</v>
      </c>
      <c r="H11" s="70">
        <v>1.8581903572451264</v>
      </c>
      <c r="I11" s="143">
        <v>4.0654180781071414</v>
      </c>
      <c r="J11" s="143">
        <v>3.8968687345604769</v>
      </c>
      <c r="K11" s="101">
        <v>-7.2020096394858406</v>
      </c>
      <c r="L11" s="101">
        <v>0.66239137297596784</v>
      </c>
      <c r="M11" s="101">
        <v>1.2505691557607612</v>
      </c>
      <c r="N11" s="100">
        <v>9.2190038169135633</v>
      </c>
      <c r="O11" s="101">
        <v>-4.3889830639120442</v>
      </c>
      <c r="P11" s="101">
        <v>1.4138372623184514</v>
      </c>
      <c r="Q11" s="271"/>
    </row>
    <row r="12" spans="1:17" x14ac:dyDescent="0.25">
      <c r="A12" s="20"/>
      <c r="B12" s="17" t="s">
        <v>8</v>
      </c>
      <c r="C12" s="17"/>
      <c r="E12" s="100">
        <v>-0.14176528364897578</v>
      </c>
      <c r="F12" s="143">
        <v>5.6990714543506238</v>
      </c>
      <c r="G12" s="143">
        <v>6.1885913270194326</v>
      </c>
      <c r="H12" s="70">
        <v>3.643634566104903</v>
      </c>
      <c r="I12" s="143">
        <v>4.4927236119703284</v>
      </c>
      <c r="J12" s="143">
        <v>-7.3861701708946121</v>
      </c>
      <c r="K12" s="101">
        <v>-9.7676999198273879</v>
      </c>
      <c r="L12" s="101">
        <v>-0.75013875662186535</v>
      </c>
      <c r="M12" s="101">
        <v>1.3698413164210166</v>
      </c>
      <c r="N12" s="100">
        <v>10.537011113499585</v>
      </c>
      <c r="O12" s="101">
        <v>-2.0177507805653638</v>
      </c>
      <c r="P12" s="101">
        <v>1.9402515360795514</v>
      </c>
      <c r="Q12" s="271"/>
    </row>
    <row r="13" spans="1:17" s="195" customFormat="1" x14ac:dyDescent="0.25">
      <c r="A13" s="83"/>
      <c r="B13" s="81"/>
      <c r="C13" s="81" t="s">
        <v>73</v>
      </c>
      <c r="E13" s="207">
        <v>90.279985103410468</v>
      </c>
      <c r="F13" s="208">
        <v>143.87551214578002</v>
      </c>
      <c r="G13" s="208">
        <v>13.588921402540377</v>
      </c>
      <c r="H13" s="210">
        <v>73.268943209463927</v>
      </c>
      <c r="I13" s="208">
        <v>-1.1146114722378031</v>
      </c>
      <c r="J13" s="208">
        <v>116.16528639532903</v>
      </c>
      <c r="K13" s="209">
        <v>-18.07817953505424</v>
      </c>
      <c r="L13" s="209">
        <v>28.996543553810874</v>
      </c>
      <c r="M13" s="209">
        <v>38.576340759773828</v>
      </c>
      <c r="N13" s="207">
        <v>-1.4785681658951999</v>
      </c>
      <c r="O13" s="209">
        <v>31.687469018399781</v>
      </c>
      <c r="P13" s="209">
        <v>34.405019162997228</v>
      </c>
      <c r="Q13" s="272"/>
    </row>
    <row r="14" spans="1:17" s="195" customFormat="1" x14ac:dyDescent="0.25">
      <c r="A14" s="83"/>
      <c r="B14" s="81"/>
      <c r="C14" s="81" t="s">
        <v>59</v>
      </c>
      <c r="D14" s="211"/>
      <c r="E14" s="207">
        <v>-1.8094789731723293</v>
      </c>
      <c r="F14" s="208">
        <v>3.0893651183465876</v>
      </c>
      <c r="G14" s="208">
        <v>5.9654286458558969</v>
      </c>
      <c r="H14" s="210">
        <v>2.102777214381768</v>
      </c>
      <c r="I14" s="208">
        <v>4.9054934922301952</v>
      </c>
      <c r="J14" s="208">
        <v>-45.54392466808482</v>
      </c>
      <c r="K14" s="209">
        <v>-9.4480335732994405</v>
      </c>
      <c r="L14" s="209">
        <v>-3.1310603542346049</v>
      </c>
      <c r="M14" s="209">
        <v>-0.53990455632549894</v>
      </c>
      <c r="N14" s="207">
        <v>10.992449222047007</v>
      </c>
      <c r="O14" s="209">
        <v>-3.1716453053582283</v>
      </c>
      <c r="P14" s="209">
        <v>0.39296987995518506</v>
      </c>
      <c r="Q14" s="272"/>
    </row>
    <row r="15" spans="1:17" x14ac:dyDescent="0.25">
      <c r="A15" s="20"/>
      <c r="B15" s="17" t="s">
        <v>103</v>
      </c>
      <c r="C15" s="17"/>
      <c r="E15" s="100">
        <v>-93.629867138087633</v>
      </c>
      <c r="F15" s="143">
        <v>-97.554799162673547</v>
      </c>
      <c r="G15" s="143">
        <v>-92.63019410765132</v>
      </c>
      <c r="H15" s="70">
        <v>-95.600443448310045</v>
      </c>
      <c r="I15" s="143">
        <v>-77.554623848489712</v>
      </c>
      <c r="J15" s="143">
        <v>-77.541313995932171</v>
      </c>
      <c r="K15" s="101">
        <v>-62.807790567582657</v>
      </c>
      <c r="L15" s="101">
        <v>-74.322243824266181</v>
      </c>
      <c r="M15" s="101">
        <v>-91.963357492499242</v>
      </c>
      <c r="N15" s="100">
        <v>-90.534648961439359</v>
      </c>
      <c r="O15" s="101">
        <v>-95.200936241644939</v>
      </c>
      <c r="P15" s="101">
        <v>-92.339849835907899</v>
      </c>
      <c r="Q15" s="271"/>
    </row>
    <row r="16" spans="1:17" x14ac:dyDescent="0.25">
      <c r="A16" s="20"/>
      <c r="B16" s="17" t="s">
        <v>9</v>
      </c>
      <c r="C16" s="17"/>
      <c r="E16" s="100">
        <v>5.2190516145520061</v>
      </c>
      <c r="F16" s="143">
        <v>10.292302872578141</v>
      </c>
      <c r="G16" s="143">
        <v>-3.1869627309516702</v>
      </c>
      <c r="H16" s="70">
        <v>3.9293063282672902</v>
      </c>
      <c r="I16" s="143">
        <v>4.9448978286863676</v>
      </c>
      <c r="J16" s="143">
        <v>4.0164755789945827</v>
      </c>
      <c r="K16" s="101">
        <v>9.5506893863435138</v>
      </c>
      <c r="L16" s="101">
        <v>6.1585321842201779</v>
      </c>
      <c r="M16" s="101">
        <v>5.0375780125976322</v>
      </c>
      <c r="N16" s="100">
        <v>4.5943978506669092</v>
      </c>
      <c r="O16" s="101">
        <v>7.1095242749574794</v>
      </c>
      <c r="P16" s="101">
        <v>5.2254452277417096</v>
      </c>
      <c r="Q16" s="271"/>
    </row>
    <row r="17" spans="1:17" x14ac:dyDescent="0.25">
      <c r="A17" s="20"/>
      <c r="B17" s="17" t="s">
        <v>56</v>
      </c>
      <c r="C17" s="17"/>
      <c r="E17" s="100">
        <v>83.659290560582662</v>
      </c>
      <c r="F17" s="143">
        <v>378.60445407586212</v>
      </c>
      <c r="G17" s="143">
        <v>-72.173748777453</v>
      </c>
      <c r="H17" s="70">
        <v>4.8262744452094886</v>
      </c>
      <c r="I17" s="143">
        <v>474.12989574252543</v>
      </c>
      <c r="J17" s="143">
        <v>202.63184201447126</v>
      </c>
      <c r="K17" s="101">
        <v>-62.940358017559106</v>
      </c>
      <c r="L17" s="101">
        <v>121.34891172498739</v>
      </c>
      <c r="M17" s="101">
        <v>57.117391180110168</v>
      </c>
      <c r="N17" s="100">
        <v>-20.20234900654949</v>
      </c>
      <c r="O17" s="101">
        <v>-40.496622951248796</v>
      </c>
      <c r="P17" s="101">
        <v>42.425563164566604</v>
      </c>
      <c r="Q17" s="271"/>
    </row>
    <row r="18" spans="1:17" x14ac:dyDescent="0.25">
      <c r="A18" s="20"/>
      <c r="B18" s="81" t="s">
        <v>67</v>
      </c>
      <c r="C18" s="17"/>
      <c r="E18" s="100">
        <v>5.9938847356603819</v>
      </c>
      <c r="F18" s="143">
        <v>96.63787842952074</v>
      </c>
      <c r="G18" s="143">
        <v>33.177168795712106</v>
      </c>
      <c r="H18" s="70">
        <v>43.372858286922124</v>
      </c>
      <c r="I18" s="143">
        <v>-4.5307099584915411</v>
      </c>
      <c r="J18" s="143">
        <v>33.734095866687632</v>
      </c>
      <c r="K18" s="101">
        <v>1.3237287969232847</v>
      </c>
      <c r="L18" s="101">
        <v>13.543871547507758</v>
      </c>
      <c r="M18" s="101">
        <v>26.75302090239715</v>
      </c>
      <c r="N18" s="100">
        <v>132.36628164744863</v>
      </c>
      <c r="O18" s="101">
        <v>-53.481727057430703</v>
      </c>
      <c r="P18" s="101">
        <v>17.686511237499825</v>
      </c>
      <c r="Q18" s="271"/>
    </row>
    <row r="19" spans="1:17" x14ac:dyDescent="0.25">
      <c r="A19" s="20"/>
      <c r="B19" s="17" t="s">
        <v>10</v>
      </c>
      <c r="C19" s="17"/>
      <c r="E19" s="100">
        <v>-10.362215138494701</v>
      </c>
      <c r="F19" s="143">
        <v>17.94461094283022</v>
      </c>
      <c r="G19" s="143">
        <v>3.0569152326890503</v>
      </c>
      <c r="H19" s="70">
        <v>2.3639369191446269</v>
      </c>
      <c r="I19" s="143">
        <v>2.2815625418835195</v>
      </c>
      <c r="J19" s="143">
        <v>1.4158811984048558</v>
      </c>
      <c r="K19" s="101">
        <v>7.6940417151915241</v>
      </c>
      <c r="L19" s="101">
        <v>3.7059220543574245</v>
      </c>
      <c r="M19" s="101">
        <v>2.9928427660558254</v>
      </c>
      <c r="N19" s="100">
        <v>11.857037922707136</v>
      </c>
      <c r="O19" s="101">
        <v>11.199345360575009</v>
      </c>
      <c r="P19" s="101">
        <v>5.2838982079216779</v>
      </c>
      <c r="Q19" s="271"/>
    </row>
    <row r="20" spans="1:17" x14ac:dyDescent="0.25">
      <c r="A20" s="20"/>
      <c r="B20" s="17" t="s">
        <v>11</v>
      </c>
      <c r="C20" s="17"/>
      <c r="E20" s="100">
        <v>17.634764230898202</v>
      </c>
      <c r="F20" s="143">
        <v>6.320490345022467</v>
      </c>
      <c r="G20" s="143">
        <v>-10.285963918371266</v>
      </c>
      <c r="H20" s="70">
        <v>3.3675110795747587</v>
      </c>
      <c r="I20" s="143">
        <v>-15.734370201521664</v>
      </c>
      <c r="J20" s="143">
        <v>56.499529866101781</v>
      </c>
      <c r="K20" s="101">
        <v>13.96861330515824</v>
      </c>
      <c r="L20" s="101">
        <v>16.597311554741601</v>
      </c>
      <c r="M20" s="101">
        <v>9.7350356899432064</v>
      </c>
      <c r="N20" s="100">
        <v>-16.78859589798477</v>
      </c>
      <c r="O20" s="101">
        <v>6.1051995551580029</v>
      </c>
      <c r="P20" s="101">
        <v>6.1053764631684881</v>
      </c>
      <c r="Q20" s="271"/>
    </row>
    <row r="21" spans="1:17" x14ac:dyDescent="0.25">
      <c r="A21" s="52"/>
      <c r="B21" s="53"/>
      <c r="C21" s="53"/>
      <c r="D21" s="55"/>
      <c r="E21" s="107"/>
      <c r="F21" s="146"/>
      <c r="G21" s="146"/>
      <c r="H21" s="71"/>
      <c r="I21" s="146"/>
      <c r="J21" s="146"/>
      <c r="K21" s="108"/>
      <c r="L21" s="108"/>
      <c r="M21" s="108"/>
      <c r="N21" s="107"/>
      <c r="O21" s="108"/>
      <c r="P21" s="108"/>
      <c r="Q21" s="271"/>
    </row>
    <row r="22" spans="1:17" x14ac:dyDescent="0.25">
      <c r="A22" s="20" t="s">
        <v>12</v>
      </c>
      <c r="B22" s="17"/>
      <c r="C22" s="17"/>
      <c r="E22" s="100">
        <v>2.7464529257947623</v>
      </c>
      <c r="F22" s="143">
        <v>-0.80120398558730654</v>
      </c>
      <c r="G22" s="143">
        <v>9.3917128621155541</v>
      </c>
      <c r="H22" s="70">
        <v>4.3618981175359561</v>
      </c>
      <c r="I22" s="143">
        <v>1.2300377022843811</v>
      </c>
      <c r="J22" s="143">
        <v>6.4981953637588408</v>
      </c>
      <c r="K22" s="101">
        <v>1.4168887991317769</v>
      </c>
      <c r="L22" s="101">
        <v>2.9956903549169356</v>
      </c>
      <c r="M22" s="101">
        <v>3.6767405647105234</v>
      </c>
      <c r="N22" s="100">
        <v>6.9388297936740839</v>
      </c>
      <c r="O22" s="101">
        <v>2.6870162328994196</v>
      </c>
      <c r="P22" s="101">
        <v>3.946726934151612</v>
      </c>
      <c r="Q22" s="271"/>
    </row>
    <row r="23" spans="1:17" x14ac:dyDescent="0.25">
      <c r="A23" s="20"/>
      <c r="B23" s="17" t="s">
        <v>13</v>
      </c>
      <c r="C23" s="17"/>
      <c r="E23" s="100">
        <v>4.8273785621645304</v>
      </c>
      <c r="F23" s="143">
        <v>0.64437731565707423</v>
      </c>
      <c r="G23" s="143">
        <v>6.0422410917685632</v>
      </c>
      <c r="H23" s="70">
        <v>4.0138114828599969</v>
      </c>
      <c r="I23" s="143">
        <v>3.751399939806932</v>
      </c>
      <c r="J23" s="143">
        <v>3.6298128030891164</v>
      </c>
      <c r="K23" s="101">
        <v>4.8932829379069176</v>
      </c>
      <c r="L23" s="101">
        <v>4.1634212691951777</v>
      </c>
      <c r="M23" s="101">
        <v>4.0864744011299692</v>
      </c>
      <c r="N23" s="100">
        <v>3.7886582025105975</v>
      </c>
      <c r="O23" s="101">
        <v>3.7146787286436611</v>
      </c>
      <c r="P23" s="101">
        <v>4.0042729549474521</v>
      </c>
      <c r="Q23" s="271"/>
    </row>
    <row r="24" spans="1:17" x14ac:dyDescent="0.25">
      <c r="A24" s="20"/>
      <c r="B24" s="17" t="s">
        <v>14</v>
      </c>
      <c r="C24" s="17"/>
      <c r="E24" s="100">
        <v>13.52607382753359</v>
      </c>
      <c r="F24" s="143">
        <v>4.7859898761178243</v>
      </c>
      <c r="G24" s="143">
        <v>5.3343672780654439</v>
      </c>
      <c r="H24" s="70">
        <v>7.0793490788854996</v>
      </c>
      <c r="I24" s="143">
        <v>8.4635321264947549E-2</v>
      </c>
      <c r="J24" s="143">
        <v>4.1592769274312102</v>
      </c>
      <c r="K24" s="101">
        <v>1.8517161602554788</v>
      </c>
      <c r="L24" s="101">
        <v>2.0534911692499547</v>
      </c>
      <c r="M24" s="101">
        <v>4.3372398857554506</v>
      </c>
      <c r="N24" s="100">
        <v>9.8941665963490522</v>
      </c>
      <c r="O24" s="101">
        <v>0.6711041094785708</v>
      </c>
      <c r="P24" s="101">
        <v>4.5463793291711463</v>
      </c>
      <c r="Q24" s="271"/>
    </row>
    <row r="25" spans="1:17" x14ac:dyDescent="0.25">
      <c r="A25" s="20"/>
      <c r="B25" s="17" t="s">
        <v>15</v>
      </c>
      <c r="C25" s="17"/>
      <c r="E25" s="100">
        <v>-6.1108467841805458</v>
      </c>
      <c r="F25" s="143">
        <v>48.568550769222355</v>
      </c>
      <c r="G25" s="143">
        <v>21.673469461137039</v>
      </c>
      <c r="H25" s="70">
        <v>11.796611408637681</v>
      </c>
      <c r="I25" s="143">
        <v>7.5921691059165131</v>
      </c>
      <c r="J25" s="143">
        <v>9.7484639816814536</v>
      </c>
      <c r="K25" s="101">
        <v>8.1510371174534413</v>
      </c>
      <c r="L25" s="101">
        <v>8.6066868989335799</v>
      </c>
      <c r="M25" s="101">
        <v>11.334562201301534</v>
      </c>
      <c r="N25" s="100">
        <v>4.0320297627977952</v>
      </c>
      <c r="O25" s="101">
        <v>-1.5282954159301587</v>
      </c>
      <c r="P25" s="101">
        <v>9.0166821300422093</v>
      </c>
      <c r="Q25" s="271"/>
    </row>
    <row r="26" spans="1:17" x14ac:dyDescent="0.25">
      <c r="A26" s="20"/>
      <c r="B26" s="17" t="s">
        <v>58</v>
      </c>
      <c r="C26" s="17"/>
      <c r="E26" s="100">
        <v>2.623123393468596</v>
      </c>
      <c r="F26" s="143">
        <v>-9.1495664282799876</v>
      </c>
      <c r="G26" s="143">
        <v>16.109620453639884</v>
      </c>
      <c r="H26" s="70">
        <v>3.9158541168889505</v>
      </c>
      <c r="I26" s="143">
        <v>1.656596352620876</v>
      </c>
      <c r="J26" s="143">
        <v>13.330124168770507</v>
      </c>
      <c r="K26" s="101">
        <v>0.86175567245527773</v>
      </c>
      <c r="L26" s="101">
        <v>5.0399034752723226</v>
      </c>
      <c r="M26" s="101">
        <v>4.5325679724560253</v>
      </c>
      <c r="N26" s="100">
        <v>11.575763061882594</v>
      </c>
      <c r="O26" s="101">
        <v>3.1006127589294996</v>
      </c>
      <c r="P26" s="101">
        <v>5.1201114128475833</v>
      </c>
      <c r="Q26" s="271"/>
    </row>
    <row r="27" spans="1:17" x14ac:dyDescent="0.25">
      <c r="A27" s="20"/>
      <c r="B27" s="17" t="s">
        <v>74</v>
      </c>
      <c r="C27" s="17"/>
      <c r="E27" s="100">
        <v>1.971463142476293</v>
      </c>
      <c r="F27" s="143">
        <v>9.3254798445137954</v>
      </c>
      <c r="G27" s="143">
        <v>-4.5912542329593524</v>
      </c>
      <c r="H27" s="70">
        <v>1.7199476661275526</v>
      </c>
      <c r="I27" s="143">
        <v>-0.74625386288401652</v>
      </c>
      <c r="J27" s="143">
        <v>-2.7682935909785655</v>
      </c>
      <c r="K27" s="101">
        <v>-2.3065475191575868</v>
      </c>
      <c r="L27" s="101">
        <v>-1.9625619966873509</v>
      </c>
      <c r="M27" s="101">
        <v>-0.10621057280534307</v>
      </c>
      <c r="N27" s="100">
        <v>3.0420480700123154</v>
      </c>
      <c r="O27" s="101">
        <v>1.5674361447514995</v>
      </c>
      <c r="P27" s="101">
        <v>0.47754960399257751</v>
      </c>
      <c r="Q27" s="271"/>
    </row>
    <row r="28" spans="1:17" x14ac:dyDescent="0.25">
      <c r="A28" s="20"/>
      <c r="B28" s="17" t="s">
        <v>16</v>
      </c>
      <c r="C28" s="17"/>
      <c r="E28" s="100">
        <v>-29.312235512756001</v>
      </c>
      <c r="F28" s="143">
        <v>8.4649414351572805</v>
      </c>
      <c r="G28" s="143">
        <v>83.062635764484298</v>
      </c>
      <c r="H28" s="70">
        <v>14.305577157250671</v>
      </c>
      <c r="I28" s="143">
        <v>-69.916942192235538</v>
      </c>
      <c r="J28" s="143">
        <v>3.7166195661062496</v>
      </c>
      <c r="K28" s="101">
        <v>-47.400193620605691</v>
      </c>
      <c r="L28" s="101">
        <v>-42.468526927582985</v>
      </c>
      <c r="M28" s="101">
        <v>-22.149374790774644</v>
      </c>
      <c r="N28" s="100">
        <v>-71.578572762343057</v>
      </c>
      <c r="O28" s="101">
        <v>31.043046235419936</v>
      </c>
      <c r="P28" s="101">
        <v>-21.618651189958747</v>
      </c>
      <c r="Q28" s="271"/>
    </row>
    <row r="29" spans="1:17" x14ac:dyDescent="0.25">
      <c r="A29" s="20"/>
      <c r="B29" s="17"/>
      <c r="C29" s="17"/>
      <c r="E29" s="93"/>
      <c r="F29" s="137"/>
      <c r="G29" s="137"/>
      <c r="H29" s="56"/>
      <c r="I29" s="137"/>
      <c r="J29" s="137"/>
      <c r="K29" s="94"/>
      <c r="L29" s="94"/>
      <c r="M29" s="94"/>
      <c r="N29" s="93"/>
      <c r="O29" s="94"/>
      <c r="P29" s="94"/>
      <c r="Q29" s="271"/>
    </row>
    <row r="30" spans="1:17" x14ac:dyDescent="0.25">
      <c r="A30" s="83" t="s">
        <v>17</v>
      </c>
      <c r="B30" s="23"/>
      <c r="C30" s="23"/>
      <c r="E30" s="100">
        <v>-10.44467861311864</v>
      </c>
      <c r="F30" s="143">
        <v>28.848790961090675</v>
      </c>
      <c r="G30" s="143">
        <v>-46.849631630423346</v>
      </c>
      <c r="H30" s="70">
        <v>-20.859868035450056</v>
      </c>
      <c r="I30" s="143">
        <v>6.7160811326354652</v>
      </c>
      <c r="J30" s="143">
        <v>-8.6170406614523465</v>
      </c>
      <c r="K30" s="101">
        <v>-176.25381822320759</v>
      </c>
      <c r="L30" s="101">
        <v>-14.571578062649571</v>
      </c>
      <c r="M30" s="101">
        <v>-17.172040308228276</v>
      </c>
      <c r="N30" s="100">
        <v>69.477413160961675</v>
      </c>
      <c r="O30" s="101">
        <v>-46.460995890130242</v>
      </c>
      <c r="P30" s="101">
        <v>-18.870175841247438</v>
      </c>
      <c r="Q30" s="271"/>
    </row>
    <row r="31" spans="1:17" x14ac:dyDescent="0.25">
      <c r="A31" s="20"/>
      <c r="B31" s="17"/>
      <c r="C31" s="17"/>
      <c r="E31" s="93"/>
      <c r="F31" s="137"/>
      <c r="G31" s="137"/>
      <c r="H31" s="56"/>
      <c r="I31" s="137"/>
      <c r="J31" s="137"/>
      <c r="K31" s="94"/>
      <c r="L31" s="94"/>
      <c r="M31" s="94"/>
      <c r="N31" s="93"/>
      <c r="O31" s="94"/>
      <c r="P31" s="94"/>
      <c r="Q31" s="271"/>
    </row>
    <row r="32" spans="1:17" x14ac:dyDescent="0.25">
      <c r="A32" s="19" t="s">
        <v>18</v>
      </c>
      <c r="B32" s="17"/>
      <c r="C32" s="17"/>
      <c r="E32" s="93"/>
      <c r="F32" s="137"/>
      <c r="G32" s="137"/>
      <c r="H32" s="56"/>
      <c r="I32" s="137"/>
      <c r="J32" s="137"/>
      <c r="K32" s="94"/>
      <c r="L32" s="94"/>
      <c r="M32" s="94"/>
      <c r="N32" s="93"/>
      <c r="O32" s="94"/>
      <c r="P32" s="94"/>
      <c r="Q32" s="271"/>
    </row>
    <row r="33" spans="1:17" x14ac:dyDescent="0.25">
      <c r="A33" s="20" t="s">
        <v>19</v>
      </c>
      <c r="B33" s="17"/>
      <c r="C33" s="17"/>
      <c r="E33" s="100">
        <v>0.27252011254677022</v>
      </c>
      <c r="F33" s="143">
        <v>1.3334556810717269</v>
      </c>
      <c r="G33" s="143">
        <v>-9.8747262596821646</v>
      </c>
      <c r="H33" s="70">
        <v>-4.0619314105579063</v>
      </c>
      <c r="I33" s="143">
        <v>2.9368711669769842</v>
      </c>
      <c r="J33" s="143">
        <v>0.13480106001066972</v>
      </c>
      <c r="K33" s="101">
        <v>-12.770530681711401</v>
      </c>
      <c r="L33" s="101">
        <v>-3.7696969879700837</v>
      </c>
      <c r="M33" s="101">
        <v>-3.8805056369412672</v>
      </c>
      <c r="N33" s="100">
        <v>16.106944691827497</v>
      </c>
      <c r="O33" s="101">
        <v>11.132932041733756</v>
      </c>
      <c r="P33" s="101">
        <v>0.37877026574653083</v>
      </c>
      <c r="Q33" s="271"/>
    </row>
    <row r="34" spans="1:17" x14ac:dyDescent="0.25">
      <c r="A34" s="20"/>
      <c r="B34" s="17" t="s">
        <v>20</v>
      </c>
      <c r="C34" s="17"/>
      <c r="E34" s="100">
        <v>957.80671603131009</v>
      </c>
      <c r="F34" s="143">
        <v>618.14513073752175</v>
      </c>
      <c r="G34" s="143">
        <v>-23.772911394946238</v>
      </c>
      <c r="H34" s="70">
        <v>266.22628999883648</v>
      </c>
      <c r="I34" s="143">
        <v>-90.984594503000778</v>
      </c>
      <c r="J34" s="143">
        <v>-37.061793893898745</v>
      </c>
      <c r="K34" s="101">
        <v>10.359962435457138</v>
      </c>
      <c r="L34" s="101">
        <v>-74.69067448957982</v>
      </c>
      <c r="M34" s="101">
        <v>-30.546314702228592</v>
      </c>
      <c r="N34" s="100">
        <v>-69.996835829392168</v>
      </c>
      <c r="O34" s="101">
        <v>107.3609558184244</v>
      </c>
      <c r="P34" s="101">
        <v>-24.821139963460602</v>
      </c>
      <c r="Q34" s="271"/>
    </row>
    <row r="35" spans="1:17" x14ac:dyDescent="0.25">
      <c r="A35" s="20"/>
      <c r="B35" s="17" t="s">
        <v>21</v>
      </c>
      <c r="C35" s="17"/>
      <c r="E35" s="100">
        <v>101.48333354446395</v>
      </c>
      <c r="F35" s="143">
        <v>8.8195952889506213</v>
      </c>
      <c r="G35" s="143">
        <v>-2.4822595111122836</v>
      </c>
      <c r="H35" s="70">
        <v>8.7564333292663008</v>
      </c>
      <c r="I35" s="143">
        <v>8.5530263734226999</v>
      </c>
      <c r="J35" s="143">
        <v>8.5132097314619237</v>
      </c>
      <c r="K35" s="101">
        <v>-7.4542708973446281</v>
      </c>
      <c r="L35" s="101">
        <v>2.3966961005485787</v>
      </c>
      <c r="M35" s="101">
        <v>4.8551597787905854</v>
      </c>
      <c r="N35" s="100">
        <v>22.0477379910194</v>
      </c>
      <c r="O35" s="101">
        <v>18.914853586983192</v>
      </c>
      <c r="P35" s="101">
        <v>8.7927921055159999</v>
      </c>
      <c r="Q35" s="271"/>
    </row>
    <row r="36" spans="1:17" x14ac:dyDescent="0.25">
      <c r="A36" s="20"/>
      <c r="B36" s="17" t="s">
        <v>22</v>
      </c>
      <c r="C36" s="17"/>
      <c r="E36" s="100">
        <v>-12.096652722665969</v>
      </c>
      <c r="F36" s="143">
        <v>-5.1105894434709143</v>
      </c>
      <c r="G36" s="143">
        <v>-16.30986875530942</v>
      </c>
      <c r="H36" s="70">
        <v>-11.957083289476023</v>
      </c>
      <c r="I36" s="143">
        <v>-4.659185044434011</v>
      </c>
      <c r="J36" s="143">
        <v>-7.5632263429820874</v>
      </c>
      <c r="K36" s="101">
        <v>-18.72778261652963</v>
      </c>
      <c r="L36" s="101">
        <v>-10.601788267257795</v>
      </c>
      <c r="M36" s="101">
        <v>-11.272642110410835</v>
      </c>
      <c r="N36" s="100">
        <v>10.482090782908493</v>
      </c>
      <c r="O36" s="101">
        <v>4.1772678967190835</v>
      </c>
      <c r="P36" s="101">
        <v>-6.8840191544042533</v>
      </c>
      <c r="Q36" s="271"/>
    </row>
    <row r="37" spans="1:17" x14ac:dyDescent="0.25">
      <c r="A37" s="52"/>
      <c r="B37" s="53"/>
      <c r="C37" s="53"/>
      <c r="D37" s="55"/>
      <c r="E37" s="107"/>
      <c r="F37" s="146"/>
      <c r="G37" s="146"/>
      <c r="H37" s="71"/>
      <c r="I37" s="146"/>
      <c r="J37" s="146"/>
      <c r="K37" s="108"/>
      <c r="L37" s="108"/>
      <c r="M37" s="108"/>
      <c r="N37" s="107"/>
      <c r="O37" s="108"/>
      <c r="P37" s="108"/>
      <c r="Q37" s="271"/>
    </row>
    <row r="38" spans="1:17" x14ac:dyDescent="0.25">
      <c r="A38" s="24" t="s">
        <v>76</v>
      </c>
      <c r="B38" s="25"/>
      <c r="C38" s="25"/>
      <c r="E38" s="109">
        <v>-0.85094949182391577</v>
      </c>
      <c r="F38" s="147">
        <v>3.7586908592893931</v>
      </c>
      <c r="G38" s="147">
        <v>3.2205102014100984</v>
      </c>
      <c r="H38" s="72">
        <v>1.8805753578574613</v>
      </c>
      <c r="I38" s="147">
        <v>4.000567330233884</v>
      </c>
      <c r="J38" s="147">
        <v>3.8540285763742022</v>
      </c>
      <c r="K38" s="110">
        <v>-7.2009221801965566</v>
      </c>
      <c r="L38" s="110">
        <v>0.62119969008198606</v>
      </c>
      <c r="M38" s="110">
        <v>1.240387839604562</v>
      </c>
      <c r="N38" s="109">
        <v>9.1975654752070248</v>
      </c>
      <c r="O38" s="110">
        <v>-4.3707560130247236</v>
      </c>
      <c r="P38" s="110">
        <v>1.4061079153417921</v>
      </c>
      <c r="Q38" s="271"/>
    </row>
    <row r="39" spans="1:17" x14ac:dyDescent="0.25">
      <c r="A39" s="24" t="s">
        <v>77</v>
      </c>
      <c r="B39" s="25"/>
      <c r="C39" s="25"/>
      <c r="E39" s="109">
        <v>2.5449435746816684</v>
      </c>
      <c r="F39" s="147">
        <v>-0.49268867613925238</v>
      </c>
      <c r="G39" s="147">
        <v>6.6869383842155239</v>
      </c>
      <c r="H39" s="72">
        <v>3.335257515421941</v>
      </c>
      <c r="I39" s="147">
        <v>1.3608226786618216</v>
      </c>
      <c r="J39" s="147">
        <v>5.5049251535734589</v>
      </c>
      <c r="K39" s="110">
        <v>-0.79808808249148822</v>
      </c>
      <c r="L39" s="110">
        <v>1.9344591475423112</v>
      </c>
      <c r="M39" s="110">
        <v>2.6247895348548766</v>
      </c>
      <c r="N39" s="109">
        <v>8.1930038312796327</v>
      </c>
      <c r="O39" s="110">
        <v>3.8542365084869079</v>
      </c>
      <c r="P39" s="110">
        <v>3.4471644269933766</v>
      </c>
      <c r="Q39" s="271"/>
    </row>
    <row r="40" spans="1:17" x14ac:dyDescent="0.25">
      <c r="A40" s="30"/>
      <c r="B40" s="31"/>
      <c r="C40" s="31"/>
      <c r="D40" s="31"/>
      <c r="E40" s="111"/>
      <c r="F40" s="148"/>
      <c r="G40" s="148"/>
      <c r="H40" s="76"/>
      <c r="I40" s="148"/>
      <c r="J40" s="148"/>
      <c r="K40" s="112"/>
      <c r="L40" s="112"/>
      <c r="M40" s="112"/>
      <c r="N40" s="111"/>
      <c r="O40" s="112"/>
      <c r="P40" s="112"/>
      <c r="Q40" s="271"/>
    </row>
    <row r="41" spans="1:17" x14ac:dyDescent="0.25">
      <c r="Q41" s="271"/>
    </row>
    <row r="42" spans="1:17" ht="39.15" customHeight="1" x14ac:dyDescent="0.25">
      <c r="P42" s="261">
        <v>10</v>
      </c>
    </row>
  </sheetData>
  <phoneticPr fontId="0" type="noConversion"/>
  <printOptions horizontalCentered="1"/>
  <pageMargins left="0" right="0" top="1.1811023622047245" bottom="0" header="0" footer="0"/>
  <pageSetup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74"/>
  <sheetViews>
    <sheetView tabSelected="1" workbookViewId="0">
      <selection activeCell="N33" sqref="N33"/>
    </sheetView>
  </sheetViews>
  <sheetFormatPr baseColWidth="10" defaultRowHeight="13.2" x14ac:dyDescent="0.25"/>
  <cols>
    <col min="1" max="2" width="2.6640625" customWidth="1"/>
    <col min="3" max="3" width="42.33203125" customWidth="1"/>
    <col min="5" max="15" width="9.6640625" customWidth="1"/>
    <col min="17" max="17" width="6.6640625" customWidth="1"/>
  </cols>
  <sheetData>
    <row r="2" spans="1:16" x14ac:dyDescent="0.25">
      <c r="A2" s="1" t="s">
        <v>106</v>
      </c>
      <c r="B2" s="2"/>
      <c r="C2" s="2"/>
      <c r="D2" s="212"/>
      <c r="E2" s="2"/>
      <c r="F2" s="2"/>
      <c r="G2" s="2"/>
      <c r="H2" s="2"/>
      <c r="I2" s="2"/>
      <c r="J2" s="2"/>
      <c r="K2" s="2"/>
      <c r="L2" s="2"/>
      <c r="M2" s="2"/>
      <c r="N2" s="2"/>
      <c r="O2" s="2"/>
      <c r="P2" s="2"/>
    </row>
    <row r="3" spans="1:16" x14ac:dyDescent="0.25">
      <c r="A3" s="47" t="str">
        <f>+Total!A3</f>
        <v>ESTADO DE OPERACIONES DE GOBIERNO  2019</v>
      </c>
      <c r="B3" s="5"/>
      <c r="C3" s="5"/>
      <c r="D3" s="213"/>
      <c r="E3" s="5"/>
      <c r="F3" s="2"/>
      <c r="G3" s="2"/>
      <c r="H3" s="2"/>
      <c r="I3" s="2"/>
      <c r="J3" s="2"/>
      <c r="K3" s="2"/>
      <c r="L3" s="2"/>
      <c r="M3" s="2"/>
      <c r="N3" s="2"/>
      <c r="O3" s="2"/>
      <c r="P3" s="2"/>
    </row>
    <row r="4" spans="1:16" x14ac:dyDescent="0.25">
      <c r="A4" s="1" t="s">
        <v>93</v>
      </c>
      <c r="B4" s="2"/>
      <c r="C4" s="2"/>
      <c r="D4" s="212"/>
      <c r="E4" s="2"/>
      <c r="F4" s="2"/>
      <c r="G4" s="2"/>
      <c r="H4" s="2"/>
      <c r="I4" s="2"/>
      <c r="J4" s="2"/>
      <c r="K4" s="2"/>
      <c r="L4" s="2"/>
      <c r="M4" s="2"/>
      <c r="N4" s="2"/>
      <c r="O4" s="2"/>
      <c r="P4" s="2"/>
    </row>
    <row r="5" spans="1:16" x14ac:dyDescent="0.25">
      <c r="A5" s="1" t="s">
        <v>2</v>
      </c>
      <c r="B5" s="2"/>
      <c r="C5" s="7"/>
      <c r="D5" s="214"/>
      <c r="E5" s="2"/>
      <c r="F5" s="2"/>
      <c r="G5" s="2"/>
      <c r="H5" s="2"/>
      <c r="I5" s="2"/>
      <c r="J5" s="2"/>
      <c r="K5" s="2"/>
      <c r="L5" s="2"/>
      <c r="M5" s="2"/>
      <c r="N5" s="2"/>
      <c r="O5" s="2"/>
      <c r="P5" s="2"/>
    </row>
    <row r="6" spans="1:16" x14ac:dyDescent="0.25">
      <c r="A6" s="1" t="s">
        <v>3</v>
      </c>
      <c r="B6" s="2"/>
      <c r="C6" s="7"/>
      <c r="D6" s="214"/>
      <c r="E6" s="2"/>
      <c r="F6" s="2"/>
      <c r="G6" s="2"/>
      <c r="H6" s="2"/>
      <c r="I6" s="2"/>
      <c r="J6" s="2"/>
      <c r="K6" s="2"/>
      <c r="L6" s="2"/>
      <c r="M6" s="2"/>
      <c r="N6" s="2"/>
      <c r="O6" s="2"/>
      <c r="P6" s="2"/>
    </row>
    <row r="7" spans="1:16" x14ac:dyDescent="0.25">
      <c r="A7" s="9"/>
      <c r="B7" s="10"/>
      <c r="C7" s="11"/>
      <c r="D7" s="215"/>
      <c r="E7" s="159"/>
      <c r="F7" s="2"/>
      <c r="G7" s="2"/>
      <c r="H7" s="2"/>
      <c r="I7" s="2"/>
      <c r="J7" s="2"/>
      <c r="K7" s="2"/>
      <c r="L7" s="2"/>
      <c r="M7" s="2"/>
      <c r="N7" s="2"/>
      <c r="O7" s="2"/>
      <c r="P7" s="2"/>
    </row>
    <row r="8" spans="1:16" x14ac:dyDescent="0.25">
      <c r="A8" s="218"/>
      <c r="B8" s="219"/>
      <c r="C8" s="219"/>
      <c r="D8" s="142"/>
      <c r="E8" s="15" t="s">
        <v>5</v>
      </c>
      <c r="F8" s="142" t="s">
        <v>85</v>
      </c>
      <c r="G8" s="142" t="s">
        <v>86</v>
      </c>
      <c r="H8" s="169" t="s">
        <v>94</v>
      </c>
      <c r="I8" s="142" t="s">
        <v>87</v>
      </c>
      <c r="J8" s="142" t="s">
        <v>89</v>
      </c>
      <c r="K8" s="99" t="s">
        <v>95</v>
      </c>
      <c r="L8" s="99" t="s">
        <v>97</v>
      </c>
      <c r="M8" s="99" t="s">
        <v>98</v>
      </c>
      <c r="N8" s="15" t="s">
        <v>96</v>
      </c>
      <c r="O8" s="99" t="s">
        <v>101</v>
      </c>
      <c r="P8" s="99" t="s">
        <v>88</v>
      </c>
    </row>
    <row r="9" spans="1:16" x14ac:dyDescent="0.25">
      <c r="A9" s="220"/>
      <c r="B9" s="33"/>
      <c r="C9" s="33"/>
      <c r="D9" s="174"/>
      <c r="E9" s="123"/>
      <c r="F9" s="155"/>
      <c r="G9" s="155"/>
      <c r="H9" s="249"/>
      <c r="I9" s="155"/>
      <c r="J9" s="155"/>
      <c r="K9" s="155"/>
      <c r="L9" s="249"/>
      <c r="M9" s="249"/>
      <c r="N9" s="123"/>
      <c r="O9" s="124"/>
      <c r="P9" s="124"/>
    </row>
    <row r="10" spans="1:16" x14ac:dyDescent="0.25">
      <c r="A10" s="221" t="s">
        <v>6</v>
      </c>
      <c r="B10" s="33"/>
      <c r="C10" s="33"/>
      <c r="D10" s="174"/>
      <c r="E10" s="115"/>
      <c r="F10" s="150"/>
      <c r="G10" s="150"/>
      <c r="H10" s="243"/>
      <c r="I10" s="150"/>
      <c r="J10" s="150"/>
      <c r="K10" s="150"/>
      <c r="L10" s="243"/>
      <c r="M10" s="243"/>
      <c r="N10" s="115"/>
      <c r="O10" s="116"/>
      <c r="P10" s="116"/>
    </row>
    <row r="11" spans="1:16" x14ac:dyDescent="0.25">
      <c r="A11" s="35" t="s">
        <v>7</v>
      </c>
      <c r="B11" s="33"/>
      <c r="C11" s="33"/>
      <c r="D11" s="118"/>
      <c r="E11" s="117">
        <v>55241.325399999987</v>
      </c>
      <c r="F11" s="154">
        <v>51640.965499999991</v>
      </c>
      <c r="G11" s="154">
        <v>67124.869157860798</v>
      </c>
      <c r="H11" s="21">
        <v>174007.1600578608</v>
      </c>
      <c r="I11" s="154">
        <v>57162.959003723998</v>
      </c>
      <c r="J11" s="154">
        <v>58063.429486919995</v>
      </c>
      <c r="K11" s="154">
        <v>60113.399432773294</v>
      </c>
      <c r="L11" s="21">
        <v>175339.78792341729</v>
      </c>
      <c r="M11" s="21">
        <v>349346.94798127806</v>
      </c>
      <c r="N11" s="117">
        <v>51103.141965684197</v>
      </c>
      <c r="O11" s="118">
        <v>70478.159231024998</v>
      </c>
      <c r="P11" s="128">
        <f>+SUM(M11:O11)</f>
        <v>470928.24917798722</v>
      </c>
    </row>
    <row r="12" spans="1:16" x14ac:dyDescent="0.25">
      <c r="A12" s="35"/>
      <c r="B12" s="33" t="s">
        <v>8</v>
      </c>
      <c r="C12" s="33"/>
      <c r="D12" s="118"/>
      <c r="E12" s="117">
        <v>0</v>
      </c>
      <c r="F12" s="154">
        <v>0</v>
      </c>
      <c r="G12" s="154">
        <v>0</v>
      </c>
      <c r="H12" s="21">
        <v>0</v>
      </c>
      <c r="I12" s="154">
        <v>0</v>
      </c>
      <c r="J12" s="154">
        <v>0</v>
      </c>
      <c r="K12" s="154">
        <v>0</v>
      </c>
      <c r="L12" s="21">
        <v>0</v>
      </c>
      <c r="M12" s="21">
        <v>0</v>
      </c>
      <c r="N12" s="117">
        <v>0</v>
      </c>
      <c r="O12" s="118">
        <v>0</v>
      </c>
      <c r="P12" s="128">
        <f t="shared" ref="P12:P30" si="0">+SUM(M12:O12)</f>
        <v>0</v>
      </c>
    </row>
    <row r="13" spans="1:16" x14ac:dyDescent="0.25">
      <c r="A13" s="82"/>
      <c r="B13" s="222"/>
      <c r="C13" s="222" t="s">
        <v>73</v>
      </c>
      <c r="D13" s="198"/>
      <c r="E13" s="117">
        <v>0</v>
      </c>
      <c r="F13" s="197">
        <v>0</v>
      </c>
      <c r="G13" s="197">
        <v>0</v>
      </c>
      <c r="H13" s="191">
        <v>0</v>
      </c>
      <c r="I13" s="154">
        <v>0</v>
      </c>
      <c r="J13" s="197">
        <v>0</v>
      </c>
      <c r="K13" s="197">
        <v>0</v>
      </c>
      <c r="L13" s="191">
        <v>0</v>
      </c>
      <c r="M13" s="191">
        <v>0</v>
      </c>
      <c r="N13" s="196">
        <v>0</v>
      </c>
      <c r="O13" s="198">
        <v>0</v>
      </c>
      <c r="P13" s="128">
        <f t="shared" si="0"/>
        <v>0</v>
      </c>
    </row>
    <row r="14" spans="1:16" x14ac:dyDescent="0.25">
      <c r="A14" s="82"/>
      <c r="B14" s="222"/>
      <c r="C14" s="222" t="s">
        <v>59</v>
      </c>
      <c r="D14" s="198"/>
      <c r="E14" s="117">
        <v>0</v>
      </c>
      <c r="F14" s="197">
        <v>0</v>
      </c>
      <c r="G14" s="197">
        <v>0</v>
      </c>
      <c r="H14" s="191">
        <v>0</v>
      </c>
      <c r="I14" s="154">
        <v>0</v>
      </c>
      <c r="J14" s="197">
        <v>0</v>
      </c>
      <c r="K14" s="197">
        <v>0</v>
      </c>
      <c r="L14" s="191">
        <v>0</v>
      </c>
      <c r="M14" s="191">
        <v>0</v>
      </c>
      <c r="N14" s="196">
        <v>0</v>
      </c>
      <c r="O14" s="198">
        <v>0</v>
      </c>
      <c r="P14" s="128">
        <f t="shared" si="0"/>
        <v>0</v>
      </c>
    </row>
    <row r="15" spans="1:16" x14ac:dyDescent="0.25">
      <c r="A15" s="35"/>
      <c r="B15" s="33" t="s">
        <v>103</v>
      </c>
      <c r="C15" s="33"/>
      <c r="D15" s="118"/>
      <c r="E15" s="117">
        <v>49247.990279999991</v>
      </c>
      <c r="F15" s="154">
        <v>44394.757199999993</v>
      </c>
      <c r="G15" s="154">
        <v>60764.88912</v>
      </c>
      <c r="H15" s="21">
        <v>154407.6366</v>
      </c>
      <c r="I15" s="154">
        <v>50663.668799999999</v>
      </c>
      <c r="J15" s="154">
        <v>50668.862799999995</v>
      </c>
      <c r="K15" s="154">
        <v>52742.946929999998</v>
      </c>
      <c r="L15" s="21">
        <v>154075.47852999999</v>
      </c>
      <c r="M15" s="21">
        <v>308483.11512999999</v>
      </c>
      <c r="N15" s="117">
        <v>43966.841159999996</v>
      </c>
      <c r="O15" s="118">
        <v>63885.428100000005</v>
      </c>
      <c r="P15" s="128">
        <f t="shared" si="0"/>
        <v>416335.38439000002</v>
      </c>
    </row>
    <row r="16" spans="1:16" x14ac:dyDescent="0.25">
      <c r="A16" s="35"/>
      <c r="B16" s="33" t="s">
        <v>9</v>
      </c>
      <c r="C16" s="33"/>
      <c r="D16" s="118"/>
      <c r="E16" s="117">
        <v>0</v>
      </c>
      <c r="F16" s="154">
        <v>0</v>
      </c>
      <c r="G16" s="154">
        <v>0</v>
      </c>
      <c r="H16" s="21">
        <v>0</v>
      </c>
      <c r="I16" s="154">
        <v>0</v>
      </c>
      <c r="J16" s="154">
        <v>0</v>
      </c>
      <c r="K16" s="154">
        <v>0</v>
      </c>
      <c r="L16" s="21">
        <v>0</v>
      </c>
      <c r="M16" s="21">
        <v>0</v>
      </c>
      <c r="N16" s="117">
        <v>0</v>
      </c>
      <c r="O16" s="118">
        <v>0</v>
      </c>
      <c r="P16" s="128">
        <f t="shared" si="0"/>
        <v>0</v>
      </c>
    </row>
    <row r="17" spans="1:16" x14ac:dyDescent="0.25">
      <c r="A17" s="35"/>
      <c r="B17" s="33" t="s">
        <v>56</v>
      </c>
      <c r="C17" s="33"/>
      <c r="D17" s="118"/>
      <c r="E17" s="117">
        <v>0</v>
      </c>
      <c r="F17" s="154">
        <v>0</v>
      </c>
      <c r="G17" s="154">
        <v>0</v>
      </c>
      <c r="H17" s="21">
        <v>0</v>
      </c>
      <c r="I17" s="154">
        <v>0</v>
      </c>
      <c r="J17" s="154">
        <v>0</v>
      </c>
      <c r="K17" s="154">
        <v>0</v>
      </c>
      <c r="L17" s="21">
        <v>0</v>
      </c>
      <c r="M17" s="21">
        <v>0</v>
      </c>
      <c r="N17" s="117">
        <v>0</v>
      </c>
      <c r="O17" s="118">
        <v>0</v>
      </c>
      <c r="P17" s="128">
        <f t="shared" si="0"/>
        <v>0</v>
      </c>
    </row>
    <row r="18" spans="1:16" x14ac:dyDescent="0.25">
      <c r="A18" s="35"/>
      <c r="B18" s="222" t="s">
        <v>57</v>
      </c>
      <c r="C18" s="33"/>
      <c r="D18" s="118"/>
      <c r="E18" s="117">
        <v>5993.3351199999988</v>
      </c>
      <c r="F18" s="154">
        <v>7246.2083000000002</v>
      </c>
      <c r="G18" s="154">
        <v>6359.9800378607997</v>
      </c>
      <c r="H18" s="21">
        <v>19599.5234578608</v>
      </c>
      <c r="I18" s="154">
        <v>6499.290203724001</v>
      </c>
      <c r="J18" s="154">
        <v>7394.5666869200004</v>
      </c>
      <c r="K18" s="154">
        <v>7370.4525027732998</v>
      </c>
      <c r="L18" s="21">
        <v>21264.309393417301</v>
      </c>
      <c r="M18" s="21">
        <v>40863.832851278101</v>
      </c>
      <c r="N18" s="117">
        <v>7136.3008056842</v>
      </c>
      <c r="O18" s="118">
        <v>6592.7311310250006</v>
      </c>
      <c r="P18" s="128">
        <f t="shared" si="0"/>
        <v>54592.864787987302</v>
      </c>
    </row>
    <row r="19" spans="1:16" x14ac:dyDescent="0.25">
      <c r="A19" s="35"/>
      <c r="B19" s="33" t="s">
        <v>10</v>
      </c>
      <c r="C19" s="33"/>
      <c r="D19" s="118"/>
      <c r="E19" s="117">
        <v>0</v>
      </c>
      <c r="F19" s="154">
        <v>0</v>
      </c>
      <c r="G19" s="154">
        <v>0</v>
      </c>
      <c r="H19" s="21">
        <v>0</v>
      </c>
      <c r="I19" s="154">
        <v>0</v>
      </c>
      <c r="J19" s="154">
        <v>0</v>
      </c>
      <c r="K19" s="154">
        <v>0</v>
      </c>
      <c r="L19" s="21">
        <v>0</v>
      </c>
      <c r="M19" s="21">
        <v>0</v>
      </c>
      <c r="N19" s="117">
        <v>0</v>
      </c>
      <c r="O19" s="118">
        <v>0</v>
      </c>
      <c r="P19" s="128">
        <f t="shared" si="0"/>
        <v>0</v>
      </c>
    </row>
    <row r="20" spans="1:16" x14ac:dyDescent="0.25">
      <c r="A20" s="35"/>
      <c r="B20" s="33" t="s">
        <v>11</v>
      </c>
      <c r="C20" s="33"/>
      <c r="D20" s="118"/>
      <c r="E20" s="117">
        <v>0</v>
      </c>
      <c r="F20" s="154">
        <v>0</v>
      </c>
      <c r="G20" s="154">
        <v>0</v>
      </c>
      <c r="H20" s="21">
        <v>0</v>
      </c>
      <c r="I20" s="154">
        <v>0</v>
      </c>
      <c r="J20" s="154">
        <v>0</v>
      </c>
      <c r="K20" s="154">
        <v>0</v>
      </c>
      <c r="L20" s="21">
        <v>0</v>
      </c>
      <c r="M20" s="21">
        <v>0</v>
      </c>
      <c r="N20" s="117">
        <v>0</v>
      </c>
      <c r="O20" s="118">
        <v>0</v>
      </c>
      <c r="P20" s="128">
        <f t="shared" si="0"/>
        <v>0</v>
      </c>
    </row>
    <row r="21" spans="1:16" x14ac:dyDescent="0.25">
      <c r="A21" s="35"/>
      <c r="B21" s="33"/>
      <c r="C21" s="33"/>
      <c r="D21" s="174"/>
      <c r="E21" s="113"/>
      <c r="F21" s="156"/>
      <c r="G21" s="156"/>
      <c r="H21" s="250"/>
      <c r="I21" s="156"/>
      <c r="J21" s="156"/>
      <c r="K21" s="156"/>
      <c r="L21" s="250"/>
      <c r="M21" s="250"/>
      <c r="N21" s="113"/>
      <c r="O21" s="114"/>
      <c r="P21" s="130"/>
    </row>
    <row r="22" spans="1:16" x14ac:dyDescent="0.25">
      <c r="A22" s="35" t="s">
        <v>12</v>
      </c>
      <c r="B22" s="33"/>
      <c r="C22" s="33"/>
      <c r="D22" s="118"/>
      <c r="E22" s="117">
        <v>5057.5524060000007</v>
      </c>
      <c r="F22" s="154">
        <v>4988.5680116666663</v>
      </c>
      <c r="G22" s="154">
        <v>4919.5836173333328</v>
      </c>
      <c r="H22" s="21">
        <v>14965.704034999999</v>
      </c>
      <c r="I22" s="154">
        <v>4771.3434714444447</v>
      </c>
      <c r="J22" s="154">
        <v>4662.731201333334</v>
      </c>
      <c r="K22" s="154">
        <v>4554.1189312222232</v>
      </c>
      <c r="L22" s="21">
        <v>13988.193604000002</v>
      </c>
      <c r="M22" s="21">
        <v>28953.897639000003</v>
      </c>
      <c r="N22" s="117">
        <v>4407.8216242222225</v>
      </c>
      <c r="O22" s="118">
        <v>4280.3668356666667</v>
      </c>
      <c r="P22" s="128">
        <f t="shared" si="0"/>
        <v>37642.086098888896</v>
      </c>
    </row>
    <row r="23" spans="1:16" x14ac:dyDescent="0.25">
      <c r="A23" s="35"/>
      <c r="B23" s="33" t="s">
        <v>13</v>
      </c>
      <c r="C23" s="33"/>
      <c r="D23" s="118"/>
      <c r="E23" s="117">
        <v>0</v>
      </c>
      <c r="F23" s="154">
        <v>0</v>
      </c>
      <c r="G23" s="154">
        <v>0</v>
      </c>
      <c r="H23" s="21">
        <v>0</v>
      </c>
      <c r="I23" s="154">
        <v>0</v>
      </c>
      <c r="J23" s="154">
        <v>0</v>
      </c>
      <c r="K23" s="154">
        <v>0</v>
      </c>
      <c r="L23" s="21">
        <v>0</v>
      </c>
      <c r="M23" s="21">
        <v>0</v>
      </c>
      <c r="N23" s="117">
        <v>0</v>
      </c>
      <c r="O23" s="118">
        <v>0</v>
      </c>
      <c r="P23" s="128">
        <f t="shared" si="0"/>
        <v>0</v>
      </c>
    </row>
    <row r="24" spans="1:16" x14ac:dyDescent="0.25">
      <c r="A24" s="35"/>
      <c r="B24" s="33" t="s">
        <v>14</v>
      </c>
      <c r="C24" s="33"/>
      <c r="D24" s="118"/>
      <c r="E24" s="117">
        <v>0</v>
      </c>
      <c r="F24" s="154">
        <v>0</v>
      </c>
      <c r="G24" s="154">
        <v>0</v>
      </c>
      <c r="H24" s="21">
        <v>0</v>
      </c>
      <c r="I24" s="154">
        <v>0</v>
      </c>
      <c r="J24" s="154">
        <v>0</v>
      </c>
      <c r="K24" s="154">
        <v>0</v>
      </c>
      <c r="L24" s="21">
        <v>0</v>
      </c>
      <c r="M24" s="21">
        <v>0</v>
      </c>
      <c r="N24" s="117">
        <v>0</v>
      </c>
      <c r="O24" s="118">
        <v>0</v>
      </c>
      <c r="P24" s="128">
        <f t="shared" si="0"/>
        <v>0</v>
      </c>
    </row>
    <row r="25" spans="1:16" x14ac:dyDescent="0.25">
      <c r="A25" s="35"/>
      <c r="B25" s="33" t="s">
        <v>15</v>
      </c>
      <c r="C25" s="33"/>
      <c r="D25" s="118"/>
      <c r="E25" s="117">
        <v>5057.5524060000007</v>
      </c>
      <c r="F25" s="154">
        <v>4988.5680116666663</v>
      </c>
      <c r="G25" s="154">
        <v>4919.5836173333328</v>
      </c>
      <c r="H25" s="21">
        <v>14965.704034999999</v>
      </c>
      <c r="I25" s="154">
        <v>4771.3434714444447</v>
      </c>
      <c r="J25" s="154">
        <v>4662.731201333334</v>
      </c>
      <c r="K25" s="154">
        <v>4554.1189312222232</v>
      </c>
      <c r="L25" s="21">
        <v>13988.193604000002</v>
      </c>
      <c r="M25" s="21">
        <v>28953.897639000003</v>
      </c>
      <c r="N25" s="117">
        <v>4407.8216242222225</v>
      </c>
      <c r="O25" s="118">
        <v>4280.3668356666667</v>
      </c>
      <c r="P25" s="128">
        <f t="shared" si="0"/>
        <v>37642.086098888896</v>
      </c>
    </row>
    <row r="26" spans="1:16" x14ac:dyDescent="0.25">
      <c r="A26" s="35"/>
      <c r="B26" s="33" t="s">
        <v>58</v>
      </c>
      <c r="C26" s="33"/>
      <c r="D26" s="118"/>
      <c r="E26" s="117">
        <v>0</v>
      </c>
      <c r="F26" s="154">
        <v>0</v>
      </c>
      <c r="G26" s="154">
        <v>0</v>
      </c>
      <c r="H26" s="21">
        <v>0</v>
      </c>
      <c r="I26" s="154">
        <v>0</v>
      </c>
      <c r="J26" s="154">
        <v>0</v>
      </c>
      <c r="K26" s="154">
        <v>0</v>
      </c>
      <c r="L26" s="21">
        <v>0</v>
      </c>
      <c r="M26" s="21">
        <v>0</v>
      </c>
      <c r="N26" s="117">
        <v>0</v>
      </c>
      <c r="O26" s="118">
        <v>0</v>
      </c>
      <c r="P26" s="128">
        <f t="shared" si="0"/>
        <v>0</v>
      </c>
    </row>
    <row r="27" spans="1:16" x14ac:dyDescent="0.25">
      <c r="A27" s="35"/>
      <c r="B27" s="222" t="s">
        <v>74</v>
      </c>
      <c r="C27" s="33"/>
      <c r="D27" s="118"/>
      <c r="E27" s="117">
        <v>0</v>
      </c>
      <c r="F27" s="154">
        <v>0</v>
      </c>
      <c r="G27" s="154">
        <v>0</v>
      </c>
      <c r="H27" s="21">
        <v>0</v>
      </c>
      <c r="I27" s="154">
        <v>0</v>
      </c>
      <c r="J27" s="154">
        <v>0</v>
      </c>
      <c r="K27" s="154">
        <v>0</v>
      </c>
      <c r="L27" s="21">
        <v>0</v>
      </c>
      <c r="M27" s="21">
        <v>0</v>
      </c>
      <c r="N27" s="117">
        <v>0</v>
      </c>
      <c r="O27" s="118">
        <v>0</v>
      </c>
      <c r="P27" s="128">
        <f t="shared" si="0"/>
        <v>0</v>
      </c>
    </row>
    <row r="28" spans="1:16" x14ac:dyDescent="0.25">
      <c r="A28" s="35"/>
      <c r="B28" s="33" t="s">
        <v>16</v>
      </c>
      <c r="C28" s="33"/>
      <c r="D28" s="118"/>
      <c r="E28" s="117">
        <v>0</v>
      </c>
      <c r="F28" s="154">
        <v>0</v>
      </c>
      <c r="G28" s="154">
        <v>0</v>
      </c>
      <c r="H28" s="21">
        <v>0</v>
      </c>
      <c r="I28" s="154">
        <v>0</v>
      </c>
      <c r="J28" s="154">
        <v>0</v>
      </c>
      <c r="K28" s="154">
        <v>0</v>
      </c>
      <c r="L28" s="21">
        <v>0</v>
      </c>
      <c r="M28" s="21">
        <v>0</v>
      </c>
      <c r="N28" s="117">
        <v>0</v>
      </c>
      <c r="O28" s="118">
        <v>0</v>
      </c>
      <c r="P28" s="128">
        <f t="shared" si="0"/>
        <v>0</v>
      </c>
    </row>
    <row r="29" spans="1:16" x14ac:dyDescent="0.25">
      <c r="A29" s="35"/>
      <c r="B29" s="33"/>
      <c r="C29" s="33"/>
      <c r="D29" s="118"/>
      <c r="E29" s="117"/>
      <c r="F29" s="154"/>
      <c r="G29" s="154"/>
      <c r="H29" s="21"/>
      <c r="I29" s="154"/>
      <c r="J29" s="154"/>
      <c r="K29" s="154"/>
      <c r="L29" s="21"/>
      <c r="M29" s="21"/>
      <c r="N29" s="117"/>
      <c r="O29" s="118"/>
      <c r="P29" s="128"/>
    </row>
    <row r="30" spans="1:16" x14ac:dyDescent="0.25">
      <c r="A30" s="223" t="s">
        <v>17</v>
      </c>
      <c r="B30" s="224"/>
      <c r="C30" s="224"/>
      <c r="D30" s="118"/>
      <c r="E30" s="117">
        <v>50183.772993999984</v>
      </c>
      <c r="F30" s="154">
        <v>46652.397488333329</v>
      </c>
      <c r="G30" s="154">
        <v>62205.285540527468</v>
      </c>
      <c r="H30" s="21">
        <v>159041.4560228608</v>
      </c>
      <c r="I30" s="154">
        <v>52391.615532279553</v>
      </c>
      <c r="J30" s="154">
        <v>53400.698285586659</v>
      </c>
      <c r="K30" s="154">
        <v>55559.280501551068</v>
      </c>
      <c r="L30" s="21">
        <v>161351.59431941729</v>
      </c>
      <c r="M30" s="21">
        <v>320393.05034227809</v>
      </c>
      <c r="N30" s="117">
        <v>46695.320341461978</v>
      </c>
      <c r="O30" s="118">
        <v>66197.792395358338</v>
      </c>
      <c r="P30" s="128">
        <f t="shared" si="0"/>
        <v>433286.16307909839</v>
      </c>
    </row>
    <row r="31" spans="1:16" x14ac:dyDescent="0.25">
      <c r="A31" s="35"/>
      <c r="B31" s="33"/>
      <c r="C31" s="33"/>
      <c r="D31" s="118"/>
      <c r="E31" s="117"/>
      <c r="F31" s="154"/>
      <c r="G31" s="154"/>
      <c r="H31" s="21"/>
      <c r="I31" s="154"/>
      <c r="J31" s="154"/>
      <c r="K31" s="154"/>
      <c r="L31" s="21"/>
      <c r="M31" s="21"/>
      <c r="N31" s="117"/>
      <c r="O31" s="118"/>
      <c r="P31" s="128"/>
    </row>
    <row r="32" spans="1:16" x14ac:dyDescent="0.25">
      <c r="A32" s="221" t="s">
        <v>18</v>
      </c>
      <c r="B32" s="33"/>
      <c r="C32" s="33"/>
      <c r="D32" s="118"/>
      <c r="E32" s="117"/>
      <c r="F32" s="154"/>
      <c r="G32" s="154"/>
      <c r="H32" s="21"/>
      <c r="I32" s="154"/>
      <c r="J32" s="154"/>
      <c r="K32" s="154"/>
      <c r="L32" s="21"/>
      <c r="M32" s="21"/>
      <c r="N32" s="117"/>
      <c r="O32" s="118"/>
      <c r="P32" s="128"/>
    </row>
    <row r="33" spans="1:16" x14ac:dyDescent="0.25">
      <c r="A33" s="35" t="s">
        <v>19</v>
      </c>
      <c r="B33" s="33"/>
      <c r="C33" s="33"/>
      <c r="D33" s="118"/>
      <c r="E33" s="117">
        <v>142242.85833999998</v>
      </c>
      <c r="F33" s="154">
        <v>3068.8588</v>
      </c>
      <c r="G33" s="154">
        <v>2599.9459200000001</v>
      </c>
      <c r="H33" s="21">
        <v>147911.66305999996</v>
      </c>
      <c r="I33" s="154">
        <v>566.62259999999992</v>
      </c>
      <c r="J33" s="154">
        <v>4823.9319999999998</v>
      </c>
      <c r="K33" s="154">
        <v>1352.9691399999999</v>
      </c>
      <c r="L33" s="21">
        <v>6743.5237399999996</v>
      </c>
      <c r="M33" s="21">
        <v>154655.18679999997</v>
      </c>
      <c r="N33" s="117">
        <v>3173.7135599999997</v>
      </c>
      <c r="O33" s="118">
        <v>1410.9849000000002</v>
      </c>
      <c r="P33" s="128">
        <f t="shared" ref="P33:P36" si="1">+SUM(M33:O33)</f>
        <v>159239.88525999998</v>
      </c>
    </row>
    <row r="34" spans="1:16" x14ac:dyDescent="0.25">
      <c r="A34" s="35"/>
      <c r="B34" s="33" t="s">
        <v>20</v>
      </c>
      <c r="C34" s="33"/>
      <c r="D34" s="118"/>
      <c r="E34" s="117">
        <v>0</v>
      </c>
      <c r="F34" s="154">
        <v>0</v>
      </c>
      <c r="G34" s="154">
        <v>0</v>
      </c>
      <c r="H34" s="21">
        <v>0</v>
      </c>
      <c r="I34" s="154">
        <v>0</v>
      </c>
      <c r="J34" s="154">
        <v>0</v>
      </c>
      <c r="K34" s="154">
        <v>0</v>
      </c>
      <c r="L34" s="21">
        <v>0</v>
      </c>
      <c r="M34" s="21">
        <v>0</v>
      </c>
      <c r="N34" s="117">
        <v>0</v>
      </c>
      <c r="O34" s="118">
        <v>0</v>
      </c>
      <c r="P34" s="128">
        <f t="shared" si="1"/>
        <v>0</v>
      </c>
    </row>
    <row r="35" spans="1:16" x14ac:dyDescent="0.25">
      <c r="A35" s="35"/>
      <c r="B35" s="33" t="s">
        <v>21</v>
      </c>
      <c r="C35" s="33"/>
      <c r="D35" s="118"/>
      <c r="E35" s="117">
        <v>142242.85833999998</v>
      </c>
      <c r="F35" s="154">
        <v>3068.8588</v>
      </c>
      <c r="G35" s="154">
        <v>2599.9459200000001</v>
      </c>
      <c r="H35" s="21">
        <v>147911.66305999996</v>
      </c>
      <c r="I35" s="154">
        <v>566.62259999999992</v>
      </c>
      <c r="J35" s="154">
        <v>4823.9319999999998</v>
      </c>
      <c r="K35" s="154">
        <v>1352.9691399999999</v>
      </c>
      <c r="L35" s="21">
        <v>6743.5237399999996</v>
      </c>
      <c r="M35" s="21">
        <v>154655.18679999997</v>
      </c>
      <c r="N35" s="117">
        <v>3173.7135599999997</v>
      </c>
      <c r="O35" s="118">
        <v>1410.9849000000002</v>
      </c>
      <c r="P35" s="128">
        <f t="shared" si="1"/>
        <v>159239.88525999998</v>
      </c>
    </row>
    <row r="36" spans="1:16" x14ac:dyDescent="0.25">
      <c r="A36" s="35"/>
      <c r="B36" s="33" t="s">
        <v>22</v>
      </c>
      <c r="C36" s="33"/>
      <c r="D36" s="118"/>
      <c r="E36" s="117">
        <v>0</v>
      </c>
      <c r="F36" s="154">
        <v>0</v>
      </c>
      <c r="G36" s="154">
        <v>0</v>
      </c>
      <c r="H36" s="21">
        <v>0</v>
      </c>
      <c r="I36" s="154">
        <v>0</v>
      </c>
      <c r="J36" s="154">
        <v>0</v>
      </c>
      <c r="K36" s="154">
        <v>0</v>
      </c>
      <c r="L36" s="21">
        <v>0</v>
      </c>
      <c r="M36" s="21">
        <v>0</v>
      </c>
      <c r="N36" s="117">
        <v>0</v>
      </c>
      <c r="O36" s="118">
        <v>0</v>
      </c>
      <c r="P36" s="128">
        <f t="shared" si="1"/>
        <v>0</v>
      </c>
    </row>
    <row r="37" spans="1:16" x14ac:dyDescent="0.25">
      <c r="A37" s="35"/>
      <c r="B37" s="33"/>
      <c r="C37" s="33"/>
      <c r="D37" s="118"/>
      <c r="E37" s="117"/>
      <c r="F37" s="154"/>
      <c r="G37" s="154"/>
      <c r="H37" s="21"/>
      <c r="I37" s="154"/>
      <c r="J37" s="154"/>
      <c r="K37" s="154"/>
      <c r="L37" s="21"/>
      <c r="M37" s="21"/>
      <c r="N37" s="117"/>
      <c r="O37" s="118"/>
      <c r="P37" s="128"/>
    </row>
    <row r="38" spans="1:16" x14ac:dyDescent="0.25">
      <c r="A38" s="225" t="s">
        <v>76</v>
      </c>
      <c r="B38" s="226"/>
      <c r="C38" s="226"/>
      <c r="D38" s="120"/>
      <c r="E38" s="119">
        <v>55241.325399999987</v>
      </c>
      <c r="F38" s="157">
        <v>51640.965499999991</v>
      </c>
      <c r="G38" s="157">
        <v>67124.869157860798</v>
      </c>
      <c r="H38" s="26">
        <v>174007.1600578608</v>
      </c>
      <c r="I38" s="157">
        <v>57162.959003723998</v>
      </c>
      <c r="J38" s="157">
        <v>58063.429486919995</v>
      </c>
      <c r="K38" s="157">
        <v>60113.399432773294</v>
      </c>
      <c r="L38" s="26">
        <v>175339.78792341729</v>
      </c>
      <c r="M38" s="26">
        <v>349346.94798127806</v>
      </c>
      <c r="N38" s="119">
        <v>51103.141965684197</v>
      </c>
      <c r="O38" s="120">
        <v>70478.159231024998</v>
      </c>
      <c r="P38" s="132">
        <f t="shared" ref="P38:P40" si="2">+SUM(M38:O38)</f>
        <v>470928.24917798722</v>
      </c>
    </row>
    <row r="39" spans="1:16" x14ac:dyDescent="0.25">
      <c r="A39" s="225" t="s">
        <v>77</v>
      </c>
      <c r="B39" s="226"/>
      <c r="C39" s="226"/>
      <c r="D39" s="120"/>
      <c r="E39" s="119">
        <v>147300.41074599998</v>
      </c>
      <c r="F39" s="157">
        <v>8057.4268116666663</v>
      </c>
      <c r="G39" s="157">
        <v>7519.5295373333329</v>
      </c>
      <c r="H39" s="26">
        <v>162877.36709499997</v>
      </c>
      <c r="I39" s="157">
        <v>5337.9660714444444</v>
      </c>
      <c r="J39" s="157">
        <v>9486.6632013333328</v>
      </c>
      <c r="K39" s="157">
        <v>5907.0880712222233</v>
      </c>
      <c r="L39" s="26">
        <v>20731.717344000001</v>
      </c>
      <c r="M39" s="26">
        <v>183609.08443899997</v>
      </c>
      <c r="N39" s="119">
        <v>7581.5351842222226</v>
      </c>
      <c r="O39" s="120">
        <v>5691.3517356666671</v>
      </c>
      <c r="P39" s="132">
        <f t="shared" si="2"/>
        <v>196881.97135888884</v>
      </c>
    </row>
    <row r="40" spans="1:16" x14ac:dyDescent="0.25">
      <c r="A40" s="225" t="s">
        <v>23</v>
      </c>
      <c r="B40" s="226"/>
      <c r="C40" s="226"/>
      <c r="D40" s="120"/>
      <c r="E40" s="119">
        <v>-92059.085345999993</v>
      </c>
      <c r="F40" s="157">
        <v>43583.538688333327</v>
      </c>
      <c r="G40" s="157">
        <v>59605.339620527462</v>
      </c>
      <c r="H40" s="26">
        <v>11129.79296286084</v>
      </c>
      <c r="I40" s="157">
        <v>51824.992932279551</v>
      </c>
      <c r="J40" s="253">
        <v>48576.766285586666</v>
      </c>
      <c r="K40" s="253">
        <v>54206.311361551074</v>
      </c>
      <c r="L40" s="254">
        <v>154608.07057941728</v>
      </c>
      <c r="M40" s="254">
        <v>165737.86354227809</v>
      </c>
      <c r="N40" s="258">
        <v>43521.606781461975</v>
      </c>
      <c r="O40" s="227">
        <v>64786.807495358327</v>
      </c>
      <c r="P40" s="132">
        <f t="shared" si="2"/>
        <v>274046.27781909838</v>
      </c>
    </row>
    <row r="41" spans="1:16" x14ac:dyDescent="0.25">
      <c r="A41" s="27"/>
      <c r="B41" s="228"/>
      <c r="C41" s="228"/>
      <c r="D41" s="216"/>
      <c r="E41" s="121"/>
      <c r="F41" s="158"/>
      <c r="G41" s="158"/>
      <c r="H41" s="251"/>
      <c r="I41" s="158"/>
      <c r="J41" s="158"/>
      <c r="K41" s="158"/>
      <c r="L41" s="251"/>
      <c r="M41" s="251"/>
      <c r="N41" s="121"/>
      <c r="O41" s="122"/>
      <c r="P41" s="134"/>
    </row>
    <row r="42" spans="1:16" x14ac:dyDescent="0.25">
      <c r="A42" s="221" t="s">
        <v>24</v>
      </c>
      <c r="B42" s="33"/>
      <c r="C42" s="33"/>
      <c r="D42" s="174"/>
      <c r="E42" s="113"/>
      <c r="F42" s="156"/>
      <c r="G42" s="156"/>
      <c r="H42" s="250"/>
      <c r="I42" s="156"/>
      <c r="J42" s="156"/>
      <c r="K42" s="114"/>
      <c r="L42" s="114"/>
      <c r="M42" s="114"/>
      <c r="N42" s="113"/>
      <c r="O42" s="114"/>
      <c r="P42" s="130"/>
    </row>
    <row r="43" spans="1:16" x14ac:dyDescent="0.25">
      <c r="A43" s="221"/>
      <c r="B43" s="33"/>
      <c r="C43" s="33"/>
      <c r="D43" s="174"/>
      <c r="E43" s="113"/>
      <c r="F43" s="156"/>
      <c r="G43" s="156"/>
      <c r="H43" s="250"/>
      <c r="I43" s="156"/>
      <c r="J43" s="156"/>
      <c r="K43" s="114"/>
      <c r="L43" s="114"/>
      <c r="M43" s="114"/>
      <c r="N43" s="113"/>
      <c r="O43" s="114"/>
      <c r="P43" s="130"/>
    </row>
    <row r="44" spans="1:16" x14ac:dyDescent="0.25">
      <c r="A44" s="35" t="s">
        <v>25</v>
      </c>
      <c r="B44" s="33"/>
      <c r="C44" s="33"/>
      <c r="D44" s="118"/>
      <c r="E44" s="117">
        <v>-87001.532940000005</v>
      </c>
      <c r="F44" s="154">
        <v>48572.106699999997</v>
      </c>
      <c r="G44" s="154">
        <v>64524.923237860792</v>
      </c>
      <c r="H44" s="21">
        <v>26095.496997860784</v>
      </c>
      <c r="I44" s="154">
        <v>56596.336403724003</v>
      </c>
      <c r="J44" s="154">
        <v>53239.497486919994</v>
      </c>
      <c r="K44" s="118">
        <v>58760.430292773301</v>
      </c>
      <c r="L44" s="118">
        <v>168596.26418341728</v>
      </c>
      <c r="M44" s="118">
        <v>194691.76118127807</v>
      </c>
      <c r="N44" s="117">
        <v>47929.428405684193</v>
      </c>
      <c r="O44" s="118">
        <v>69067.174331025002</v>
      </c>
      <c r="P44" s="128">
        <f t="shared" ref="P44:P57" si="3">+SUM(M44:O44)</f>
        <v>311688.36391798727</v>
      </c>
    </row>
    <row r="45" spans="1:16" x14ac:dyDescent="0.25">
      <c r="A45" s="35" t="s">
        <v>26</v>
      </c>
      <c r="B45" s="33"/>
      <c r="C45" s="33"/>
      <c r="D45" s="118"/>
      <c r="E45" s="117">
        <v>0</v>
      </c>
      <c r="F45" s="154">
        <v>0</v>
      </c>
      <c r="G45" s="154">
        <v>0</v>
      </c>
      <c r="H45" s="21">
        <v>0</v>
      </c>
      <c r="I45" s="154">
        <v>0</v>
      </c>
      <c r="J45" s="154">
        <v>0</v>
      </c>
      <c r="K45" s="118">
        <v>0</v>
      </c>
      <c r="L45" s="118">
        <v>0</v>
      </c>
      <c r="M45" s="118">
        <v>0</v>
      </c>
      <c r="N45" s="117">
        <v>0</v>
      </c>
      <c r="O45" s="118">
        <v>0</v>
      </c>
      <c r="P45" s="128">
        <f t="shared" si="3"/>
        <v>0</v>
      </c>
    </row>
    <row r="46" spans="1:16" x14ac:dyDescent="0.25">
      <c r="A46" s="35"/>
      <c r="B46" s="33" t="s">
        <v>27</v>
      </c>
      <c r="C46" s="33"/>
      <c r="D46" s="118"/>
      <c r="E46" s="117">
        <v>0</v>
      </c>
      <c r="F46" s="154">
        <v>0</v>
      </c>
      <c r="G46" s="154">
        <v>0</v>
      </c>
      <c r="H46" s="21">
        <v>0</v>
      </c>
      <c r="I46" s="154">
        <v>0</v>
      </c>
      <c r="J46" s="154">
        <v>0</v>
      </c>
      <c r="K46" s="118">
        <v>0</v>
      </c>
      <c r="L46" s="118">
        <v>0</v>
      </c>
      <c r="M46" s="118">
        <v>0</v>
      </c>
      <c r="N46" s="117">
        <v>0</v>
      </c>
      <c r="O46" s="118">
        <v>0</v>
      </c>
      <c r="P46" s="128">
        <f t="shared" si="3"/>
        <v>0</v>
      </c>
    </row>
    <row r="47" spans="1:16" x14ac:dyDescent="0.25">
      <c r="A47" s="35"/>
      <c r="B47" s="33" t="s">
        <v>28</v>
      </c>
      <c r="C47" s="33"/>
      <c r="D47" s="118"/>
      <c r="E47" s="117">
        <v>0</v>
      </c>
      <c r="F47" s="154">
        <v>0</v>
      </c>
      <c r="G47" s="154">
        <v>0</v>
      </c>
      <c r="H47" s="21">
        <v>0</v>
      </c>
      <c r="I47" s="154">
        <v>0</v>
      </c>
      <c r="J47" s="154">
        <v>0</v>
      </c>
      <c r="K47" s="118">
        <v>0</v>
      </c>
      <c r="L47" s="118">
        <v>0</v>
      </c>
      <c r="M47" s="118">
        <v>0</v>
      </c>
      <c r="N47" s="117">
        <v>0</v>
      </c>
      <c r="O47" s="118">
        <v>0</v>
      </c>
      <c r="P47" s="128">
        <f t="shared" si="3"/>
        <v>0</v>
      </c>
    </row>
    <row r="48" spans="1:16" x14ac:dyDescent="0.25">
      <c r="A48" s="35" t="s">
        <v>29</v>
      </c>
      <c r="B48" s="33"/>
      <c r="C48" s="33"/>
      <c r="D48" s="118"/>
      <c r="E48" s="117">
        <v>0</v>
      </c>
      <c r="F48" s="154">
        <v>0</v>
      </c>
      <c r="G48" s="154">
        <v>0</v>
      </c>
      <c r="H48" s="21">
        <v>0</v>
      </c>
      <c r="I48" s="154">
        <v>0</v>
      </c>
      <c r="J48" s="154">
        <v>0</v>
      </c>
      <c r="K48" s="118">
        <v>0</v>
      </c>
      <c r="L48" s="118">
        <v>0</v>
      </c>
      <c r="M48" s="118">
        <v>0</v>
      </c>
      <c r="N48" s="117">
        <v>0</v>
      </c>
      <c r="O48" s="118">
        <v>0</v>
      </c>
      <c r="P48" s="128">
        <f t="shared" si="3"/>
        <v>0</v>
      </c>
    </row>
    <row r="49" spans="1:16" x14ac:dyDescent="0.25">
      <c r="A49" s="35"/>
      <c r="B49" s="33" t="s">
        <v>30</v>
      </c>
      <c r="C49" s="33"/>
      <c r="D49" s="118"/>
      <c r="E49" s="117">
        <v>0</v>
      </c>
      <c r="F49" s="154">
        <v>0</v>
      </c>
      <c r="G49" s="154">
        <v>0</v>
      </c>
      <c r="H49" s="21">
        <v>0</v>
      </c>
      <c r="I49" s="154">
        <v>0</v>
      </c>
      <c r="J49" s="154">
        <v>0</v>
      </c>
      <c r="K49" s="118">
        <v>0</v>
      </c>
      <c r="L49" s="118">
        <v>0</v>
      </c>
      <c r="M49" s="118">
        <v>0</v>
      </c>
      <c r="N49" s="117">
        <v>0</v>
      </c>
      <c r="O49" s="118">
        <v>0</v>
      </c>
      <c r="P49" s="128">
        <f t="shared" si="3"/>
        <v>0</v>
      </c>
    </row>
    <row r="50" spans="1:16" x14ac:dyDescent="0.25">
      <c r="A50" s="35"/>
      <c r="B50" s="33" t="s">
        <v>31</v>
      </c>
      <c r="C50" s="33"/>
      <c r="D50" s="118"/>
      <c r="E50" s="117">
        <v>0</v>
      </c>
      <c r="F50" s="154">
        <v>0</v>
      </c>
      <c r="G50" s="154">
        <v>0</v>
      </c>
      <c r="H50" s="21">
        <v>0</v>
      </c>
      <c r="I50" s="154">
        <v>0</v>
      </c>
      <c r="J50" s="154">
        <v>0</v>
      </c>
      <c r="K50" s="118">
        <v>0</v>
      </c>
      <c r="L50" s="118">
        <v>0</v>
      </c>
      <c r="M50" s="118">
        <v>0</v>
      </c>
      <c r="N50" s="117">
        <v>0</v>
      </c>
      <c r="O50" s="118">
        <v>0</v>
      </c>
      <c r="P50" s="128">
        <f t="shared" si="3"/>
        <v>0</v>
      </c>
    </row>
    <row r="51" spans="1:16" x14ac:dyDescent="0.25">
      <c r="A51" s="35" t="s">
        <v>32</v>
      </c>
      <c r="B51" s="33"/>
      <c r="C51" s="33"/>
      <c r="D51" s="118"/>
      <c r="E51" s="117">
        <v>0</v>
      </c>
      <c r="F51" s="154">
        <v>0</v>
      </c>
      <c r="G51" s="154">
        <v>0</v>
      </c>
      <c r="H51" s="21">
        <v>0</v>
      </c>
      <c r="I51" s="154">
        <v>0</v>
      </c>
      <c r="J51" s="154">
        <v>0</v>
      </c>
      <c r="K51" s="118">
        <v>0</v>
      </c>
      <c r="L51" s="118">
        <v>0</v>
      </c>
      <c r="M51" s="118">
        <v>0</v>
      </c>
      <c r="N51" s="117">
        <v>0</v>
      </c>
      <c r="O51" s="118">
        <v>0</v>
      </c>
      <c r="P51" s="128">
        <f t="shared" si="3"/>
        <v>0</v>
      </c>
    </row>
    <row r="52" spans="1:16" x14ac:dyDescent="0.25">
      <c r="A52" s="35" t="s">
        <v>33</v>
      </c>
      <c r="B52" s="33"/>
      <c r="C52" s="33"/>
      <c r="D52" s="118"/>
      <c r="E52" s="117">
        <v>-87001.532940000005</v>
      </c>
      <c r="F52" s="154">
        <v>48572.106699999997</v>
      </c>
      <c r="G52" s="154">
        <v>64524.923237860792</v>
      </c>
      <c r="H52" s="21">
        <v>26095.496997860784</v>
      </c>
      <c r="I52" s="154">
        <v>56596.336403724003</v>
      </c>
      <c r="J52" s="154">
        <v>53239.497486919994</v>
      </c>
      <c r="K52" s="118">
        <v>58760.430292773301</v>
      </c>
      <c r="L52" s="118">
        <v>168596.26418341728</v>
      </c>
      <c r="M52" s="118">
        <v>194691.76118127807</v>
      </c>
      <c r="N52" s="117">
        <v>47929.428405684193</v>
      </c>
      <c r="O52" s="118">
        <v>69067.174331025002</v>
      </c>
      <c r="P52" s="128">
        <f t="shared" si="3"/>
        <v>311688.36391798727</v>
      </c>
    </row>
    <row r="53" spans="1:16" x14ac:dyDescent="0.25">
      <c r="A53" s="35" t="s">
        <v>90</v>
      </c>
      <c r="B53" s="33"/>
      <c r="C53" s="33"/>
      <c r="D53" s="118"/>
      <c r="E53" s="117">
        <v>0</v>
      </c>
      <c r="F53" s="154">
        <v>0</v>
      </c>
      <c r="G53" s="154">
        <v>0</v>
      </c>
      <c r="H53" s="21">
        <v>0</v>
      </c>
      <c r="I53" s="154">
        <v>0</v>
      </c>
      <c r="J53" s="154">
        <v>0</v>
      </c>
      <c r="K53" s="118">
        <v>0</v>
      </c>
      <c r="L53" s="118">
        <v>0</v>
      </c>
      <c r="M53" s="118">
        <v>0</v>
      </c>
      <c r="N53" s="117">
        <v>0</v>
      </c>
      <c r="O53" s="118">
        <v>0</v>
      </c>
      <c r="P53" s="128">
        <f t="shared" si="3"/>
        <v>0</v>
      </c>
    </row>
    <row r="54" spans="1:16" x14ac:dyDescent="0.25">
      <c r="A54" s="35"/>
      <c r="B54" s="33" t="s">
        <v>34</v>
      </c>
      <c r="C54" s="33"/>
      <c r="D54" s="118"/>
      <c r="E54" s="117">
        <v>0</v>
      </c>
      <c r="F54" s="154">
        <v>0</v>
      </c>
      <c r="G54" s="154">
        <v>0</v>
      </c>
      <c r="H54" s="21">
        <v>0</v>
      </c>
      <c r="I54" s="154">
        <v>0</v>
      </c>
      <c r="J54" s="154">
        <v>0</v>
      </c>
      <c r="K54" s="118">
        <v>0</v>
      </c>
      <c r="L54" s="118">
        <v>0</v>
      </c>
      <c r="M54" s="118">
        <v>0</v>
      </c>
      <c r="N54" s="117">
        <v>0</v>
      </c>
      <c r="O54" s="118">
        <v>0</v>
      </c>
      <c r="P54" s="128">
        <f t="shared" si="3"/>
        <v>0</v>
      </c>
    </row>
    <row r="55" spans="1:16" x14ac:dyDescent="0.25">
      <c r="A55" s="35"/>
      <c r="B55" s="33" t="s">
        <v>35</v>
      </c>
      <c r="C55" s="33"/>
      <c r="D55" s="118"/>
      <c r="E55" s="117">
        <v>0</v>
      </c>
      <c r="F55" s="154">
        <v>0</v>
      </c>
      <c r="G55" s="154">
        <v>0</v>
      </c>
      <c r="H55" s="21">
        <v>0</v>
      </c>
      <c r="I55" s="154">
        <v>0</v>
      </c>
      <c r="J55" s="154">
        <v>0</v>
      </c>
      <c r="K55" s="118">
        <v>0</v>
      </c>
      <c r="L55" s="118">
        <v>0</v>
      </c>
      <c r="M55" s="118">
        <v>0</v>
      </c>
      <c r="N55" s="117">
        <v>0</v>
      </c>
      <c r="O55" s="118">
        <v>0</v>
      </c>
      <c r="P55" s="128">
        <f t="shared" si="3"/>
        <v>0</v>
      </c>
    </row>
    <row r="56" spans="1:16" x14ac:dyDescent="0.25">
      <c r="A56" s="82" t="s">
        <v>91</v>
      </c>
      <c r="B56" s="33"/>
      <c r="C56" s="33"/>
      <c r="D56" s="118"/>
      <c r="E56" s="117">
        <v>0</v>
      </c>
      <c r="F56" s="154">
        <v>0</v>
      </c>
      <c r="G56" s="154">
        <v>0</v>
      </c>
      <c r="H56" s="21">
        <v>0</v>
      </c>
      <c r="I56" s="154">
        <v>0</v>
      </c>
      <c r="J56" s="154">
        <v>0</v>
      </c>
      <c r="K56" s="118">
        <v>0</v>
      </c>
      <c r="L56" s="118">
        <v>0</v>
      </c>
      <c r="M56" s="118">
        <v>0</v>
      </c>
      <c r="N56" s="117">
        <v>0</v>
      </c>
      <c r="O56" s="118">
        <v>0</v>
      </c>
      <c r="P56" s="128">
        <f t="shared" si="3"/>
        <v>0</v>
      </c>
    </row>
    <row r="57" spans="1:16" x14ac:dyDescent="0.25">
      <c r="A57" s="35" t="s">
        <v>36</v>
      </c>
      <c r="B57" s="33"/>
      <c r="C57" s="33"/>
      <c r="D57" s="118"/>
      <c r="E57" s="117">
        <v>0</v>
      </c>
      <c r="F57" s="154">
        <v>0</v>
      </c>
      <c r="G57" s="154">
        <v>0</v>
      </c>
      <c r="H57" s="21">
        <v>0</v>
      </c>
      <c r="I57" s="154">
        <v>0</v>
      </c>
      <c r="J57" s="154">
        <v>0</v>
      </c>
      <c r="K57" s="118">
        <v>0</v>
      </c>
      <c r="L57" s="118">
        <v>0</v>
      </c>
      <c r="M57" s="118">
        <v>0</v>
      </c>
      <c r="N57" s="117">
        <v>0</v>
      </c>
      <c r="O57" s="118">
        <v>0</v>
      </c>
      <c r="P57" s="128">
        <f t="shared" si="3"/>
        <v>0</v>
      </c>
    </row>
    <row r="58" spans="1:16" x14ac:dyDescent="0.25">
      <c r="A58" s="35"/>
      <c r="B58" s="33"/>
      <c r="C58" s="33"/>
      <c r="D58" s="118"/>
      <c r="E58" s="117"/>
      <c r="F58" s="154"/>
      <c r="G58" s="154"/>
      <c r="H58" s="21"/>
      <c r="I58" s="154"/>
      <c r="J58" s="154"/>
      <c r="K58" s="118"/>
      <c r="L58" s="118"/>
      <c r="M58" s="118"/>
      <c r="N58" s="117"/>
      <c r="O58" s="118"/>
      <c r="P58" s="128"/>
    </row>
    <row r="59" spans="1:16" x14ac:dyDescent="0.25">
      <c r="A59" s="35" t="s">
        <v>37</v>
      </c>
      <c r="B59" s="33"/>
      <c r="C59" s="33"/>
      <c r="D59" s="118"/>
      <c r="E59" s="117">
        <v>5057.5524060000007</v>
      </c>
      <c r="F59" s="154">
        <v>4988.5680116666663</v>
      </c>
      <c r="G59" s="154">
        <v>4919.5836173333328</v>
      </c>
      <c r="H59" s="21">
        <v>14965.704034999999</v>
      </c>
      <c r="I59" s="154">
        <v>4771.3434714444447</v>
      </c>
      <c r="J59" s="154">
        <v>4662.731201333334</v>
      </c>
      <c r="K59" s="118">
        <v>4554.1189312222232</v>
      </c>
      <c r="L59" s="118">
        <v>13988.193604000002</v>
      </c>
      <c r="M59" s="118">
        <v>28953.897639000003</v>
      </c>
      <c r="N59" s="117">
        <v>4407.8216242222225</v>
      </c>
      <c r="O59" s="118">
        <v>4280.3668356666667</v>
      </c>
      <c r="P59" s="128">
        <f t="shared" ref="P59:P70" si="4">+SUM(M59:O59)</f>
        <v>37642.086098888896</v>
      </c>
    </row>
    <row r="60" spans="1:16" x14ac:dyDescent="0.25">
      <c r="A60" s="35" t="s">
        <v>38</v>
      </c>
      <c r="B60" s="33"/>
      <c r="C60" s="33"/>
      <c r="D60" s="118"/>
      <c r="E60" s="117">
        <v>0</v>
      </c>
      <c r="F60" s="154">
        <v>0</v>
      </c>
      <c r="G60" s="154">
        <v>0</v>
      </c>
      <c r="H60" s="21">
        <v>0</v>
      </c>
      <c r="I60" s="154">
        <v>0</v>
      </c>
      <c r="J60" s="154">
        <v>0</v>
      </c>
      <c r="K60" s="118">
        <v>0</v>
      </c>
      <c r="L60" s="118">
        <v>0</v>
      </c>
      <c r="M60" s="118">
        <v>0</v>
      </c>
      <c r="N60" s="117">
        <v>0</v>
      </c>
      <c r="O60" s="118">
        <v>0</v>
      </c>
      <c r="P60" s="128">
        <f t="shared" si="4"/>
        <v>0</v>
      </c>
    </row>
    <row r="61" spans="1:16" x14ac:dyDescent="0.25">
      <c r="A61" s="35"/>
      <c r="B61" s="33" t="s">
        <v>39</v>
      </c>
      <c r="C61" s="33"/>
      <c r="D61" s="118"/>
      <c r="E61" s="117">
        <v>0</v>
      </c>
      <c r="F61" s="154">
        <v>0</v>
      </c>
      <c r="G61" s="154">
        <v>0</v>
      </c>
      <c r="H61" s="21">
        <v>0</v>
      </c>
      <c r="I61" s="154">
        <v>0</v>
      </c>
      <c r="J61" s="154">
        <v>0</v>
      </c>
      <c r="K61" s="118">
        <v>0</v>
      </c>
      <c r="L61" s="118">
        <v>0</v>
      </c>
      <c r="M61" s="118">
        <v>0</v>
      </c>
      <c r="N61" s="117">
        <v>0</v>
      </c>
      <c r="O61" s="118">
        <v>0</v>
      </c>
      <c r="P61" s="128">
        <f t="shared" si="4"/>
        <v>0</v>
      </c>
    </row>
    <row r="62" spans="1:16" x14ac:dyDescent="0.25">
      <c r="A62" s="35"/>
      <c r="B62" s="33"/>
      <c r="C62" s="33" t="s">
        <v>40</v>
      </c>
      <c r="D62" s="118"/>
      <c r="E62" s="117">
        <v>0</v>
      </c>
      <c r="F62" s="154">
        <v>0</v>
      </c>
      <c r="G62" s="154">
        <v>0</v>
      </c>
      <c r="H62" s="21">
        <v>0</v>
      </c>
      <c r="I62" s="154">
        <v>0</v>
      </c>
      <c r="J62" s="154">
        <v>0</v>
      </c>
      <c r="K62" s="118">
        <v>0</v>
      </c>
      <c r="L62" s="118">
        <v>0</v>
      </c>
      <c r="M62" s="118">
        <v>0</v>
      </c>
      <c r="N62" s="117">
        <v>0</v>
      </c>
      <c r="O62" s="118">
        <v>0</v>
      </c>
      <c r="P62" s="128">
        <f t="shared" si="4"/>
        <v>0</v>
      </c>
    </row>
    <row r="63" spans="1:16" x14ac:dyDescent="0.25">
      <c r="A63" s="35"/>
      <c r="B63" s="33"/>
      <c r="C63" s="33" t="s">
        <v>41</v>
      </c>
      <c r="D63" s="118"/>
      <c r="E63" s="117">
        <v>0</v>
      </c>
      <c r="F63" s="154">
        <v>0</v>
      </c>
      <c r="G63" s="154">
        <v>0</v>
      </c>
      <c r="H63" s="21">
        <v>0</v>
      </c>
      <c r="I63" s="154">
        <v>0</v>
      </c>
      <c r="J63" s="154">
        <v>0</v>
      </c>
      <c r="K63" s="118">
        <v>0</v>
      </c>
      <c r="L63" s="118">
        <v>0</v>
      </c>
      <c r="M63" s="118">
        <v>0</v>
      </c>
      <c r="N63" s="117">
        <v>0</v>
      </c>
      <c r="O63" s="118">
        <v>0</v>
      </c>
      <c r="P63" s="128">
        <f t="shared" si="4"/>
        <v>0</v>
      </c>
    </row>
    <row r="64" spans="1:16" x14ac:dyDescent="0.25">
      <c r="A64" s="35"/>
      <c r="B64" s="33" t="s">
        <v>42</v>
      </c>
      <c r="C64" s="33"/>
      <c r="D64" s="118"/>
      <c r="E64" s="117">
        <v>0</v>
      </c>
      <c r="F64" s="154">
        <v>0</v>
      </c>
      <c r="G64" s="154">
        <v>0</v>
      </c>
      <c r="H64" s="21">
        <v>0</v>
      </c>
      <c r="I64" s="154">
        <v>0</v>
      </c>
      <c r="J64" s="154">
        <v>0</v>
      </c>
      <c r="K64" s="118">
        <v>0</v>
      </c>
      <c r="L64" s="118">
        <v>0</v>
      </c>
      <c r="M64" s="118">
        <v>0</v>
      </c>
      <c r="N64" s="117">
        <v>0</v>
      </c>
      <c r="O64" s="118">
        <v>0</v>
      </c>
      <c r="P64" s="128">
        <f t="shared" si="4"/>
        <v>0</v>
      </c>
    </row>
    <row r="65" spans="1:17" x14ac:dyDescent="0.25">
      <c r="A65" s="35" t="s">
        <v>43</v>
      </c>
      <c r="B65" s="33"/>
      <c r="C65" s="33"/>
      <c r="D65" s="118"/>
      <c r="E65" s="117">
        <v>0</v>
      </c>
      <c r="F65" s="154">
        <v>0</v>
      </c>
      <c r="G65" s="154">
        <v>0</v>
      </c>
      <c r="H65" s="21">
        <v>0</v>
      </c>
      <c r="I65" s="154">
        <v>0</v>
      </c>
      <c r="J65" s="154">
        <v>0</v>
      </c>
      <c r="K65" s="118">
        <v>0</v>
      </c>
      <c r="L65" s="118">
        <v>0</v>
      </c>
      <c r="M65" s="118">
        <v>0</v>
      </c>
      <c r="N65" s="117">
        <v>0</v>
      </c>
      <c r="O65" s="118">
        <v>0</v>
      </c>
      <c r="P65" s="128">
        <f t="shared" si="4"/>
        <v>0</v>
      </c>
    </row>
    <row r="66" spans="1:17" x14ac:dyDescent="0.25">
      <c r="A66" s="35"/>
      <c r="B66" s="33" t="s">
        <v>39</v>
      </c>
      <c r="C66" s="33"/>
      <c r="D66" s="118"/>
      <c r="E66" s="117">
        <v>0</v>
      </c>
      <c r="F66" s="154">
        <v>0</v>
      </c>
      <c r="G66" s="154">
        <v>0</v>
      </c>
      <c r="H66" s="21">
        <v>0</v>
      </c>
      <c r="I66" s="154">
        <v>0</v>
      </c>
      <c r="J66" s="154">
        <v>0</v>
      </c>
      <c r="K66" s="118">
        <v>0</v>
      </c>
      <c r="L66" s="118">
        <v>0</v>
      </c>
      <c r="M66" s="118">
        <v>0</v>
      </c>
      <c r="N66" s="117">
        <v>0</v>
      </c>
      <c r="O66" s="118">
        <v>0</v>
      </c>
      <c r="P66" s="128">
        <f t="shared" si="4"/>
        <v>0</v>
      </c>
    </row>
    <row r="67" spans="1:17" x14ac:dyDescent="0.25">
      <c r="A67" s="35"/>
      <c r="B67" s="33"/>
      <c r="C67" s="33" t="s">
        <v>40</v>
      </c>
      <c r="D67" s="118"/>
      <c r="E67" s="117">
        <v>0</v>
      </c>
      <c r="F67" s="154">
        <v>0</v>
      </c>
      <c r="G67" s="154">
        <v>0</v>
      </c>
      <c r="H67" s="21">
        <v>0</v>
      </c>
      <c r="I67" s="154">
        <v>0</v>
      </c>
      <c r="J67" s="154">
        <v>0</v>
      </c>
      <c r="K67" s="118">
        <v>0</v>
      </c>
      <c r="L67" s="118">
        <v>0</v>
      </c>
      <c r="M67" s="118">
        <v>0</v>
      </c>
      <c r="N67" s="117">
        <v>0</v>
      </c>
      <c r="O67" s="118">
        <v>0</v>
      </c>
      <c r="P67" s="128">
        <f t="shared" si="4"/>
        <v>0</v>
      </c>
    </row>
    <row r="68" spans="1:17" x14ac:dyDescent="0.25">
      <c r="A68" s="35"/>
      <c r="B68" s="33"/>
      <c r="C68" s="33" t="s">
        <v>41</v>
      </c>
      <c r="D68" s="118"/>
      <c r="E68" s="117">
        <v>0</v>
      </c>
      <c r="F68" s="154">
        <v>0</v>
      </c>
      <c r="G68" s="154">
        <v>0</v>
      </c>
      <c r="H68" s="21">
        <v>0</v>
      </c>
      <c r="I68" s="154">
        <v>0</v>
      </c>
      <c r="J68" s="154">
        <v>0</v>
      </c>
      <c r="K68" s="118">
        <v>0</v>
      </c>
      <c r="L68" s="118">
        <v>0</v>
      </c>
      <c r="M68" s="118">
        <v>0</v>
      </c>
      <c r="N68" s="117">
        <v>0</v>
      </c>
      <c r="O68" s="118">
        <v>0</v>
      </c>
      <c r="P68" s="128">
        <f t="shared" si="4"/>
        <v>0</v>
      </c>
    </row>
    <row r="69" spans="1:17" x14ac:dyDescent="0.25">
      <c r="A69" s="35"/>
      <c r="B69" s="33" t="s">
        <v>42</v>
      </c>
      <c r="C69" s="33"/>
      <c r="D69" s="118"/>
      <c r="E69" s="117">
        <v>0</v>
      </c>
      <c r="F69" s="154">
        <v>0</v>
      </c>
      <c r="G69" s="154">
        <v>0</v>
      </c>
      <c r="H69" s="21">
        <v>0</v>
      </c>
      <c r="I69" s="154">
        <v>0</v>
      </c>
      <c r="J69" s="154">
        <v>0</v>
      </c>
      <c r="K69" s="118">
        <v>0</v>
      </c>
      <c r="L69" s="118">
        <v>0</v>
      </c>
      <c r="M69" s="118">
        <v>0</v>
      </c>
      <c r="N69" s="117">
        <v>0</v>
      </c>
      <c r="O69" s="118">
        <v>0</v>
      </c>
      <c r="P69" s="128">
        <f t="shared" si="4"/>
        <v>0</v>
      </c>
    </row>
    <row r="70" spans="1:17" x14ac:dyDescent="0.25">
      <c r="A70" s="35" t="s">
        <v>44</v>
      </c>
      <c r="B70" s="33"/>
      <c r="C70" s="33"/>
      <c r="D70" s="118"/>
      <c r="E70" s="117">
        <v>5057.5524060000007</v>
      </c>
      <c r="F70" s="154">
        <v>4988.5680116666663</v>
      </c>
      <c r="G70" s="154">
        <v>4919.5836173333328</v>
      </c>
      <c r="H70" s="21">
        <v>14965.704034999999</v>
      </c>
      <c r="I70" s="154">
        <v>4771.3434714444447</v>
      </c>
      <c r="J70" s="154">
        <v>4662.731201333334</v>
      </c>
      <c r="K70" s="118">
        <v>4554.1189312222232</v>
      </c>
      <c r="L70" s="118">
        <v>13988.193604000002</v>
      </c>
      <c r="M70" s="118">
        <v>28953.897639000003</v>
      </c>
      <c r="N70" s="117">
        <v>4407.8216242222225</v>
      </c>
      <c r="O70" s="118">
        <v>4280.3668356666667</v>
      </c>
      <c r="P70" s="128">
        <f t="shared" si="4"/>
        <v>37642.086098888896</v>
      </c>
    </row>
    <row r="71" spans="1:17" x14ac:dyDescent="0.25">
      <c r="A71" s="35"/>
      <c r="B71" s="33"/>
      <c r="C71" s="33"/>
      <c r="D71" s="118"/>
      <c r="E71" s="117"/>
      <c r="F71" s="154"/>
      <c r="G71" s="154"/>
      <c r="H71" s="21"/>
      <c r="I71" s="154"/>
      <c r="J71" s="154"/>
      <c r="K71" s="118"/>
      <c r="L71" s="118"/>
      <c r="M71" s="118"/>
      <c r="N71" s="117"/>
      <c r="O71" s="118"/>
      <c r="P71" s="128"/>
    </row>
    <row r="72" spans="1:17" x14ac:dyDescent="0.25">
      <c r="A72" s="225" t="s">
        <v>45</v>
      </c>
      <c r="B72" s="226"/>
      <c r="C72" s="226"/>
      <c r="D72" s="120"/>
      <c r="E72" s="119">
        <v>-92059.085346000007</v>
      </c>
      <c r="F72" s="157">
        <v>43583.538688333327</v>
      </c>
      <c r="G72" s="157">
        <v>59605.339620527462</v>
      </c>
      <c r="H72" s="26">
        <v>11129.792962860785</v>
      </c>
      <c r="I72" s="157">
        <v>51824.992932279558</v>
      </c>
      <c r="J72" s="157">
        <v>48576.766285586658</v>
      </c>
      <c r="K72" s="120">
        <v>54206.311361551081</v>
      </c>
      <c r="L72" s="120">
        <v>154608.07057941728</v>
      </c>
      <c r="M72" s="120">
        <v>165737.86354227806</v>
      </c>
      <c r="N72" s="119">
        <v>43521.606781461975</v>
      </c>
      <c r="O72" s="120">
        <v>64786.807495358335</v>
      </c>
      <c r="P72" s="132">
        <f t="shared" ref="P72" si="5">+SUM(M72:O72)</f>
        <v>274046.27781909838</v>
      </c>
    </row>
    <row r="73" spans="1:17" x14ac:dyDescent="0.25">
      <c r="A73" s="229"/>
      <c r="B73" s="230"/>
      <c r="C73" s="230"/>
      <c r="D73" s="217"/>
      <c r="E73" s="121"/>
      <c r="F73" s="158"/>
      <c r="G73" s="158"/>
      <c r="H73" s="251"/>
      <c r="I73" s="158"/>
      <c r="J73" s="158"/>
      <c r="K73" s="122"/>
      <c r="L73" s="122"/>
      <c r="M73" s="122"/>
      <c r="N73" s="121"/>
      <c r="O73" s="122"/>
      <c r="P73" s="32"/>
    </row>
    <row r="74" spans="1:17" ht="39.75" customHeight="1" x14ac:dyDescent="0.25">
      <c r="Q74" s="263">
        <v>11</v>
      </c>
    </row>
  </sheetData>
  <printOptions horizontalCentered="1"/>
  <pageMargins left="0.39370078740157483" right="0" top="0.39370078740157483"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2019-09-24T14:05:35Z</cp:lastPrinted>
  <dcterms:created xsi:type="dcterms:W3CDTF">2005-03-30T13:24:33Z</dcterms:created>
  <dcterms:modified xsi:type="dcterms:W3CDTF">2019-09-24T19:38:25Z</dcterms:modified>
</cp:coreProperties>
</file>