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64"/>
  </bookViews>
  <sheets>
    <sheet name="I.1.1" sheetId="59" r:id="rId1"/>
    <sheet name="I.2.1" sheetId="58" r:id="rId2"/>
    <sheet name="I.3.1" sheetId="57" r:id="rId3"/>
    <sheet name="I.4.1" sheetId="56" r:id="rId4"/>
    <sheet name="I.5.1" sheetId="106" r:id="rId5"/>
    <sheet name="II.4.1" sheetId="55" r:id="rId6"/>
    <sheet name="II.5.1" sheetId="61" r:id="rId7"/>
    <sheet name="II.5.2" sheetId="62" r:id="rId8"/>
    <sheet name="II.5.3" sheetId="63" r:id="rId9"/>
    <sheet name="II.6.1" sheetId="64" r:id="rId10"/>
    <sheet name="II.6.2" sheetId="133" r:id="rId11"/>
    <sheet name="II.6.3" sheetId="65" r:id="rId12"/>
    <sheet name="II.7.1" sheetId="66" r:id="rId13"/>
    <sheet name="II.8.1" sheetId="105" r:id="rId14"/>
    <sheet name="III.1.1" sheetId="10" r:id="rId15"/>
    <sheet name="III.1.2" sheetId="11" r:id="rId16"/>
    <sheet name="III.2.1" sheetId="12" r:id="rId17"/>
    <sheet name="III.2.2" sheetId="13" r:id="rId18"/>
    <sheet name="III.2.3" sheetId="14" r:id="rId19"/>
    <sheet name="III.4.1" sheetId="15" r:id="rId20"/>
    <sheet name="III.4.2" sheetId="16" r:id="rId21"/>
    <sheet name="III.5.1" sheetId="2" r:id="rId22"/>
    <sheet name="III.5.2" sheetId="3" r:id="rId23"/>
    <sheet name="III.5.3" sheetId="4" r:id="rId24"/>
    <sheet name="III.5.4" sheetId="5" r:id="rId25"/>
    <sheet name="III.5.5" sheetId="6" r:id="rId26"/>
    <sheet name="III.5.6" sheetId="135" r:id="rId27"/>
    <sheet name="III.5.7" sheetId="136" r:id="rId28"/>
    <sheet name="III.6.1" sheetId="7" r:id="rId29"/>
    <sheet name="III.7.1" sheetId="23" r:id="rId30"/>
    <sheet name="III.7.2" sheetId="24" r:id="rId31"/>
    <sheet name="III.7.3" sheetId="25" r:id="rId32"/>
    <sheet name="III.8.1" sheetId="26" r:id="rId33"/>
    <sheet name="III.8.2" sheetId="27" r:id="rId34"/>
    <sheet name="III.9.1" sheetId="28" r:id="rId35"/>
    <sheet name="III.10.1" sheetId="8" r:id="rId36"/>
    <sheet name="III.11.1" sheetId="30" r:id="rId37"/>
    <sheet name="III.11.2" sheetId="31" r:id="rId38"/>
    <sheet name="III.11.3" sheetId="32" r:id="rId39"/>
    <sheet name="III.11.4" sheetId="33" r:id="rId40"/>
    <sheet name="III.11.5" sheetId="34" r:id="rId41"/>
    <sheet name="III.11.6" sheetId="35" r:id="rId42"/>
    <sheet name="III.11.7" sheetId="36" r:id="rId43"/>
    <sheet name="III.11.8" sheetId="37" r:id="rId44"/>
    <sheet name="III.11.9" sheetId="38" r:id="rId45"/>
    <sheet name="III.11.10" sheetId="39" r:id="rId46"/>
    <sheet name="Recuadro 2" sheetId="40" r:id="rId47"/>
  </sheets>
  <externalReferences>
    <externalReference r:id="rId48"/>
    <externalReference r:id="rId49"/>
    <externalReference r:id="rId50"/>
    <externalReference r:id="rId51"/>
    <externalReference r:id="rId52"/>
  </externalReferences>
  <definedNames>
    <definedName name="_0012TC">#REF!</definedName>
    <definedName name="_0106TC">#REF!</definedName>
    <definedName name="_0112TC">#REF!</definedName>
    <definedName name="_ftn1" localSheetId="39">III.11.4!#REF!</definedName>
    <definedName name="_ftnref1" localSheetId="39">III.11.4!#REF!</definedName>
    <definedName name="a">[1]Hoja1!$B$5:$E$63</definedName>
    <definedName name="aaaa">[2]Hoja1!$B$5:$E$63</definedName>
    <definedName name="aaaaa">[2]Hoja1!$B$5:$E$63</definedName>
    <definedName name="Amortizaciones">#REF!</definedName>
    <definedName name="CalcAmort">#REF!</definedName>
    <definedName name="Cancel_Prepag">[3]Base!$GM$6:$HA$307,[3]Base!$HD$6:$HQ$307</definedName>
    <definedName name="Cancelaciones">#REF!</definedName>
    <definedName name="Capitulo">[4]Proyeccion!$W$21:$W$156</definedName>
    <definedName name="Comisiones">#REF!</definedName>
    <definedName name="Desembolsos">#REF!</definedName>
    <definedName name="Detalle_Prestamos">#REF!</definedName>
    <definedName name="Dext">#REF!</definedName>
    <definedName name="Dext0901">#REF!</definedName>
    <definedName name="Dint">#REF!</definedName>
    <definedName name="Dint0901">#REF!</definedName>
    <definedName name="Intereses">#REF!</definedName>
    <definedName name="lalala">#REF!</definedName>
    <definedName name="Monedas">[4]Tasas!$B$54:$B$71</definedName>
    <definedName name="Paridades">[4]Tasas!$B$54:$C$71</definedName>
    <definedName name="ParidFechas">#REF!</definedName>
    <definedName name="ParidVigDic2000">#REF!</definedName>
    <definedName name="Partidas">#REF!</definedName>
    <definedName name="PartidasCodigos">#REF!</definedName>
    <definedName name="Prepagos">#REF!</definedName>
    <definedName name="Proyección">#REF!</definedName>
    <definedName name="Resumen_Desemb">#REF!</definedName>
    <definedName name="Resumen_Ppto">[3]Base!$HR$1:$IL$307,[3]Base!$IO$1:$IU$307</definedName>
    <definedName name="Resumen_SD">#REF!</definedName>
    <definedName name="Saldos">#REF!</definedName>
    <definedName name="Servicio_Deuda">[3]Base!A1:R124,[3]Base!T1:AG124,[3]Base!$FX$6:$GK$307</definedName>
    <definedName name="Tasas_Interes">[4]Tasas!$B$8:$D$49</definedName>
    <definedName name="TasasProy">[5]Tasas!$A$4:$K$65</definedName>
    <definedName name="TasasVig">#REF!</definedName>
    <definedName name="TasasVigTipos">#REF!</definedName>
    <definedName name="Tipos_Tasas">[4]Tasas!$B$8:$B$49</definedName>
    <definedName name="Tota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36" l="1"/>
  <c r="C5" i="136"/>
  <c r="B5" i="136"/>
  <c r="E9" i="57" l="1"/>
  <c r="E10" i="57"/>
  <c r="E11" i="57"/>
  <c r="E12" i="57"/>
  <c r="E13" i="57"/>
  <c r="E14" i="57"/>
  <c r="E8" i="57"/>
  <c r="D9" i="57"/>
  <c r="D10" i="57"/>
  <c r="D11" i="57"/>
  <c r="D12" i="57"/>
  <c r="D13" i="57"/>
  <c r="D14" i="57"/>
  <c r="D8" i="57"/>
  <c r="D12" i="58" l="1"/>
  <c r="D11" i="58"/>
  <c r="E9" i="58" l="1"/>
  <c r="E10" i="58"/>
  <c r="E11" i="58"/>
  <c r="E12" i="58"/>
  <c r="E13" i="58"/>
  <c r="E14" i="58"/>
  <c r="E15" i="58"/>
  <c r="E16" i="58"/>
  <c r="E17" i="58"/>
  <c r="E18" i="58"/>
  <c r="E20" i="58"/>
  <c r="E21" i="58"/>
  <c r="E8" i="58"/>
  <c r="E7" i="15" l="1"/>
  <c r="E8" i="15"/>
  <c r="E9" i="15"/>
  <c r="E10" i="15"/>
  <c r="E11" i="15"/>
  <c r="E12" i="15"/>
  <c r="E6" i="15"/>
  <c r="F8" i="15"/>
  <c r="F9" i="15"/>
  <c r="F10" i="15"/>
  <c r="F11" i="15"/>
  <c r="F12" i="15"/>
  <c r="F7" i="15"/>
  <c r="F6" i="15" l="1"/>
  <c r="H36" i="7" l="1"/>
  <c r="E36" i="7" l="1"/>
  <c r="F36" i="7"/>
  <c r="G36" i="7"/>
</calcChain>
</file>

<file path=xl/sharedStrings.xml><?xml version="1.0" encoding="utf-8"?>
<sst xmlns="http://schemas.openxmlformats.org/spreadsheetml/2006/main" count="1120" uniqueCount="747">
  <si>
    <t>Gastos Gobierno Central Total 2017 y 2018</t>
  </si>
  <si>
    <t>(millones de pesos 2018)</t>
  </si>
  <si>
    <t>Presupuesto</t>
  </si>
  <si>
    <t>Ejecución</t>
  </si>
  <si>
    <t>Var. real (%)</t>
  </si>
  <si>
    <t>Ejecución –</t>
  </si>
  <si>
    <t>(MM$ de 2018)</t>
  </si>
  <si>
    <t>2017-2018</t>
  </si>
  <si>
    <t>TOTAL GASTOS</t>
  </si>
  <si>
    <t>DE TRANSACCIONES QUE AFECTAN EL PATRIMONIO NETO</t>
  </si>
  <si>
    <t>Personal</t>
  </si>
  <si>
    <t>Bienes y servicios de consumo y producción</t>
  </si>
  <si>
    <t>Intereses</t>
  </si>
  <si>
    <t>Subsidios y donaciones</t>
  </si>
  <si>
    <t>Prestaciones previsionales (1)</t>
  </si>
  <si>
    <t>Otros</t>
  </si>
  <si>
    <t>DE TRANSACCIONES EN ACTIVOS NO FINANCIEROS</t>
  </si>
  <si>
    <t>Inversión</t>
  </si>
  <si>
    <t>Transferencias de capital</t>
  </si>
  <si>
    <t>(1) Presupuesto 2018 incluye MM$250.007 correspondientes a Bono Electrónico Fonasa, lo que permite hacer comparación con la cifra de Ejecución 2018, que incluye un ajuste equivalente.</t>
  </si>
  <si>
    <t>Fuente: Dipres.</t>
  </si>
  <si>
    <t xml:space="preserve">Gastos Gobierno Central Presupuestario 2017 y 2018 </t>
  </si>
  <si>
    <t>(millones de pesos de 2018)</t>
  </si>
  <si>
    <t>Ministerios</t>
  </si>
  <si>
    <t>Ley Aprobada 2018</t>
  </si>
  <si>
    <t xml:space="preserve"> Ejecución 2018</t>
  </si>
  <si>
    <t>Variación real (%) 2017-2018</t>
  </si>
  <si>
    <t>Porcentaje de ejecución 2018 (%)</t>
  </si>
  <si>
    <t>TOTAL</t>
  </si>
  <si>
    <t>Salud</t>
  </si>
  <si>
    <t>Defensa</t>
  </si>
  <si>
    <t>Educación</t>
  </si>
  <si>
    <t xml:space="preserve">(1) Luego de la clasificación por mayor gasto aprobado en la Ley de Presupuestos 2018 (excluyendo Tesoro Públco), se ordenan descendentemente de acuerdo al porcentaje de ejecución acumulada en lo que va de 2018. El Gasto Corriente aprobado de estos 5 ministerios representa un 73,3% del Gasto Corriente total aprobado en la Ley de Presupuestos 2018. </t>
  </si>
  <si>
    <t>(2) Estas cifras no consideran, tanto en la Ley aprobada como en la Ejecución, el Bono Electrónico Fonasa.</t>
  </si>
  <si>
    <t>Vivienda</t>
  </si>
  <si>
    <t>(1) Luego de la clasificación por mayor gasto aprobado en la Ley de Presupuestos 2018, se ordenan descendentemente por el porcentaje de ejecución acumulada en 2018. El Gasto de Capital aprobado de estos 5 ministerios representa un 88,3% del Gasto de Capital total aprobado en la Ley de Presupuestos 2018.</t>
  </si>
  <si>
    <t>(% de variación real anual)</t>
  </si>
  <si>
    <t>Primer</t>
  </si>
  <si>
    <t>Segundo</t>
  </si>
  <si>
    <t>Tercer</t>
  </si>
  <si>
    <t>Cuarto</t>
  </si>
  <si>
    <t>Trimestre</t>
  </si>
  <si>
    <t>Gasto Gobierno Central Presupuestario por Partidas 2018</t>
  </si>
  <si>
    <t>Sub/sobre ejecución</t>
  </si>
  <si>
    <t>PARTIDA</t>
  </si>
  <si>
    <t>Ley de Presupuestos Aprobada 2018 (MM$ 2018)</t>
  </si>
  <si>
    <t>Ley de Presupuestos Vigente 2018 (MM$ 2018)</t>
  </si>
  <si>
    <t>Ejecución 2018 (MM$ 2018)</t>
  </si>
  <si>
    <t>Tasa de ejecución 2018 sobre Ley Aprobada (%)</t>
  </si>
  <si>
    <t>Tasa de ejecución 2018 sobre Ley Vigente (%)</t>
  </si>
  <si>
    <t>Diferencias respecto de Ley Aprobada 2017 (MM$ 2018)</t>
  </si>
  <si>
    <t>Diferencias respecto de Ley Vigente 2017 (MM$ 2018)</t>
  </si>
  <si>
    <t xml:space="preserve">PRESIDENCIA DE LA REPÚBLICA                                                     </t>
  </si>
  <si>
    <t xml:space="preserve">CONGRESO NACIONAL                                                               </t>
  </si>
  <si>
    <t xml:space="preserve">PODER JUDICIAL                                                                  </t>
  </si>
  <si>
    <t xml:space="preserve">CONTRALORÍA GENERAL DE LA REPÚBLICA                                             </t>
  </si>
  <si>
    <t xml:space="preserve">MINISTERIO DEL INTERIOR Y SEGURIDAD PÚBLICA                                     </t>
  </si>
  <si>
    <t xml:space="preserve">MINISTERIO DE RELACIONES EXTERIORES                                             </t>
  </si>
  <si>
    <t xml:space="preserve">MINISTERIO DE ECONOMÍA, FOMENTO Y TURISMO                                       </t>
  </si>
  <si>
    <t xml:space="preserve">MINISTERIO DE HACIENDA                                                          </t>
  </si>
  <si>
    <t xml:space="preserve">MINISTERIO DE EDUCACIÓN                                                         </t>
  </si>
  <si>
    <t xml:space="preserve">MINISTERIO DE JUSTICIA Y DERECHOS HUMANOS                                       </t>
  </si>
  <si>
    <t xml:space="preserve">MINISTERIO DE DEFENSA NACIONAL                                                  </t>
  </si>
  <si>
    <t xml:space="preserve">MINISTERIO DE OBRAS PÚBLICAS                                                    </t>
  </si>
  <si>
    <t xml:space="preserve">MINISTERIO DE AGRICULTURA                                                       </t>
  </si>
  <si>
    <t xml:space="preserve">MINISTERIO DE BIENES NACIONALES                                                 </t>
  </si>
  <si>
    <t xml:space="preserve">MINISTERIO DEL TRABAJO Y PREVISIÓN SOCIAL                                       </t>
  </si>
  <si>
    <t xml:space="preserve">MINISTERIO DE SALUD                                                             </t>
  </si>
  <si>
    <t xml:space="preserve">MINISTERIO DE MINERÍA                                                           </t>
  </si>
  <si>
    <t xml:space="preserve">MINISTERIO DE VIVIENDA Y URBANISMO                                              </t>
  </si>
  <si>
    <t xml:space="preserve">MINISTERIO DE TRANSPORTES Y TELECOMUNICACIONES                                  </t>
  </si>
  <si>
    <t xml:space="preserve">MINISTERIO SECRETARÍA GENERAL DE GOBIERNO                                       </t>
  </si>
  <si>
    <t xml:space="preserve">MINISTERIO DE DESARROLLO SOCIAL                                                 </t>
  </si>
  <si>
    <t xml:space="preserve">MINISTERIO SECRETARÍA GENERAL DE LA PRESIDENCIA DE LA REPÚBLICA                 </t>
  </si>
  <si>
    <t xml:space="preserve">MINISTERIO PÚBLICO                                                              </t>
  </si>
  <si>
    <t xml:space="preserve">MINISTERIO DE ENERGÍA                                                           </t>
  </si>
  <si>
    <t xml:space="preserve">MINISTERIO DEL MEDIO AMBIENTE                                                   </t>
  </si>
  <si>
    <t xml:space="preserve">MINISTERIO DEL DEPORTE                                                          </t>
  </si>
  <si>
    <t xml:space="preserve">MINISTERIO DE LA MUJER Y LA EQUIDAD DE GÉNERO                                   </t>
  </si>
  <si>
    <t xml:space="preserve">SERVICIO ELECTORAL                                                              </t>
  </si>
  <si>
    <t>MINISTERIO DE LAS CULTURAS, LAS ARTES Y EL PATRIMONIO</t>
  </si>
  <si>
    <t>Clasificación Funcional de Erogaciones del Gobierno Central Consolidado 2000-2017-2018</t>
  </si>
  <si>
    <t>Moneda Nacional y Moneda Extranjera</t>
  </si>
  <si>
    <t>Variación promedio anual período 2000-2018</t>
  </si>
  <si>
    <t>MM $ de 2018</t>
  </si>
  <si>
    <t>% gasto Total</t>
  </si>
  <si>
    <t>GASTO TOTAL</t>
  </si>
  <si>
    <t>Servicios Públicos Generales</t>
  </si>
  <si>
    <t>Organismos Ejecutivos y Legislativos, Asuntos Financieros y Fiscales, Asuntos Exteriores</t>
  </si>
  <si>
    <t>Ayuda Económica Exterior</t>
  </si>
  <si>
    <t>--</t>
  </si>
  <si>
    <t>Servicios Generales</t>
  </si>
  <si>
    <t>Investigación Básica</t>
  </si>
  <si>
    <t>Servicios Públicos Generales n.e.p.</t>
  </si>
  <si>
    <t>Transacciones de la Deuda Pública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</si>
  <si>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</si>
  <si>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</si>
  <si>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</si>
  <si>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</si>
  <si>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</si>
  <si>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</si>
  <si>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</si>
  <si>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</si>
  <si>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</si>
  <si>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</si>
  <si>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</si>
  <si>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</si>
  <si>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</si>
  <si>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</si>
  <si>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</si>
  <si>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</si>
  <si>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</si>
  <si>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</si>
  <si>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</si>
  <si>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</si>
  <si>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</si>
  <si>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</si>
  <si>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</si>
  <si>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</si>
  <si>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</si>
  <si>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</si>
  <si>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</si>
  <si>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</si>
  <si>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</si>
  <si>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</si>
  <si>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</si>
  <si>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Salud n.e.p.</t>
  </si>
  <si>
    <t>Actividades Recreativas, Cultura y Religión</t>
  </si>
  <si>
    <t>Servicios Recreativos y Deportivos</t>
  </si>
  <si>
    <t>Servicios Culturales</t>
  </si>
  <si>
    <t>Enseñanza Preescolar, Primaria y Secundaria</t>
  </si>
  <si>
    <t>Enseñanza Terciaria</t>
  </si>
  <si>
    <t>Enseñanza no atribuible a ningun nivel</t>
  </si>
  <si>
    <t>Servicios Auxiliares de la Educación</t>
  </si>
  <si>
    <t>Enseñanza n.e.p.</t>
  </si>
  <si>
    <t>Protección Social</t>
  </si>
  <si>
    <t>Enfermedad e Incapacidad</t>
  </si>
  <si>
    <t>Edad Avanzada</t>
  </si>
  <si>
    <t>Familia e Hijos</t>
  </si>
  <si>
    <t>Desempleo</t>
  </si>
  <si>
    <t>Exclusión Social</t>
  </si>
  <si>
    <t>Investigación y Desarrollo relacionados con Protección social</t>
  </si>
  <si>
    <t>Protección Social n.e.p</t>
  </si>
  <si>
    <t>Gasto en funciones sociales</t>
  </si>
  <si>
    <t>Crecimiento Gasto en funciones sociales 2017-2018</t>
  </si>
  <si>
    <t>Crecimiento Gasto Gobierno Central Consolidado total 2017-2018</t>
  </si>
  <si>
    <t>2020-2023</t>
  </si>
  <si>
    <t>(variación % real anual)</t>
  </si>
  <si>
    <t>Economías Desarrolladas</t>
  </si>
  <si>
    <t xml:space="preserve">          EE.UU.</t>
  </si>
  <si>
    <t xml:space="preserve">          Zona Euro</t>
  </si>
  <si>
    <t xml:space="preserve">          Japón</t>
  </si>
  <si>
    <t xml:space="preserve">Mercados Emergentes </t>
  </si>
  <si>
    <t xml:space="preserve">         Asia emergente</t>
  </si>
  <si>
    <t xml:space="preserve">         América Latina y el Caribe</t>
  </si>
  <si>
    <t xml:space="preserve">         Chile</t>
  </si>
  <si>
    <t>Mundo</t>
  </si>
  <si>
    <t>Efectivo</t>
  </si>
  <si>
    <t>PIB</t>
  </si>
  <si>
    <t>Tasa de variación real</t>
  </si>
  <si>
    <t>PIB Nominal (Miles de MM CLP)</t>
  </si>
  <si>
    <t>Demanda Interna</t>
  </si>
  <si>
    <t>Importaciones(2)</t>
  </si>
  <si>
    <t>Tasa de variación en dólares</t>
  </si>
  <si>
    <t>IPC</t>
  </si>
  <si>
    <t>Variación diciembre a diciembre</t>
  </si>
  <si>
    <t>Variación promedio/promedio</t>
  </si>
  <si>
    <t>Tipo de cambio $/US$</t>
  </si>
  <si>
    <t>Valor nominal</t>
  </si>
  <si>
    <t>Precio Cobre US$cent/lb</t>
  </si>
  <si>
    <t>BML</t>
  </si>
  <si>
    <t>TPM</t>
  </si>
  <si>
    <t>TPM diciembre</t>
  </si>
  <si>
    <t>-</t>
  </si>
  <si>
    <t>Ppto</t>
  </si>
  <si>
    <t>Variac.% real</t>
  </si>
  <si>
    <t>Ejecución -</t>
  </si>
  <si>
    <t>TOTAL INGRESOS</t>
  </si>
  <si>
    <t>Ingresos tributarios netos</t>
  </si>
  <si>
    <t xml:space="preserve">       Ingresos tributarios mineros </t>
  </si>
  <si>
    <t xml:space="preserve">       Ingresos tributarios resto de contribuyentes</t>
  </si>
  <si>
    <t>Cobre bruto</t>
  </si>
  <si>
    <t>Imposiciones previsionales</t>
  </si>
  <si>
    <t>Donaciones (Transferencias)</t>
  </si>
  <si>
    <t>Rentas de la propiedad</t>
  </si>
  <si>
    <t>Ingresos de operación</t>
  </si>
  <si>
    <t>Otros ingresos (1)</t>
  </si>
  <si>
    <t>Venta de activos físicos</t>
  </si>
  <si>
    <t>Gobierno Central Presupuestario</t>
  </si>
  <si>
    <t>Ejecución 2017</t>
  </si>
  <si>
    <t>1. Impuestos a la Renta</t>
  </si>
  <si>
    <t xml:space="preserve">     Declaración Anual</t>
  </si>
  <si>
    <t xml:space="preserve">     Declaración y Pago Mensual </t>
  </si>
  <si>
    <t xml:space="preserve">     Pagos Provisionales Mensuales</t>
  </si>
  <si>
    <t>2. Impuesto al Valor Agregado</t>
  </si>
  <si>
    <t>3. Impuestos a Productos Específicos</t>
  </si>
  <si>
    <t xml:space="preserve">     Tabacos, Cigarros y Cigarrillos</t>
  </si>
  <si>
    <t xml:space="preserve">     Combustibles</t>
  </si>
  <si>
    <t xml:space="preserve">     Derechos de Extracción Ley de Pesca</t>
  </si>
  <si>
    <t>4. Impuestos a los Actos Juridicos</t>
  </si>
  <si>
    <t>5. Impuestos al Comercio Exterior</t>
  </si>
  <si>
    <t>6. Otros</t>
  </si>
  <si>
    <t>INGRESOS NETOS POR IMPUESTOS</t>
  </si>
  <si>
    <t>Otros ingresos</t>
  </si>
  <si>
    <t>Total Ingresos</t>
  </si>
  <si>
    <t>Ingresos Tributarios Netos</t>
  </si>
  <si>
    <t>Tributación Minería Privada</t>
  </si>
  <si>
    <t>Tributación Resto de Contribuyentes</t>
  </si>
  <si>
    <t>Imposiciones Previsionales Salud</t>
  </si>
  <si>
    <t>Cierre</t>
  </si>
  <si>
    <t xml:space="preserve">Presupuesto </t>
  </si>
  <si>
    <t>Crecimiento real del PIB tendencial</t>
  </si>
  <si>
    <t>Brecha (% del PIB)</t>
  </si>
  <si>
    <t>Precio referencia cobre (US$/lb)</t>
  </si>
  <si>
    <t>De transacciones que afectan el patrimonio neto</t>
  </si>
  <si>
    <t>De transacciones en activos no financieros</t>
  </si>
  <si>
    <t>PRESTAMO NETO / ENDEUDAMIENTO NETO</t>
  </si>
  <si>
    <t>PRESTAMO NETO / ENDEUDAMIENTO NETO (% del PIB)</t>
  </si>
  <si>
    <t>(1) Estas cifras consideran, tanto en ingresos como en gastos, el efecto del bono electrónico Fonasa.</t>
  </si>
  <si>
    <t>Millones de pesos</t>
  </si>
  <si>
    <t>Porcentaje del PIB</t>
  </si>
  <si>
    <t>Balance efectivo (devengado)</t>
  </si>
  <si>
    <t>Efecto cíclico en los ingresos</t>
  </si>
  <si>
    <t>Efecto cíclico en ingresos tributarios no mineros</t>
  </si>
  <si>
    <t>Efecto cíclico en cotizaciones de salud</t>
  </si>
  <si>
    <t>Efecto cíclico en cobre bruto</t>
  </si>
  <si>
    <t>Efecto cíclico en ingresos tributarios mineros</t>
  </si>
  <si>
    <t>Balance Estructural</t>
  </si>
  <si>
    <t>Balance global efectivo</t>
  </si>
  <si>
    <t>Balance global estructural</t>
  </si>
  <si>
    <t>Ingresos por intereses</t>
  </si>
  <si>
    <t>Gastos por intereses</t>
  </si>
  <si>
    <t>Balance primario efectivo</t>
  </si>
  <si>
    <t>Balance primario estructural</t>
  </si>
  <si>
    <t>Financiamiento</t>
  </si>
  <si>
    <t>Adquisición neta de activos financieros</t>
  </si>
  <si>
    <t>Préstamos</t>
  </si>
  <si>
    <t xml:space="preserve">   Otorgamiento de préstamos</t>
  </si>
  <si>
    <t xml:space="preserve">   Recuperación de préstamos</t>
  </si>
  <si>
    <t xml:space="preserve">Títulos y valores </t>
  </si>
  <si>
    <t xml:space="preserve">   Inversión financiera</t>
  </si>
  <si>
    <t xml:space="preserve">   Venta de activos financieros</t>
  </si>
  <si>
    <t xml:space="preserve">   Giros</t>
  </si>
  <si>
    <t xml:space="preserve">   Depósitos</t>
  </si>
  <si>
    <t>Ajustes por rezagos fondos especiales</t>
  </si>
  <si>
    <t>Uso de caja y otros</t>
  </si>
  <si>
    <t>Pasivos netos incurridos</t>
  </si>
  <si>
    <t>Endeudamiento externo neto</t>
  </si>
  <si>
    <t xml:space="preserve">   Endeudamiento</t>
  </si>
  <si>
    <t xml:space="preserve">   Amortizaciones</t>
  </si>
  <si>
    <t>Endeudamiento interno neto</t>
  </si>
  <si>
    <t>Bono de reconocimiento</t>
  </si>
  <si>
    <t>(1) Fondos creados por las leyes N° 19.030 y N° 20.063; en el último caso, el fondo estuvo vigente hasta junio de 2010.</t>
  </si>
  <si>
    <t>Fuente: Dipres</t>
  </si>
  <si>
    <t>Fuentes</t>
  </si>
  <si>
    <t xml:space="preserve">    Endeudamiento bruto</t>
  </si>
  <si>
    <t>Usos</t>
  </si>
  <si>
    <t xml:space="preserve">    Compra neta Activos financieros</t>
  </si>
  <si>
    <t xml:space="preserve">    Amortizaciones regulares</t>
  </si>
  <si>
    <t xml:space="preserve">    Pagos de bonos de reconocimiento</t>
  </si>
  <si>
    <t>(1) Esta descomposición corresponde a la clasificación "transacciones en activos financieros", la cual es recogida del estado de operaciones, según las definiciones del FMI.</t>
  </si>
  <si>
    <t>Posición financiera neta</t>
  </si>
  <si>
    <t>MMUS$</t>
  </si>
  <si>
    <t>% del PIB</t>
  </si>
  <si>
    <t>Total activos del Tesoro Público</t>
  </si>
  <si>
    <t>Fondos soberanos</t>
  </si>
  <si>
    <t xml:space="preserve">      FRP</t>
  </si>
  <si>
    <t xml:space="preserve">      FEES</t>
  </si>
  <si>
    <t>Otros activos del Tesoro Público</t>
  </si>
  <si>
    <t>Fondo para la Educación</t>
  </si>
  <si>
    <t>Fondo de Diagnósticos y Tratamientos de Alto Costo</t>
  </si>
  <si>
    <t>Total deuda</t>
  </si>
  <si>
    <t>(1) A partir de marzo de 2017, el saldo del Fondo de Apoyo Regional se reporta separado de los OATP.</t>
  </si>
  <si>
    <t>(2) El monto de la PFN difiere del "Pasivo financiero neto del Gobierno Central" publicado en el Informe de Estadísticas de la Deuda Pública del Ministerio de Hacienda, dado que este último incorpora otras categorías de activos financieros no consideradas en el cálculo de la PFN.</t>
  </si>
  <si>
    <t>Ministerio</t>
  </si>
  <si>
    <t>Número de Instituciones</t>
  </si>
  <si>
    <t>Total Indicadores Evaluados</t>
  </si>
  <si>
    <t>% Promedio de Logro</t>
  </si>
  <si>
    <t>MINISTERIO DE AGRICULTURA</t>
  </si>
  <si>
    <t>MINISTERIO DE BIENES NACIONALES</t>
  </si>
  <si>
    <t>MINISTERIO DE DEFENSA NACIONAL</t>
  </si>
  <si>
    <t>MINISTERIO DE DESARROLLO SOCIAL</t>
  </si>
  <si>
    <t>MINISTERIO DE HACIENDA</t>
  </si>
  <si>
    <t>MINISTERIO DE JUSTICIA Y DERECHOS HUMANOS</t>
  </si>
  <si>
    <t>MINISTERIO DE OBRAS PÚBLICAS</t>
  </si>
  <si>
    <t>MINISTERIO DE RELACIONES EXTERIORES</t>
  </si>
  <si>
    <t>MINISTERIO DE SALUD</t>
  </si>
  <si>
    <t>MINISTERIO DE TRANSPORTE Y TELECOMUNICACIONES</t>
  </si>
  <si>
    <t>MINISTERIO DE VIVIENDA Y URBANISMO</t>
  </si>
  <si>
    <t>MINISTERIO DEL DEPORTE</t>
  </si>
  <si>
    <t>MINISTERIO DEL INTERIOR Y SEGURIDAD PÚBLICA</t>
  </si>
  <si>
    <t>MINISTERIO DEL MEDIO AMBIENTE</t>
  </si>
  <si>
    <t>PRESIDENCIA DE LA REPÚBLICA</t>
  </si>
  <si>
    <t>Total</t>
  </si>
  <si>
    <t>N° Instituciones</t>
  </si>
  <si>
    <t>fuente: Dipres.</t>
  </si>
  <si>
    <t>Porcentaje de asignación por Desempeño Institucional</t>
  </si>
  <si>
    <t>Porcentaje de cumplimiento</t>
  </si>
  <si>
    <t>90%-100%</t>
  </si>
  <si>
    <t>75%-89%</t>
  </si>
  <si>
    <t>&lt;75%</t>
  </si>
  <si>
    <t>Año 2017</t>
  </si>
  <si>
    <t>Año 2016</t>
  </si>
  <si>
    <t>Año 2015</t>
  </si>
  <si>
    <t>Año 2014</t>
  </si>
  <si>
    <t>N°</t>
  </si>
  <si>
    <t>%</t>
  </si>
  <si>
    <t>95%-99%</t>
  </si>
  <si>
    <t>90%-94%</t>
  </si>
  <si>
    <t>85%-89%</t>
  </si>
  <si>
    <t>80%-84%</t>
  </si>
  <si>
    <t>75%-79%</t>
  </si>
  <si>
    <t>Sistemas</t>
  </si>
  <si>
    <t>N° Servicios que comprometieron Sistema</t>
  </si>
  <si>
    <t>Porcentaje de Servicios que cumplieron en 100% los compromisos del Sistema</t>
  </si>
  <si>
    <t>N° de Servicios que no cumplen en 100% los compromisos del Sistema</t>
  </si>
  <si>
    <t>Monitoreo del Desempeño Institucional</t>
  </si>
  <si>
    <t>Planificación / Control de Gestión</t>
  </si>
  <si>
    <t>Gestión de la Calidad (ISO)</t>
  </si>
  <si>
    <t>Gestión de Excelencia</t>
  </si>
  <si>
    <t>*</t>
  </si>
  <si>
    <t>Seguridad de la Información</t>
  </si>
  <si>
    <t>Gobierno Electrónico – Tecnologías de Información</t>
  </si>
  <si>
    <t>Total Servicios que comprometen PMG</t>
  </si>
  <si>
    <t>Total compromisos PMG (sistemas)</t>
  </si>
  <si>
    <t>90 – 100</t>
  </si>
  <si>
    <t>75 – 89</t>
  </si>
  <si>
    <t>&lt; 75</t>
  </si>
  <si>
    <t>Tramo de cumplimiento</t>
  </si>
  <si>
    <t xml:space="preserve">N° Instituciones                                                       </t>
  </si>
  <si>
    <t>90 - 100</t>
  </si>
  <si>
    <t>75 - 89</t>
  </si>
  <si>
    <t>N° de Servicios que Comprometieron Sistema</t>
  </si>
  <si>
    <t>% de Servicios que Cumplieron 100% de los Compromisos del  Sistema</t>
  </si>
  <si>
    <t>N° de Servicios que No Cumplen 100% de los compromisos del Sistema</t>
  </si>
  <si>
    <t>Monitoreo</t>
  </si>
  <si>
    <t>Años</t>
  </si>
  <si>
    <t>% Cumplimiento</t>
  </si>
  <si>
    <t>% Bonificación</t>
  </si>
  <si>
    <t>Dotación de personal</t>
  </si>
  <si>
    <t>Cumplimiento componente colectivo, equipos de trabajo con 100%</t>
  </si>
  <si>
    <t>Número de equipos de trabajo evaluados</t>
  </si>
  <si>
    <t>Gobierno Central Extrapresupuestario</t>
  </si>
  <si>
    <t>TRANSACCIONES QUE AFECTAN EL PATRIMONIO NETO</t>
  </si>
  <si>
    <t>Supuestos Macroeconómicos 2019</t>
  </si>
  <si>
    <t>(var. anual, %)</t>
  </si>
  <si>
    <t>(var. anual, % en dólares)</t>
  </si>
  <si>
    <t>(var. anual, % diciembre)</t>
  </si>
  <si>
    <t>(var. anual, % promedio)</t>
  </si>
  <si>
    <t>Tipo de cambio</t>
  </si>
  <si>
    <t>($/US$, promedio, valor nominal)</t>
  </si>
  <si>
    <t>Precio del cobre</t>
  </si>
  <si>
    <t>(USc$/lb, promedio, BML)</t>
  </si>
  <si>
    <t>Ingresos Gobierno Central Total 2019</t>
  </si>
  <si>
    <t>moneda nacional + moneda extranjera</t>
  </si>
  <si>
    <t>(millones de pesos de 2019)</t>
  </si>
  <si>
    <t>Ley de Presupuestos</t>
  </si>
  <si>
    <t>Proyección marzo</t>
  </si>
  <si>
    <t>Diferencia</t>
  </si>
  <si>
    <t>Var.%</t>
  </si>
  <si>
    <t> </t>
  </si>
  <si>
    <t>Proy./Ley</t>
  </si>
  <si>
    <t>  </t>
  </si>
  <si>
    <t>(3) = (2) - (1)</t>
  </si>
  <si>
    <t>(4) = (2) / (1)</t>
  </si>
  <si>
    <t>Ingresos tributarios netos </t>
  </si>
  <si>
    <t>  Tributación minería privada </t>
  </si>
  <si>
    <t>  Tributación resto contribuyentes </t>
  </si>
  <si>
    <t>Cobre bruto </t>
  </si>
  <si>
    <t>Imposiciones previsionales </t>
  </si>
  <si>
    <t>Donaciones (Transferencias) </t>
  </si>
  <si>
    <t>Rentas de la propiedad </t>
  </si>
  <si>
    <t>Ingresos de operación </t>
  </si>
  <si>
    <t>Otros ingresos </t>
  </si>
  <si>
    <t>Venta de activos físicos </t>
  </si>
  <si>
    <t>Ingresos Cíclicamente Ajustados del Gobierno Central Total 2019</t>
  </si>
  <si>
    <t>Proyección marzo</t>
  </si>
  <si>
    <t>Var %</t>
  </si>
  <si>
    <t>Proy. / Ley</t>
  </si>
  <si>
    <t>(5)=(2)/(1)</t>
  </si>
  <si>
    <t>(3)=(2)-(1)</t>
  </si>
  <si>
    <t>Total ingresos</t>
  </si>
  <si>
    <t xml:space="preserve">     Tributación Minería Privada</t>
  </si>
  <si>
    <t xml:space="preserve">     Tributación Resto de Contribuyentes</t>
  </si>
  <si>
    <t>Imposiciones Previsionales de Salud</t>
  </si>
  <si>
    <t>Balance del Gobierno Central Total 2019</t>
  </si>
  <si>
    <t>(millones de pesos 2019 y porcentaje del PIB)</t>
  </si>
  <si>
    <t>Ley de Presupuestos 2019</t>
  </si>
  <si>
    <t>Proyección marzo (% del PIB)</t>
  </si>
  <si>
    <t>Total Ingresos Efectivos</t>
  </si>
  <si>
    <t>Total Ingresos Cíclicamente Ajustados</t>
  </si>
  <si>
    <t>Total Gastos</t>
  </si>
  <si>
    <t>(1)-(3)</t>
  </si>
  <si>
    <t>Balance Efectivo</t>
  </si>
  <si>
    <t>(2)-(3)</t>
  </si>
  <si>
    <t>Balance Cíclicamente Ajustado</t>
  </si>
  <si>
    <t>Supuestos Macroeconómicos 2020-2023</t>
  </si>
  <si>
    <t>Fecha</t>
  </si>
  <si>
    <t>(var. Anual, %)</t>
  </si>
  <si>
    <t>($/US$, valor nominal)</t>
  </si>
  <si>
    <t>(US$c/lb, promedio, BML)</t>
  </si>
  <si>
    <t>Fuente: Ministerio de Hacienda.</t>
  </si>
  <si>
    <t>Ingresos del Gobierno Central Total 2020-2023</t>
  </si>
  <si>
    <t>Tributación minería privada</t>
  </si>
  <si>
    <t>Tributación resto contribuyentes</t>
  </si>
  <si>
    <t>Donaciones</t>
  </si>
  <si>
    <t>TRANSACCIONES EN ACTIVOS NO FINANCIEROS</t>
  </si>
  <si>
    <t>Parámetros de referencia BCA</t>
  </si>
  <si>
    <t>PIB Tendencial (tasa de variación real)</t>
  </si>
  <si>
    <t>Brecha PIB (%)</t>
  </si>
  <si>
    <t>Cobre</t>
  </si>
  <si>
    <t>Precio de referencia (USc$/lb)</t>
  </si>
  <si>
    <t>Ingresos Efectivos y Cíclicamente ajustados del Gobierno Central Total 2020-2023</t>
  </si>
  <si>
    <t>Ingresos Efectivos Gobierno Central Total</t>
  </si>
  <si>
    <t>Ingresos Cíclicamente Ajustados</t>
  </si>
  <si>
    <t>Actualización de gastos comprometidos para el Gobierno Central Total 2020-2023</t>
  </si>
  <si>
    <t>Balances del Gobierno Central Total 2019-2023</t>
  </si>
  <si>
    <t xml:space="preserve">Total Ingresos Efectivos   </t>
  </si>
  <si>
    <t xml:space="preserve">Total Gastos Comprometidos   </t>
  </si>
  <si>
    <t xml:space="preserve">Ingresos Cíclicamente Ajustados   </t>
  </si>
  <si>
    <t>Nivel de gasto compatible con meta</t>
  </si>
  <si>
    <t xml:space="preserve">Diferencia Gasto / Holgura (5)-(2) </t>
  </si>
  <si>
    <t xml:space="preserve">Diferencia Gasto Millones de US$ </t>
  </si>
  <si>
    <t>Diferencia Gasto como % del PIB</t>
  </si>
  <si>
    <t>Balance efectivo compatible con meta (1)-(5) (% del PIB)</t>
  </si>
  <si>
    <t>(1)</t>
  </si>
  <si>
    <t>(2)</t>
  </si>
  <si>
    <t>(3)</t>
  </si>
  <si>
    <t>(4)</t>
  </si>
  <si>
    <t>(5)</t>
  </si>
  <si>
    <t>(6)</t>
  </si>
  <si>
    <t>(7)</t>
  </si>
  <si>
    <t>(8)</t>
  </si>
  <si>
    <t>(9)</t>
  </si>
  <si>
    <t>2018/2017</t>
  </si>
  <si>
    <t xml:space="preserve">Ingresos Gobierno Central Total en 2017 y 2018 </t>
  </si>
  <si>
    <t>Cuadro III.2.1</t>
  </si>
  <si>
    <t xml:space="preserve">(millones de pesos de 2018) </t>
  </si>
  <si>
    <t>Cuadro III.2.2</t>
  </si>
  <si>
    <t>Ingresos tributarios 2017 y 2018</t>
  </si>
  <si>
    <t>(millones de pesos de 2018 y % de variación real)</t>
  </si>
  <si>
    <t>Presupuesto 2018</t>
  </si>
  <si>
    <t>Ejecución 2018</t>
  </si>
  <si>
    <t>Cuadro III.2.3</t>
  </si>
  <si>
    <t>Ingresos Gobierno Central Total Ejecución Trimestral de Ingresos 2018</t>
  </si>
  <si>
    <t>Ingresos Estructurales Gobierno Central Total 2017 y 2018</t>
  </si>
  <si>
    <t>Cuadro III.4.1</t>
  </si>
  <si>
    <t>Variación  Real (%)  2018-2017</t>
  </si>
  <si>
    <t>Ejecución 2018 -   Presupuesto 2018</t>
  </si>
  <si>
    <t>Parámetros estructurales 2017-2018</t>
  </si>
  <si>
    <t>Cuadro III.4.2</t>
  </si>
  <si>
    <t>Cuadro III.8.1</t>
  </si>
  <si>
    <t>Financiamiento del Gobierno Central Total 2016 - 2018</t>
  </si>
  <si>
    <t>Cuadro III.8.2</t>
  </si>
  <si>
    <t xml:space="preserve">    Déficit efectivo 2018</t>
  </si>
  <si>
    <t>Cuadro III.9.1</t>
  </si>
  <si>
    <t>Cuadro III.5.1</t>
  </si>
  <si>
    <t xml:space="preserve">Cuadro III.5.2 </t>
  </si>
  <si>
    <t>Cuadro III.5.3</t>
  </si>
  <si>
    <t>Cuadro III.5.4</t>
  </si>
  <si>
    <t>Cuadro III.5.5</t>
  </si>
  <si>
    <t>Cuadro III.6.1</t>
  </si>
  <si>
    <t>Cuadro III.10.1</t>
  </si>
  <si>
    <t>(1) Estas cifras consideran el efecto del bono electrónico Fonasa.</t>
  </si>
  <si>
    <t>Cuadro I.1.1</t>
  </si>
  <si>
    <t>Cuadro I.2.1</t>
  </si>
  <si>
    <t>Cuadro I.3.1</t>
  </si>
  <si>
    <t>Cuadro I.4.1</t>
  </si>
  <si>
    <t>Cuadro II.4.1</t>
  </si>
  <si>
    <t>Cuadro II.5.1</t>
  </si>
  <si>
    <t>Cuadro II.5.2</t>
  </si>
  <si>
    <t>Cuadro II.5.3</t>
  </si>
  <si>
    <t>Cuadro II.6.1</t>
  </si>
  <si>
    <t>Cuadro II.6.2</t>
  </si>
  <si>
    <t>Cuadro II.7.1</t>
  </si>
  <si>
    <t>Cuadro III.1.1</t>
  </si>
  <si>
    <t>Cuadro III.1.2</t>
  </si>
  <si>
    <t>Cuadro III.7.1</t>
  </si>
  <si>
    <t>Cuadro III.7.2</t>
  </si>
  <si>
    <t>Cuadro III.7.3</t>
  </si>
  <si>
    <t>Cuadro III.11.1</t>
  </si>
  <si>
    <t>Cuadro III.11.2</t>
  </si>
  <si>
    <t>Cuadro III.11.3</t>
  </si>
  <si>
    <t>Cuadro III.11.4</t>
  </si>
  <si>
    <t>Cuadro III.11.5</t>
  </si>
  <si>
    <t>Cuadro III.11.6</t>
  </si>
  <si>
    <t>Cuadro III.11.7</t>
  </si>
  <si>
    <t>Cuadro III.11.8</t>
  </si>
  <si>
    <t>Cuadro III.11.9</t>
  </si>
  <si>
    <t>Cuadro III.11.10</t>
  </si>
  <si>
    <r>
      <t>TOTAL INGRESOS</t>
    </r>
    <r>
      <rPr>
        <sz val="10"/>
        <rFont val="Calibri"/>
        <family val="2"/>
        <scheme val="minor"/>
      </rPr>
      <t> </t>
    </r>
  </si>
  <si>
    <r>
      <t>DE TRANSACCIONES QUE AFECTAN EL PATRIMONIO NETO</t>
    </r>
    <r>
      <rPr>
        <sz val="10"/>
        <rFont val="Calibri"/>
        <family val="2"/>
        <scheme val="minor"/>
      </rPr>
      <t> </t>
    </r>
  </si>
  <si>
    <r>
      <t>DE TRANSACCIONES EN ACTIVOS NO FINANCIEROS</t>
    </r>
    <r>
      <rPr>
        <sz val="10"/>
        <rFont val="Calibri"/>
        <family val="2"/>
        <scheme val="minor"/>
      </rPr>
      <t> </t>
    </r>
  </si>
  <si>
    <t xml:space="preserve">(1) Las cifras correspondientes a Otros ingresos no tienen ajuste cíclico por lo que los ingresos efectivos son iguales a los cíclicamente ajustados.  </t>
  </si>
  <si>
    <t>Importaciones (1)</t>
  </si>
  <si>
    <t>Logro de Indicadores de Desempeño años 2017 - 2018 por Ministerio</t>
  </si>
  <si>
    <t>(97,8%)</t>
  </si>
  <si>
    <t>(99,2%)</t>
  </si>
  <si>
    <t>(100%)</t>
  </si>
  <si>
    <t>(97,6%)</t>
  </si>
  <si>
    <t>(99,5%)</t>
  </si>
  <si>
    <t>(2,2%)</t>
  </si>
  <si>
    <t>(1%)</t>
  </si>
  <si>
    <t>(0%)</t>
  </si>
  <si>
    <t>(2,4%)</t>
  </si>
  <si>
    <t>(0,5%)</t>
  </si>
  <si>
    <t>(99,6%)</t>
  </si>
  <si>
    <t>(99,8%)</t>
  </si>
  <si>
    <t>(99,3%)</t>
  </si>
  <si>
    <t>(99,9%)</t>
  </si>
  <si>
    <t>(0,4%)</t>
  </si>
  <si>
    <t>(0,2%)</t>
  </si>
  <si>
    <t>(0,7%)</t>
  </si>
  <si>
    <t>Año 2018</t>
  </si>
  <si>
    <t>Cumplimiento de compromisos por sistema PMG, 2014-2018</t>
  </si>
  <si>
    <t>* Sistema egresó de PMG y por lo tanto no hay servicios que lo comprometieran en ese año.</t>
  </si>
  <si>
    <t>(93%)</t>
  </si>
  <si>
    <t>(92%)</t>
  </si>
  <si>
    <t>(7%)</t>
  </si>
  <si>
    <t>(8%)</t>
  </si>
  <si>
    <t>Cumplimiento PMG 2016-2018, Servicios Adscritos</t>
  </si>
  <si>
    <t>Cumplimiento MEI 2018, por sistemas</t>
  </si>
  <si>
    <t>Areas Prioritarias</t>
  </si>
  <si>
    <t>Indicadores</t>
  </si>
  <si>
    <t>Ponderación del Compromiso</t>
  </si>
  <si>
    <t>Cumplimiento</t>
  </si>
  <si>
    <t>Ponderación Obtenida</t>
  </si>
  <si>
    <t>Eficacia en la persecución penal</t>
  </si>
  <si>
    <t>Implementación Sistema de Análisis Criminal y Focos Investigativos</t>
  </si>
  <si>
    <t>Toma de declaración a la víctima</t>
  </si>
  <si>
    <t>Relación y atención de usuarios</t>
  </si>
  <si>
    <t>Calidad de repuesta en atención de usuarios</t>
  </si>
  <si>
    <t>Respuestas dentro de plazo en SIAU</t>
  </si>
  <si>
    <t>Rol como representantes de la sociedad en la persecución penal</t>
  </si>
  <si>
    <t>Ejecución programa de trabajo levantamiento percepción institucional</t>
  </si>
  <si>
    <t>Gestión como apoyo a la persecución</t>
  </si>
  <si>
    <t>Ejecución programa de trabajo Academia Ministerio Público</t>
  </si>
  <si>
    <t>Ejecución programa de trabajo política calidad de vida</t>
  </si>
  <si>
    <t>Ejecución Presupuestaria</t>
  </si>
  <si>
    <t>Ejecución Plan de compras</t>
  </si>
  <si>
    <t>Pago Oportuno a Proveedores</t>
  </si>
  <si>
    <t>Recuperación licencias médicas</t>
  </si>
  <si>
    <t>Rotación funcionaria</t>
  </si>
  <si>
    <t>Ejecución programa de trabajo sistema de seguridad de la información</t>
  </si>
  <si>
    <t>Ejecución programa de trabajo sistema de gestión de riesgos</t>
  </si>
  <si>
    <t>Ejecución programa de trabajo enfoque de género</t>
  </si>
  <si>
    <t>Porcentaje de cumplimiento y bonificación Ministerio Público, 2009-2018</t>
  </si>
  <si>
    <t>Fuentes: FMI, Banco Central de Chile y Ministerio de Hacienda.</t>
  </si>
  <si>
    <t>Ley de presupuesto 2018 (1)</t>
  </si>
  <si>
    <t>(1)  Indicadores proyectados en septiembre de 2017.</t>
  </si>
  <si>
    <t>Supuestos en Ley de Presupuestos 2018 y valores efectivos</t>
  </si>
  <si>
    <t>Variables macroeconómicas 2017 y 2018</t>
  </si>
  <si>
    <t xml:space="preserve"> Fuente: Dipres.</t>
  </si>
  <si>
    <t>Fuente: Banco Central de Chile, Ministerio de Hacienda.</t>
  </si>
  <si>
    <t>(2) Corresponde a importaciones totales de bienes (CIF).</t>
  </si>
  <si>
    <t>(1) Informe de Finanzas Públicas que acompañó el Proyecto de Ley de Presupuestos 2019, octubre 2018.</t>
  </si>
  <si>
    <t>(2) corresponde a importaciones totales de bienes (CIF).</t>
  </si>
  <si>
    <r>
      <t>Proyecciones IFP 2018</t>
    </r>
    <r>
      <rPr>
        <b/>
        <vertAlign val="superscript"/>
        <sz val="10"/>
        <color theme="1"/>
        <rFont val="Calibri"/>
        <family val="2"/>
        <scheme val="minor"/>
      </rPr>
      <t>(1)</t>
    </r>
    <r>
      <rPr>
        <b/>
        <sz val="10"/>
        <color theme="1"/>
        <rFont val="Calibri"/>
        <family val="2"/>
        <scheme val="minor"/>
      </rPr>
      <t xml:space="preserve"> y actualización a marzo</t>
    </r>
  </si>
  <si>
    <t>(1) Gasto comprometido IFP</t>
  </si>
  <si>
    <t>(2) Mayores gastos por IF (octubre 2018 a marzo 2019)</t>
  </si>
  <si>
    <t xml:space="preserve">(3) Ajuste por menores gastos </t>
  </si>
  <si>
    <t>(4)=(1+2+3) Actualización de gastos comprometidos</t>
  </si>
  <si>
    <t>Var. % anual de gastos actualizados (4)</t>
  </si>
  <si>
    <t>Var. % de (4) cr. (1)</t>
  </si>
  <si>
    <t>Estimación de Efectos en Gastos Fiscales de Proyectos de Ley e Indicaciones</t>
  </si>
  <si>
    <t>Informes Financieros emitidos entre octubre 2018 y marzo 2019</t>
  </si>
  <si>
    <t>Nombre</t>
  </si>
  <si>
    <t>Número IF</t>
  </si>
  <si>
    <t>Tipo</t>
  </si>
  <si>
    <t>Proyecto de Ley</t>
  </si>
  <si>
    <t>Proyecto de ley que modifica las normas para la incorporación de los trabajadores independientes a los regímenes de protección social</t>
  </si>
  <si>
    <t>Indicación</t>
  </si>
  <si>
    <t>Proyecto de Ley que mejora el Sistema de Pensiones Solidarias y de Capitalización Individual, crea beneficios de Pensión para la Clase Media y crea un subsidio y Seguro de Dependencia</t>
  </si>
  <si>
    <t>Indicaciones al proyecto de ley que designa al Instituto Nacional de Derechos Humanos como el Mecanismo Nacional de Prevención contra la tortura y otros tratos o penas crueles, inhumanos o degradantes</t>
  </si>
  <si>
    <t>Indicación Sustitutiva</t>
  </si>
  <si>
    <t>Proyecto de Ley sobre Fertilizantes y Bioestimulantes</t>
  </si>
  <si>
    <t>Proyecto de Ley que fortalece y moderniza el Sistema de Inteligencia del Estado</t>
  </si>
  <si>
    <t>Proyecto de ley que moderniza la gestión institucional y fortalece la probidad y la transparencia en las fuerzas de orden y seguridad pública</t>
  </si>
  <si>
    <t>Proyecto de Ley que modifica las normas para la incorporación de los trabajadores independientes a los regímenes de protección social</t>
  </si>
  <si>
    <t>Proyecto de Ley que Crea la Ley Nacional del Cáncer</t>
  </si>
  <si>
    <t>Indicación sustitutiva al Proyecto de Ley que Modifica el código sanitario para Regular los Medicamentos Bioequivalentes Genéricos y Evitar la Integración Vertical de Laboratorios y Farmacias</t>
  </si>
  <si>
    <t>Proyecto de Ley que modifica la Ley N° 20.032, que establece Sistema de Atención a la Niñez y Adolescencia a través de la Red de Colaboradores del Sename, y su Régimen de Subvención y el Decreto Ley N° 2.465, del año 1979, del Ministerio de Justicia, que crea el Servicio Nacional de Menores y fija el texto de su Ley Orgánica.</t>
  </si>
  <si>
    <t>Indicación Sustitutiva al proyecto de ley que reforma el Código de Aguas</t>
  </si>
  <si>
    <t>Proyecto de ley que Moderniza la Carrera Funcionaria en Gendarmería de Chile</t>
  </si>
  <si>
    <t>Retira y formula indicaciones el proyecto de ley que establece el Sistema Nacional de Emergencias y Protección civil y crea la Agencia Nacional de Protección Civil</t>
  </si>
  <si>
    <t>Proyecto de Ley que perfecciona la Ley N° 19.657 sobre concesiones de energía geotérmica para el desarrollo de proyectos de aprovechamiento somero de energía geotérmica</t>
  </si>
  <si>
    <t>2020 Proyección</t>
  </si>
  <si>
    <t>2021 Proyección</t>
  </si>
  <si>
    <t>2022 Proyección</t>
  </si>
  <si>
    <t>2023 Proyección</t>
  </si>
  <si>
    <t>Meta BCA (% del PIB)</t>
  </si>
  <si>
    <t>Cuadro II.8.1</t>
  </si>
  <si>
    <t>Transacciones en activos financieros</t>
  </si>
  <si>
    <t>Cuadro I.5.1</t>
  </si>
  <si>
    <t>Deuda Bruta del Gobierno Central, cierre estimado 2019</t>
  </si>
  <si>
    <t>Deuda Bruta saldo ejercicio anterior</t>
  </si>
  <si>
    <t>Déficit Fiscal GC Presupuestario</t>
  </si>
  <si>
    <t>Deuda Bruta saldo final</t>
  </si>
  <si>
    <t>% PIB</t>
  </si>
  <si>
    <t>(1) Presupuesto 2018 incluye MM$250.007 correspondientes a Bono Electrónico FONASA, lo que permite hacer comparación con la cifra de Ejecución 2018, que incluye un ajuste equivalente.</t>
  </si>
  <si>
    <t>Var. % real</t>
  </si>
  <si>
    <t>Variación Real (%)            2018-2017</t>
  </si>
  <si>
    <t>(1) Presupuesto 2018 incluye $250.007 millones correspondientes a Bono Electrónico Fonasa, lo que permite hacer comparación con la cifra de Ejecución 2018, que incluye un ajuste equivalente.</t>
  </si>
  <si>
    <t>Balance del Gobierno Central Total efectivo y estructural 2018</t>
  </si>
  <si>
    <t>MINISTERIO DE LA MUJER Y LA EQUIDAD DE GÉNERO</t>
  </si>
  <si>
    <t>MINISTERIO DE ECONOMIA, FOMENTO Y TURISMO</t>
  </si>
  <si>
    <t>MINISTERIO DE EDUCACION</t>
  </si>
  <si>
    <t>MINISTERIO DE ENERGIA</t>
  </si>
  <si>
    <t>MINISTERIO DE MINERIA</t>
  </si>
  <si>
    <t>MINISTERIO DEL TRABAJO Y PREVISION SOCIAL</t>
  </si>
  <si>
    <t>MINISTERIO SECRETARIA GENERAL DE GOBIERNO</t>
  </si>
  <si>
    <t>MINISTERIO SECRETARIA GENERAL DE LA PRESIDENCIA</t>
  </si>
  <si>
    <t>Cumplimiento, Programa de Mejoramiento de la Gestión PMG, 2014-2018</t>
  </si>
  <si>
    <t>Instituciones por Tramos de Cumplimiento, Programas de Mejoramiento de la Gestión, 2014-2018</t>
  </si>
  <si>
    <t>Dotación del Personal</t>
  </si>
  <si>
    <r>
      <t xml:space="preserve">N° Instituciones                                                       </t>
    </r>
    <r>
      <rPr>
        <i/>
        <sz val="11"/>
        <color theme="1"/>
        <rFont val="Calibri"/>
        <family val="2"/>
        <scheme val="minor"/>
      </rPr>
      <t>(% de cumplimiento)</t>
    </r>
  </si>
  <si>
    <r>
      <t xml:space="preserve">Dotación del Personal                                      </t>
    </r>
    <r>
      <rPr>
        <sz val="11"/>
        <color theme="1"/>
        <rFont val="Calibri"/>
        <family val="2"/>
        <scheme val="minor"/>
      </rPr>
      <t>(% de cumplimiento)</t>
    </r>
  </si>
  <si>
    <t>(71.43%)</t>
  </si>
  <si>
    <t>(94.81%)</t>
  </si>
  <si>
    <t>(28.57%)</t>
  </si>
  <si>
    <t>(5.66%)</t>
  </si>
  <si>
    <r>
      <t xml:space="preserve">Dotación del Personal                                     </t>
    </r>
    <r>
      <rPr>
        <sz val="10"/>
        <color theme="1"/>
        <rFont val="Calibri"/>
        <family val="2"/>
        <scheme val="minor"/>
      </rPr>
      <t xml:space="preserve"> </t>
    </r>
  </si>
  <si>
    <t>Instituciones MEI por tramo de Cumplimiento 2016 – 2018</t>
  </si>
  <si>
    <t>Cumplimiento de los Compromisos de Gestión del Ministerio Público. Año 2018</t>
  </si>
  <si>
    <t>(Porcentaje de Cumplimiento de indicadores comprometidos)</t>
  </si>
  <si>
    <t>Cumplimiento Componente Institucional</t>
  </si>
  <si>
    <t>Cumplimiento MAG, 2015-2018, SMA</t>
  </si>
  <si>
    <t>Recuadro 2</t>
  </si>
  <si>
    <t>Sobre ejecución presupuestaria del Ministerio de Salud 2018</t>
  </si>
  <si>
    <t>miles $ 2018</t>
  </si>
  <si>
    <t>Denominación</t>
  </si>
  <si>
    <t>% variación</t>
  </si>
  <si>
    <t>(a ) Ley inicial</t>
  </si>
  <si>
    <t>(b ) "Financiamiento de la Sobre Ejecución"</t>
  </si>
  <si>
    <t>(c ) Otros financiamientos por leyes y presiones de gasto</t>
  </si>
  <si>
    <t>(d ) = (a + b + c ) = Presupuesto Vigente</t>
  </si>
  <si>
    <t>(e ) Ejecución devengada</t>
  </si>
  <si>
    <t>(f ) Ejecución efectiva</t>
  </si>
  <si>
    <t>(g  ) = (e - d ) = Sobre Ejecución</t>
  </si>
  <si>
    <t>(h  ) = (e -f ) = Deuda Flotante</t>
  </si>
  <si>
    <t>(i  ) = (b + g ) = Mayor Actividad Asistencial</t>
  </si>
  <si>
    <t>(j )= (d - f ) = Recursos no transferidos y saldos finales</t>
  </si>
  <si>
    <t>Miles de $2018</t>
  </si>
  <si>
    <t>Mill de US$</t>
  </si>
  <si>
    <t>1. Ley Inicial</t>
  </si>
  <si>
    <t>2. Total Decretos:</t>
  </si>
  <si>
    <t>2.1 Mayor producción reconocida en decretos*</t>
  </si>
  <si>
    <t>2.2 Aumento de gasto por aplicación de leyes, decisiones de política y otras presiones de gasto</t>
  </si>
  <si>
    <t>3. Ley Vigente</t>
  </si>
  <si>
    <t>4. Ejecución Devengada 2018</t>
  </si>
  <si>
    <t>5. Ejecución sobre Ley Vigente</t>
  </si>
  <si>
    <t>Sobre Ejecución Ministerio de Salud</t>
  </si>
  <si>
    <t>Sobre Ejecución en Servicios de Salud</t>
  </si>
  <si>
    <t>M$ 2018</t>
  </si>
  <si>
    <t>DENOMINACION</t>
  </si>
  <si>
    <t>FONASA</t>
  </si>
  <si>
    <t>ISP</t>
  </si>
  <si>
    <t>CENABAST</t>
  </si>
  <si>
    <t>SUBSAL</t>
  </si>
  <si>
    <t>SUBREDES</t>
  </si>
  <si>
    <t>SUPER SALUD</t>
  </si>
  <si>
    <t>Comisión liquidadora</t>
  </si>
  <si>
    <t>SS</t>
  </si>
  <si>
    <t>MINSAL</t>
  </si>
  <si>
    <t>4. Ejecución 2018</t>
  </si>
  <si>
    <t>6. Ejecución sobre Ley Inicial</t>
  </si>
  <si>
    <t xml:space="preserve">                               </t>
  </si>
  <si>
    <t>Diferencial 2018/2017</t>
  </si>
  <si>
    <t>(millones de pesos 2019)</t>
  </si>
  <si>
    <t>(Millones de pesos de 2018, porcentaje de gasto total y variación promedio anual)</t>
  </si>
  <si>
    <r>
      <t xml:space="preserve">Otros Ingresos </t>
    </r>
    <r>
      <rPr>
        <b/>
        <vertAlign val="superscript"/>
        <sz val="10"/>
        <rFont val="Calibri"/>
        <family val="2"/>
        <scheme val="minor"/>
      </rPr>
      <t>(1)</t>
    </r>
  </si>
  <si>
    <r>
      <t xml:space="preserve">Ejecución 2017 </t>
    </r>
    <r>
      <rPr>
        <b/>
        <vertAlign val="superscript"/>
        <sz val="10"/>
        <rFont val="Calibri"/>
        <family val="2"/>
        <scheme val="minor"/>
      </rPr>
      <t>(2)</t>
    </r>
  </si>
  <si>
    <t>(2) La ejecución de 2017 considera actualización de variables macroeconómicas, principalmente el PIB.</t>
  </si>
  <si>
    <t>Balance primario del Gobierno Central Total devengado y estructural 2018</t>
  </si>
  <si>
    <t>Gastos Gobierno Central Total Ejecución Trimestral de Gastos 2018</t>
  </si>
  <si>
    <t>(1) Los cambios en la tasa de crecimiento entre lo presupuestado y el cierre, para el año 2017, obedecen a que durante el Presupuesto el PIB tendencial fue estimado utilizando los supuestos entregados por el Comité Consultivo en base a la Compilación de Referencia 2008 de las Cuentas Nacionales, mientras que el cierre se estimó en base a la Compilación de Referencia 2013, que fue actualizado con la última información disponible de  marzo 2019.</t>
  </si>
  <si>
    <t>(2) Porcentaje del PIB estimado a la fecha de elaboración del Presupuesto de 2018.</t>
  </si>
  <si>
    <r>
      <t xml:space="preserve">Otros ingresos </t>
    </r>
    <r>
      <rPr>
        <vertAlign val="superscript"/>
        <sz val="10"/>
        <rFont val="Calibri"/>
        <family val="2"/>
        <scheme val="minor"/>
      </rPr>
      <t>(1)</t>
    </r>
  </si>
  <si>
    <t>Cuadro II.6.3</t>
  </si>
  <si>
    <t>Gastos Comprometidos 2019-2023</t>
  </si>
  <si>
    <t>Gasto Gobierno Central Total</t>
  </si>
  <si>
    <t>Gasto Gobierno Central Presupuestario</t>
  </si>
  <si>
    <t>Gasto Gobierno Central Extrapresupuestario</t>
  </si>
  <si>
    <r>
      <t xml:space="preserve">3,0% </t>
    </r>
    <r>
      <rPr>
        <vertAlign val="superscript"/>
        <sz val="10"/>
        <rFont val="Calibri"/>
        <family val="2"/>
        <scheme val="minor"/>
      </rPr>
      <t>(1)</t>
    </r>
  </si>
  <si>
    <r>
      <t>5 Ministerios con mayor gasto aprobado</t>
    </r>
    <r>
      <rPr>
        <b/>
        <vertAlign val="superscript"/>
        <sz val="10"/>
        <rFont val="Calibri"/>
        <family val="2"/>
        <scheme val="minor"/>
      </rPr>
      <t>(1)</t>
    </r>
  </si>
  <si>
    <r>
      <t>Gasto Presupuestario Total</t>
    </r>
    <r>
      <rPr>
        <b/>
        <vertAlign val="superscript"/>
        <sz val="10"/>
        <rFont val="Calibri"/>
        <family val="2"/>
        <scheme val="minor"/>
      </rPr>
      <t>(1)</t>
    </r>
    <r>
      <rPr>
        <b/>
        <sz val="10"/>
        <rFont val="Calibri"/>
        <family val="2"/>
        <scheme val="minor"/>
      </rPr>
      <t xml:space="preserve"> </t>
    </r>
  </si>
  <si>
    <t>(1) Incluye el Tesoro Público.</t>
  </si>
  <si>
    <r>
      <t>Balance del Gobierno Central Total 2017 y 2018</t>
    </r>
    <r>
      <rPr>
        <b/>
        <vertAlign val="superscript"/>
        <sz val="10"/>
        <rFont val="Calibri"/>
        <family val="2"/>
        <scheme val="minor"/>
      </rPr>
      <t>(1)</t>
    </r>
  </si>
  <si>
    <r>
      <t>-1,9</t>
    </r>
    <r>
      <rPr>
        <b/>
        <vertAlign val="superscript"/>
        <sz val="10"/>
        <rFont val="Calibri"/>
        <family val="2"/>
        <scheme val="minor"/>
      </rPr>
      <t xml:space="preserve"> (2)</t>
    </r>
  </si>
  <si>
    <r>
      <t>Fuentes y usos de recursos fiscales 2018</t>
    </r>
    <r>
      <rPr>
        <b/>
        <vertAlign val="superscript"/>
        <sz val="10"/>
        <rFont val="Calibri"/>
        <family val="2"/>
        <scheme val="minor"/>
      </rPr>
      <t>(1)</t>
    </r>
  </si>
  <si>
    <r>
      <t>Posición financiera neta</t>
    </r>
    <r>
      <rPr>
        <b/>
        <vertAlign val="superscript"/>
        <sz val="10"/>
        <rFont val="Calibri"/>
        <family val="2"/>
        <scheme val="minor"/>
      </rPr>
      <t>(2)</t>
    </r>
  </si>
  <si>
    <r>
      <t>Fondo de Apoyo Regional</t>
    </r>
    <r>
      <rPr>
        <vertAlign val="superscript"/>
        <sz val="10"/>
        <rFont val="Calibri"/>
        <family val="2"/>
        <scheme val="minor"/>
      </rPr>
      <t>(1)</t>
    </r>
  </si>
  <si>
    <t xml:space="preserve">Total </t>
  </si>
  <si>
    <t>2019 Proyección a marzo</t>
  </si>
  <si>
    <t>(1) Indicadores proyectados en el mes de septiembre de 2018.</t>
  </si>
  <si>
    <t>Proyección a marzo 2019</t>
  </si>
  <si>
    <r>
      <t>Ley de Presupuestos 2019</t>
    </r>
    <r>
      <rPr>
        <b/>
        <vertAlign val="superscript"/>
        <sz val="10"/>
        <rFont val="Calibri"/>
        <family val="2"/>
        <scheme val="minor"/>
      </rPr>
      <t>(1)</t>
    </r>
  </si>
  <si>
    <t>Proyección      marzo</t>
  </si>
  <si>
    <t>IFP 2018</t>
  </si>
  <si>
    <t>IFP Marzo</t>
  </si>
  <si>
    <r>
      <t>Deuda Bruta del Gobierno Central, cierre estimado 2020-2023</t>
    </r>
    <r>
      <rPr>
        <b/>
        <vertAlign val="superscript"/>
        <sz val="11"/>
        <color theme="1"/>
        <rFont val="Calibri"/>
        <family val="2"/>
        <scheme val="minor"/>
      </rPr>
      <t>(1)</t>
    </r>
  </si>
  <si>
    <t>(1) Estimación realizada con el gasto compatible con la meta de BCA y Programa de Recompra por MMUS$5.500.</t>
  </si>
  <si>
    <t>2018e</t>
  </si>
  <si>
    <t>e: valor estimado.</t>
  </si>
  <si>
    <t>Crecimiento del PIB 2014-2018</t>
  </si>
  <si>
    <t>Ministerio de Salud</t>
  </si>
  <si>
    <t>Ministerio de Trabajo</t>
  </si>
  <si>
    <t>Ministerio del Interior</t>
  </si>
  <si>
    <t>Ministerio de Defensa</t>
  </si>
  <si>
    <t>Ministerio de Educación</t>
  </si>
  <si>
    <t>(millones de pesos, tasa de variación real y % de ejecución sobre Ley de Presupuestos Aprobada)</t>
  </si>
  <si>
    <t>Gasto Corriente</t>
  </si>
  <si>
    <t>Ministerio de Obras Públicas</t>
  </si>
  <si>
    <t>Ministerio de Vivienda</t>
  </si>
  <si>
    <t>Gasto de Capital</t>
  </si>
  <si>
    <r>
      <t>Prestaciones previsionales</t>
    </r>
    <r>
      <rPr>
        <vertAlign val="superscript"/>
        <sz val="10"/>
        <rFont val="Calibri"/>
        <family val="2"/>
        <scheme val="minor"/>
      </rPr>
      <t xml:space="preserve"> (1)</t>
    </r>
  </si>
  <si>
    <t>Cuadro III.5.6</t>
  </si>
  <si>
    <t>Gastos Gobierno Central Total al Cuarto Trimestre 2018</t>
  </si>
  <si>
    <t>(millones de pesos y %)</t>
  </si>
  <si>
    <t>Cuadro III.5.7</t>
  </si>
  <si>
    <t xml:space="preserve">MINISTERIO DE DESARROLLO SOCIAL Y FAMILIA                                                 </t>
  </si>
  <si>
    <r>
      <t xml:space="preserve">Fondos especiales </t>
    </r>
    <r>
      <rPr>
        <vertAlign val="superscript"/>
        <sz val="10"/>
        <rFont val="Calibri"/>
        <family val="2"/>
        <scheme val="minor"/>
      </rPr>
      <t>(1)</t>
    </r>
  </si>
  <si>
    <t>(millones de dólares y porcentaje del PIB, al 31 de diciembre de cada año)</t>
  </si>
  <si>
    <t>Partida</t>
  </si>
  <si>
    <t>Nombre Partida</t>
  </si>
  <si>
    <t>% Ejecución / Ley Inicial 2018</t>
  </si>
  <si>
    <t>% Ejecucion / Ley Vigente 2018</t>
  </si>
  <si>
    <t xml:space="preserve">MINISTERIO DE LAS CULTURAS, LAS ARTES Y EL PATRIMONIO                           </t>
  </si>
  <si>
    <t xml:space="preserve">TESORO PÚBLICO                                                                  </t>
  </si>
  <si>
    <t>Ejecución del Gasto del Gobierno Central Presupuestario</t>
  </si>
  <si>
    <t>(según Partida año 2018)</t>
  </si>
  <si>
    <t>Var. Real anual (%)</t>
  </si>
  <si>
    <t>Gasto Presupuestario</t>
  </si>
  <si>
    <t>Gasto Extrapresupuestario</t>
  </si>
  <si>
    <t>Gasto Total</t>
  </si>
  <si>
    <t>GC Presupuestario</t>
  </si>
  <si>
    <t>GC Extrapresupuestario</t>
  </si>
  <si>
    <t>Gobierno Central Total</t>
  </si>
  <si>
    <t>Ingresos</t>
  </si>
  <si>
    <t>Ingresos presupuestarios + Integros Fondo de la Ley Reservada del Cobre</t>
  </si>
  <si>
    <t>Ingresos extrapresupuestarios</t>
  </si>
  <si>
    <t>Ingresos Totales Consolidado ((1)+(2)) menos Integros de Fondo de la Ley Reservada del Cobre</t>
  </si>
  <si>
    <t>Gastos</t>
  </si>
  <si>
    <t>Gastos presupuestarios</t>
  </si>
  <si>
    <t>Gastos expresupuestarios +Integros Fondo de la Ley Reservada del Cobre</t>
  </si>
  <si>
    <t>Gastos Totales Consolidado ((1)+(2)) menos Integros de Fondo de la Ley Reservada del Cobre</t>
  </si>
  <si>
    <t>Diagrama Estado de Operaciones Gobierno Central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</si>
</sst>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0.0"/>
    <numFmt numFmtId="165" formatCode="0.0%"/>
    <numFmt numFmtId="166" formatCode="#,##0.0"/>
    <numFmt numFmtId="167" formatCode="_-* #,##0_-;\-* #,##0_-;_-* &quot;-&quot;??_-;_-@_-"/>
    <numFmt numFmtId="168" formatCode="_-* #,##0.00\ _P_t_a_-;\-* #,##0.00\ _P_t_a_-;_-* &quot;-&quot;??\ _P_t_a_-;_-@_-"/>
  </numFmts>
  <fonts count="40"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sz val="9"/>
      <color theme="1"/>
      <name val="Calibri"/>
      <family val="2"/>
      <scheme val="minor"/>
    </font>
    <font>
      <b/>
      <sz val="10"/>
      <color rgb="FF000000"/>
      <name val="Calibri"/>
      <family val="2"/>
      <scheme val="minor"/>
    </font>
    <font>
      <sz val="10"/>
      <name val="Arial"/>
      <family val="2"/>
    </font>
    <font>
      <i/>
      <sz val="10"/>
      <name val="Calibri"/>
      <family val="2"/>
      <scheme val="minor"/>
    </font>
    <font>
      <b/>
      <sz val="11"/>
      <color theme="1"/>
      <name val="Calibri"/>
      <family val="2"/>
      <scheme val="minor"/>
    </font>
    <font>
      <b/>
      <sz val="8"/>
      <color theme="1"/>
      <name val="Arial"/>
      <family val="2"/>
    </font>
    <font>
      <b/>
      <sz val="8"/>
      <color rgb="FF000000"/>
      <name val="Arial"/>
      <family val="2"/>
    </font>
    <font>
      <sz val="8"/>
      <color theme="1"/>
      <name val="Arial"/>
      <family val="2"/>
    </font>
    <font>
      <sz val="8"/>
      <color rgb="FF000000"/>
      <name val="Arial"/>
      <family val="2"/>
    </font>
    <font>
      <b/>
      <sz val="9"/>
      <color rgb="FF000000"/>
      <name val="Calibri"/>
      <family val="2"/>
      <scheme val="minor"/>
    </font>
    <font>
      <sz val="9"/>
      <color rgb="FF000000"/>
      <name val="Calibri"/>
      <family val="2"/>
      <scheme val="minor"/>
    </font>
    <font>
      <sz val="9"/>
      <color rgb="FF000000"/>
      <name val="Century Gothic"/>
      <family val="2"/>
    </font>
    <font>
      <b/>
      <sz val="11"/>
      <name val="Calibri"/>
      <family val="2"/>
      <scheme val="minor"/>
    </font>
    <font>
      <sz val="11"/>
      <name val="Calibri"/>
      <family val="2"/>
      <scheme val="minor"/>
    </font>
    <font>
      <b/>
      <vertAlign val="superscript"/>
      <sz val="10"/>
      <color theme="1"/>
      <name val="Calibri"/>
      <family val="2"/>
      <scheme val="minor"/>
    </font>
    <font>
      <b/>
      <sz val="8"/>
      <color rgb="FF000000"/>
      <name val="Calibri"/>
      <family val="2"/>
      <scheme val="minor"/>
    </font>
    <font>
      <sz val="8"/>
      <color rgb="FF000000"/>
      <name val="Calibri"/>
      <family val="2"/>
      <scheme val="minor"/>
    </font>
    <font>
      <b/>
      <sz val="11"/>
      <color rgb="FF000000"/>
      <name val="Calibri"/>
      <family val="2"/>
      <scheme val="minor"/>
    </font>
    <font>
      <sz val="11"/>
      <color rgb="FF000000"/>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i/>
      <sz val="11"/>
      <color theme="1"/>
      <name val="Calibri"/>
      <family val="2"/>
      <scheme val="minor"/>
    </font>
    <font>
      <i/>
      <sz val="10"/>
      <color rgb="FF000000"/>
      <name val="Calibri"/>
      <family val="2"/>
      <scheme val="minor"/>
    </font>
    <font>
      <b/>
      <sz val="9"/>
      <name val="Calibri"/>
      <family val="2"/>
      <scheme val="minor"/>
    </font>
    <font>
      <sz val="9"/>
      <name val="Calibri"/>
      <family val="2"/>
      <scheme val="minor"/>
    </font>
    <font>
      <b/>
      <vertAlign val="superscript"/>
      <sz val="10"/>
      <name val="Calibri"/>
      <family val="2"/>
      <scheme val="minor"/>
    </font>
    <font>
      <vertAlign val="superscript"/>
      <sz val="10"/>
      <name val="Calibri"/>
      <family val="2"/>
      <scheme val="minor"/>
    </font>
    <font>
      <i/>
      <sz val="9"/>
      <color rgb="FF000000"/>
      <name val="Calibri"/>
      <family val="2"/>
      <scheme val="minor"/>
    </font>
    <font>
      <b/>
      <vertAlign val="superscript"/>
      <sz val="11"/>
      <color theme="1"/>
      <name val="Calibri"/>
      <family val="2"/>
      <scheme val="minor"/>
    </font>
    <font>
      <sz val="10"/>
      <color theme="1"/>
      <name val="Calibri"/>
      <family val="2"/>
    </font>
    <font>
      <b/>
      <i/>
      <sz val="9"/>
      <color theme="1"/>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rgb="FF5B9BD5"/>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rgb="FF000000"/>
      </right>
      <top/>
      <bottom/>
      <diagonal/>
    </border>
    <border>
      <left style="thin">
        <color rgb="FFFF0000"/>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indexed="64"/>
      </left>
      <right/>
      <top/>
      <bottom style="medium">
        <color rgb="FF000000"/>
      </bottom>
      <diagonal/>
    </border>
    <border>
      <left style="medium">
        <color rgb="FF000000"/>
      </left>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diagonal/>
    </border>
    <border>
      <left/>
      <right style="medium">
        <color indexed="64"/>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8" fontId="9" fillId="0" borderId="0" applyFont="0" applyFill="0" applyBorder="0" applyAlignment="0" applyProtection="0"/>
  </cellStyleXfs>
  <cellXfs count="834">
    <xf numFmtId="0" fontId="0" fillId="0" borderId="0" xfId="0"/>
    <xf numFmtId="0" fontId="2" fillId="2" borderId="0" xfId="0" applyFont="1" applyFill="1" applyAlignment="1">
      <alignment horizontal="left" vertical="center"/>
    </xf>
    <xf numFmtId="0" fontId="3" fillId="2" borderId="0" xfId="0" applyFont="1" applyFill="1"/>
    <xf numFmtId="0" fontId="3" fillId="2" borderId="0" xfId="0" applyFont="1" applyFill="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3" fontId="2" fillId="2" borderId="7" xfId="0" applyNumberFormat="1" applyFont="1" applyFill="1" applyBorder="1" applyAlignment="1">
      <alignment horizontal="right" vertical="center"/>
    </xf>
    <xf numFmtId="164" fontId="2" fillId="2" borderId="7" xfId="0" applyNumberFormat="1" applyFont="1" applyFill="1" applyBorder="1" applyAlignment="1">
      <alignment horizontal="center" vertical="center"/>
    </xf>
    <xf numFmtId="3" fontId="3" fillId="2" borderId="8" xfId="0" applyNumberFormat="1" applyFont="1" applyFill="1" applyBorder="1" applyAlignment="1">
      <alignment horizontal="right" vertical="center"/>
    </xf>
    <xf numFmtId="164" fontId="3" fillId="2" borderId="8" xfId="0" applyNumberFormat="1" applyFont="1" applyFill="1" applyBorder="1" applyAlignment="1">
      <alignment horizontal="center" vertical="center"/>
    </xf>
    <xf numFmtId="0" fontId="3" fillId="2" borderId="8" xfId="0" applyFont="1" applyFill="1" applyBorder="1" applyAlignment="1">
      <alignment vertical="center"/>
    </xf>
    <xf numFmtId="3" fontId="2" fillId="2" borderId="8" xfId="0" applyNumberFormat="1" applyFont="1" applyFill="1" applyBorder="1" applyAlignment="1">
      <alignment horizontal="right" vertical="center"/>
    </xf>
    <xf numFmtId="164" fontId="2" fillId="2" borderId="8"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4" fillId="0" borderId="0" xfId="0" applyFont="1" applyAlignment="1">
      <alignment horizontal="justify"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3" fontId="3" fillId="2" borderId="0" xfId="0" applyNumberFormat="1" applyFont="1" applyFill="1"/>
    <xf numFmtId="166" fontId="2" fillId="2" borderId="7" xfId="0" applyNumberFormat="1" applyFont="1" applyFill="1" applyBorder="1" applyAlignment="1">
      <alignment horizontal="center" vertical="center"/>
    </xf>
    <xf numFmtId="166" fontId="2" fillId="2" borderId="8" xfId="0" applyNumberFormat="1" applyFont="1" applyFill="1" applyBorder="1" applyAlignment="1">
      <alignment horizontal="center" vertical="center"/>
    </xf>
    <xf numFmtId="166" fontId="3" fillId="2" borderId="8" xfId="0" applyNumberFormat="1" applyFont="1" applyFill="1" applyBorder="1" applyAlignment="1">
      <alignment horizontal="center" vertical="center"/>
    </xf>
    <xf numFmtId="0" fontId="3" fillId="2" borderId="0" xfId="0" applyFont="1" applyFill="1" applyBorder="1"/>
    <xf numFmtId="0" fontId="3" fillId="2" borderId="0" xfId="0" applyFont="1" applyFill="1" applyBorder="1" applyAlignment="1">
      <alignment vertical="center"/>
    </xf>
    <xf numFmtId="164" fontId="3" fillId="2" borderId="0" xfId="0" applyNumberFormat="1" applyFont="1" applyFill="1" applyBorder="1" applyAlignment="1">
      <alignment horizontal="center" vertical="center"/>
    </xf>
    <xf numFmtId="0" fontId="3" fillId="2" borderId="0" xfId="0" applyFont="1" applyFill="1" applyAlignment="1">
      <alignment horizontal="justify" vertical="center"/>
    </xf>
    <xf numFmtId="0" fontId="3" fillId="2" borderId="0" xfId="0" applyFont="1" applyFill="1" applyAlignment="1"/>
    <xf numFmtId="0" fontId="2" fillId="2" borderId="8" xfId="0" applyFont="1" applyFill="1" applyBorder="1" applyAlignment="1">
      <alignment horizontal="justify" vertical="center"/>
    </xf>
    <xf numFmtId="0" fontId="3" fillId="2" borderId="8" xfId="0" applyFont="1" applyFill="1" applyBorder="1" applyAlignment="1">
      <alignment horizontal="justify" vertical="center"/>
    </xf>
    <xf numFmtId="0" fontId="3" fillId="2" borderId="8" xfId="0" applyFont="1" applyFill="1" applyBorder="1" applyAlignment="1">
      <alignment horizontal="center" vertical="center"/>
    </xf>
    <xf numFmtId="0" fontId="3" fillId="2" borderId="8" xfId="0" applyFont="1" applyFill="1" applyBorder="1" applyAlignment="1">
      <alignment horizontal="right" vertical="center"/>
    </xf>
    <xf numFmtId="0" fontId="2" fillId="2" borderId="8" xfId="0" applyFont="1" applyFill="1" applyBorder="1" applyAlignment="1">
      <alignment horizontal="left" vertical="center"/>
    </xf>
    <xf numFmtId="167" fontId="2" fillId="2" borderId="8" xfId="1" applyNumberFormat="1" applyFont="1" applyFill="1" applyBorder="1" applyAlignment="1">
      <alignment horizontal="center" vertical="center"/>
    </xf>
    <xf numFmtId="0" fontId="2" fillId="2" borderId="0" xfId="0" applyFont="1" applyFill="1" applyAlignment="1">
      <alignment vertical="center"/>
    </xf>
    <xf numFmtId="0" fontId="2" fillId="2" borderId="8" xfId="0" applyFont="1" applyFill="1" applyBorder="1" applyAlignment="1">
      <alignment horizontal="center" vertical="center" wrapText="1"/>
    </xf>
    <xf numFmtId="0" fontId="3" fillId="2" borderId="0" xfId="0" applyFont="1" applyFill="1" applyAlignment="1">
      <alignment vertical="center"/>
    </xf>
    <xf numFmtId="0" fontId="3" fillId="2" borderId="0" xfId="0" quotePrefix="1" applyFont="1" applyFill="1"/>
    <xf numFmtId="0" fontId="3" fillId="2" borderId="0" xfId="0" applyFont="1" applyFill="1" applyAlignment="1">
      <alignment wrapText="1"/>
    </xf>
    <xf numFmtId="0" fontId="4" fillId="2" borderId="0" xfId="0" applyFont="1" applyFill="1"/>
    <xf numFmtId="0" fontId="2"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center"/>
    </xf>
    <xf numFmtId="0" fontId="3" fillId="2" borderId="1" xfId="0" applyFont="1" applyFill="1" applyBorder="1"/>
    <xf numFmtId="0" fontId="3" fillId="2" borderId="4" xfId="0" applyFont="1" applyFill="1" applyBorder="1"/>
    <xf numFmtId="0" fontId="2" fillId="2" borderId="16" xfId="0" applyFont="1" applyFill="1" applyBorder="1" applyAlignment="1">
      <alignment horizontal="left" vertical="center"/>
    </xf>
    <xf numFmtId="3" fontId="2" fillId="2" borderId="27" xfId="0" applyNumberFormat="1" applyFont="1" applyFill="1" applyBorder="1" applyAlignment="1">
      <alignment horizontal="right" vertical="center"/>
    </xf>
    <xf numFmtId="0" fontId="3" fillId="2" borderId="16" xfId="0" applyFont="1" applyFill="1" applyBorder="1" applyAlignment="1">
      <alignment horizontal="left" vertical="center"/>
    </xf>
    <xf numFmtId="3" fontId="3" fillId="2" borderId="27" xfId="0" applyNumberFormat="1" applyFont="1" applyFill="1" applyBorder="1" applyAlignment="1">
      <alignment horizontal="right" vertical="center"/>
    </xf>
    <xf numFmtId="0" fontId="3" fillId="2" borderId="15" xfId="0" applyFont="1" applyFill="1" applyBorder="1" applyAlignment="1">
      <alignment horizontal="left" vertical="center"/>
    </xf>
    <xf numFmtId="0" fontId="2" fillId="2" borderId="29" xfId="0" applyFont="1" applyFill="1" applyBorder="1" applyAlignment="1">
      <alignment horizontal="center" vertical="center"/>
    </xf>
    <xf numFmtId="0" fontId="2" fillId="2" borderId="30" xfId="3" applyFont="1" applyFill="1" applyBorder="1" applyAlignment="1">
      <alignment vertical="center"/>
    </xf>
    <xf numFmtId="167" fontId="2" fillId="2" borderId="20" xfId="4" applyNumberFormat="1" applyFont="1" applyFill="1" applyBorder="1" applyAlignment="1">
      <alignment horizontal="center" vertical="center"/>
    </xf>
    <xf numFmtId="167" fontId="2" fillId="2" borderId="31" xfId="4" applyNumberFormat="1" applyFont="1" applyFill="1" applyBorder="1" applyAlignment="1">
      <alignment horizontal="center" vertical="center"/>
    </xf>
    <xf numFmtId="164" fontId="2" fillId="2" borderId="32" xfId="4" applyNumberFormat="1" applyFont="1" applyFill="1" applyBorder="1" applyAlignment="1">
      <alignment horizontal="center"/>
    </xf>
    <xf numFmtId="0" fontId="3" fillId="2" borderId="33" xfId="3" applyFont="1" applyFill="1" applyBorder="1" applyAlignment="1">
      <alignment vertical="center"/>
    </xf>
    <xf numFmtId="164" fontId="3" fillId="2" borderId="23" xfId="4" applyNumberFormat="1" applyFont="1" applyFill="1" applyBorder="1" applyAlignment="1">
      <alignment horizontal="center"/>
    </xf>
    <xf numFmtId="41" fontId="3" fillId="2" borderId="22" xfId="4" applyNumberFormat="1" applyFont="1" applyFill="1" applyBorder="1"/>
    <xf numFmtId="41" fontId="3" fillId="2" borderId="0" xfId="4" applyNumberFormat="1" applyFont="1" applyFill="1" applyBorder="1"/>
    <xf numFmtId="167" fontId="3" fillId="2" borderId="22" xfId="4" applyNumberFormat="1" applyFont="1" applyFill="1" applyBorder="1"/>
    <xf numFmtId="167" fontId="3" fillId="2" borderId="0" xfId="4" applyNumberFormat="1" applyFont="1" applyFill="1" applyBorder="1"/>
    <xf numFmtId="0" fontId="2" fillId="2" borderId="33" xfId="3" applyFont="1" applyFill="1" applyBorder="1" applyAlignment="1">
      <alignment vertical="center"/>
    </xf>
    <xf numFmtId="167" fontId="2" fillId="2" borderId="22" xfId="4" applyNumberFormat="1" applyFont="1" applyFill="1" applyBorder="1" applyAlignment="1">
      <alignment horizontal="center" vertical="center"/>
    </xf>
    <xf numFmtId="167" fontId="2" fillId="2" borderId="0" xfId="4" applyNumberFormat="1" applyFont="1" applyFill="1" applyBorder="1" applyAlignment="1">
      <alignment horizontal="center" vertical="center"/>
    </xf>
    <xf numFmtId="164" fontId="2" fillId="2" borderId="23" xfId="4" applyNumberFormat="1" applyFont="1" applyFill="1" applyBorder="1" applyAlignment="1">
      <alignment horizontal="center"/>
    </xf>
    <xf numFmtId="0" fontId="2" fillId="2" borderId="34" xfId="3" applyFont="1" applyFill="1" applyBorder="1" applyAlignment="1">
      <alignment vertical="center"/>
    </xf>
    <xf numFmtId="167" fontId="2" fillId="2" borderId="7" xfId="4" applyNumberFormat="1" applyFont="1" applyFill="1" applyBorder="1" applyAlignment="1">
      <alignment horizontal="center" vertical="center"/>
    </xf>
    <xf numFmtId="167" fontId="2" fillId="2" borderId="35" xfId="4" applyNumberFormat="1" applyFont="1" applyFill="1" applyBorder="1" applyAlignment="1">
      <alignment horizontal="center" vertical="center"/>
    </xf>
    <xf numFmtId="164" fontId="2" fillId="2" borderId="24" xfId="4" applyNumberFormat="1" applyFont="1" applyFill="1" applyBorder="1" applyAlignment="1">
      <alignment horizont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164" fontId="2" fillId="2" borderId="27" xfId="0" applyNumberFormat="1" applyFont="1" applyFill="1" applyBorder="1" applyAlignment="1">
      <alignment horizontal="center" vertical="center"/>
    </xf>
    <xf numFmtId="164" fontId="3" fillId="2" borderId="27" xfId="0" applyNumberFormat="1" applyFont="1" applyFill="1" applyBorder="1" applyAlignment="1">
      <alignment horizontal="center" vertical="center"/>
    </xf>
    <xf numFmtId="0" fontId="3" fillId="2" borderId="0" xfId="0" applyFont="1" applyFill="1" applyAlignment="1">
      <alignment vertical="center" wrapText="1"/>
    </xf>
    <xf numFmtId="0" fontId="3" fillId="2" borderId="7" xfId="0" applyFont="1" applyFill="1" applyBorder="1" applyAlignment="1">
      <alignment vertical="center"/>
    </xf>
    <xf numFmtId="0" fontId="3" fillId="2" borderId="10" xfId="0" applyFont="1" applyFill="1" applyBorder="1"/>
    <xf numFmtId="0" fontId="3" fillId="2" borderId="12" xfId="0" applyFont="1" applyFill="1" applyBorder="1"/>
    <xf numFmtId="0" fontId="3" fillId="2" borderId="12" xfId="0" applyFont="1" applyFill="1" applyBorder="1" applyAlignment="1">
      <alignment horizontal="left" vertical="center"/>
    </xf>
    <xf numFmtId="0" fontId="3" fillId="2" borderId="0" xfId="0" applyFont="1" applyFill="1" applyAlignment="1">
      <alignment horizontal="left" vertical="center"/>
    </xf>
    <xf numFmtId="0" fontId="2" fillId="2" borderId="0" xfId="0" applyFont="1" applyFill="1" applyBorder="1" applyAlignment="1">
      <alignment horizontal="left" vertical="center" wrapText="1"/>
    </xf>
    <xf numFmtId="0" fontId="3" fillId="2" borderId="8" xfId="0" applyFont="1" applyFill="1" applyBorder="1" applyAlignment="1">
      <alignment vertical="center" wrapText="1"/>
    </xf>
    <xf numFmtId="0" fontId="2" fillId="2" borderId="8"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3" fillId="2" borderId="0" xfId="0" applyFont="1" applyFill="1" applyBorder="1" applyAlignment="1">
      <alignment horizontal="left" vertical="center"/>
    </xf>
    <xf numFmtId="0" fontId="3" fillId="2" borderId="8" xfId="0" applyFont="1" applyFill="1" applyBorder="1" applyAlignment="1">
      <alignment horizontal="left" vertical="center"/>
    </xf>
    <xf numFmtId="0" fontId="3" fillId="2" borderId="18" xfId="0" applyFont="1" applyFill="1" applyBorder="1" applyAlignment="1">
      <alignment horizontal="center" vertical="center" wrapText="1"/>
    </xf>
    <xf numFmtId="0" fontId="3" fillId="2" borderId="0" xfId="0" applyFont="1" applyFill="1" applyBorder="1" applyAlignment="1">
      <alignment horizontal="justify" vertical="center"/>
    </xf>
    <xf numFmtId="0" fontId="3" fillId="2" borderId="21" xfId="0" applyFont="1" applyFill="1" applyBorder="1" applyAlignment="1">
      <alignment horizontal="justify" vertical="center"/>
    </xf>
    <xf numFmtId="165" fontId="3" fillId="2" borderId="0" xfId="0" applyNumberFormat="1" applyFont="1" applyFill="1" applyBorder="1" applyAlignment="1">
      <alignment horizontal="center" vertical="center" wrapText="1"/>
    </xf>
    <xf numFmtId="165" fontId="3" fillId="2" borderId="23" xfId="0" applyNumberFormat="1" applyFont="1" applyFill="1" applyBorder="1" applyAlignment="1">
      <alignment horizontal="center" vertical="center" wrapText="1"/>
    </xf>
    <xf numFmtId="0" fontId="2" fillId="2" borderId="0" xfId="0" applyFont="1" applyFill="1" applyBorder="1" applyAlignment="1">
      <alignment horizontal="left" vertical="center"/>
    </xf>
    <xf numFmtId="0" fontId="3" fillId="2" borderId="33" xfId="0" applyFont="1" applyFill="1" applyBorder="1" applyAlignment="1">
      <alignment horizontal="justify" vertical="center" wrapText="1"/>
    </xf>
    <xf numFmtId="9" fontId="3" fillId="2" borderId="21" xfId="0" applyNumberFormat="1" applyFont="1" applyFill="1" applyBorder="1" applyAlignment="1">
      <alignment horizontal="center" vertical="center" wrapText="1"/>
    </xf>
    <xf numFmtId="0" fontId="3" fillId="2" borderId="27" xfId="0" applyFont="1" applyFill="1" applyBorder="1"/>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17" xfId="0" applyFont="1" applyFill="1" applyBorder="1" applyAlignment="1">
      <alignment vertical="center"/>
    </xf>
    <xf numFmtId="164" fontId="3" fillId="2" borderId="12" xfId="0" applyNumberFormat="1" applyFont="1" applyFill="1" applyBorder="1" applyAlignment="1">
      <alignment horizontal="center" vertical="center"/>
    </xf>
    <xf numFmtId="3" fontId="3" fillId="2" borderId="8" xfId="0" applyNumberFormat="1" applyFont="1" applyFill="1" applyBorder="1" applyAlignment="1">
      <alignment vertical="center"/>
    </xf>
    <xf numFmtId="0" fontId="2" fillId="2" borderId="0" xfId="0" applyFont="1" applyFill="1" applyAlignment="1">
      <alignment horizontal="center" vertical="center"/>
    </xf>
    <xf numFmtId="0" fontId="2" fillId="2" borderId="25" xfId="0" applyFont="1" applyFill="1" applyBorder="1" applyAlignment="1">
      <alignment horizontal="center" vertical="center" wrapText="1"/>
    </xf>
    <xf numFmtId="0" fontId="3"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2" borderId="0" xfId="0" applyFont="1" applyFill="1" applyAlignment="1">
      <alignment horizontal="left" vertical="center"/>
    </xf>
    <xf numFmtId="0" fontId="2" fillId="2" borderId="36" xfId="0" applyFont="1" applyFill="1" applyBorder="1" applyAlignment="1">
      <alignment horizontal="left" vertical="center"/>
    </xf>
    <xf numFmtId="0" fontId="2" fillId="2" borderId="27" xfId="0" applyFont="1" applyFill="1" applyBorder="1" applyAlignment="1">
      <alignment horizontal="left" vertical="center"/>
    </xf>
    <xf numFmtId="0" fontId="3" fillId="2" borderId="0" xfId="0" applyFont="1" applyFill="1" applyAlignment="1">
      <alignment horizontal="center" vertical="center"/>
    </xf>
    <xf numFmtId="0" fontId="3" fillId="2" borderId="0" xfId="0" applyFont="1" applyFill="1" applyBorder="1" applyAlignment="1">
      <alignment horizontal="justify" vertical="center"/>
    </xf>
    <xf numFmtId="0" fontId="3" fillId="2" borderId="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0" xfId="0" applyFont="1" applyFill="1" applyBorder="1" applyAlignment="1">
      <alignment horizontal="justify" vertical="center"/>
    </xf>
    <xf numFmtId="0" fontId="3" fillId="2" borderId="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2" fillId="2" borderId="44" xfId="0" applyFont="1" applyFill="1" applyBorder="1" applyAlignment="1">
      <alignment horizontal="center" vertical="center" wrapText="1"/>
    </xf>
    <xf numFmtId="0" fontId="3" fillId="2" borderId="36" xfId="0" applyFont="1" applyFill="1" applyBorder="1" applyAlignment="1">
      <alignment horizontal="justify" vertical="center" wrapText="1"/>
    </xf>
    <xf numFmtId="0" fontId="2" fillId="2" borderId="45" xfId="0" applyFont="1" applyFill="1" applyBorder="1" applyAlignment="1">
      <alignment horizontal="center" vertical="center" wrapText="1"/>
    </xf>
    <xf numFmtId="0" fontId="3" fillId="2" borderId="46" xfId="0" applyFont="1" applyFill="1" applyBorder="1" applyAlignment="1">
      <alignment horizontal="justify" vertical="center" wrapText="1"/>
    </xf>
    <xf numFmtId="0" fontId="2" fillId="2" borderId="36" xfId="0" applyFont="1" applyFill="1" applyBorder="1" applyAlignment="1">
      <alignment vertical="center" wrapText="1"/>
    </xf>
    <xf numFmtId="0" fontId="3" fillId="2" borderId="36" xfId="0" applyFont="1" applyFill="1" applyBorder="1" applyAlignment="1">
      <alignment vertical="center" wrapText="1"/>
    </xf>
    <xf numFmtId="0" fontId="3" fillId="2" borderId="45" xfId="0" applyFont="1" applyFill="1" applyBorder="1" applyAlignment="1">
      <alignment horizontal="right" vertical="center" wrapText="1"/>
    </xf>
    <xf numFmtId="0" fontId="3" fillId="2" borderId="28" xfId="0" applyFont="1" applyFill="1" applyBorder="1" applyAlignment="1">
      <alignment horizontal="right" vertical="center" wrapText="1"/>
    </xf>
    <xf numFmtId="0" fontId="3" fillId="2" borderId="4" xfId="0" applyFont="1" applyFill="1" applyBorder="1" applyAlignment="1">
      <alignment vertical="center" wrapText="1"/>
    </xf>
    <xf numFmtId="0" fontId="3" fillId="2" borderId="36" xfId="0" applyFont="1" applyFill="1" applyBorder="1" applyAlignment="1">
      <alignment horizontal="justify" vertical="center"/>
    </xf>
    <xf numFmtId="0" fontId="3" fillId="2" borderId="4" xfId="0" applyFont="1" applyFill="1" applyBorder="1" applyAlignment="1">
      <alignment horizontal="justify" vertical="center"/>
    </xf>
    <xf numFmtId="0" fontId="2" fillId="2" borderId="47" xfId="0" quotePrefix="1" applyFont="1" applyFill="1" applyBorder="1" applyAlignment="1">
      <alignment horizontal="center" vertical="center" wrapText="1"/>
    </xf>
    <xf numFmtId="0" fontId="2" fillId="2" borderId="48" xfId="0" quotePrefix="1" applyFont="1" applyFill="1" applyBorder="1" applyAlignment="1">
      <alignment horizontal="center" vertical="center" wrapText="1"/>
    </xf>
    <xf numFmtId="0" fontId="2" fillId="2" borderId="26" xfId="0" applyFont="1" applyFill="1" applyBorder="1" applyAlignment="1">
      <alignment vertical="center"/>
    </xf>
    <xf numFmtId="0" fontId="3" fillId="2" borderId="25" xfId="0" applyFont="1" applyFill="1" applyBorder="1" applyAlignment="1">
      <alignment vertical="center"/>
    </xf>
    <xf numFmtId="0" fontId="2" fillId="2" borderId="25" xfId="0" applyFont="1" applyFill="1" applyBorder="1" applyAlignment="1">
      <alignment horizontal="center" vertical="center"/>
    </xf>
    <xf numFmtId="0" fontId="2" fillId="2" borderId="36" xfId="0" applyFont="1" applyFill="1" applyBorder="1" applyAlignment="1">
      <alignment vertical="center"/>
    </xf>
    <xf numFmtId="0" fontId="3" fillId="2" borderId="36" xfId="0" applyFont="1" applyFill="1" applyBorder="1" applyAlignment="1">
      <alignment horizontal="center" vertical="center"/>
    </xf>
    <xf numFmtId="0" fontId="3" fillId="2" borderId="16" xfId="0" applyFont="1" applyFill="1" applyBorder="1" applyAlignment="1">
      <alignment horizontal="center" vertical="center"/>
    </xf>
    <xf numFmtId="0" fontId="2" fillId="2" borderId="4"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3" fillId="2" borderId="15" xfId="0" quotePrefix="1" applyFont="1" applyFill="1" applyBorder="1" applyAlignment="1">
      <alignment horizontal="center" vertical="center" wrapText="1"/>
    </xf>
    <xf numFmtId="0" fontId="2" fillId="2" borderId="1" xfId="0" applyFont="1" applyFill="1" applyBorder="1" applyAlignment="1">
      <alignment horizontal="justify" vertical="center"/>
    </xf>
    <xf numFmtId="0" fontId="2" fillId="2" borderId="36" xfId="0" quotePrefix="1" applyFont="1" applyFill="1" applyBorder="1" applyAlignment="1">
      <alignment horizontal="center" vertical="center" wrapText="1"/>
    </xf>
    <xf numFmtId="0" fontId="2" fillId="2" borderId="16" xfId="0" quotePrefix="1" applyFont="1" applyFill="1" applyBorder="1" applyAlignment="1">
      <alignment horizontal="center" vertical="center" wrapText="1"/>
    </xf>
    <xf numFmtId="3" fontId="3" fillId="2" borderId="16" xfId="0" applyNumberFormat="1" applyFont="1" applyFill="1" applyBorder="1" applyAlignment="1">
      <alignment horizontal="right" vertical="center"/>
    </xf>
    <xf numFmtId="3" fontId="3" fillId="2" borderId="15" xfId="0" applyNumberFormat="1" applyFont="1" applyFill="1" applyBorder="1" applyAlignment="1">
      <alignment horizontal="right" vertical="center"/>
    </xf>
    <xf numFmtId="0" fontId="3" fillId="2" borderId="1" xfId="0" applyFont="1" applyFill="1" applyBorder="1" applyAlignment="1">
      <alignment vertical="center"/>
    </xf>
    <xf numFmtId="0" fontId="2" fillId="2" borderId="1" xfId="0" applyFont="1" applyFill="1" applyBorder="1" applyAlignment="1">
      <alignment vertical="center"/>
    </xf>
    <xf numFmtId="0" fontId="3" fillId="2" borderId="4" xfId="0" applyFont="1" applyFill="1" applyBorder="1" applyAlignment="1">
      <alignment horizontal="right" vertical="center" indent="1"/>
    </xf>
    <xf numFmtId="0" fontId="3" fillId="2" borderId="36" xfId="0" applyFont="1" applyFill="1" applyBorder="1" applyAlignment="1">
      <alignment horizontal="right" vertical="center" indent="1"/>
    </xf>
    <xf numFmtId="0" fontId="2" fillId="2" borderId="15" xfId="0" applyFont="1" applyFill="1" applyBorder="1" applyAlignment="1">
      <alignment vertical="center"/>
    </xf>
    <xf numFmtId="0" fontId="3" fillId="2" borderId="15" xfId="0" applyFont="1" applyFill="1" applyBorder="1" applyAlignment="1">
      <alignment horizontal="left" vertical="center" indent="1"/>
    </xf>
    <xf numFmtId="0" fontId="3" fillId="2" borderId="15" xfId="0" applyFont="1" applyFill="1" applyBorder="1" applyAlignment="1">
      <alignment horizontal="left" vertical="center" indent="2"/>
    </xf>
    <xf numFmtId="0" fontId="3" fillId="2" borderId="25"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36" xfId="0" applyFont="1" applyFill="1" applyBorder="1" applyAlignment="1">
      <alignment horizontal="left" vertical="center" indent="1"/>
    </xf>
    <xf numFmtId="0" fontId="3" fillId="2" borderId="4" xfId="0" applyFont="1" applyFill="1" applyBorder="1" applyAlignment="1">
      <alignment horizontal="left" vertical="center" indent="1"/>
    </xf>
    <xf numFmtId="0" fontId="3" fillId="2" borderId="0" xfId="0" applyFont="1" applyFill="1" applyBorder="1" applyAlignment="1"/>
    <xf numFmtId="166" fontId="3" fillId="2" borderId="0" xfId="0" applyNumberFormat="1" applyFont="1" applyFill="1" applyBorder="1" applyAlignment="1"/>
    <xf numFmtId="165" fontId="3" fillId="2" borderId="16" xfId="2" applyNumberFormat="1" applyFont="1" applyFill="1" applyBorder="1" applyAlignment="1">
      <alignment horizontal="right" vertical="center"/>
    </xf>
    <xf numFmtId="165" fontId="3" fillId="2" borderId="16" xfId="2" applyNumberFormat="1" applyFont="1" applyFill="1" applyBorder="1" applyAlignment="1"/>
    <xf numFmtId="0" fontId="2" fillId="2" borderId="17" xfId="0" applyFont="1" applyFill="1" applyBorder="1"/>
    <xf numFmtId="3" fontId="2" fillId="2" borderId="17" xfId="0" applyNumberFormat="1" applyFont="1" applyFill="1" applyBorder="1" applyAlignment="1">
      <alignment horizontal="right" vertical="center"/>
    </xf>
    <xf numFmtId="165" fontId="2" fillId="2" borderId="17" xfId="2" applyNumberFormat="1" applyFont="1" applyFill="1" applyBorder="1" applyAlignment="1">
      <alignment horizontal="right" vertical="center"/>
    </xf>
    <xf numFmtId="165" fontId="2" fillId="2" borderId="17" xfId="2" applyNumberFormat="1" applyFont="1" applyFill="1" applyBorder="1" applyAlignment="1"/>
    <xf numFmtId="166" fontId="3" fillId="2" borderId="0" xfId="0" applyNumberFormat="1" applyFont="1" applyFill="1" applyBorder="1"/>
    <xf numFmtId="0" fontId="2" fillId="2" borderId="0" xfId="0" applyFont="1" applyFill="1" applyAlignment="1">
      <alignment vertical="center" wrapText="1"/>
    </xf>
    <xf numFmtId="0" fontId="2" fillId="2" borderId="2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4" xfId="0" applyFont="1" applyFill="1" applyBorder="1" applyAlignment="1">
      <alignment horizontal="justify" vertical="center" wrapText="1"/>
    </xf>
    <xf numFmtId="0" fontId="3" fillId="2" borderId="2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1" fontId="3" fillId="2" borderId="23" xfId="0" applyNumberFormat="1" applyFont="1" applyFill="1" applyBorder="1" applyAlignment="1">
      <alignment horizontal="center" vertical="center" wrapText="1"/>
    </xf>
    <xf numFmtId="1" fontId="2" fillId="2" borderId="19" xfId="0" applyNumberFormat="1" applyFont="1" applyFill="1" applyBorder="1" applyAlignment="1">
      <alignment horizontal="center" vertical="center" wrapText="1"/>
    </xf>
    <xf numFmtId="165" fontId="3" fillId="2" borderId="35" xfId="0" applyNumberFormat="1" applyFont="1" applyFill="1" applyBorder="1" applyAlignment="1">
      <alignment horizontal="center" vertical="center" wrapText="1"/>
    </xf>
    <xf numFmtId="164" fontId="3" fillId="2" borderId="15" xfId="0" applyNumberFormat="1" applyFont="1" applyFill="1" applyBorder="1" applyAlignment="1">
      <alignment horizontal="center" vertical="center"/>
    </xf>
    <xf numFmtId="164" fontId="3" fillId="2" borderId="16" xfId="0" applyNumberFormat="1" applyFont="1" applyFill="1" applyBorder="1" applyAlignment="1">
      <alignment horizontal="center" vertical="center"/>
    </xf>
    <xf numFmtId="1" fontId="3" fillId="2" borderId="15" xfId="0" applyNumberFormat="1" applyFont="1" applyFill="1" applyBorder="1" applyAlignment="1">
      <alignment horizontal="center" vertical="center"/>
    </xf>
    <xf numFmtId="1" fontId="3" fillId="2" borderId="16"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justify" vertical="center" wrapText="1"/>
    </xf>
    <xf numFmtId="0" fontId="4" fillId="2" borderId="8" xfId="0" applyFont="1" applyFill="1" applyBorder="1" applyAlignment="1">
      <alignment horizontal="justify" vertical="center" wrapText="1"/>
    </xf>
    <xf numFmtId="164" fontId="5" fillId="2" borderId="8" xfId="0" applyNumberFormat="1" applyFont="1" applyFill="1" applyBorder="1" applyAlignment="1">
      <alignment horizontal="center" vertical="center" wrapText="1"/>
    </xf>
    <xf numFmtId="3" fontId="3" fillId="2" borderId="24" xfId="0" applyNumberFormat="1" applyFont="1" applyFill="1" applyBorder="1" applyAlignment="1">
      <alignment horizontal="center" vertical="center" wrapText="1"/>
    </xf>
    <xf numFmtId="165" fontId="3" fillId="2" borderId="24" xfId="0" applyNumberFormat="1" applyFont="1" applyFill="1" applyBorder="1" applyAlignment="1">
      <alignment horizontal="center" vertical="center" wrapText="1"/>
    </xf>
    <xf numFmtId="0" fontId="2" fillId="2" borderId="30" xfId="0" applyFont="1" applyFill="1" applyBorder="1" applyAlignment="1">
      <alignment horizontal="justify" vertical="center" wrapText="1"/>
    </xf>
    <xf numFmtId="165" fontId="3" fillId="2" borderId="22" xfId="0" applyNumberFormat="1" applyFont="1" applyFill="1" applyBorder="1" applyAlignment="1">
      <alignment horizontal="center" vertical="center" wrapText="1"/>
    </xf>
    <xf numFmtId="165"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0" fontId="2" fillId="2" borderId="33" xfId="0" applyFont="1" applyFill="1" applyBorder="1" applyAlignment="1">
      <alignment horizontal="justify" vertical="center" wrapText="1"/>
    </xf>
    <xf numFmtId="0" fontId="2" fillId="2" borderId="8" xfId="0" applyFont="1" applyFill="1" applyBorder="1" applyAlignment="1">
      <alignment horizontal="left" vertical="center" wrapText="1"/>
    </xf>
    <xf numFmtId="10" fontId="3" fillId="2" borderId="7" xfId="0" applyNumberFormat="1" applyFont="1" applyFill="1" applyBorder="1" applyAlignment="1">
      <alignment horizontal="center" vertical="center" wrapText="1"/>
    </xf>
    <xf numFmtId="10" fontId="3" fillId="2" borderId="24"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165" fontId="3" fillId="2" borderId="7" xfId="2" applyNumberFormat="1" applyFont="1" applyFill="1" applyBorder="1" applyAlignment="1">
      <alignment horizontal="center" vertical="center"/>
    </xf>
    <xf numFmtId="3" fontId="3" fillId="2" borderId="7" xfId="0" applyNumberFormat="1" applyFont="1" applyFill="1" applyBorder="1" applyAlignment="1">
      <alignment vertical="center"/>
    </xf>
    <xf numFmtId="165" fontId="2" fillId="2" borderId="8" xfId="2" applyNumberFormat="1" applyFont="1" applyFill="1" applyBorder="1" applyAlignment="1">
      <alignment horizontal="center" vertical="center" wrapText="1"/>
    </xf>
    <xf numFmtId="167" fontId="2" fillId="2" borderId="8" xfId="1"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2" borderId="15" xfId="0" applyFont="1" applyFill="1" applyBorder="1" applyAlignment="1">
      <alignment vertical="center"/>
    </xf>
    <xf numFmtId="0" fontId="6"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3" fillId="2" borderId="0" xfId="0" applyFont="1" applyFill="1" applyAlignment="1">
      <alignment horizontal="justify" vertical="center"/>
    </xf>
    <xf numFmtId="3" fontId="12" fillId="2" borderId="49" xfId="0" applyNumberFormat="1" applyFont="1" applyFill="1" applyBorder="1" applyAlignment="1">
      <alignment horizontal="right" vertical="center"/>
    </xf>
    <xf numFmtId="3" fontId="13" fillId="2" borderId="28" xfId="0" applyNumberFormat="1" applyFont="1" applyFill="1" applyBorder="1" applyAlignment="1">
      <alignment horizontal="right" vertical="center"/>
    </xf>
    <xf numFmtId="3" fontId="13" fillId="2" borderId="27" xfId="0" applyNumberFormat="1" applyFont="1" applyFill="1" applyBorder="1" applyAlignment="1">
      <alignment horizontal="right" vertical="center"/>
    </xf>
    <xf numFmtId="3" fontId="14" fillId="2" borderId="16" xfId="0" applyNumberFormat="1" applyFont="1" applyFill="1" applyBorder="1" applyAlignment="1">
      <alignment horizontal="right" vertical="center"/>
    </xf>
    <xf numFmtId="3" fontId="15" fillId="2" borderId="27" xfId="0" applyNumberFormat="1" applyFont="1" applyFill="1" applyBorder="1" applyAlignment="1">
      <alignment horizontal="right" vertical="center"/>
    </xf>
    <xf numFmtId="3" fontId="14" fillId="2" borderId="15" xfId="0" applyNumberFormat="1" applyFont="1" applyFill="1" applyBorder="1" applyAlignment="1">
      <alignment horizontal="right" vertical="center"/>
    </xf>
    <xf numFmtId="3" fontId="15" fillId="2" borderId="12" xfId="0" applyNumberFormat="1" applyFont="1" applyFill="1" applyBorder="1" applyAlignment="1">
      <alignment horizontal="right" vertical="center"/>
    </xf>
    <xf numFmtId="3" fontId="16" fillId="2" borderId="0" xfId="0" applyNumberFormat="1" applyFont="1" applyFill="1" applyAlignment="1">
      <alignment horizontal="right" vertical="center"/>
    </xf>
    <xf numFmtId="3" fontId="17" fillId="2" borderId="0" xfId="0" applyNumberFormat="1" applyFont="1" applyFill="1" applyAlignment="1">
      <alignment horizontal="right" vertical="center"/>
    </xf>
    <xf numFmtId="0" fontId="3" fillId="2" borderId="4" xfId="0" applyFont="1" applyFill="1" applyBorder="1" applyAlignment="1">
      <alignment vertical="top" wrapText="1"/>
    </xf>
    <xf numFmtId="0" fontId="3" fillId="2" borderId="15" xfId="0" applyFont="1" applyFill="1" applyBorder="1" applyAlignment="1">
      <alignment vertical="top" wrapText="1"/>
    </xf>
    <xf numFmtId="3" fontId="16" fillId="2" borderId="14" xfId="0" applyNumberFormat="1" applyFont="1" applyFill="1" applyBorder="1" applyAlignment="1">
      <alignment horizontal="right" vertical="center"/>
    </xf>
    <xf numFmtId="3" fontId="17" fillId="2" borderId="16" xfId="0" applyNumberFormat="1" applyFont="1" applyFill="1" applyBorder="1" applyAlignment="1">
      <alignment horizontal="right" vertical="center"/>
    </xf>
    <xf numFmtId="3" fontId="17" fillId="2" borderId="15" xfId="0" applyNumberFormat="1" applyFont="1" applyFill="1" applyBorder="1" applyAlignment="1">
      <alignment horizontal="right" vertical="center"/>
    </xf>
    <xf numFmtId="3" fontId="18" fillId="0" borderId="12" xfId="0" applyNumberFormat="1" applyFont="1" applyBorder="1" applyAlignment="1">
      <alignment horizontal="right" vertical="center" wrapText="1"/>
    </xf>
    <xf numFmtId="3" fontId="5" fillId="0" borderId="12" xfId="0" applyNumberFormat="1" applyFont="1" applyBorder="1" applyAlignment="1">
      <alignment horizontal="right" vertical="center" wrapText="1"/>
    </xf>
    <xf numFmtId="3" fontId="5" fillId="3" borderId="12" xfId="0" applyNumberFormat="1" applyFont="1" applyFill="1" applyBorder="1" applyAlignment="1">
      <alignment horizontal="right" vertical="center" wrapText="1"/>
    </xf>
    <xf numFmtId="0" fontId="11" fillId="2" borderId="0" xfId="0" applyFont="1" applyFill="1" applyAlignment="1">
      <alignment horizontal="left" vertical="center"/>
    </xf>
    <xf numFmtId="0" fontId="20" fillId="2" borderId="0" xfId="0" applyFont="1" applyFill="1"/>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3" fontId="4" fillId="0" borderId="12" xfId="0" applyNumberFormat="1" applyFont="1" applyBorder="1" applyAlignment="1">
      <alignment horizontal="right" vertical="center"/>
    </xf>
    <xf numFmtId="3" fontId="4" fillId="0" borderId="12" xfId="0" applyNumberFormat="1" applyFont="1" applyBorder="1" applyAlignment="1">
      <alignment horizontal="right" vertical="center" wrapText="1"/>
    </xf>
    <xf numFmtId="0" fontId="5" fillId="2" borderId="16" xfId="0" applyFont="1" applyFill="1" applyBorder="1" applyAlignment="1">
      <alignment horizontal="center" vertical="center"/>
    </xf>
    <xf numFmtId="0" fontId="5" fillId="2" borderId="27"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wrapText="1"/>
    </xf>
    <xf numFmtId="0" fontId="0" fillId="2" borderId="0" xfId="0" applyFill="1"/>
    <xf numFmtId="164" fontId="5" fillId="2" borderId="12" xfId="0" applyNumberFormat="1" applyFont="1" applyFill="1" applyBorder="1" applyAlignment="1">
      <alignment horizontal="center" vertical="center" wrapText="1"/>
    </xf>
    <xf numFmtId="0" fontId="5" fillId="0" borderId="17" xfId="0" applyFont="1" applyBorder="1" applyAlignment="1">
      <alignment vertical="center"/>
    </xf>
    <xf numFmtId="0" fontId="8" fillId="0" borderId="25" xfId="0" applyFont="1" applyBorder="1" applyAlignment="1">
      <alignment horizontal="center" vertical="center"/>
    </xf>
    <xf numFmtId="0" fontId="8" fillId="0" borderId="25" xfId="0" applyFont="1" applyBorder="1" applyAlignment="1">
      <alignment horizontal="center" vertical="center" wrapText="1"/>
    </xf>
    <xf numFmtId="0" fontId="5" fillId="0" borderId="15" xfId="0" applyFont="1" applyBorder="1" applyAlignment="1">
      <alignment vertical="center"/>
    </xf>
    <xf numFmtId="165" fontId="3" fillId="2" borderId="0" xfId="0" applyNumberFormat="1" applyFont="1" applyFill="1"/>
    <xf numFmtId="0" fontId="22" fillId="2" borderId="17" xfId="0" applyFont="1" applyFill="1" applyBorder="1" applyAlignment="1">
      <alignment horizontal="center" vertical="center"/>
    </xf>
    <xf numFmtId="0" fontId="22" fillId="2" borderId="25" xfId="0" applyFont="1" applyFill="1" applyBorder="1" applyAlignment="1">
      <alignment horizontal="center" vertical="center"/>
    </xf>
    <xf numFmtId="0" fontId="23" fillId="2" borderId="16" xfId="0" applyFont="1" applyFill="1" applyBorder="1" applyAlignment="1">
      <alignment vertical="center" wrapText="1"/>
    </xf>
    <xf numFmtId="0" fontId="23" fillId="2" borderId="27" xfId="0" applyFont="1" applyFill="1" applyBorder="1" applyAlignment="1">
      <alignment horizontal="center" vertical="center" wrapText="1"/>
    </xf>
    <xf numFmtId="14" fontId="23" fillId="2" borderId="27" xfId="0" applyNumberFormat="1" applyFont="1" applyFill="1" applyBorder="1" applyAlignment="1">
      <alignment horizontal="center" vertical="center"/>
    </xf>
    <xf numFmtId="0" fontId="22" fillId="2" borderId="17" xfId="0" applyFont="1" applyFill="1" applyBorder="1" applyAlignment="1">
      <alignment vertical="center" wrapText="1"/>
    </xf>
    <xf numFmtId="0" fontId="22" fillId="2" borderId="25" xfId="0" applyFont="1" applyFill="1" applyBorder="1" applyAlignment="1">
      <alignment horizontal="center" vertical="center" wrapText="1"/>
    </xf>
    <xf numFmtId="3" fontId="22" fillId="2" borderId="25" xfId="0" applyNumberFormat="1" applyFont="1" applyFill="1" applyBorder="1" applyAlignment="1">
      <alignment horizontal="right" vertical="center"/>
    </xf>
    <xf numFmtId="0" fontId="5" fillId="0" borderId="25" xfId="0" applyFont="1" applyBorder="1" applyAlignment="1">
      <alignment vertical="center"/>
    </xf>
    <xf numFmtId="0" fontId="5" fillId="0" borderId="25" xfId="0" applyFont="1" applyBorder="1" applyAlignment="1">
      <alignment horizontal="center" vertical="center" wrapText="1"/>
    </xf>
    <xf numFmtId="0" fontId="5" fillId="0" borderId="12" xfId="0" applyFont="1" applyBorder="1" applyAlignment="1">
      <alignment vertical="center"/>
    </xf>
    <xf numFmtId="0" fontId="5" fillId="0" borderId="12" xfId="0" applyFont="1" applyBorder="1" applyAlignment="1">
      <alignment horizontal="left" vertical="center" indent="1"/>
    </xf>
    <xf numFmtId="0" fontId="25" fillId="2" borderId="0" xfId="0" applyFont="1" applyFill="1" applyAlignment="1">
      <alignment horizontal="justify" vertical="center"/>
    </xf>
    <xf numFmtId="0" fontId="20" fillId="2" borderId="26" xfId="0" applyFont="1" applyFill="1" applyBorder="1" applyAlignment="1">
      <alignment vertical="center"/>
    </xf>
    <xf numFmtId="0" fontId="20" fillId="2" borderId="37" xfId="0" applyFont="1" applyFill="1" applyBorder="1" applyAlignment="1">
      <alignment vertical="center"/>
    </xf>
    <xf numFmtId="0" fontId="4" fillId="2" borderId="0" xfId="0" applyFont="1" applyFill="1" applyAlignment="1">
      <alignment vertical="center" wrapText="1"/>
    </xf>
    <xf numFmtId="0" fontId="3" fillId="2" borderId="26" xfId="0" applyFont="1" applyFill="1" applyBorder="1" applyAlignment="1">
      <alignment vertical="center"/>
    </xf>
    <xf numFmtId="0" fontId="3" fillId="2" borderId="37" xfId="0" applyFont="1" applyFill="1" applyBorder="1" applyAlignment="1">
      <alignment vertical="center"/>
    </xf>
    <xf numFmtId="0" fontId="2" fillId="2" borderId="17" xfId="0" applyFont="1" applyFill="1" applyBorder="1" applyAlignment="1">
      <alignment horizontal="center" vertical="center"/>
    </xf>
    <xf numFmtId="0" fontId="5" fillId="2" borderId="0" xfId="0" applyFont="1" applyFill="1" applyAlignment="1">
      <alignment vertical="center"/>
    </xf>
    <xf numFmtId="0" fontId="19" fillId="2" borderId="37" xfId="0" applyFont="1" applyFill="1" applyBorder="1" applyAlignment="1">
      <alignment horizontal="center" vertical="center"/>
    </xf>
    <xf numFmtId="0" fontId="19" fillId="2" borderId="25" xfId="0" applyFont="1" applyFill="1" applyBorder="1" applyAlignment="1">
      <alignment horizontal="center" vertical="center"/>
    </xf>
    <xf numFmtId="0" fontId="17" fillId="2" borderId="0" xfId="0" applyFont="1" applyFill="1" applyAlignment="1">
      <alignment vertical="center"/>
    </xf>
    <xf numFmtId="0" fontId="7" fillId="2" borderId="0" xfId="0" applyFont="1" applyFill="1"/>
    <xf numFmtId="0" fontId="0" fillId="2" borderId="0" xfId="0" applyFill="1" applyAlignment="1">
      <alignment horizontal="left"/>
    </xf>
    <xf numFmtId="3" fontId="2" fillId="2" borderId="16" xfId="0" applyNumberFormat="1" applyFont="1" applyFill="1" applyBorder="1" applyAlignment="1">
      <alignment horizontal="right" vertical="center"/>
    </xf>
    <xf numFmtId="3" fontId="3" fillId="2" borderId="16" xfId="0" applyNumberFormat="1" applyFont="1" applyFill="1" applyBorder="1" applyAlignment="1">
      <alignment vertical="center"/>
    </xf>
    <xf numFmtId="3" fontId="2" fillId="2" borderId="16" xfId="0" applyNumberFormat="1" applyFont="1" applyFill="1" applyBorder="1" applyAlignment="1">
      <alignment vertical="center"/>
    </xf>
    <xf numFmtId="3" fontId="3" fillId="2" borderId="15" xfId="0" applyNumberFormat="1" applyFont="1" applyFill="1" applyBorder="1" applyAlignment="1">
      <alignment vertical="center"/>
    </xf>
    <xf numFmtId="164" fontId="2" fillId="2" borderId="16" xfId="0" applyNumberFormat="1" applyFont="1" applyFill="1" applyBorder="1" applyAlignment="1">
      <alignment horizontal="center" vertical="center"/>
    </xf>
    <xf numFmtId="3" fontId="2" fillId="2" borderId="14" xfId="0" applyNumberFormat="1" applyFont="1" applyFill="1" applyBorder="1" applyAlignment="1">
      <alignment horizontal="right"/>
    </xf>
    <xf numFmtId="164" fontId="2" fillId="2" borderId="14" xfId="0" applyNumberFormat="1" applyFont="1" applyFill="1" applyBorder="1" applyAlignment="1">
      <alignment horizontal="center"/>
    </xf>
    <xf numFmtId="0" fontId="2" fillId="2" borderId="8" xfId="0" applyFont="1" applyFill="1" applyBorder="1" applyAlignment="1">
      <alignment horizontal="center" vertical="center" wrapText="1"/>
    </xf>
    <xf numFmtId="0" fontId="2" fillId="2" borderId="8" xfId="0" applyFont="1" applyFill="1" applyBorder="1" applyAlignment="1">
      <alignment horizontal="justify" vertical="top"/>
    </xf>
    <xf numFmtId="0" fontId="2" fillId="2" borderId="20" xfId="0" applyFont="1" applyFill="1" applyBorder="1" applyAlignment="1">
      <alignment horizontal="center" wrapText="1"/>
    </xf>
    <xf numFmtId="0" fontId="2" fillId="2" borderId="19" xfId="0" applyFont="1" applyFill="1" applyBorder="1" applyAlignment="1">
      <alignment horizontal="center" vertical="center" wrapText="1"/>
    </xf>
    <xf numFmtId="0" fontId="0" fillId="2" borderId="0" xfId="0" applyFill="1" applyAlignment="1">
      <alignment vertical="center"/>
    </xf>
    <xf numFmtId="0" fontId="2" fillId="2" borderId="0" xfId="0" applyFont="1" applyFill="1" applyAlignment="1">
      <alignment horizontal="left" vertical="center"/>
    </xf>
    <xf numFmtId="0" fontId="2" fillId="2" borderId="8" xfId="0" applyFont="1" applyFill="1" applyBorder="1" applyAlignment="1">
      <alignment horizontal="center"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3" fillId="2" borderId="0" xfId="0" applyFont="1" applyFill="1" applyAlignment="1">
      <alignment horizontal="justify" vertical="center"/>
    </xf>
    <xf numFmtId="0" fontId="3" fillId="2" borderId="0" xfId="0" applyFont="1" applyFill="1" applyAlignment="1"/>
    <xf numFmtId="164" fontId="2" fillId="2" borderId="12" xfId="0" applyNumberFormat="1" applyFont="1" applyFill="1" applyBorder="1" applyAlignment="1">
      <alignment horizontal="center" vertical="center"/>
    </xf>
    <xf numFmtId="164" fontId="2" fillId="2" borderId="12" xfId="0" quotePrefix="1" applyNumberFormat="1" applyFont="1" applyFill="1" applyBorder="1" applyAlignment="1">
      <alignment horizontal="center" vertical="center"/>
    </xf>
    <xf numFmtId="3" fontId="7" fillId="2" borderId="0" xfId="0" applyNumberFormat="1"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165" fontId="7" fillId="2" borderId="0" xfId="0" quotePrefix="1" applyNumberFormat="1" applyFont="1" applyFill="1" applyBorder="1" applyAlignment="1">
      <alignment horizontal="center" vertical="center" wrapText="1"/>
    </xf>
    <xf numFmtId="9" fontId="7" fillId="2" borderId="0" xfId="0" quotePrefix="1" applyNumberFormat="1" applyFont="1" applyFill="1" applyBorder="1" applyAlignment="1">
      <alignment horizontal="center" vertical="center" wrapText="1"/>
    </xf>
    <xf numFmtId="165" fontId="7" fillId="2" borderId="23" xfId="0" quotePrefix="1" applyNumberFormat="1" applyFont="1" applyFill="1" applyBorder="1" applyAlignment="1">
      <alignment horizontal="center" vertical="center" wrapText="1"/>
    </xf>
    <xf numFmtId="10" fontId="7" fillId="2" borderId="0" xfId="0" quotePrefix="1" applyNumberFormat="1" applyFont="1" applyFill="1" applyBorder="1" applyAlignment="1">
      <alignment horizontal="center" vertical="center" wrapText="1"/>
    </xf>
    <xf numFmtId="10" fontId="7" fillId="2" borderId="23" xfId="0" quotePrefix="1" applyNumberFormat="1" applyFont="1" applyFill="1" applyBorder="1" applyAlignment="1">
      <alignment horizontal="center" vertical="center" wrapText="1"/>
    </xf>
    <xf numFmtId="9" fontId="7" fillId="2" borderId="23" xfId="0" quotePrefix="1" applyNumberFormat="1" applyFont="1" applyFill="1" applyBorder="1" applyAlignment="1">
      <alignment horizontal="center" vertical="center" wrapText="1"/>
    </xf>
    <xf numFmtId="3" fontId="7" fillId="2" borderId="21" xfId="0" applyNumberFormat="1" applyFont="1" applyFill="1" applyBorder="1" applyAlignment="1">
      <alignment horizontal="center" vertical="center" wrapText="1"/>
    </xf>
    <xf numFmtId="0" fontId="7" fillId="2" borderId="19" xfId="0" applyFont="1" applyFill="1" applyBorder="1" applyAlignment="1">
      <alignment horizontal="center" vertical="center" wrapText="1"/>
    </xf>
    <xf numFmtId="3" fontId="7" fillId="2" borderId="19" xfId="0" applyNumberFormat="1" applyFont="1" applyFill="1" applyBorder="1" applyAlignment="1">
      <alignment horizontal="center" vertical="center" wrapText="1"/>
    </xf>
    <xf numFmtId="3" fontId="7" fillId="2" borderId="23" xfId="0" applyNumberFormat="1" applyFont="1" applyFill="1" applyBorder="1" applyAlignment="1">
      <alignment horizontal="center" vertical="center" wrapText="1"/>
    </xf>
    <xf numFmtId="0" fontId="26" fillId="2" borderId="3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7" fillId="2" borderId="21" xfId="0" applyFont="1" applyFill="1" applyBorder="1" applyAlignment="1">
      <alignment horizontal="center" vertical="center" wrapText="1"/>
    </xf>
    <xf numFmtId="9" fontId="7" fillId="2" borderId="21" xfId="0" applyNumberFormat="1" applyFont="1" applyFill="1" applyBorder="1" applyAlignment="1">
      <alignment horizontal="center" vertical="center" wrapText="1"/>
    </xf>
    <xf numFmtId="0" fontId="7" fillId="2" borderId="18" xfId="0" applyFont="1" applyFill="1" applyBorder="1" applyAlignment="1">
      <alignment horizontal="center" vertical="center" wrapText="1"/>
    </xf>
    <xf numFmtId="9" fontId="7" fillId="2" borderId="19" xfId="0" applyNumberFormat="1" applyFont="1" applyFill="1" applyBorder="1" applyAlignment="1">
      <alignment horizontal="center" vertical="center" wrapText="1"/>
    </xf>
    <xf numFmtId="9" fontId="7" fillId="2" borderId="20" xfId="0" applyNumberFormat="1"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6" fillId="2" borderId="0" xfId="0" applyFont="1" applyFill="1"/>
    <xf numFmtId="0" fontId="27" fillId="2" borderId="0" xfId="0" applyFont="1" applyFill="1" applyAlignment="1">
      <alignment horizontal="center" vertical="center" wrapText="1"/>
    </xf>
    <xf numFmtId="0" fontId="0" fillId="2" borderId="0" xfId="0" applyFill="1" applyBorder="1" applyAlignment="1">
      <alignment vertical="center"/>
    </xf>
    <xf numFmtId="0" fontId="27" fillId="2" borderId="0" xfId="0" applyFont="1" applyFill="1" applyBorder="1" applyAlignment="1">
      <alignment horizontal="center" vertical="center" wrapText="1"/>
    </xf>
    <xf numFmtId="9" fontId="27" fillId="2" borderId="0" xfId="0" applyNumberFormat="1"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7" fillId="2" borderId="33" xfId="0" applyFont="1" applyFill="1" applyBorder="1" applyAlignment="1">
      <alignment horizontal="justify" vertical="center" wrapText="1"/>
    </xf>
    <xf numFmtId="0" fontId="27" fillId="2" borderId="34" xfId="0" applyFont="1" applyFill="1" applyBorder="1" applyAlignment="1">
      <alignment horizontal="justify" vertical="center" wrapText="1"/>
    </xf>
    <xf numFmtId="0" fontId="28" fillId="2" borderId="34"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7" xfId="0" applyFont="1" applyFill="1" applyBorder="1" applyAlignment="1">
      <alignment horizontal="justify" vertical="center" wrapText="1"/>
    </xf>
    <xf numFmtId="0" fontId="27" fillId="2" borderId="8" xfId="0" applyFont="1" applyFill="1" applyBorder="1" applyAlignment="1">
      <alignment horizontal="justify" vertical="center" wrapText="1"/>
    </xf>
    <xf numFmtId="0" fontId="27" fillId="2" borderId="18" xfId="0" applyFont="1" applyFill="1" applyBorder="1" applyAlignment="1">
      <alignment horizontal="center" vertical="center" wrapText="1"/>
    </xf>
    <xf numFmtId="0" fontId="27" fillId="2" borderId="21" xfId="0" applyFont="1" applyFill="1" applyBorder="1" applyAlignment="1">
      <alignment horizontal="center" vertical="center" wrapText="1"/>
    </xf>
    <xf numFmtId="0" fontId="27" fillId="2" borderId="19" xfId="0" applyFont="1" applyFill="1" applyBorder="1" applyAlignment="1">
      <alignment horizontal="center" vertical="center" wrapText="1"/>
    </xf>
    <xf numFmtId="9" fontId="27" fillId="2" borderId="35" xfId="0" applyNumberFormat="1"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5" fillId="2" borderId="31" xfId="0" applyFont="1" applyFill="1" applyBorder="1" applyAlignment="1">
      <alignment horizontal="center" vertical="center"/>
    </xf>
    <xf numFmtId="0" fontId="25" fillId="2" borderId="35" xfId="0" applyFont="1" applyFill="1" applyBorder="1" applyAlignment="1">
      <alignment horizontal="center" vertical="center"/>
    </xf>
    <xf numFmtId="0" fontId="25" fillId="2" borderId="20" xfId="0" applyFont="1" applyFill="1" applyBorder="1" applyAlignment="1">
      <alignment horizontal="center" vertical="center"/>
    </xf>
    <xf numFmtId="9" fontId="25" fillId="2" borderId="7" xfId="0" applyNumberFormat="1" applyFont="1" applyFill="1" applyBorder="1" applyAlignment="1">
      <alignment horizontal="center" vertical="center" wrapText="1"/>
    </xf>
    <xf numFmtId="3" fontId="25" fillId="2" borderId="20" xfId="0" applyNumberFormat="1" applyFont="1" applyFill="1" applyBorder="1" applyAlignment="1">
      <alignment horizontal="center" vertical="center"/>
    </xf>
    <xf numFmtId="0" fontId="25" fillId="2" borderId="7" xfId="0" applyFont="1" applyFill="1" applyBorder="1" applyAlignment="1">
      <alignment horizontal="center" vertical="center"/>
    </xf>
    <xf numFmtId="3" fontId="25" fillId="2" borderId="31" xfId="0" applyNumberFormat="1" applyFont="1" applyFill="1" applyBorder="1" applyAlignment="1">
      <alignment horizontal="center" vertical="center"/>
    </xf>
    <xf numFmtId="0" fontId="25" fillId="2" borderId="31" xfId="0" applyFont="1" applyFill="1" applyBorder="1" applyAlignment="1">
      <alignment horizontal="center" vertical="center" wrapText="1"/>
    </xf>
    <xf numFmtId="0" fontId="25" fillId="2" borderId="35" xfId="0" applyFont="1" applyFill="1" applyBorder="1" applyAlignment="1">
      <alignment horizontal="center" vertical="center" wrapText="1"/>
    </xf>
    <xf numFmtId="9" fontId="25" fillId="2" borderId="35"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1" xfId="0" applyFont="1" applyFill="1" applyBorder="1" applyAlignment="1">
      <alignment horizontal="center" vertical="center"/>
    </xf>
    <xf numFmtId="3" fontId="5" fillId="2" borderId="31" xfId="0" applyNumberFormat="1" applyFont="1" applyFill="1" applyBorder="1" applyAlignment="1">
      <alignment horizontal="center" vertical="center"/>
    </xf>
    <xf numFmtId="0" fontId="5" fillId="2" borderId="32" xfId="0" applyFont="1" applyFill="1" applyBorder="1" applyAlignment="1">
      <alignment horizontal="center" vertical="center"/>
    </xf>
    <xf numFmtId="9" fontId="30" fillId="2" borderId="35" xfId="0" quotePrefix="1" applyNumberFormat="1" applyFont="1" applyFill="1" applyBorder="1" applyAlignment="1">
      <alignment horizontal="center" vertical="center"/>
    </xf>
    <xf numFmtId="9" fontId="30" fillId="2" borderId="24" xfId="0" quotePrefix="1" applyNumberFormat="1" applyFont="1" applyFill="1" applyBorder="1" applyAlignment="1">
      <alignment horizontal="center" vertical="center"/>
    </xf>
    <xf numFmtId="9" fontId="30" fillId="2" borderId="0" xfId="0" quotePrefix="1" applyNumberFormat="1" applyFont="1" applyFill="1" applyBorder="1" applyAlignment="1">
      <alignment horizontal="center" vertical="center"/>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9" fontId="30" fillId="2" borderId="24" xfId="0" quotePrefix="1" applyNumberFormat="1"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1" xfId="0" applyFont="1" applyFill="1" applyBorder="1" applyAlignment="1">
      <alignment horizontal="center" vertical="center" wrapText="1"/>
    </xf>
    <xf numFmtId="3" fontId="8" fillId="2" borderId="21" xfId="0" applyNumberFormat="1" applyFont="1" applyFill="1" applyBorder="1" applyAlignment="1">
      <alignment horizontal="center" vertical="center" wrapText="1"/>
    </xf>
    <xf numFmtId="3" fontId="8" fillId="2" borderId="19" xfId="0" applyNumberFormat="1" applyFont="1" applyFill="1" applyBorder="1" applyAlignment="1">
      <alignment horizontal="center" vertical="center" wrapText="1"/>
    </xf>
    <xf numFmtId="0" fontId="4" fillId="2" borderId="34" xfId="0" applyFont="1" applyFill="1" applyBorder="1" applyAlignment="1">
      <alignment horizontal="center" vertical="center" wrapText="1"/>
    </xf>
    <xf numFmtId="0" fontId="5" fillId="2" borderId="30" xfId="0" applyFont="1" applyFill="1" applyBorder="1" applyAlignment="1">
      <alignment horizontal="center" vertical="center"/>
    </xf>
    <xf numFmtId="9" fontId="30" fillId="2" borderId="34" xfId="0" quotePrefix="1" applyNumberFormat="1" applyFont="1" applyFill="1" applyBorder="1" applyAlignment="1">
      <alignment horizontal="center" vertical="center"/>
    </xf>
    <xf numFmtId="0" fontId="5" fillId="2" borderId="33" xfId="0" applyFont="1" applyFill="1" applyBorder="1" applyAlignment="1">
      <alignment horizontal="center" vertical="center" wrapText="1"/>
    </xf>
    <xf numFmtId="0" fontId="5" fillId="2" borderId="23" xfId="0" applyFont="1" applyFill="1" applyBorder="1" applyAlignment="1">
      <alignment horizontal="center" vertical="center" wrapText="1"/>
    </xf>
    <xf numFmtId="9" fontId="30" fillId="2" borderId="33" xfId="0" quotePrefix="1" applyNumberFormat="1" applyFont="1" applyFill="1" applyBorder="1" applyAlignment="1">
      <alignment horizontal="center" vertical="center"/>
    </xf>
    <xf numFmtId="9" fontId="30" fillId="2" borderId="23" xfId="0" quotePrefix="1" applyNumberFormat="1" applyFont="1" applyFill="1" applyBorder="1" applyAlignment="1">
      <alignment horizontal="center" vertical="center"/>
    </xf>
    <xf numFmtId="0" fontId="5" fillId="2" borderId="30" xfId="0" applyFont="1" applyFill="1" applyBorder="1" applyAlignment="1">
      <alignment horizontal="center" vertical="center" wrapText="1"/>
    </xf>
    <xf numFmtId="0" fontId="8" fillId="2" borderId="19" xfId="0" applyFont="1" applyFill="1" applyBorder="1" applyAlignment="1">
      <alignment horizontal="center" vertical="center" wrapText="1"/>
    </xf>
    <xf numFmtId="9" fontId="30" fillId="2" borderId="23" xfId="0" quotePrefix="1" applyNumberFormat="1" applyFont="1" applyFill="1" applyBorder="1" applyAlignment="1">
      <alignment horizontal="center" vertical="center" wrapText="1"/>
    </xf>
    <xf numFmtId="0" fontId="6" fillId="2" borderId="18" xfId="0" applyFont="1" applyFill="1" applyBorder="1" applyAlignment="1">
      <alignment horizontal="center" wrapText="1"/>
    </xf>
    <xf numFmtId="0" fontId="6" fillId="2" borderId="21" xfId="0" applyFont="1" applyFill="1" applyBorder="1" applyAlignment="1">
      <alignment horizontal="center" wrapText="1"/>
    </xf>
    <xf numFmtId="0" fontId="6" fillId="2" borderId="19" xfId="0" applyFont="1" applyFill="1" applyBorder="1" applyAlignment="1">
      <alignment horizontal="center" wrapText="1"/>
    </xf>
    <xf numFmtId="0" fontId="5" fillId="2" borderId="18" xfId="0" applyFont="1" applyFill="1" applyBorder="1" applyAlignment="1">
      <alignment horizontal="justify" wrapText="1"/>
    </xf>
    <xf numFmtId="0" fontId="5" fillId="2" borderId="21" xfId="0" applyFont="1" applyFill="1" applyBorder="1" applyAlignment="1">
      <alignment horizontal="center" vertical="center" wrapText="1"/>
    </xf>
    <xf numFmtId="9" fontId="5" fillId="2" borderId="21" xfId="0" applyNumberFormat="1"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1" xfId="0" applyFont="1" applyFill="1" applyBorder="1" applyAlignment="1">
      <alignment horizontal="justify" vertical="center" wrapText="1"/>
    </xf>
    <xf numFmtId="0" fontId="5" fillId="2" borderId="21" xfId="0" applyFont="1" applyFill="1" applyBorder="1" applyAlignment="1">
      <alignment horizontal="left" vertical="center" wrapText="1"/>
    </xf>
    <xf numFmtId="165" fontId="5" fillId="2" borderId="21" xfId="0" applyNumberFormat="1" applyFont="1" applyFill="1" applyBorder="1" applyAlignment="1">
      <alignment horizontal="center" vertical="center" wrapText="1"/>
    </xf>
    <xf numFmtId="165" fontId="5" fillId="2" borderId="21" xfId="0" applyNumberFormat="1" applyFont="1" applyFill="1" applyBorder="1" applyAlignment="1">
      <alignment horizontal="center" vertical="center"/>
    </xf>
    <xf numFmtId="165" fontId="5" fillId="2" borderId="19" xfId="0" applyNumberFormat="1" applyFont="1" applyFill="1" applyBorder="1" applyAlignment="1">
      <alignment horizontal="center" vertical="center"/>
    </xf>
    <xf numFmtId="165" fontId="8" fillId="2" borderId="21" xfId="0" applyNumberFormat="1" applyFont="1" applyFill="1" applyBorder="1" applyAlignment="1">
      <alignment horizontal="center" vertical="center" wrapText="1"/>
    </xf>
    <xf numFmtId="165" fontId="8" fillId="2" borderId="21" xfId="0" applyNumberFormat="1" applyFont="1" applyFill="1" applyBorder="1" applyAlignment="1">
      <alignment horizontal="center" vertical="center"/>
    </xf>
    <xf numFmtId="165" fontId="8" fillId="2" borderId="19" xfId="0" applyNumberFormat="1" applyFont="1" applyFill="1" applyBorder="1" applyAlignment="1">
      <alignment horizontal="center" vertical="center"/>
    </xf>
    <xf numFmtId="0" fontId="16" fillId="2" borderId="18" xfId="0" applyFont="1" applyFill="1" applyBorder="1" applyAlignment="1">
      <alignment horizontal="center" wrapText="1"/>
    </xf>
    <xf numFmtId="0" fontId="16" fillId="2" borderId="21" xfId="0" applyFont="1" applyFill="1" applyBorder="1" applyAlignment="1">
      <alignment horizontal="center"/>
    </xf>
    <xf numFmtId="0" fontId="16" fillId="2" borderId="21" xfId="0" applyFont="1" applyFill="1" applyBorder="1" applyAlignment="1">
      <alignment horizontal="center" wrapText="1"/>
    </xf>
    <xf numFmtId="0" fontId="26" fillId="2" borderId="21" xfId="0" applyFont="1" applyFill="1" applyBorder="1" applyAlignment="1">
      <alignment horizontal="center" wrapText="1"/>
    </xf>
    <xf numFmtId="0" fontId="26" fillId="2" borderId="19" xfId="0" applyFont="1" applyFill="1" applyBorder="1" applyAlignment="1">
      <alignment horizontal="center" wrapText="1"/>
    </xf>
    <xf numFmtId="0" fontId="17" fillId="2" borderId="33" xfId="0" applyFont="1" applyFill="1" applyBorder="1" applyAlignment="1">
      <alignment horizontal="center" wrapText="1"/>
    </xf>
    <xf numFmtId="10" fontId="17" fillId="2" borderId="0" xfId="0" applyNumberFormat="1" applyFont="1" applyFill="1" applyBorder="1" applyAlignment="1">
      <alignment horizontal="center" wrapText="1"/>
    </xf>
    <xf numFmtId="9" fontId="7" fillId="2" borderId="0" xfId="0" applyNumberFormat="1" applyFont="1" applyFill="1" applyBorder="1" applyAlignment="1">
      <alignment horizontal="center" wrapText="1"/>
    </xf>
    <xf numFmtId="9" fontId="7" fillId="2" borderId="23" xfId="0" applyNumberFormat="1" applyFont="1" applyFill="1" applyBorder="1" applyAlignment="1">
      <alignment horizontal="center" wrapText="1"/>
    </xf>
    <xf numFmtId="0" fontId="17" fillId="2" borderId="34" xfId="0" applyFont="1" applyFill="1" applyBorder="1" applyAlignment="1">
      <alignment horizontal="center"/>
    </xf>
    <xf numFmtId="10" fontId="17" fillId="2" borderId="35" xfId="0" applyNumberFormat="1" applyFont="1" applyFill="1" applyBorder="1" applyAlignment="1">
      <alignment horizontal="center"/>
    </xf>
    <xf numFmtId="10" fontId="17" fillId="2" borderId="35" xfId="0" applyNumberFormat="1" applyFont="1" applyFill="1" applyBorder="1" applyAlignment="1">
      <alignment horizontal="center" wrapText="1"/>
    </xf>
    <xf numFmtId="10" fontId="7" fillId="2" borderId="35" xfId="0" applyNumberFormat="1" applyFont="1" applyFill="1" applyBorder="1" applyAlignment="1">
      <alignment horizontal="center" wrapText="1"/>
    </xf>
    <xf numFmtId="10" fontId="7" fillId="2" borderId="24" xfId="0" applyNumberFormat="1" applyFont="1" applyFill="1" applyBorder="1" applyAlignment="1">
      <alignment horizontal="center" wrapText="1"/>
    </xf>
    <xf numFmtId="0" fontId="3" fillId="2" borderId="18" xfId="0" applyFont="1" applyFill="1" applyBorder="1" applyAlignment="1">
      <alignment horizontal="left" vertical="center" wrapText="1"/>
    </xf>
    <xf numFmtId="9" fontId="3" fillId="2" borderId="19" xfId="0" applyNumberFormat="1" applyFont="1" applyFill="1" applyBorder="1" applyAlignment="1">
      <alignment horizontal="center" vertical="center" wrapText="1"/>
    </xf>
    <xf numFmtId="0" fontId="31" fillId="2" borderId="21" xfId="0" applyFont="1" applyFill="1" applyBorder="1" applyAlignment="1">
      <alignment horizontal="center" vertical="center"/>
    </xf>
    <xf numFmtId="0" fontId="31" fillId="2" borderId="21" xfId="0" applyFont="1" applyFill="1" applyBorder="1" applyAlignment="1">
      <alignment horizontal="center" vertical="center" wrapText="1"/>
    </xf>
    <xf numFmtId="0" fontId="32" fillId="2" borderId="35" xfId="0" applyFont="1" applyFill="1" applyBorder="1" applyAlignment="1">
      <alignment vertical="center" wrapText="1"/>
    </xf>
    <xf numFmtId="0" fontId="32" fillId="2" borderId="21" xfId="0" applyFont="1" applyFill="1" applyBorder="1" applyAlignment="1">
      <alignment vertical="center" wrapText="1"/>
    </xf>
    <xf numFmtId="0" fontId="32" fillId="2" borderId="31" xfId="0" applyFont="1" applyFill="1" applyBorder="1" applyAlignment="1">
      <alignment vertical="center" wrapText="1"/>
    </xf>
    <xf numFmtId="3" fontId="32" fillId="2" borderId="31" xfId="0" applyNumberFormat="1" applyFont="1" applyFill="1" applyBorder="1" applyAlignment="1">
      <alignment horizontal="right" vertical="center"/>
    </xf>
    <xf numFmtId="3" fontId="32" fillId="2" borderId="21" xfId="0" applyNumberFormat="1" applyFont="1" applyFill="1" applyBorder="1" applyAlignment="1">
      <alignment horizontal="right" vertical="center"/>
    </xf>
    <xf numFmtId="3" fontId="32" fillId="2" borderId="35" xfId="0" applyNumberFormat="1" applyFont="1" applyFill="1" applyBorder="1" applyAlignment="1">
      <alignment horizontal="right" vertical="center"/>
    </xf>
    <xf numFmtId="165" fontId="32" fillId="2" borderId="31" xfId="2" applyNumberFormat="1" applyFont="1" applyFill="1" applyBorder="1" applyAlignment="1">
      <alignment vertical="center" wrapText="1"/>
    </xf>
    <xf numFmtId="165" fontId="32" fillId="2" borderId="21" xfId="2" applyNumberFormat="1" applyFont="1" applyFill="1" applyBorder="1" applyAlignment="1">
      <alignment vertical="center" wrapText="1"/>
    </xf>
    <xf numFmtId="165" fontId="32" fillId="2" borderId="31" xfId="2" applyNumberFormat="1" applyFont="1" applyFill="1" applyBorder="1" applyAlignment="1">
      <alignment vertical="center"/>
    </xf>
    <xf numFmtId="165" fontId="32" fillId="2" borderId="21" xfId="2" applyNumberFormat="1" applyFont="1" applyFill="1" applyBorder="1" applyAlignment="1">
      <alignment vertical="center"/>
    </xf>
    <xf numFmtId="3" fontId="32" fillId="2" borderId="21" xfId="0" applyNumberFormat="1" applyFont="1" applyFill="1" applyBorder="1" applyAlignment="1">
      <alignment vertical="center" wrapText="1"/>
    </xf>
    <xf numFmtId="3" fontId="32" fillId="2" borderId="35" xfId="0" applyNumberFormat="1" applyFont="1" applyFill="1" applyBorder="1" applyAlignment="1">
      <alignment vertical="center" wrapText="1"/>
    </xf>
    <xf numFmtId="3" fontId="32" fillId="2" borderId="31" xfId="0" applyNumberFormat="1" applyFont="1" applyFill="1" applyBorder="1" applyAlignment="1">
      <alignment vertical="center" wrapText="1"/>
    </xf>
    <xf numFmtId="0" fontId="32" fillId="2" borderId="0" xfId="0" applyFont="1" applyFill="1"/>
    <xf numFmtId="0" fontId="0" fillId="2" borderId="0" xfId="0" applyFill="1" applyAlignment="1">
      <alignment vertical="center"/>
    </xf>
    <xf numFmtId="0" fontId="2" fillId="2" borderId="0" xfId="0" applyFont="1" applyFill="1" applyAlignment="1">
      <alignment horizontal="left" vertical="center"/>
    </xf>
    <xf numFmtId="0" fontId="2" fillId="0" borderId="8" xfId="0" applyFont="1" applyFill="1" applyBorder="1" applyAlignment="1">
      <alignment horizontal="justify" vertical="top"/>
    </xf>
    <xf numFmtId="3" fontId="2" fillId="0" borderId="8" xfId="0" applyNumberFormat="1" applyFont="1" applyFill="1" applyBorder="1" applyAlignment="1">
      <alignment horizontal="right" vertical="top"/>
    </xf>
    <xf numFmtId="165" fontId="2" fillId="0" borderId="8" xfId="2" applyNumberFormat="1" applyFont="1" applyFill="1" applyBorder="1" applyAlignment="1">
      <alignment horizontal="center" vertical="top"/>
    </xf>
    <xf numFmtId="3" fontId="3" fillId="0" borderId="8" xfId="0" applyNumberFormat="1" applyFont="1" applyFill="1" applyBorder="1" applyAlignment="1">
      <alignment horizontal="right" vertical="top"/>
    </xf>
    <xf numFmtId="165" fontId="3" fillId="0" borderId="8" xfId="2" applyNumberFormat="1" applyFont="1" applyFill="1" applyBorder="1" applyAlignment="1">
      <alignment horizontal="center" vertical="top"/>
    </xf>
    <xf numFmtId="0" fontId="3" fillId="0" borderId="8" xfId="0" applyFont="1" applyFill="1" applyBorder="1" applyAlignment="1">
      <alignment horizontal="left" vertical="top" indent="2"/>
    </xf>
    <xf numFmtId="0" fontId="3" fillId="0" borderId="8" xfId="0" applyFont="1" applyFill="1" applyBorder="1" applyAlignment="1">
      <alignment horizontal="justify" vertical="center"/>
    </xf>
    <xf numFmtId="10" fontId="3" fillId="0" borderId="8" xfId="0" applyNumberFormat="1" applyFont="1" applyFill="1" applyBorder="1" applyAlignment="1">
      <alignment horizontal="center" vertical="center"/>
    </xf>
    <xf numFmtId="165" fontId="3" fillId="0" borderId="8" xfId="0" applyNumberFormat="1" applyFont="1" applyFill="1" applyBorder="1" applyAlignment="1">
      <alignment horizontal="center" vertical="center"/>
    </xf>
    <xf numFmtId="0" fontId="3" fillId="0" borderId="8" xfId="0" applyFont="1" applyFill="1" applyBorder="1" applyAlignment="1">
      <alignment horizontal="left" vertical="top"/>
    </xf>
    <xf numFmtId="0" fontId="2" fillId="0" borderId="8" xfId="0" applyFont="1" applyFill="1" applyBorder="1" applyAlignment="1">
      <alignment horizontal="center" vertical="top" wrapText="1"/>
    </xf>
    <xf numFmtId="0" fontId="2" fillId="0" borderId="8" xfId="0" applyFont="1" applyFill="1" applyBorder="1" applyAlignment="1">
      <alignment horizontal="left" vertical="top"/>
    </xf>
    <xf numFmtId="164" fontId="2" fillId="0" borderId="8" xfId="0" applyNumberFormat="1" applyFont="1" applyFill="1" applyBorder="1" applyAlignment="1">
      <alignment horizontal="center" vertical="top"/>
    </xf>
    <xf numFmtId="0" fontId="3" fillId="0" borderId="8" xfId="0" applyFont="1" applyFill="1" applyBorder="1" applyAlignment="1">
      <alignment horizontal="left" vertical="top" indent="1"/>
    </xf>
    <xf numFmtId="164" fontId="3" fillId="0" borderId="8" xfId="0" applyNumberFormat="1" applyFont="1" applyFill="1" applyBorder="1" applyAlignment="1">
      <alignment horizontal="center" vertical="top"/>
    </xf>
    <xf numFmtId="165" fontId="3" fillId="2" borderId="0" xfId="2" applyNumberFormat="1" applyFont="1" applyFill="1" applyAlignment="1"/>
    <xf numFmtId="3" fontId="2" fillId="0" borderId="8" xfId="0" applyNumberFormat="1" applyFont="1" applyFill="1" applyBorder="1" applyAlignment="1">
      <alignment horizontal="right" vertical="center" wrapText="1"/>
    </xf>
    <xf numFmtId="3" fontId="3" fillId="0" borderId="8" xfId="0" applyNumberFormat="1" applyFont="1" applyFill="1" applyBorder="1" applyAlignment="1">
      <alignment horizontal="right" vertical="center" wrapText="1"/>
    </xf>
    <xf numFmtId="0" fontId="3" fillId="0" borderId="8" xfId="0" applyFont="1" applyFill="1" applyBorder="1" applyAlignment="1">
      <alignment horizontal="right" vertical="center" wrapText="1"/>
    </xf>
    <xf numFmtId="3" fontId="2" fillId="0" borderId="8" xfId="0" applyNumberFormat="1" applyFont="1" applyFill="1" applyBorder="1" applyAlignment="1">
      <alignment horizontal="right" vertical="center"/>
    </xf>
    <xf numFmtId="3" fontId="3" fillId="0" borderId="8" xfId="0" applyNumberFormat="1" applyFont="1" applyFill="1" applyBorder="1" applyAlignment="1">
      <alignment horizontal="right" vertical="center"/>
    </xf>
    <xf numFmtId="0" fontId="2" fillId="0" borderId="8" xfId="0" applyFont="1" applyFill="1" applyBorder="1" applyAlignment="1">
      <alignment horizontal="left" vertical="center"/>
    </xf>
    <xf numFmtId="0" fontId="2" fillId="0" borderId="8" xfId="0" applyFont="1" applyFill="1" applyBorder="1" applyAlignment="1">
      <alignment horizontal="center" vertical="center"/>
    </xf>
    <xf numFmtId="0" fontId="3" fillId="0" borderId="8" xfId="0" applyFont="1" applyFill="1" applyBorder="1" applyAlignment="1">
      <alignment horizontal="left" vertical="center"/>
    </xf>
    <xf numFmtId="164" fontId="3" fillId="0" borderId="8" xfId="0" applyNumberFormat="1" applyFont="1" applyFill="1" applyBorder="1" applyAlignment="1">
      <alignment horizontal="right" vertical="top"/>
    </xf>
    <xf numFmtId="0" fontId="3" fillId="0" borderId="8" xfId="0" applyFont="1" applyFill="1" applyBorder="1" applyAlignment="1">
      <alignment horizontal="left" vertical="center" wrapText="1"/>
    </xf>
    <xf numFmtId="3" fontId="3" fillId="0" borderId="8" xfId="0" applyNumberFormat="1" applyFont="1" applyFill="1" applyBorder="1" applyAlignment="1">
      <alignment horizontal="right"/>
    </xf>
    <xf numFmtId="164" fontId="3" fillId="0" borderId="8" xfId="0" applyNumberFormat="1" applyFont="1" applyFill="1" applyBorder="1" applyAlignment="1">
      <alignment horizontal="right"/>
    </xf>
    <xf numFmtId="164" fontId="2" fillId="0" borderId="8" xfId="0" applyNumberFormat="1" applyFont="1" applyFill="1" applyBorder="1" applyAlignment="1">
      <alignment horizontal="right" vertical="top"/>
    </xf>
    <xf numFmtId="0" fontId="3" fillId="2" borderId="0" xfId="0" applyFont="1" applyFill="1" applyAlignment="1">
      <alignment horizontal="justify" vertical="center"/>
    </xf>
    <xf numFmtId="164" fontId="5" fillId="0" borderId="12" xfId="0" applyNumberFormat="1" applyFont="1" applyBorder="1" applyAlignment="1">
      <alignment horizontal="center" vertical="center" wrapText="1"/>
    </xf>
    <xf numFmtId="164" fontId="5" fillId="3" borderId="12" xfId="0" applyNumberFormat="1" applyFont="1" applyFill="1" applyBorder="1" applyAlignment="1">
      <alignment horizontal="center" vertical="center" wrapText="1"/>
    </xf>
    <xf numFmtId="165" fontId="2" fillId="2" borderId="15" xfId="0" applyNumberFormat="1" applyFont="1" applyFill="1" applyBorder="1" applyAlignment="1">
      <alignment horizontal="center" vertical="center"/>
    </xf>
    <xf numFmtId="0" fontId="4" fillId="0" borderId="12" xfId="0" applyFont="1" applyBorder="1" applyAlignment="1">
      <alignment horizontal="center" vertical="center"/>
    </xf>
    <xf numFmtId="164" fontId="4" fillId="0" borderId="12" xfId="0" applyNumberFormat="1" applyFont="1" applyBorder="1" applyAlignment="1">
      <alignment horizontal="center" vertical="center"/>
    </xf>
    <xf numFmtId="164" fontId="4" fillId="0" borderId="12"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2" xfId="0" applyNumberFormat="1" applyFont="1" applyBorder="1" applyAlignment="1">
      <alignment horizontal="center" vertical="center" wrapText="1"/>
    </xf>
    <xf numFmtId="3" fontId="2" fillId="2" borderId="16" xfId="0" applyNumberFormat="1" applyFont="1" applyFill="1" applyBorder="1" applyAlignment="1">
      <alignment horizontal="right"/>
    </xf>
    <xf numFmtId="164" fontId="2" fillId="2" borderId="16" xfId="0" applyNumberFormat="1" applyFont="1" applyFill="1" applyBorder="1" applyAlignment="1">
      <alignment horizontal="center"/>
    </xf>
    <xf numFmtId="0" fontId="4" fillId="2" borderId="0" xfId="0" applyFont="1" applyFill="1" applyAlignment="1">
      <alignment horizontal="justify" vertical="center"/>
    </xf>
    <xf numFmtId="3" fontId="2" fillId="2" borderId="0" xfId="0" applyNumberFormat="1" applyFont="1" applyFill="1" applyBorder="1" applyAlignment="1">
      <alignment horizontal="right" vertical="center"/>
    </xf>
    <xf numFmtId="165" fontId="2" fillId="2" borderId="0" xfId="2" applyNumberFormat="1" applyFont="1" applyFill="1" applyBorder="1" applyAlignment="1">
      <alignment horizontal="right" vertical="center"/>
    </xf>
    <xf numFmtId="165" fontId="2" fillId="2" borderId="0" xfId="2" applyNumberFormat="1" applyFont="1" applyFill="1" applyBorder="1" applyAlignment="1"/>
    <xf numFmtId="1" fontId="3" fillId="2" borderId="8" xfId="0" applyNumberFormat="1" applyFont="1" applyFill="1" applyBorder="1" applyAlignment="1">
      <alignment horizontal="right" vertical="center"/>
    </xf>
    <xf numFmtId="0" fontId="10" fillId="2" borderId="36" xfId="0" applyFont="1" applyFill="1" applyBorder="1" applyAlignment="1">
      <alignment horizontal="justify" vertical="center"/>
    </xf>
    <xf numFmtId="3" fontId="35" fillId="2" borderId="16" xfId="0" applyNumberFormat="1" applyFont="1" applyFill="1" applyBorder="1" applyAlignment="1">
      <alignment horizontal="right" vertical="center"/>
    </xf>
    <xf numFmtId="3" fontId="8" fillId="2" borderId="12" xfId="0" applyNumberFormat="1" applyFont="1" applyFill="1" applyBorder="1" applyAlignment="1">
      <alignment horizontal="right" vertical="center" wrapText="1"/>
    </xf>
    <xf numFmtId="164" fontId="8" fillId="2" borderId="12" xfId="0" applyNumberFormat="1" applyFont="1" applyFill="1" applyBorder="1" applyAlignment="1">
      <alignment horizontal="center" vertical="center" wrapText="1"/>
    </xf>
    <xf numFmtId="3" fontId="6" fillId="0" borderId="17" xfId="0" applyNumberFormat="1" applyFont="1" applyBorder="1" applyAlignment="1">
      <alignment horizontal="right" vertical="center"/>
    </xf>
    <xf numFmtId="3" fontId="6" fillId="0" borderId="25" xfId="0" applyNumberFormat="1" applyFont="1" applyBorder="1" applyAlignment="1">
      <alignment horizontal="right" vertical="center"/>
    </xf>
    <xf numFmtId="3" fontId="6" fillId="0" borderId="25" xfId="0" applyNumberFormat="1" applyFont="1" applyBorder="1" applyAlignment="1">
      <alignment horizontal="right" vertical="center" wrapText="1"/>
    </xf>
    <xf numFmtId="0" fontId="8" fillId="0" borderId="15" xfId="0" applyFont="1" applyBorder="1" applyAlignment="1">
      <alignment vertical="center" wrapText="1"/>
    </xf>
    <xf numFmtId="0" fontId="8" fillId="2" borderId="12" xfId="0" applyFont="1" applyFill="1" applyBorder="1" applyAlignment="1">
      <alignment vertical="center"/>
    </xf>
    <xf numFmtId="0" fontId="24" fillId="2" borderId="12" xfId="0" applyFont="1" applyFill="1" applyBorder="1" applyAlignment="1">
      <alignment horizontal="center" vertical="center"/>
    </xf>
    <xf numFmtId="164" fontId="24" fillId="2" borderId="12" xfId="0" applyNumberFormat="1" applyFont="1" applyFill="1" applyBorder="1" applyAlignment="1">
      <alignment horizontal="center" vertical="center"/>
    </xf>
    <xf numFmtId="0" fontId="24" fillId="2" borderId="12" xfId="0" applyFont="1" applyFill="1" applyBorder="1" applyAlignment="1">
      <alignment horizontal="center" vertical="center" wrapText="1"/>
    </xf>
    <xf numFmtId="3" fontId="5" fillId="2" borderId="12" xfId="0" applyNumberFormat="1" applyFont="1" applyFill="1" applyBorder="1" applyAlignment="1">
      <alignment horizontal="right" vertical="center"/>
    </xf>
    <xf numFmtId="3" fontId="8" fillId="2" borderId="12" xfId="0" applyNumberFormat="1" applyFont="1" applyFill="1" applyBorder="1" applyAlignment="1">
      <alignment horizontal="right" vertical="center"/>
    </xf>
    <xf numFmtId="165" fontId="5" fillId="2" borderId="12" xfId="0" applyNumberFormat="1" applyFont="1" applyFill="1" applyBorder="1" applyAlignment="1">
      <alignment horizontal="center" vertical="center"/>
    </xf>
    <xf numFmtId="3" fontId="20" fillId="2" borderId="0" xfId="0" applyNumberFormat="1" applyFont="1" applyFill="1" applyBorder="1"/>
    <xf numFmtId="3" fontId="19" fillId="2" borderId="37" xfId="0" applyNumberFormat="1" applyFont="1" applyFill="1" applyBorder="1"/>
    <xf numFmtId="3" fontId="19" fillId="2" borderId="25" xfId="0" applyNumberFormat="1" applyFont="1" applyFill="1" applyBorder="1"/>
    <xf numFmtId="3" fontId="20" fillId="2" borderId="27" xfId="0" applyNumberFormat="1" applyFont="1" applyFill="1" applyBorder="1"/>
    <xf numFmtId="165" fontId="19" fillId="2" borderId="11" xfId="2" applyNumberFormat="1" applyFont="1" applyFill="1" applyBorder="1" applyAlignment="1">
      <alignment horizontal="center"/>
    </xf>
    <xf numFmtId="165" fontId="19" fillId="2" borderId="12" xfId="2" applyNumberFormat="1" applyFont="1" applyFill="1" applyBorder="1" applyAlignment="1">
      <alignment horizontal="center"/>
    </xf>
    <xf numFmtId="0" fontId="2" fillId="2" borderId="1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7" fillId="2" borderId="0" xfId="0" applyFont="1" applyFill="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Border="1" applyAlignment="1">
      <alignment horizontal="justify" vertical="center"/>
    </xf>
    <xf numFmtId="0" fontId="25" fillId="2" borderId="20"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3" fillId="2" borderId="0" xfId="0" applyFont="1" applyFill="1" applyAlignment="1">
      <alignment horizontal="left"/>
    </xf>
    <xf numFmtId="0" fontId="2" fillId="2" borderId="3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center" vertical="center" wrapText="1"/>
    </xf>
    <xf numFmtId="164" fontId="13" fillId="2" borderId="27" xfId="0" applyNumberFormat="1" applyFont="1" applyFill="1" applyBorder="1" applyAlignment="1">
      <alignment horizontal="center" vertical="center"/>
    </xf>
    <xf numFmtId="164" fontId="15" fillId="2" borderId="27" xfId="0" applyNumberFormat="1" applyFont="1" applyFill="1" applyBorder="1" applyAlignment="1">
      <alignment horizontal="center" vertical="center"/>
    </xf>
    <xf numFmtId="0" fontId="2" fillId="2" borderId="50" xfId="0" applyFont="1" applyFill="1" applyBorder="1" applyAlignment="1">
      <alignment horizontal="center" vertical="center" wrapText="1"/>
    </xf>
    <xf numFmtId="164" fontId="15" fillId="2" borderId="12" xfId="0" applyNumberFormat="1" applyFont="1" applyFill="1" applyBorder="1" applyAlignment="1">
      <alignment horizontal="center" vertical="center"/>
    </xf>
    <xf numFmtId="166" fontId="16" fillId="2" borderId="14" xfId="0" applyNumberFormat="1" applyFont="1" applyFill="1" applyBorder="1" applyAlignment="1">
      <alignment horizontal="center" vertical="center"/>
    </xf>
    <xf numFmtId="166" fontId="17" fillId="2" borderId="16" xfId="0" applyNumberFormat="1" applyFont="1" applyFill="1" applyBorder="1" applyAlignment="1">
      <alignment horizontal="center" vertical="center"/>
    </xf>
    <xf numFmtId="166" fontId="17" fillId="2" borderId="15" xfId="0" applyNumberFormat="1" applyFont="1" applyFill="1" applyBorder="1" applyAlignment="1">
      <alignment horizontal="center" vertical="center"/>
    </xf>
    <xf numFmtId="164" fontId="3" fillId="2" borderId="0" xfId="0" applyNumberFormat="1" applyFont="1" applyFill="1"/>
    <xf numFmtId="164" fontId="5" fillId="2" borderId="15" xfId="0" applyNumberFormat="1" applyFont="1" applyFill="1" applyBorder="1" applyAlignment="1">
      <alignment horizontal="center" vertical="center"/>
    </xf>
    <xf numFmtId="164" fontId="5" fillId="2" borderId="11" xfId="0" applyNumberFormat="1" applyFont="1" applyFill="1" applyBorder="1" applyAlignment="1">
      <alignment horizontal="center" vertical="center"/>
    </xf>
    <xf numFmtId="164" fontId="5" fillId="2" borderId="16" xfId="0" applyNumberFormat="1" applyFont="1" applyFill="1" applyBorder="1" applyAlignment="1">
      <alignment horizontal="center" vertical="center"/>
    </xf>
    <xf numFmtId="37" fontId="6" fillId="2" borderId="0" xfId="0" applyNumberFormat="1" applyFont="1" applyFill="1" applyBorder="1" applyAlignment="1">
      <alignment horizontal="center"/>
    </xf>
    <xf numFmtId="3" fontId="4" fillId="2" borderId="0" xfId="0" applyNumberFormat="1" applyFont="1" applyFill="1" applyBorder="1" applyAlignment="1">
      <alignment horizontal="center"/>
    </xf>
    <xf numFmtId="0" fontId="4" fillId="2" borderId="0" xfId="0" applyFont="1" applyFill="1" applyBorder="1"/>
    <xf numFmtId="0" fontId="4" fillId="2" borderId="26" xfId="0" applyFont="1" applyFill="1" applyBorder="1"/>
    <xf numFmtId="0" fontId="4" fillId="2" borderId="37" xfId="0" applyFont="1" applyFill="1" applyBorder="1" applyAlignment="1">
      <alignment horizontal="center"/>
    </xf>
    <xf numFmtId="0" fontId="4" fillId="2" borderId="25" xfId="0" applyFont="1" applyFill="1" applyBorder="1" applyAlignment="1">
      <alignment horizontal="center"/>
    </xf>
    <xf numFmtId="0" fontId="6" fillId="2" borderId="36" xfId="0" applyFont="1" applyFill="1" applyBorder="1"/>
    <xf numFmtId="37" fontId="6" fillId="2" borderId="27" xfId="0" applyNumberFormat="1" applyFont="1" applyFill="1" applyBorder="1" applyAlignment="1">
      <alignment horizontal="center"/>
    </xf>
    <xf numFmtId="0" fontId="4" fillId="2" borderId="36" xfId="0" applyFont="1" applyFill="1" applyBorder="1"/>
    <xf numFmtId="3" fontId="4" fillId="2" borderId="27" xfId="0" applyNumberFormat="1" applyFont="1" applyFill="1" applyBorder="1" applyAlignment="1">
      <alignment horizontal="center"/>
    </xf>
    <xf numFmtId="0" fontId="4" fillId="2" borderId="4" xfId="0" applyFont="1" applyFill="1" applyBorder="1"/>
    <xf numFmtId="3" fontId="4" fillId="2" borderId="11" xfId="0" applyNumberFormat="1" applyFont="1" applyFill="1" applyBorder="1" applyAlignment="1">
      <alignment horizontal="center"/>
    </xf>
    <xf numFmtId="3" fontId="4" fillId="2" borderId="12" xfId="0" applyNumberFormat="1" applyFont="1" applyFill="1" applyBorder="1" applyAlignment="1">
      <alignment horizontal="center"/>
    </xf>
    <xf numFmtId="1" fontId="23" fillId="2" borderId="27" xfId="0" applyNumberFormat="1" applyFont="1" applyFill="1" applyBorder="1" applyAlignment="1">
      <alignment horizontal="right" vertical="center"/>
    </xf>
    <xf numFmtId="0" fontId="23" fillId="2" borderId="51" xfId="0" applyFont="1" applyFill="1" applyBorder="1" applyAlignment="1">
      <alignment vertical="center" wrapText="1"/>
    </xf>
    <xf numFmtId="0" fontId="23" fillId="2" borderId="41" xfId="0" applyFont="1" applyFill="1" applyBorder="1" applyAlignment="1">
      <alignment horizontal="center" vertical="center" wrapText="1"/>
    </xf>
    <xf numFmtId="14" fontId="23" fillId="2" borderId="41" xfId="0" applyNumberFormat="1" applyFont="1" applyFill="1" applyBorder="1" applyAlignment="1">
      <alignment horizontal="center" vertical="center"/>
    </xf>
    <xf numFmtId="3" fontId="23" fillId="2" borderId="41" xfId="0" applyNumberFormat="1" applyFont="1" applyFill="1" applyBorder="1" applyAlignment="1">
      <alignment horizontal="right" vertical="center"/>
    </xf>
    <xf numFmtId="0" fontId="23" fillId="2" borderId="52" xfId="0" applyFont="1" applyFill="1" applyBorder="1" applyAlignment="1">
      <alignment vertical="center" wrapText="1"/>
    </xf>
    <xf numFmtId="0" fontId="23" fillId="2" borderId="53" xfId="0" applyFont="1" applyFill="1" applyBorder="1" applyAlignment="1">
      <alignment horizontal="center" vertical="center" wrapText="1"/>
    </xf>
    <xf numFmtId="14" fontId="23" fillId="2" borderId="53" xfId="0" applyNumberFormat="1" applyFont="1" applyFill="1" applyBorder="1" applyAlignment="1">
      <alignment horizontal="center" vertical="center"/>
    </xf>
    <xf numFmtId="3" fontId="23" fillId="2" borderId="53" xfId="0" applyNumberFormat="1" applyFont="1" applyFill="1" applyBorder="1" applyAlignment="1">
      <alignment horizontal="right" vertical="center"/>
    </xf>
    <xf numFmtId="1" fontId="23" fillId="2" borderId="53" xfId="0" applyNumberFormat="1" applyFont="1" applyFill="1" applyBorder="1" applyAlignment="1">
      <alignment horizontal="right" vertical="center"/>
    </xf>
    <xf numFmtId="0" fontId="23" fillId="2" borderId="53" xfId="0" applyFont="1" applyFill="1" applyBorder="1" applyAlignment="1">
      <alignment horizontal="center" vertical="center"/>
    </xf>
    <xf numFmtId="0" fontId="23" fillId="2" borderId="53" xfId="0" applyFont="1" applyFill="1" applyBorder="1" applyAlignment="1">
      <alignment horizontal="right" vertical="center"/>
    </xf>
    <xf numFmtId="0" fontId="23" fillId="2" borderId="54" xfId="0" applyFont="1" applyFill="1" applyBorder="1" applyAlignment="1">
      <alignment vertical="center" wrapText="1"/>
    </xf>
    <xf numFmtId="0" fontId="23" fillId="2" borderId="39" xfId="0" applyFont="1" applyFill="1" applyBorder="1" applyAlignment="1">
      <alignment horizontal="center" vertical="center" wrapText="1"/>
    </xf>
    <xf numFmtId="14" fontId="23" fillId="2" borderId="39" xfId="0" applyNumberFormat="1" applyFont="1" applyFill="1" applyBorder="1" applyAlignment="1">
      <alignment horizontal="center" vertical="center"/>
    </xf>
    <xf numFmtId="0" fontId="23" fillId="2" borderId="39" xfId="0" applyFont="1" applyFill="1" applyBorder="1" applyAlignment="1">
      <alignment horizontal="right" vertical="center"/>
    </xf>
    <xf numFmtId="1" fontId="23" fillId="2" borderId="39" xfId="0" applyNumberFormat="1" applyFont="1" applyFill="1" applyBorder="1" applyAlignment="1">
      <alignment horizontal="right" vertical="center"/>
    </xf>
    <xf numFmtId="1" fontId="3" fillId="2" borderId="7" xfId="0" applyNumberFormat="1" applyFont="1" applyFill="1" applyBorder="1" applyAlignment="1">
      <alignment horizontal="center" vertical="center" wrapText="1"/>
    </xf>
    <xf numFmtId="1" fontId="3" fillId="2" borderId="24" xfId="0" applyNumberFormat="1" applyFont="1" applyFill="1" applyBorder="1" applyAlignment="1">
      <alignment horizontal="center" vertical="center" wrapText="1"/>
    </xf>
    <xf numFmtId="1" fontId="3" fillId="2" borderId="0" xfId="0" applyNumberFormat="1" applyFont="1" applyFill="1"/>
    <xf numFmtId="0" fontId="37" fillId="3" borderId="14" xfId="0" applyFont="1" applyFill="1" applyBorder="1" applyAlignment="1">
      <alignment horizontal="center" vertical="center"/>
    </xf>
    <xf numFmtId="0" fontId="37" fillId="3" borderId="10" xfId="0" applyFont="1" applyFill="1" applyBorder="1" applyAlignment="1">
      <alignment horizontal="center" vertical="center"/>
    </xf>
    <xf numFmtId="0" fontId="37" fillId="3" borderId="10" xfId="0" applyFont="1" applyFill="1" applyBorder="1" applyAlignment="1">
      <alignment horizontal="center" vertical="center" wrapText="1"/>
    </xf>
    <xf numFmtId="164" fontId="37" fillId="3" borderId="10" xfId="0" applyNumberFormat="1" applyFont="1" applyFill="1" applyBorder="1" applyAlignment="1">
      <alignment horizontal="center" vertical="center"/>
    </xf>
    <xf numFmtId="164" fontId="37" fillId="3" borderId="12" xfId="0" applyNumberFormat="1" applyFont="1" applyFill="1" applyBorder="1" applyAlignment="1">
      <alignment horizontal="center" vertical="center"/>
    </xf>
    <xf numFmtId="164" fontId="37" fillId="3" borderId="27" xfId="0" applyNumberFormat="1" applyFont="1" applyFill="1" applyBorder="1" applyAlignment="1">
      <alignment horizontal="center" vertical="center"/>
    </xf>
    <xf numFmtId="1" fontId="37" fillId="3" borderId="27" xfId="0" applyNumberFormat="1" applyFont="1" applyFill="1" applyBorder="1" applyAlignment="1">
      <alignment horizontal="center" vertical="center"/>
    </xf>
    <xf numFmtId="1" fontId="37" fillId="3" borderId="12" xfId="0" applyNumberFormat="1" applyFont="1" applyFill="1" applyBorder="1" applyAlignment="1">
      <alignment horizontal="center" vertical="center"/>
    </xf>
    <xf numFmtId="0" fontId="2" fillId="2" borderId="55" xfId="0" applyFont="1" applyFill="1" applyBorder="1" applyAlignment="1">
      <alignment vertical="center"/>
    </xf>
    <xf numFmtId="3" fontId="2" fillId="2" borderId="56" xfId="0" applyNumberFormat="1" applyFont="1" applyFill="1" applyBorder="1" applyAlignment="1">
      <alignment horizontal="right" vertical="center"/>
    </xf>
    <xf numFmtId="0" fontId="2" fillId="2" borderId="57" xfId="0" applyFont="1" applyFill="1" applyBorder="1" applyAlignment="1">
      <alignment vertical="center"/>
    </xf>
    <xf numFmtId="3" fontId="2" fillId="2" borderId="58" xfId="0" applyNumberFormat="1" applyFont="1" applyFill="1" applyBorder="1" applyAlignment="1">
      <alignment horizontal="right" vertical="center"/>
    </xf>
    <xf numFmtId="0" fontId="3" fillId="2" borderId="57" xfId="0" applyFont="1" applyFill="1" applyBorder="1" applyAlignment="1">
      <alignment vertical="center"/>
    </xf>
    <xf numFmtId="3" fontId="3" fillId="2" borderId="58" xfId="0" applyNumberFormat="1" applyFont="1" applyFill="1" applyBorder="1" applyAlignment="1">
      <alignment horizontal="right" vertical="center"/>
    </xf>
    <xf numFmtId="0" fontId="3" fillId="2" borderId="59" xfId="0" applyFont="1" applyFill="1" applyBorder="1" applyAlignment="1">
      <alignment vertical="center"/>
    </xf>
    <xf numFmtId="3" fontId="3" fillId="2" borderId="60" xfId="0" applyNumberFormat="1" applyFont="1" applyFill="1" applyBorder="1" applyAlignment="1">
      <alignment horizontal="right" vertical="center"/>
    </xf>
    <xf numFmtId="164" fontId="3" fillId="2" borderId="60" xfId="0" applyNumberFormat="1" applyFont="1" applyFill="1" applyBorder="1" applyAlignment="1">
      <alignment horizontal="center" vertical="center"/>
    </xf>
    <xf numFmtId="3" fontId="3" fillId="2" borderId="42" xfId="0" applyNumberFormat="1" applyFont="1" applyFill="1" applyBorder="1" applyAlignment="1">
      <alignment horizontal="right" vertical="center"/>
    </xf>
    <xf numFmtId="166" fontId="3" fillId="2" borderId="60" xfId="0" applyNumberFormat="1" applyFont="1" applyFill="1" applyBorder="1" applyAlignment="1">
      <alignment horizontal="center" vertical="center"/>
    </xf>
    <xf numFmtId="164" fontId="2" fillId="2" borderId="56" xfId="0" applyNumberFormat="1" applyFont="1" applyFill="1" applyBorder="1" applyAlignment="1">
      <alignment horizontal="center" vertical="center"/>
    </xf>
    <xf numFmtId="164" fontId="3" fillId="2" borderId="58" xfId="0" applyNumberFormat="1" applyFont="1" applyFill="1" applyBorder="1" applyAlignment="1">
      <alignment horizontal="center" vertical="center"/>
    </xf>
    <xf numFmtId="164" fontId="2" fillId="2" borderId="58" xfId="0" applyNumberFormat="1" applyFont="1" applyFill="1" applyBorder="1" applyAlignment="1">
      <alignment horizontal="center" vertical="center"/>
    </xf>
    <xf numFmtId="164" fontId="3" fillId="2" borderId="42" xfId="0" applyNumberFormat="1" applyFont="1" applyFill="1" applyBorder="1" applyAlignment="1">
      <alignment horizontal="center" vertical="center"/>
    </xf>
    <xf numFmtId="0" fontId="3" fillId="2" borderId="16" xfId="0" applyFont="1" applyFill="1" applyBorder="1" applyAlignment="1">
      <alignment wrapText="1"/>
    </xf>
    <xf numFmtId="165" fontId="7" fillId="2" borderId="32" xfId="0" applyNumberFormat="1" applyFont="1" applyFill="1" applyBorder="1" applyAlignment="1">
      <alignment horizontal="center" vertical="center" wrapText="1"/>
    </xf>
    <xf numFmtId="165" fontId="7" fillId="2" borderId="23" xfId="0" applyNumberFormat="1" applyFont="1" applyFill="1" applyBorder="1" applyAlignment="1">
      <alignment horizontal="center" vertical="center" wrapText="1"/>
    </xf>
    <xf numFmtId="165" fontId="7" fillId="2" borderId="31" xfId="0" applyNumberFormat="1" applyFont="1" applyFill="1" applyBorder="1" applyAlignment="1">
      <alignment horizontal="center" vertical="center" wrapText="1"/>
    </xf>
    <xf numFmtId="165" fontId="7" fillId="2" borderId="0" xfId="0" applyNumberFormat="1" applyFont="1" applyFill="1" applyBorder="1" applyAlignment="1">
      <alignment horizontal="center" vertical="center" wrapText="1"/>
    </xf>
    <xf numFmtId="9" fontId="25" fillId="2" borderId="7" xfId="0" quotePrefix="1" applyNumberFormat="1" applyFont="1" applyFill="1" applyBorder="1" applyAlignment="1">
      <alignment horizontal="center" vertical="center"/>
    </xf>
    <xf numFmtId="9" fontId="25" fillId="2" borderId="35" xfId="0" quotePrefix="1" applyNumberFormat="1" applyFont="1" applyFill="1" applyBorder="1" applyAlignment="1">
      <alignment horizontal="center" vertical="center"/>
    </xf>
    <xf numFmtId="0" fontId="20" fillId="2" borderId="39" xfId="0" applyFont="1" applyFill="1" applyBorder="1" applyAlignment="1">
      <alignment horizontal="center" vertical="center" wrapText="1"/>
    </xf>
    <xf numFmtId="3" fontId="25" fillId="2" borderId="65" xfId="0" applyNumberFormat="1" applyFont="1" applyFill="1" applyBorder="1" applyAlignment="1">
      <alignment horizontal="center" vertical="center"/>
    </xf>
    <xf numFmtId="9" fontId="25" fillId="2" borderId="39" xfId="0" quotePrefix="1" applyNumberFormat="1" applyFont="1" applyFill="1" applyBorder="1" applyAlignment="1">
      <alignment horizontal="center" vertical="center"/>
    </xf>
    <xf numFmtId="0" fontId="25" fillId="2" borderId="65" xfId="0" applyFont="1" applyFill="1" applyBorder="1" applyAlignment="1">
      <alignment horizontal="center" vertical="center" wrapText="1"/>
    </xf>
    <xf numFmtId="9" fontId="25" fillId="2" borderId="56" xfId="0" applyNumberFormat="1" applyFont="1" applyFill="1" applyBorder="1" applyAlignment="1">
      <alignment horizontal="center" vertical="center" wrapText="1"/>
    </xf>
    <xf numFmtId="0" fontId="24" fillId="2" borderId="66" xfId="0" applyFont="1" applyFill="1" applyBorder="1" applyAlignment="1">
      <alignment horizontal="center" vertical="center" wrapText="1"/>
    </xf>
    <xf numFmtId="0" fontId="24" fillId="2" borderId="67"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2" borderId="69" xfId="0" applyFont="1" applyFill="1" applyBorder="1" applyAlignment="1">
      <alignment horizontal="center" vertical="center" wrapText="1"/>
    </xf>
    <xf numFmtId="3" fontId="24" fillId="2" borderId="68" xfId="0" applyNumberFormat="1" applyFont="1" applyFill="1" applyBorder="1" applyAlignment="1">
      <alignment horizontal="center" vertical="center" wrapText="1"/>
    </xf>
    <xf numFmtId="3" fontId="24" fillId="2" borderId="70" xfId="0" applyNumberFormat="1" applyFont="1" applyFill="1" applyBorder="1" applyAlignment="1">
      <alignment horizontal="center" vertical="center" wrapText="1"/>
    </xf>
    <xf numFmtId="0" fontId="31" fillId="2" borderId="40" xfId="0" applyFont="1" applyFill="1" applyBorder="1" applyAlignment="1">
      <alignment horizontal="center" vertical="center"/>
    </xf>
    <xf numFmtId="0" fontId="31" fillId="2" borderId="62" xfId="0" applyFont="1" applyFill="1" applyBorder="1" applyAlignment="1">
      <alignment horizontal="center" vertical="center"/>
    </xf>
    <xf numFmtId="0" fontId="31" fillId="2" borderId="62" xfId="0" applyFont="1" applyFill="1" applyBorder="1" applyAlignment="1">
      <alignment horizontal="center" vertical="center" wrapText="1"/>
    </xf>
    <xf numFmtId="0" fontId="31" fillId="2" borderId="41" xfId="0" applyFont="1" applyFill="1" applyBorder="1" applyAlignment="1">
      <alignment horizontal="center" vertical="center"/>
    </xf>
    <xf numFmtId="0" fontId="31" fillId="2" borderId="71" xfId="0" applyFont="1" applyFill="1" applyBorder="1" applyAlignment="1">
      <alignment horizontal="center" vertical="center"/>
    </xf>
    <xf numFmtId="0" fontId="31" fillId="2" borderId="53" xfId="0" applyFont="1" applyFill="1" applyBorder="1" applyAlignment="1">
      <alignment horizontal="center" vertical="center"/>
    </xf>
    <xf numFmtId="0" fontId="32" fillId="2" borderId="72" xfId="0" applyFont="1" applyFill="1" applyBorder="1" applyAlignment="1">
      <alignment vertical="center"/>
    </xf>
    <xf numFmtId="3" fontId="32" fillId="2" borderId="73" xfId="0" applyNumberFormat="1" applyFont="1" applyFill="1" applyBorder="1" applyAlignment="1">
      <alignment horizontal="right" vertical="center"/>
    </xf>
    <xf numFmtId="0" fontId="32" fillId="2" borderId="71" xfId="0" applyFont="1" applyFill="1" applyBorder="1" applyAlignment="1">
      <alignment vertical="center"/>
    </xf>
    <xf numFmtId="3" fontId="32" fillId="2" borderId="53" xfId="0" applyNumberFormat="1" applyFont="1" applyFill="1" applyBorder="1" applyAlignment="1">
      <alignment horizontal="right" vertical="center"/>
    </xf>
    <xf numFmtId="0" fontId="32" fillId="2" borderId="38" xfId="0" applyFont="1" applyFill="1" applyBorder="1" applyAlignment="1">
      <alignment vertical="center"/>
    </xf>
    <xf numFmtId="3" fontId="32" fillId="2" borderId="39" xfId="0" applyNumberFormat="1" applyFont="1" applyFill="1" applyBorder="1" applyAlignment="1">
      <alignment horizontal="right" vertical="center"/>
    </xf>
    <xf numFmtId="165" fontId="32" fillId="2" borderId="73" xfId="2" applyNumberFormat="1" applyFont="1" applyFill="1" applyBorder="1" applyAlignment="1">
      <alignment vertical="center"/>
    </xf>
    <xf numFmtId="165" fontId="32" fillId="2" borderId="53" xfId="2" applyNumberFormat="1" applyFont="1" applyFill="1" applyBorder="1" applyAlignment="1">
      <alignment vertical="center"/>
    </xf>
    <xf numFmtId="0" fontId="32" fillId="2" borderId="4" xfId="0" applyFont="1" applyFill="1" applyBorder="1" applyAlignment="1">
      <alignment vertical="center"/>
    </xf>
    <xf numFmtId="165" fontId="32" fillId="2" borderId="11" xfId="2" applyNumberFormat="1" applyFont="1" applyFill="1" applyBorder="1" applyAlignment="1">
      <alignment vertical="center"/>
    </xf>
    <xf numFmtId="165" fontId="32" fillId="2" borderId="11" xfId="2" applyNumberFormat="1" applyFont="1" applyFill="1" applyBorder="1" applyAlignment="1">
      <alignment vertical="center" wrapText="1"/>
    </xf>
    <xf numFmtId="165" fontId="32" fillId="2" borderId="12" xfId="2" applyNumberFormat="1" applyFont="1" applyFill="1" applyBorder="1" applyAlignment="1">
      <alignment vertical="center"/>
    </xf>
    <xf numFmtId="0" fontId="31" fillId="2" borderId="8"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1" fillId="2" borderId="0" xfId="0" applyFont="1" applyFill="1" applyAlignment="1">
      <alignment horizontal="left" vertical="center"/>
    </xf>
    <xf numFmtId="0" fontId="38" fillId="0" borderId="0" xfId="0" applyFont="1" applyAlignment="1">
      <alignment horizontal="justify" vertical="center"/>
    </xf>
    <xf numFmtId="0" fontId="31" fillId="2" borderId="1" xfId="0" applyFont="1" applyFill="1" applyBorder="1" applyAlignment="1">
      <alignment vertical="center"/>
    </xf>
    <xf numFmtId="0" fontId="31" fillId="2" borderId="9" xfId="0" applyFont="1" applyFill="1" applyBorder="1" applyAlignment="1">
      <alignment horizontal="center" vertical="center"/>
    </xf>
    <xf numFmtId="0" fontId="31" fillId="2" borderId="10" xfId="0" applyFont="1" applyFill="1" applyBorder="1" applyAlignment="1">
      <alignment horizontal="right" vertical="center"/>
    </xf>
    <xf numFmtId="3" fontId="32" fillId="2" borderId="53" xfId="0" applyNumberFormat="1" applyFont="1" applyFill="1" applyBorder="1" applyAlignment="1">
      <alignment vertical="center"/>
    </xf>
    <xf numFmtId="0" fontId="32" fillId="2" borderId="36" xfId="0" applyFont="1" applyFill="1" applyBorder="1" applyAlignment="1">
      <alignment vertical="center"/>
    </xf>
    <xf numFmtId="3" fontId="32" fillId="2" borderId="0" xfId="0" applyNumberFormat="1" applyFont="1" applyFill="1" applyBorder="1" applyAlignment="1">
      <alignment horizontal="right" vertical="center"/>
    </xf>
    <xf numFmtId="3" fontId="32" fillId="2" borderId="27" xfId="0" applyNumberFormat="1" applyFont="1" applyFill="1" applyBorder="1" applyAlignment="1">
      <alignment vertical="center"/>
    </xf>
    <xf numFmtId="0" fontId="32" fillId="2" borderId="53" xfId="0" applyFont="1" applyFill="1" applyBorder="1" applyAlignment="1">
      <alignment horizontal="right" vertical="center"/>
    </xf>
    <xf numFmtId="0" fontId="31" fillId="2" borderId="66" xfId="0" applyFont="1" applyFill="1" applyBorder="1" applyAlignment="1">
      <alignment vertical="center"/>
    </xf>
    <xf numFmtId="3" fontId="31" fillId="2" borderId="68" xfId="0" applyNumberFormat="1" applyFont="1" applyFill="1" applyBorder="1" applyAlignment="1">
      <alignment horizontal="right" vertical="center"/>
    </xf>
    <xf numFmtId="0" fontId="31" fillId="2" borderId="70" xfId="0" applyFont="1" applyFill="1" applyBorder="1" applyAlignment="1">
      <alignment vertical="center"/>
    </xf>
    <xf numFmtId="0" fontId="32" fillId="2" borderId="36" xfId="0" applyFont="1" applyFill="1" applyBorder="1"/>
    <xf numFmtId="0" fontId="32" fillId="2" borderId="0" xfId="0" applyFont="1" applyFill="1" applyBorder="1"/>
    <xf numFmtId="0" fontId="26" fillId="2" borderId="0" xfId="0" applyFont="1" applyFill="1" applyAlignment="1">
      <alignment horizontal="left" vertical="center"/>
    </xf>
    <xf numFmtId="0" fontId="31" fillId="2" borderId="10" xfId="0" applyFont="1" applyFill="1" applyBorder="1" applyAlignment="1">
      <alignment horizontal="center" vertical="center" wrapText="1"/>
    </xf>
    <xf numFmtId="0" fontId="31" fillId="2" borderId="53" xfId="0" applyFont="1" applyFill="1" applyBorder="1" applyAlignment="1">
      <alignment horizontal="center" vertical="center" wrapText="1"/>
    </xf>
    <xf numFmtId="165" fontId="32" fillId="2" borderId="53" xfId="0" applyNumberFormat="1" applyFont="1" applyFill="1" applyBorder="1" applyAlignment="1">
      <alignment horizontal="center" vertical="center" wrapText="1"/>
    </xf>
    <xf numFmtId="165" fontId="32" fillId="2" borderId="27" xfId="0" applyNumberFormat="1" applyFont="1" applyFill="1" applyBorder="1" applyAlignment="1">
      <alignment horizontal="center" vertical="center" wrapText="1"/>
    </xf>
    <xf numFmtId="0" fontId="31" fillId="2" borderId="36" xfId="0" applyFont="1" applyFill="1" applyBorder="1" applyAlignment="1">
      <alignment vertical="center"/>
    </xf>
    <xf numFmtId="3" fontId="31" fillId="2" borderId="0" xfId="0" applyNumberFormat="1" applyFont="1" applyFill="1" applyBorder="1" applyAlignment="1">
      <alignment horizontal="right" vertical="center"/>
    </xf>
    <xf numFmtId="165" fontId="31" fillId="2" borderId="27" xfId="0" applyNumberFormat="1" applyFont="1" applyFill="1" applyBorder="1" applyAlignment="1">
      <alignment horizontal="center" vertical="center" wrapText="1"/>
    </xf>
    <xf numFmtId="0" fontId="32" fillId="2" borderId="66" xfId="0" applyFont="1" applyFill="1" applyBorder="1" applyAlignment="1">
      <alignment vertical="center"/>
    </xf>
    <xf numFmtId="3" fontId="32" fillId="2" borderId="68" xfId="0" applyNumberFormat="1" applyFont="1" applyFill="1" applyBorder="1" applyAlignment="1">
      <alignment horizontal="right" vertical="center"/>
    </xf>
    <xf numFmtId="165" fontId="32" fillId="2" borderId="70" xfId="0" applyNumberFormat="1" applyFont="1" applyFill="1" applyBorder="1" applyAlignment="1">
      <alignment horizontal="center" vertical="center" wrapText="1"/>
    </xf>
    <xf numFmtId="0" fontId="32" fillId="2" borderId="8" xfId="0" applyFont="1" applyFill="1" applyBorder="1" applyAlignment="1">
      <alignment vertical="center" wrapText="1"/>
    </xf>
    <xf numFmtId="164" fontId="32" fillId="2" borderId="8" xfId="0" applyNumberFormat="1" applyFont="1" applyFill="1" applyBorder="1" applyAlignment="1">
      <alignment horizontal="center" vertical="center" wrapText="1"/>
    </xf>
    <xf numFmtId="0" fontId="5" fillId="2" borderId="1" xfId="0" applyFont="1" applyFill="1" applyBorder="1" applyAlignment="1">
      <alignment horizontal="left" vertical="center" wrapText="1" indent="3"/>
    </xf>
    <xf numFmtId="3" fontId="5" fillId="2" borderId="9" xfId="0" applyNumberFormat="1" applyFont="1" applyFill="1" applyBorder="1" applyAlignment="1">
      <alignment horizontal="right" vertical="center" wrapText="1"/>
    </xf>
    <xf numFmtId="165" fontId="5" fillId="2" borderId="9" xfId="0" applyNumberFormat="1" applyFont="1" applyFill="1" applyBorder="1" applyAlignment="1">
      <alignment horizontal="center" vertical="center" wrapText="1"/>
    </xf>
    <xf numFmtId="165" fontId="5" fillId="2" borderId="10" xfId="0" applyNumberFormat="1" applyFont="1" applyFill="1" applyBorder="1" applyAlignment="1">
      <alignment horizontal="center" vertical="center" wrapText="1"/>
    </xf>
    <xf numFmtId="0" fontId="5" fillId="2" borderId="36" xfId="0" applyFont="1" applyFill="1" applyBorder="1" applyAlignment="1">
      <alignment horizontal="left" vertical="center" wrapText="1" indent="3"/>
    </xf>
    <xf numFmtId="3" fontId="5" fillId="2" borderId="0" xfId="0" applyNumberFormat="1" applyFont="1" applyFill="1" applyBorder="1" applyAlignment="1">
      <alignment horizontal="right" vertical="center" wrapText="1"/>
    </xf>
    <xf numFmtId="165" fontId="5" fillId="2" borderId="0" xfId="0" applyNumberFormat="1" applyFont="1" applyFill="1" applyBorder="1" applyAlignment="1">
      <alignment horizontal="center" vertical="center" wrapText="1"/>
    </xf>
    <xf numFmtId="165" fontId="5" fillId="2" borderId="27" xfId="0" applyNumberFormat="1" applyFont="1" applyFill="1" applyBorder="1" applyAlignment="1">
      <alignment horizontal="center" vertical="center" wrapText="1"/>
    </xf>
    <xf numFmtId="0" fontId="8" fillId="2" borderId="26" xfId="0" applyFont="1" applyFill="1" applyBorder="1" applyAlignment="1">
      <alignment horizontal="left" vertical="center" wrapText="1" indent="3"/>
    </xf>
    <xf numFmtId="3" fontId="8" fillId="2" borderId="37" xfId="0" applyNumberFormat="1" applyFont="1" applyFill="1" applyBorder="1" applyAlignment="1">
      <alignment horizontal="right" vertical="center" wrapText="1"/>
    </xf>
    <xf numFmtId="165" fontId="8" fillId="2" borderId="37" xfId="0" applyNumberFormat="1" applyFont="1" applyFill="1" applyBorder="1" applyAlignment="1">
      <alignment horizontal="center" vertical="center" wrapText="1"/>
    </xf>
    <xf numFmtId="165" fontId="8" fillId="2" borderId="25" xfId="0" applyNumberFormat="1" applyFont="1" applyFill="1" applyBorder="1" applyAlignment="1">
      <alignment horizontal="center" vertical="center" wrapText="1"/>
    </xf>
    <xf numFmtId="0" fontId="39" fillId="2" borderId="0" xfId="0" applyFont="1" applyFill="1"/>
    <xf numFmtId="0" fontId="2" fillId="2" borderId="7"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1" xfId="0" applyFont="1" applyFill="1" applyBorder="1" applyAlignment="1">
      <alignment vertical="center"/>
    </xf>
    <xf numFmtId="0" fontId="2" fillId="2" borderId="43" xfId="0" applyFont="1" applyFill="1" applyBorder="1" applyAlignment="1">
      <alignment vertical="center"/>
    </xf>
    <xf numFmtId="0" fontId="3" fillId="2" borderId="1" xfId="0" applyFont="1" applyFill="1" applyBorder="1" applyAlignment="1">
      <alignment horizontal="justify" vertical="center"/>
    </xf>
    <xf numFmtId="0" fontId="3" fillId="2" borderId="36" xfId="0" applyFont="1" applyFill="1" applyBorder="1" applyAlignment="1">
      <alignment horizontal="justify" vertical="center"/>
    </xf>
    <xf numFmtId="0" fontId="2" fillId="2" borderId="1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2" fillId="2" borderId="26"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26" xfId="0" applyFont="1" applyFill="1" applyBorder="1" applyAlignment="1">
      <alignment horizontal="left" vertical="center"/>
    </xf>
    <xf numFmtId="0" fontId="2" fillId="2" borderId="25" xfId="0" applyFont="1" applyFill="1" applyBorder="1" applyAlignment="1">
      <alignment horizontal="left" vertical="center"/>
    </xf>
    <xf numFmtId="0" fontId="4" fillId="2" borderId="0" xfId="0" applyFont="1" applyFill="1" applyAlignment="1">
      <alignment vertical="center" wrapText="1"/>
    </xf>
    <xf numFmtId="0" fontId="6" fillId="2" borderId="0" xfId="0" applyFont="1" applyFill="1" applyAlignment="1">
      <alignment vertical="center"/>
    </xf>
    <xf numFmtId="0" fontId="4" fillId="2" borderId="0" xfId="0" applyFont="1" applyFill="1" applyAlignment="1">
      <alignment vertical="center"/>
    </xf>
    <xf numFmtId="0" fontId="2" fillId="2" borderId="26" xfId="0" applyFont="1" applyFill="1" applyBorder="1" applyAlignment="1">
      <alignment vertical="center"/>
    </xf>
    <xf numFmtId="0" fontId="2" fillId="2" borderId="25" xfId="0" applyFont="1" applyFill="1" applyBorder="1" applyAlignment="1">
      <alignment vertical="center"/>
    </xf>
    <xf numFmtId="0" fontId="3" fillId="2" borderId="36" xfId="0" applyFont="1" applyFill="1" applyBorder="1" applyAlignment="1">
      <alignment vertical="center"/>
    </xf>
    <xf numFmtId="0" fontId="3" fillId="2" borderId="27" xfId="0" applyFont="1" applyFill="1" applyBorder="1" applyAlignment="1">
      <alignment vertical="center"/>
    </xf>
    <xf numFmtId="0" fontId="7" fillId="2" borderId="0" xfId="0" applyFont="1" applyFill="1" applyAlignment="1">
      <alignment horizontal="left" vertical="center"/>
    </xf>
    <xf numFmtId="0" fontId="4" fillId="0" borderId="9" xfId="0" applyFont="1" applyBorder="1" applyAlignment="1">
      <alignment horizontal="left" vertical="center"/>
    </xf>
    <xf numFmtId="0" fontId="19" fillId="2" borderId="4" xfId="0" applyFont="1" applyFill="1" applyBorder="1" applyAlignment="1">
      <alignment horizontal="left" vertical="center"/>
    </xf>
    <xf numFmtId="0" fontId="19" fillId="2" borderId="11" xfId="0" applyFont="1" applyFill="1" applyBorder="1" applyAlignment="1">
      <alignment horizontal="left" vertical="center"/>
    </xf>
    <xf numFmtId="0" fontId="20" fillId="2" borderId="36" xfId="0" applyFont="1" applyFill="1" applyBorder="1" applyAlignment="1">
      <alignment vertical="center"/>
    </xf>
    <xf numFmtId="0" fontId="20" fillId="2" borderId="0" xfId="0" applyFont="1" applyFill="1" applyBorder="1" applyAlignment="1">
      <alignment vertical="center"/>
    </xf>
    <xf numFmtId="0" fontId="19" fillId="2" borderId="26" xfId="0" applyFont="1" applyFill="1" applyBorder="1" applyAlignment="1">
      <alignment vertical="center"/>
    </xf>
    <xf numFmtId="0" fontId="19" fillId="2" borderId="37" xfId="0" applyFont="1" applyFill="1" applyBorder="1" applyAlignment="1">
      <alignment vertical="center"/>
    </xf>
    <xf numFmtId="0" fontId="11" fillId="2" borderId="0" xfId="0" applyFont="1" applyFill="1" applyAlignment="1">
      <alignment vertical="center"/>
    </xf>
    <xf numFmtId="0" fontId="0" fillId="2" borderId="0" xfId="0" applyFill="1" applyAlignment="1">
      <alignment vertical="center"/>
    </xf>
    <xf numFmtId="0" fontId="6" fillId="2" borderId="0" xfId="0" applyFont="1" applyFill="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Alignment="1">
      <alignment horizontal="left" vertical="center"/>
    </xf>
    <xf numFmtId="0" fontId="3"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applyAlignment="1">
      <alignment horizontal="center" vertical="center" wrapText="1"/>
    </xf>
    <xf numFmtId="0" fontId="2" fillId="2" borderId="0" xfId="0" applyFont="1" applyFill="1" applyAlignment="1">
      <alignment horizontal="left"/>
    </xf>
    <xf numFmtId="0" fontId="2" fillId="2" borderId="0" xfId="0" applyFont="1" applyFill="1" applyAlignment="1">
      <alignment horizontal="left" wrapText="1"/>
    </xf>
    <xf numFmtId="0" fontId="3" fillId="2" borderId="0" xfId="0" applyFont="1" applyFill="1" applyAlignment="1">
      <alignment horizontal="left"/>
    </xf>
    <xf numFmtId="0" fontId="7"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2" fillId="2" borderId="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2" borderId="0" xfId="0" applyFont="1" applyFill="1" applyAlignment="1">
      <alignment vertical="center" wrapText="1"/>
    </xf>
    <xf numFmtId="165" fontId="3" fillId="0" borderId="18" xfId="0" applyNumberFormat="1" applyFont="1" applyFill="1" applyBorder="1" applyAlignment="1">
      <alignment horizontal="center" vertical="center"/>
    </xf>
    <xf numFmtId="165" fontId="3" fillId="0" borderId="19"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1" xfId="0" applyFont="1" applyFill="1" applyBorder="1" applyAlignment="1">
      <alignment vertical="top"/>
    </xf>
    <xf numFmtId="0" fontId="3" fillId="2" borderId="4" xfId="0" applyFont="1" applyFill="1" applyBorder="1" applyAlignment="1">
      <alignment vertical="top"/>
    </xf>
    <xf numFmtId="0" fontId="3" fillId="2" borderId="0" xfId="0" applyFont="1" applyFill="1" applyBorder="1" applyAlignment="1">
      <alignment horizontal="justify" vertical="center" wrapText="1"/>
    </xf>
    <xf numFmtId="0" fontId="3" fillId="2" borderId="0" xfId="0" applyFont="1" applyFill="1" applyBorder="1" applyAlignment="1">
      <alignment wrapText="1"/>
    </xf>
    <xf numFmtId="0" fontId="3" fillId="2" borderId="13" xfId="0" applyFont="1" applyFill="1" applyBorder="1" applyAlignment="1">
      <alignment horizontal="left" vertical="center" wrapText="1"/>
    </xf>
    <xf numFmtId="0" fontId="2" fillId="2" borderId="3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 xfId="0" applyFont="1" applyFill="1" applyBorder="1" applyAlignment="1">
      <alignment horizontal="left" vertical="center"/>
    </xf>
    <xf numFmtId="0" fontId="2" fillId="2" borderId="12"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36" xfId="0" applyFont="1" applyFill="1" applyBorder="1" applyAlignment="1">
      <alignment horizontal="left" vertical="center"/>
    </xf>
    <xf numFmtId="0" fontId="3" fillId="2" borderId="27" xfId="0" applyFont="1" applyFill="1" applyBorder="1" applyAlignment="1">
      <alignment horizontal="left" vertical="center"/>
    </xf>
    <xf numFmtId="0" fontId="3" fillId="2" borderId="3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2" fillId="2" borderId="36" xfId="0" applyFont="1" applyFill="1" applyBorder="1" applyAlignment="1">
      <alignment horizontal="left" vertical="center"/>
    </xf>
    <xf numFmtId="0" fontId="2" fillId="2" borderId="27" xfId="0" applyFont="1" applyFill="1" applyBorder="1" applyAlignment="1">
      <alignment horizontal="left" vertical="center"/>
    </xf>
    <xf numFmtId="0" fontId="2" fillId="2" borderId="3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3" fillId="2" borderId="0" xfId="0" applyFont="1" applyFill="1" applyBorder="1" applyAlignment="1">
      <alignment horizontal="left" vertical="top" wrapTex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3" fillId="2" borderId="0" xfId="0" applyFont="1" applyFill="1" applyBorder="1" applyAlignment="1">
      <alignment horizontal="justify" vertical="center"/>
    </xf>
    <xf numFmtId="0" fontId="3" fillId="2" borderId="0" xfId="0" applyFont="1" applyFill="1" applyAlignment="1">
      <alignment horizontal="left" vertical="top" wrapTex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2" fillId="2" borderId="21"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31" xfId="0" applyFont="1" applyFill="1" applyBorder="1" applyAlignment="1">
      <alignment horizontal="center" vertical="center" wrapText="1"/>
    </xf>
    <xf numFmtId="165" fontId="7" fillId="2" borderId="33" xfId="0" applyNumberFormat="1" applyFont="1" applyFill="1" applyBorder="1" applyAlignment="1">
      <alignment horizontal="center" vertical="center" wrapText="1"/>
    </xf>
    <xf numFmtId="0" fontId="7" fillId="2" borderId="23" xfId="0" applyFont="1" applyFill="1" applyBorder="1" applyAlignment="1">
      <alignment horizontal="center" vertical="center" wrapText="1"/>
    </xf>
    <xf numFmtId="9" fontId="7" fillId="2" borderId="33" xfId="0" applyNumberFormat="1"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2" fillId="2" borderId="35" xfId="0" applyFont="1" applyFill="1" applyBorder="1" applyAlignment="1">
      <alignment horizontal="left" vertical="center"/>
    </xf>
    <xf numFmtId="0" fontId="28" fillId="2" borderId="30"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2" borderId="21" xfId="0" applyFont="1" applyFill="1" applyBorder="1" applyAlignment="1">
      <alignment horizontal="justify" vertical="center" wrapText="1"/>
    </xf>
    <xf numFmtId="165" fontId="5" fillId="2" borderId="21" xfId="0" applyNumberFormat="1" applyFont="1" applyFill="1" applyBorder="1" applyAlignment="1">
      <alignment horizontal="center" vertical="center" wrapText="1"/>
    </xf>
    <xf numFmtId="165" fontId="5" fillId="2" borderId="21" xfId="0" applyNumberFormat="1" applyFont="1" applyFill="1" applyBorder="1" applyAlignment="1">
      <alignment horizontal="center" vertical="center"/>
    </xf>
    <xf numFmtId="165" fontId="5" fillId="2" borderId="19" xfId="0" applyNumberFormat="1" applyFont="1" applyFill="1" applyBorder="1" applyAlignment="1">
      <alignment horizontal="center" vertical="center"/>
    </xf>
    <xf numFmtId="0" fontId="3" fillId="2" borderId="0" xfId="0" applyFont="1" applyFill="1" applyAlignment="1">
      <alignment horizontal="justify" vertical="center" wrapText="1"/>
    </xf>
    <xf numFmtId="0" fontId="8" fillId="2" borderId="21" xfId="0" applyFont="1" applyFill="1" applyBorder="1" applyAlignment="1">
      <alignment horizontal="center" vertical="center" wrapText="1"/>
    </xf>
    <xf numFmtId="0" fontId="31" fillId="2" borderId="9"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8" xfId="0" applyFont="1" applyFill="1" applyBorder="1" applyAlignment="1">
      <alignment horizontal="center" vertical="center" wrapText="1"/>
    </xf>
    <xf numFmtId="0" fontId="31" fillId="2" borderId="8" xfId="0" applyFont="1" applyFill="1" applyBorder="1" applyAlignment="1">
      <alignment horizontal="left" vertical="center" wrapText="1"/>
    </xf>
  </cellXfs>
  <cellStyles count="10">
    <cellStyle name="Millares" xfId="1" builtinId="3"/>
    <cellStyle name="Millares 2" xfId="9"/>
    <cellStyle name="Millares 2 2" xfId="4"/>
    <cellStyle name="Millares 3" xfId="6"/>
    <cellStyle name="Normal" xfId="0" builtinId="0"/>
    <cellStyle name="Normal 2" xfId="3"/>
    <cellStyle name="Normal 2 2" xfId="5"/>
    <cellStyle name="Porcentaje" xfId="2" builtinId="5"/>
    <cellStyle name="Porcentaje 2" xfId="7"/>
    <cellStyle name="Porcentual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aldos%20Deuda\BaseDatos\SDBaseDa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aldos%20Deuda\2002\Junio\ProyStock06-2002D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aldos%20Deuda\2002\Marzo\SDExterna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Servicio%20Deuda\Mar2004\DEMar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abSelected="1" zoomScaleNormal="100" workbookViewId="0">
      <selection activeCell="B34" sqref="B34"/>
    </sheetView>
  </sheetViews>
  <sheetFormatPr baseColWidth="10" defaultColWidth="11.42578125" defaultRowHeight="12.75" x14ac:dyDescent="0.2"/>
  <cols>
    <col min="1" max="1" width="10.5703125" style="2" customWidth="1"/>
    <col min="2" max="2" width="30.140625" style="2" customWidth="1"/>
    <col min="3" max="3" width="20.28515625" style="2" customWidth="1"/>
    <col min="4" max="4" width="29" style="2" customWidth="1"/>
    <col min="5" max="5" width="27.5703125" style="2" customWidth="1"/>
    <col min="6" max="16384" width="11.42578125" style="2"/>
  </cols>
  <sheetData>
    <row r="1" spans="1:5" x14ac:dyDescent="0.2">
      <c r="A1" s="1" t="s">
        <v>464</v>
      </c>
    </row>
    <row r="2" spans="1:5" x14ac:dyDescent="0.2">
      <c r="A2" s="1" t="s">
        <v>344</v>
      </c>
    </row>
    <row r="3" spans="1:5" ht="13.5" thickBot="1" x14ac:dyDescent="0.25">
      <c r="A3" s="103"/>
    </row>
    <row r="4" spans="1:5" ht="14.25" customHeight="1" thickBot="1" x14ac:dyDescent="0.25">
      <c r="A4" s="139"/>
      <c r="B4" s="140"/>
      <c r="C4" s="141">
        <v>2018</v>
      </c>
      <c r="D4" s="141" t="s">
        <v>696</v>
      </c>
      <c r="E4" s="141" t="s">
        <v>695</v>
      </c>
    </row>
    <row r="5" spans="1:5" x14ac:dyDescent="0.2">
      <c r="A5" s="142" t="s">
        <v>158</v>
      </c>
      <c r="B5" s="38"/>
      <c r="C5" s="144"/>
      <c r="D5" s="143"/>
      <c r="E5" s="144"/>
    </row>
    <row r="6" spans="1:5" ht="13.5" thickBot="1" x14ac:dyDescent="0.25">
      <c r="A6" s="145"/>
      <c r="B6" s="146" t="s">
        <v>345</v>
      </c>
      <c r="C6" s="192">
        <v>4.0246529652713292</v>
      </c>
      <c r="D6" s="107">
        <v>3.8</v>
      </c>
      <c r="E6" s="192">
        <v>3.5445346031333145</v>
      </c>
    </row>
    <row r="7" spans="1:5" x14ac:dyDescent="0.2">
      <c r="A7" s="687" t="s">
        <v>161</v>
      </c>
      <c r="B7" s="688"/>
      <c r="C7" s="193"/>
      <c r="D7" s="114"/>
      <c r="E7" s="193"/>
    </row>
    <row r="8" spans="1:5" ht="13.5" thickBot="1" x14ac:dyDescent="0.25">
      <c r="A8" s="145"/>
      <c r="B8" s="146" t="s">
        <v>345</v>
      </c>
      <c r="C8" s="192">
        <v>4.7400368937475292</v>
      </c>
      <c r="D8" s="107">
        <v>4.5999999999999996</v>
      </c>
      <c r="E8" s="192">
        <v>4.1586360323688325</v>
      </c>
    </row>
    <row r="9" spans="1:5" x14ac:dyDescent="0.2">
      <c r="A9" s="142" t="s">
        <v>164</v>
      </c>
      <c r="B9" s="38"/>
      <c r="C9" s="193"/>
      <c r="D9" s="143"/>
      <c r="E9" s="193"/>
    </row>
    <row r="10" spans="1:5" ht="13.5" thickBot="1" x14ac:dyDescent="0.25">
      <c r="A10" s="145"/>
      <c r="B10" s="146" t="s">
        <v>348</v>
      </c>
      <c r="C10" s="192">
        <v>2.4348898135305888</v>
      </c>
      <c r="D10" s="196">
        <v>3</v>
      </c>
      <c r="E10" s="192">
        <v>2.0506497352694026</v>
      </c>
    </row>
    <row r="11" spans="1:5" x14ac:dyDescent="0.2">
      <c r="A11" s="687" t="s">
        <v>349</v>
      </c>
      <c r="B11" s="688"/>
      <c r="C11" s="193"/>
      <c r="D11" s="114"/>
      <c r="E11" s="193"/>
    </row>
    <row r="12" spans="1:5" ht="13.5" thickBot="1" x14ac:dyDescent="0.25">
      <c r="A12" s="145"/>
      <c r="B12" s="146" t="s">
        <v>350</v>
      </c>
      <c r="C12" s="194">
        <v>640.29</v>
      </c>
      <c r="D12" s="107">
        <v>650</v>
      </c>
      <c r="E12" s="194">
        <v>655.73745297009543</v>
      </c>
    </row>
    <row r="13" spans="1:5" x14ac:dyDescent="0.2">
      <c r="A13" s="687" t="s">
        <v>351</v>
      </c>
      <c r="B13" s="688"/>
      <c r="C13" s="195"/>
      <c r="D13" s="114"/>
      <c r="E13" s="195"/>
    </row>
    <row r="14" spans="1:5" ht="13.5" thickBot="1" x14ac:dyDescent="0.25">
      <c r="A14" s="145"/>
      <c r="B14" s="146" t="s">
        <v>352</v>
      </c>
      <c r="C14" s="194">
        <v>295.98721612386237</v>
      </c>
      <c r="D14" s="107">
        <v>300</v>
      </c>
      <c r="E14" s="194">
        <v>299.95408531696785</v>
      </c>
    </row>
    <row r="15" spans="1:5" x14ac:dyDescent="0.2">
      <c r="A15" s="38" t="s">
        <v>694</v>
      </c>
    </row>
    <row r="16" spans="1:5" x14ac:dyDescent="0.2">
      <c r="A16" s="2" t="s">
        <v>401</v>
      </c>
    </row>
  </sheetData>
  <mergeCells count="3">
    <mergeCell ref="A7:B7"/>
    <mergeCell ref="A11:B11"/>
    <mergeCell ref="A13:B1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baseColWidth="10" defaultColWidth="11.42578125" defaultRowHeight="12.75" x14ac:dyDescent="0.2"/>
  <cols>
    <col min="1" max="1" width="39" style="2" customWidth="1"/>
    <col min="2" max="16384" width="11.42578125" style="2"/>
  </cols>
  <sheetData>
    <row r="1" spans="1:6" x14ac:dyDescent="0.2">
      <c r="A1" s="1" t="s">
        <v>472</v>
      </c>
    </row>
    <row r="2" spans="1:6" x14ac:dyDescent="0.2">
      <c r="A2" s="1" t="s">
        <v>415</v>
      </c>
    </row>
    <row r="3" spans="1:6" x14ac:dyDescent="0.2">
      <c r="A3" s="111" t="s">
        <v>355</v>
      </c>
    </row>
    <row r="4" spans="1:6" ht="13.5" thickBot="1" x14ac:dyDescent="0.25">
      <c r="A4" s="103"/>
    </row>
    <row r="5" spans="1:6" ht="13.5" thickBot="1" x14ac:dyDescent="0.25">
      <c r="A5" s="260"/>
      <c r="B5" s="261">
        <v>2020</v>
      </c>
      <c r="C5" s="261">
        <v>2021</v>
      </c>
      <c r="D5" s="261">
        <v>2022</v>
      </c>
      <c r="E5" s="262">
        <v>2023</v>
      </c>
    </row>
    <row r="6" spans="1:6" ht="13.5" thickBot="1" x14ac:dyDescent="0.25">
      <c r="A6" s="263" t="s">
        <v>558</v>
      </c>
      <c r="B6" s="511">
        <v>49186360.849399999</v>
      </c>
      <c r="C6" s="511">
        <v>50411770.985769995</v>
      </c>
      <c r="D6" s="511">
        <v>51292393.298340008</v>
      </c>
      <c r="E6" s="511">
        <v>51625689.646979995</v>
      </c>
    </row>
    <row r="7" spans="1:6" ht="13.5" thickBot="1" x14ac:dyDescent="0.25">
      <c r="A7" s="263" t="s">
        <v>559</v>
      </c>
      <c r="B7" s="511">
        <v>152812.0104696707</v>
      </c>
      <c r="C7" s="511">
        <v>439278.71979698137</v>
      </c>
      <c r="D7" s="511">
        <v>582691.1968713809</v>
      </c>
      <c r="E7" s="511">
        <v>773383.81522772287</v>
      </c>
    </row>
    <row r="8" spans="1:6" ht="13.5" thickBot="1" x14ac:dyDescent="0.25">
      <c r="A8" s="263" t="s">
        <v>560</v>
      </c>
      <c r="B8" s="511">
        <v>-57292.701331891098</v>
      </c>
      <c r="C8" s="511">
        <v>-93012.137093260899</v>
      </c>
      <c r="D8" s="511">
        <v>-40884.364457316602</v>
      </c>
      <c r="E8" s="511">
        <v>-121507.64825961</v>
      </c>
    </row>
    <row r="9" spans="1:6" ht="26.25" customHeight="1" thickBot="1" x14ac:dyDescent="0.25">
      <c r="A9" s="506" t="s">
        <v>561</v>
      </c>
      <c r="B9" s="512">
        <v>49281880.158537775</v>
      </c>
      <c r="C9" s="512">
        <v>50758037.568473712</v>
      </c>
      <c r="D9" s="512">
        <v>51834200.130754068</v>
      </c>
      <c r="E9" s="512">
        <v>52277565.81394811</v>
      </c>
    </row>
    <row r="10" spans="1:6" ht="13.5" thickBot="1" x14ac:dyDescent="0.25">
      <c r="A10" s="263" t="s">
        <v>562</v>
      </c>
      <c r="B10" s="513">
        <v>3.3030425615555359E-2</v>
      </c>
      <c r="C10" s="513">
        <v>2.9953350099208853E-2</v>
      </c>
      <c r="D10" s="513">
        <v>2.1201815787865952E-2</v>
      </c>
      <c r="E10" s="513">
        <v>8.5535357365529308E-3</v>
      </c>
      <c r="F10" s="264"/>
    </row>
    <row r="11" spans="1:6" ht="13.5" thickBot="1" x14ac:dyDescent="0.25">
      <c r="A11" s="263" t="s">
        <v>563</v>
      </c>
      <c r="B11" s="513">
        <v>1.9419877276596331E-3</v>
      </c>
      <c r="C11" s="513">
        <v>6.8687644955274241E-3</v>
      </c>
      <c r="D11" s="513">
        <v>1.0563102978304428E-2</v>
      </c>
      <c r="E11" s="513">
        <v>1.2626972567837624E-2</v>
      </c>
      <c r="F11" s="264"/>
    </row>
    <row r="12" spans="1:6" x14ac:dyDescent="0.2">
      <c r="A12" s="2" t="s">
        <v>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G31" sqref="G31"/>
    </sheetView>
  </sheetViews>
  <sheetFormatPr baseColWidth="10" defaultRowHeight="15" x14ac:dyDescent="0.25"/>
  <cols>
    <col min="1" max="1" width="40.5703125" style="258" bestFit="1" customWidth="1"/>
    <col min="2" max="16384" width="11.42578125" style="258"/>
  </cols>
  <sheetData>
    <row r="1" spans="1:6" x14ac:dyDescent="0.25">
      <c r="A1" s="346" t="s">
        <v>473</v>
      </c>
      <c r="B1" s="41"/>
      <c r="C1" s="41"/>
      <c r="D1" s="41"/>
      <c r="E1" s="41"/>
      <c r="F1" s="41"/>
    </row>
    <row r="2" spans="1:6" x14ac:dyDescent="0.25">
      <c r="A2" s="346" t="s">
        <v>679</v>
      </c>
      <c r="B2" s="41"/>
      <c r="C2" s="41"/>
      <c r="D2" s="41"/>
      <c r="E2" s="41"/>
      <c r="F2" s="41"/>
    </row>
    <row r="3" spans="1:6" x14ac:dyDescent="0.25">
      <c r="A3" s="525" t="s">
        <v>355</v>
      </c>
      <c r="B3" s="41"/>
      <c r="C3" s="41"/>
      <c r="D3" s="41"/>
      <c r="E3" s="41"/>
      <c r="F3" s="41"/>
    </row>
    <row r="4" spans="1:6" ht="15.75" thickBot="1" x14ac:dyDescent="0.3">
      <c r="A4" s="525"/>
      <c r="B4" s="41"/>
      <c r="C4" s="41"/>
      <c r="D4" s="41"/>
      <c r="E4" s="41"/>
      <c r="F4" s="41"/>
    </row>
    <row r="5" spans="1:6" ht="15.75" thickBot="1" x14ac:dyDescent="0.3">
      <c r="A5" s="552"/>
      <c r="B5" s="553">
        <v>2019</v>
      </c>
      <c r="C5" s="553">
        <v>2020</v>
      </c>
      <c r="D5" s="553">
        <v>2021</v>
      </c>
      <c r="E5" s="553">
        <v>2022</v>
      </c>
      <c r="F5" s="554">
        <v>2023</v>
      </c>
    </row>
    <row r="6" spans="1:6" x14ac:dyDescent="0.25">
      <c r="A6" s="555" t="s">
        <v>680</v>
      </c>
      <c r="B6" s="549">
        <v>47706126.495908402</v>
      </c>
      <c r="C6" s="549">
        <v>49281880.256044768</v>
      </c>
      <c r="D6" s="549">
        <v>50758037.665980712</v>
      </c>
      <c r="E6" s="549">
        <v>51834200.228261068</v>
      </c>
      <c r="F6" s="556">
        <v>52277565.911455102</v>
      </c>
    </row>
    <row r="7" spans="1:6" x14ac:dyDescent="0.25">
      <c r="A7" s="557" t="s">
        <v>681</v>
      </c>
      <c r="B7" s="550">
        <v>47424398.058658399</v>
      </c>
      <c r="C7" s="550">
        <v>49243321.496374771</v>
      </c>
      <c r="D7" s="550">
        <v>50730952.22257071</v>
      </c>
      <c r="E7" s="550">
        <v>51816339.981911071</v>
      </c>
      <c r="F7" s="558">
        <v>52266549.163295105</v>
      </c>
    </row>
    <row r="8" spans="1:6" ht="15.75" thickBot="1" x14ac:dyDescent="0.3">
      <c r="A8" s="559" t="s">
        <v>682</v>
      </c>
      <c r="B8" s="560">
        <v>281728.43725000002</v>
      </c>
      <c r="C8" s="560">
        <v>38558.759669999999</v>
      </c>
      <c r="D8" s="560">
        <v>27085.44341</v>
      </c>
      <c r="E8" s="560">
        <v>17860.246350000001</v>
      </c>
      <c r="F8" s="561">
        <v>11016.748160000001</v>
      </c>
    </row>
    <row r="9" spans="1:6" x14ac:dyDescent="0.25">
      <c r="A9" s="551" t="s">
        <v>20</v>
      </c>
      <c r="B9" s="41"/>
      <c r="C9" s="41"/>
      <c r="D9" s="41"/>
      <c r="E9" s="41"/>
      <c r="F9" s="41"/>
    </row>
    <row r="10" spans="1:6" x14ac:dyDescent="0.25">
      <c r="A10" s="41"/>
      <c r="B10" s="41"/>
      <c r="C10" s="41"/>
      <c r="D10" s="41"/>
      <c r="E10" s="41"/>
      <c r="F10" s="41"/>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A8" sqref="A8"/>
    </sheetView>
  </sheetViews>
  <sheetFormatPr baseColWidth="10" defaultColWidth="11.42578125" defaultRowHeight="12.75" x14ac:dyDescent="0.2"/>
  <cols>
    <col min="1" max="1" width="48.5703125" style="2" customWidth="1"/>
    <col min="2" max="16384" width="11.42578125" style="2"/>
  </cols>
  <sheetData>
    <row r="1" spans="1:8" x14ac:dyDescent="0.2">
      <c r="A1" s="224" t="s">
        <v>678</v>
      </c>
    </row>
    <row r="2" spans="1:8" x14ac:dyDescent="0.2">
      <c r="A2" s="223" t="s">
        <v>564</v>
      </c>
    </row>
    <row r="3" spans="1:8" x14ac:dyDescent="0.2">
      <c r="A3" s="223" t="s">
        <v>565</v>
      </c>
    </row>
    <row r="4" spans="1:8" x14ac:dyDescent="0.2">
      <c r="A4" s="523" t="s">
        <v>355</v>
      </c>
    </row>
    <row r="5" spans="1:8" ht="13.5" thickBot="1" x14ac:dyDescent="0.25">
      <c r="A5" s="223"/>
    </row>
    <row r="6" spans="1:8" ht="13.5" thickBot="1" x14ac:dyDescent="0.25">
      <c r="A6" s="265" t="s">
        <v>566</v>
      </c>
      <c r="B6" s="266" t="s">
        <v>567</v>
      </c>
      <c r="C6" s="266" t="s">
        <v>568</v>
      </c>
      <c r="D6" s="266" t="s">
        <v>397</v>
      </c>
      <c r="E6" s="266">
        <v>2020</v>
      </c>
      <c r="F6" s="266">
        <v>2021</v>
      </c>
      <c r="G6" s="266">
        <v>2022</v>
      </c>
      <c r="H6" s="266">
        <v>2023</v>
      </c>
    </row>
    <row r="7" spans="1:8" ht="22.5" x14ac:dyDescent="0.2">
      <c r="A7" s="563" t="s">
        <v>570</v>
      </c>
      <c r="B7" s="564">
        <v>188</v>
      </c>
      <c r="C7" s="564" t="s">
        <v>571</v>
      </c>
      <c r="D7" s="565">
        <v>43390</v>
      </c>
      <c r="E7" s="566">
        <v>-8858.1959999999999</v>
      </c>
      <c r="F7" s="566">
        <v>-12394.939999999999</v>
      </c>
      <c r="G7" s="566">
        <v>-12224.432999999999</v>
      </c>
      <c r="H7" s="566">
        <v>-11975.308999999999</v>
      </c>
    </row>
    <row r="8" spans="1:8" ht="33.75" x14ac:dyDescent="0.2">
      <c r="A8" s="567" t="s">
        <v>572</v>
      </c>
      <c r="B8" s="568">
        <v>200</v>
      </c>
      <c r="C8" s="568" t="s">
        <v>569</v>
      </c>
      <c r="D8" s="569">
        <v>43403</v>
      </c>
      <c r="E8" s="570">
        <v>130085.37266510099</v>
      </c>
      <c r="F8" s="570">
        <v>433873.01625620201</v>
      </c>
      <c r="G8" s="570">
        <v>579129.38510770095</v>
      </c>
      <c r="H8" s="570">
        <v>764498.63558573998</v>
      </c>
    </row>
    <row r="9" spans="1:8" ht="45" x14ac:dyDescent="0.2">
      <c r="A9" s="567" t="s">
        <v>573</v>
      </c>
      <c r="B9" s="568">
        <v>201</v>
      </c>
      <c r="C9" s="568" t="s">
        <v>574</v>
      </c>
      <c r="D9" s="569">
        <v>43409</v>
      </c>
      <c r="E9" s="571">
        <v>-268.2120000000001</v>
      </c>
      <c r="F9" s="571">
        <v>23.175000000000001</v>
      </c>
      <c r="G9" s="571">
        <v>23.175000000000001</v>
      </c>
      <c r="H9" s="571">
        <v>23.175000000000001</v>
      </c>
    </row>
    <row r="10" spans="1:8" x14ac:dyDescent="0.2">
      <c r="A10" s="567" t="s">
        <v>575</v>
      </c>
      <c r="B10" s="568">
        <v>203</v>
      </c>
      <c r="C10" s="572" t="s">
        <v>569</v>
      </c>
      <c r="D10" s="569">
        <v>43411</v>
      </c>
      <c r="E10" s="571">
        <v>148.56720000000001</v>
      </c>
      <c r="F10" s="571">
        <v>347.87220000000002</v>
      </c>
      <c r="G10" s="571">
        <v>329.3322</v>
      </c>
      <c r="H10" s="571">
        <v>329.3322</v>
      </c>
    </row>
    <row r="11" spans="1:8" ht="22.5" x14ac:dyDescent="0.2">
      <c r="A11" s="567" t="s">
        <v>576</v>
      </c>
      <c r="B11" s="568">
        <v>207</v>
      </c>
      <c r="C11" s="572" t="s">
        <v>569</v>
      </c>
      <c r="D11" s="569">
        <v>43413</v>
      </c>
      <c r="E11" s="571">
        <v>91.547429999999991</v>
      </c>
      <c r="F11" s="571">
        <v>91.547429999999991</v>
      </c>
      <c r="G11" s="571">
        <v>91.547429999999991</v>
      </c>
      <c r="H11" s="571">
        <v>91.547429999999991</v>
      </c>
    </row>
    <row r="12" spans="1:8" ht="33.75" x14ac:dyDescent="0.2">
      <c r="A12" s="567" t="s">
        <v>577</v>
      </c>
      <c r="B12" s="568">
        <v>211</v>
      </c>
      <c r="C12" s="572" t="s">
        <v>569</v>
      </c>
      <c r="D12" s="569">
        <v>43423</v>
      </c>
      <c r="E12" s="571">
        <v>903.69007000000011</v>
      </c>
      <c r="F12" s="571">
        <v>892.17673000000002</v>
      </c>
      <c r="G12" s="571">
        <v>0</v>
      </c>
      <c r="H12" s="571">
        <v>0</v>
      </c>
    </row>
    <row r="13" spans="1:8" ht="22.5" x14ac:dyDescent="0.2">
      <c r="A13" s="567" t="s">
        <v>578</v>
      </c>
      <c r="B13" s="568">
        <v>217</v>
      </c>
      <c r="C13" s="572" t="s">
        <v>571</v>
      </c>
      <c r="D13" s="569">
        <v>43430</v>
      </c>
      <c r="E13" s="570">
        <v>12208.59</v>
      </c>
      <c r="F13" s="573">
        <v>0</v>
      </c>
      <c r="G13" s="573">
        <v>0</v>
      </c>
      <c r="H13" s="573">
        <v>0</v>
      </c>
    </row>
    <row r="14" spans="1:8" x14ac:dyDescent="0.2">
      <c r="A14" s="567" t="s">
        <v>579</v>
      </c>
      <c r="B14" s="568">
        <v>222</v>
      </c>
      <c r="C14" s="572" t="s">
        <v>569</v>
      </c>
      <c r="D14" s="569">
        <v>43441</v>
      </c>
      <c r="E14" s="573">
        <v>54</v>
      </c>
      <c r="F14" s="573">
        <v>54</v>
      </c>
      <c r="G14" s="573">
        <v>54</v>
      </c>
      <c r="H14" s="573">
        <v>54</v>
      </c>
    </row>
    <row r="15" spans="1:8" ht="33.75" x14ac:dyDescent="0.2">
      <c r="A15" s="574" t="s">
        <v>580</v>
      </c>
      <c r="B15" s="575">
        <v>5</v>
      </c>
      <c r="C15" s="575" t="s">
        <v>574</v>
      </c>
      <c r="D15" s="576">
        <v>43472</v>
      </c>
      <c r="E15" s="577">
        <v>60</v>
      </c>
      <c r="F15" s="577">
        <v>60</v>
      </c>
      <c r="G15" s="577">
        <v>60</v>
      </c>
      <c r="H15" s="577">
        <v>60</v>
      </c>
    </row>
    <row r="16" spans="1:8" ht="56.25" x14ac:dyDescent="0.2">
      <c r="A16" s="567" t="s">
        <v>581</v>
      </c>
      <c r="B16" s="568">
        <v>13</v>
      </c>
      <c r="C16" s="568" t="s">
        <v>569</v>
      </c>
      <c r="D16" s="569">
        <v>43481</v>
      </c>
      <c r="E16" s="570">
        <v>10064.839</v>
      </c>
      <c r="F16" s="570">
        <v>10064.839</v>
      </c>
      <c r="G16" s="570">
        <v>10064.839</v>
      </c>
      <c r="H16" s="570">
        <v>10064.839</v>
      </c>
    </row>
    <row r="17" spans="1:8" ht="22.5" x14ac:dyDescent="0.2">
      <c r="A17" s="567" t="s">
        <v>582</v>
      </c>
      <c r="B17" s="568">
        <v>24</v>
      </c>
      <c r="C17" s="568" t="s">
        <v>574</v>
      </c>
      <c r="D17" s="569">
        <v>43496</v>
      </c>
      <c r="E17" s="570">
        <v>2315.2820000000002</v>
      </c>
      <c r="F17" s="570">
        <v>2316.2820000000002</v>
      </c>
      <c r="G17" s="570">
        <v>2283.2820000000002</v>
      </c>
      <c r="H17" s="570">
        <v>2742.2820000000002</v>
      </c>
    </row>
    <row r="18" spans="1:8" ht="22.5" x14ac:dyDescent="0.2">
      <c r="A18" s="567" t="s">
        <v>583</v>
      </c>
      <c r="B18" s="568">
        <v>23</v>
      </c>
      <c r="C18" s="568" t="s">
        <v>569</v>
      </c>
      <c r="D18" s="569">
        <v>43497</v>
      </c>
      <c r="E18" s="570">
        <v>5254.232594900247</v>
      </c>
      <c r="F18" s="570">
        <v>3174.0490024952892</v>
      </c>
      <c r="G18" s="570">
        <v>2078.962286780918</v>
      </c>
      <c r="H18" s="570">
        <v>6694.2061650838968</v>
      </c>
    </row>
    <row r="19" spans="1:8" ht="33.75" x14ac:dyDescent="0.2">
      <c r="A19" s="574" t="s">
        <v>584</v>
      </c>
      <c r="B19" s="575">
        <v>29</v>
      </c>
      <c r="C19" s="575" t="s">
        <v>574</v>
      </c>
      <c r="D19" s="576">
        <v>43531</v>
      </c>
      <c r="E19" s="578">
        <v>661.9145096694275</v>
      </c>
      <c r="F19" s="578">
        <v>686.31917828414748</v>
      </c>
      <c r="G19" s="578">
        <v>710.72384689886758</v>
      </c>
      <c r="H19" s="578">
        <v>710.72384689886758</v>
      </c>
    </row>
    <row r="20" spans="1:8" ht="34.5" thickBot="1" x14ac:dyDescent="0.25">
      <c r="A20" s="267" t="s">
        <v>585</v>
      </c>
      <c r="B20" s="268">
        <v>36</v>
      </c>
      <c r="C20" s="268" t="s">
        <v>569</v>
      </c>
      <c r="D20" s="269">
        <v>43543</v>
      </c>
      <c r="E20" s="562">
        <v>90.382999999999996</v>
      </c>
      <c r="F20" s="562">
        <v>90.382999999999996</v>
      </c>
      <c r="G20" s="562">
        <v>90.382999999999996</v>
      </c>
      <c r="H20" s="562">
        <v>90.382999999999996</v>
      </c>
    </row>
    <row r="21" spans="1:8" ht="13.5" thickBot="1" x14ac:dyDescent="0.25">
      <c r="A21" s="270" t="s">
        <v>28</v>
      </c>
      <c r="B21" s="271"/>
      <c r="C21" s="266"/>
      <c r="D21" s="266"/>
      <c r="E21" s="272">
        <v>152812.0104696707</v>
      </c>
      <c r="F21" s="272">
        <v>439278.71979698137</v>
      </c>
      <c r="G21" s="272">
        <v>582691.1968713809</v>
      </c>
      <c r="H21" s="272">
        <v>773383.81522772287</v>
      </c>
    </row>
    <row r="22" spans="1:8" x14ac:dyDescent="0.2">
      <c r="A22" s="229" t="s">
        <v>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F31" sqref="F31"/>
    </sheetView>
  </sheetViews>
  <sheetFormatPr baseColWidth="10" defaultColWidth="11.42578125" defaultRowHeight="12.75" x14ac:dyDescent="0.2"/>
  <cols>
    <col min="1" max="1" width="5.85546875" style="2" customWidth="1"/>
    <col min="2" max="2" width="47" style="2" bestFit="1" customWidth="1"/>
    <col min="3" max="16384" width="11.42578125" style="2"/>
  </cols>
  <sheetData>
    <row r="1" spans="1:7" x14ac:dyDescent="0.2">
      <c r="A1" s="1" t="s">
        <v>474</v>
      </c>
    </row>
    <row r="2" spans="1:7" x14ac:dyDescent="0.2">
      <c r="A2" s="1" t="s">
        <v>416</v>
      </c>
    </row>
    <row r="3" spans="1:7" x14ac:dyDescent="0.2">
      <c r="A3" s="111" t="s">
        <v>386</v>
      </c>
    </row>
    <row r="4" spans="1:7" ht="13.5" thickBot="1" x14ac:dyDescent="0.25">
      <c r="A4" s="1"/>
    </row>
    <row r="5" spans="1:7" ht="39" thickBot="1" x14ac:dyDescent="0.25">
      <c r="A5" s="260"/>
      <c r="B5" s="273"/>
      <c r="C5" s="274" t="s">
        <v>693</v>
      </c>
      <c r="D5" s="274" t="s">
        <v>586</v>
      </c>
      <c r="E5" s="274" t="s">
        <v>587</v>
      </c>
      <c r="F5" s="274" t="s">
        <v>588</v>
      </c>
      <c r="G5" s="274" t="s">
        <v>589</v>
      </c>
    </row>
    <row r="6" spans="1:7" ht="13.5" thickBot="1" x14ac:dyDescent="0.25">
      <c r="A6" s="222" t="s">
        <v>425</v>
      </c>
      <c r="B6" s="275" t="s">
        <v>417</v>
      </c>
      <c r="C6" s="251">
        <v>43980960.189843208</v>
      </c>
      <c r="D6" s="251">
        <v>46472468.141574711</v>
      </c>
      <c r="E6" s="251">
        <v>48484449.000331193</v>
      </c>
      <c r="F6" s="251">
        <v>50907928.069802873</v>
      </c>
      <c r="G6" s="252">
        <v>53064970.617534548</v>
      </c>
    </row>
    <row r="7" spans="1:7" ht="13.5" thickBot="1" x14ac:dyDescent="0.25">
      <c r="A7" s="222" t="s">
        <v>426</v>
      </c>
      <c r="B7" s="275" t="s">
        <v>418</v>
      </c>
      <c r="C7" s="251">
        <v>47706126.495908394</v>
      </c>
      <c r="D7" s="251">
        <v>49281880.158537775</v>
      </c>
      <c r="E7" s="251">
        <v>50758037.568473712</v>
      </c>
      <c r="F7" s="251">
        <v>51834200.130754068</v>
      </c>
      <c r="G7" s="252">
        <v>52277565.81394811</v>
      </c>
    </row>
    <row r="8" spans="1:7" ht="13.5" thickBot="1" x14ac:dyDescent="0.25">
      <c r="A8" s="222" t="s">
        <v>427</v>
      </c>
      <c r="B8" s="275" t="s">
        <v>419</v>
      </c>
      <c r="C8" s="251">
        <v>44486824.895075612</v>
      </c>
      <c r="D8" s="251">
        <v>46743792.036851369</v>
      </c>
      <c r="E8" s="251">
        <v>48401901.821250528</v>
      </c>
      <c r="F8" s="251">
        <v>50632313.494512036</v>
      </c>
      <c r="G8" s="252">
        <v>52532565.927109785</v>
      </c>
    </row>
    <row r="9" spans="1:7" ht="15.75" thickBot="1" x14ac:dyDescent="0.25">
      <c r="A9" s="159" t="s">
        <v>428</v>
      </c>
      <c r="B9" s="507" t="s">
        <v>590</v>
      </c>
      <c r="C9" s="508">
        <v>-1.6</v>
      </c>
      <c r="D9" s="508">
        <v>-1.4</v>
      </c>
      <c r="E9" s="508">
        <v>-1.2</v>
      </c>
      <c r="F9" s="509">
        <v>-1</v>
      </c>
      <c r="G9" s="510">
        <v>-0.8</v>
      </c>
    </row>
    <row r="10" spans="1:7" ht="13.5" thickBot="1" x14ac:dyDescent="0.25">
      <c r="A10" s="222" t="s">
        <v>429</v>
      </c>
      <c r="B10" s="276" t="s">
        <v>420</v>
      </c>
      <c r="C10" s="251">
        <v>47706126.495908394</v>
      </c>
      <c r="D10" s="251">
        <v>49715197.376645774</v>
      </c>
      <c r="E10" s="251">
        <v>51056888.765830174</v>
      </c>
      <c r="F10" s="251">
        <v>52823438.356435932</v>
      </c>
      <c r="G10" s="252">
        <v>54335372.943196788</v>
      </c>
    </row>
    <row r="11" spans="1:7" ht="13.5" thickBot="1" x14ac:dyDescent="0.25">
      <c r="A11" s="222" t="s">
        <v>430</v>
      </c>
      <c r="B11" s="276" t="s">
        <v>421</v>
      </c>
      <c r="C11" s="487">
        <v>0</v>
      </c>
      <c r="D11" s="251">
        <v>433317.37664577365</v>
      </c>
      <c r="E11" s="251">
        <v>298850.76583017409</v>
      </c>
      <c r="F11" s="251">
        <v>989238.35643593222</v>
      </c>
      <c r="G11" s="252">
        <v>2057806.9431967884</v>
      </c>
    </row>
    <row r="12" spans="1:7" ht="13.5" thickBot="1" x14ac:dyDescent="0.25">
      <c r="A12" s="222" t="s">
        <v>431</v>
      </c>
      <c r="B12" s="276" t="s">
        <v>422</v>
      </c>
      <c r="C12" s="487">
        <v>0</v>
      </c>
      <c r="D12" s="251">
        <v>686.6171514490776</v>
      </c>
      <c r="E12" s="251">
        <v>487.75309258288991</v>
      </c>
      <c r="F12" s="251">
        <v>1662.9485865514544</v>
      </c>
      <c r="G12" s="252">
        <v>3562.9322135339685</v>
      </c>
    </row>
    <row r="13" spans="1:7" ht="13.5" thickBot="1" x14ac:dyDescent="0.25">
      <c r="A13" s="222" t="s">
        <v>432</v>
      </c>
      <c r="B13" s="276" t="s">
        <v>423</v>
      </c>
      <c r="C13" s="487">
        <v>0</v>
      </c>
      <c r="D13" s="488">
        <v>0.20416067011347966</v>
      </c>
      <c r="E13" s="488">
        <v>0.13507465170776373</v>
      </c>
      <c r="F13" s="488">
        <v>0.42890130577616215</v>
      </c>
      <c r="G13" s="489">
        <v>0.85608461314198925</v>
      </c>
    </row>
    <row r="14" spans="1:7" ht="13.5" thickBot="1" x14ac:dyDescent="0.25">
      <c r="A14" s="222" t="s">
        <v>433</v>
      </c>
      <c r="B14" s="276" t="s">
        <v>424</v>
      </c>
      <c r="C14" s="490">
        <v>-1.8297112598722407</v>
      </c>
      <c r="D14" s="490">
        <v>-1.5278362962804692</v>
      </c>
      <c r="E14" s="490">
        <v>-1.1626903570659621</v>
      </c>
      <c r="F14" s="490">
        <v>-0.8305025441149958</v>
      </c>
      <c r="G14" s="491">
        <v>-0.52851011547244653</v>
      </c>
    </row>
    <row r="15" spans="1:7" x14ac:dyDescent="0.2">
      <c r="A15" s="706" t="s">
        <v>20</v>
      </c>
      <c r="B15" s="706"/>
      <c r="C15" s="39"/>
    </row>
    <row r="16" spans="1:7" x14ac:dyDescent="0.2">
      <c r="C16" s="39"/>
    </row>
  </sheetData>
  <mergeCells count="1">
    <mergeCell ref="A15:B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F37" sqref="F37"/>
    </sheetView>
  </sheetViews>
  <sheetFormatPr baseColWidth="10" defaultColWidth="11.42578125" defaultRowHeight="15" x14ac:dyDescent="0.25"/>
  <cols>
    <col min="1" max="1" width="6.28515625" style="258" customWidth="1"/>
    <col min="2" max="2" width="45.5703125" style="258" customWidth="1"/>
    <col min="3" max="16384" width="11.42578125" style="258"/>
  </cols>
  <sheetData>
    <row r="1" spans="1:6" x14ac:dyDescent="0.25">
      <c r="A1" s="713" t="s">
        <v>591</v>
      </c>
      <c r="B1" s="713"/>
    </row>
    <row r="2" spans="1:6" ht="17.25" x14ac:dyDescent="0.25">
      <c r="A2" s="247" t="s">
        <v>700</v>
      </c>
      <c r="B2" s="247"/>
      <c r="C2" s="289"/>
      <c r="D2" s="289"/>
      <c r="E2" s="289"/>
      <c r="F2" s="289"/>
    </row>
    <row r="3" spans="1:6" x14ac:dyDescent="0.25">
      <c r="A3" s="714" t="s">
        <v>668</v>
      </c>
      <c r="B3" s="714"/>
    </row>
    <row r="4" spans="1:6" ht="15.75" thickBot="1" x14ac:dyDescent="0.3">
      <c r="A4" s="452"/>
      <c r="B4" s="452"/>
    </row>
    <row r="5" spans="1:6" ht="15.75" thickBot="1" x14ac:dyDescent="0.3">
      <c r="A5" s="278"/>
      <c r="B5" s="279"/>
      <c r="C5" s="285">
        <v>2020</v>
      </c>
      <c r="D5" s="285">
        <v>2021</v>
      </c>
      <c r="E5" s="285">
        <v>2022</v>
      </c>
      <c r="F5" s="286">
        <v>2023</v>
      </c>
    </row>
    <row r="6" spans="1:6" ht="15.75" thickBot="1" x14ac:dyDescent="0.3">
      <c r="A6" s="711" t="s">
        <v>595</v>
      </c>
      <c r="B6" s="712"/>
      <c r="C6" s="515">
        <v>54633053.711088531</v>
      </c>
      <c r="D6" s="515">
        <v>57520762.179812655</v>
      </c>
      <c r="E6" s="515">
        <v>60655350.544006363</v>
      </c>
      <c r="F6" s="516">
        <v>62700229.493064918</v>
      </c>
    </row>
    <row r="7" spans="1:6" x14ac:dyDescent="0.25">
      <c r="A7" s="709" t="s">
        <v>596</v>
      </c>
      <c r="B7" s="710"/>
      <c r="C7" s="514">
        <v>3604764.2473770604</v>
      </c>
      <c r="D7" s="514">
        <v>3050925.0135804415</v>
      </c>
      <c r="E7" s="514">
        <v>1686074.7836008668</v>
      </c>
      <c r="F7" s="517">
        <v>-45924.661532193422</v>
      </c>
    </row>
    <row r="8" spans="1:6" ht="15.75" thickBot="1" x14ac:dyDescent="0.3">
      <c r="A8" s="709" t="s">
        <v>592</v>
      </c>
      <c r="B8" s="710"/>
      <c r="C8" s="514">
        <v>-717055.77865293203</v>
      </c>
      <c r="D8" s="514">
        <v>83663.35061326134</v>
      </c>
      <c r="E8" s="514">
        <v>358804.16545769223</v>
      </c>
      <c r="F8" s="517">
        <v>1392390.1532291197</v>
      </c>
    </row>
    <row r="9" spans="1:6" ht="15.75" thickBot="1" x14ac:dyDescent="0.3">
      <c r="A9" s="711" t="s">
        <v>597</v>
      </c>
      <c r="B9" s="712"/>
      <c r="C9" s="515">
        <v>57520762.179812655</v>
      </c>
      <c r="D9" s="515">
        <v>60655350.544006363</v>
      </c>
      <c r="E9" s="515">
        <v>62700229.493064918</v>
      </c>
      <c r="F9" s="516">
        <v>64046694.984761842</v>
      </c>
    </row>
    <row r="10" spans="1:6" ht="15.75" thickBot="1" x14ac:dyDescent="0.3">
      <c r="A10" s="707" t="s">
        <v>598</v>
      </c>
      <c r="B10" s="708"/>
      <c r="C10" s="518">
        <v>0.27102128233250583</v>
      </c>
      <c r="D10" s="518">
        <v>0.2741612602936882</v>
      </c>
      <c r="E10" s="518">
        <v>0.27186233891756928</v>
      </c>
      <c r="F10" s="519">
        <v>0.2664634891052155</v>
      </c>
    </row>
    <row r="11" spans="1:6" x14ac:dyDescent="0.25">
      <c r="A11" s="287" t="s">
        <v>701</v>
      </c>
      <c r="B11" s="288"/>
      <c r="C11" s="248"/>
      <c r="D11" s="248"/>
      <c r="E11" s="248"/>
      <c r="F11" s="248"/>
    </row>
    <row r="12" spans="1:6" x14ac:dyDescent="0.25">
      <c r="A12" s="287" t="s">
        <v>552</v>
      </c>
      <c r="B12" s="288"/>
    </row>
  </sheetData>
  <mergeCells count="7">
    <mergeCell ref="A10:B10"/>
    <mergeCell ref="A7:B7"/>
    <mergeCell ref="A8:B8"/>
    <mergeCell ref="A9:B9"/>
    <mergeCell ref="A1:B1"/>
    <mergeCell ref="A3:B3"/>
    <mergeCell ref="A6:B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4" zoomScale="88" zoomScaleNormal="88" workbookViewId="0">
      <selection activeCell="H74" sqref="H74"/>
    </sheetView>
  </sheetViews>
  <sheetFormatPr baseColWidth="10" defaultColWidth="11.42578125" defaultRowHeight="12.75" x14ac:dyDescent="0.2"/>
  <cols>
    <col min="1" max="1" width="33.5703125" style="41" customWidth="1"/>
    <col min="2" max="16384" width="11.42578125" style="41"/>
  </cols>
  <sheetData>
    <row r="1" spans="1:6" x14ac:dyDescent="0.2">
      <c r="A1" s="715" t="s">
        <v>475</v>
      </c>
      <c r="B1" s="715"/>
      <c r="C1" s="715"/>
      <c r="D1" s="715"/>
      <c r="E1" s="715"/>
      <c r="F1" s="715"/>
    </row>
    <row r="2" spans="1:6" x14ac:dyDescent="0.2">
      <c r="A2" s="715" t="s">
        <v>704</v>
      </c>
      <c r="B2" s="715"/>
      <c r="C2" s="715"/>
      <c r="D2" s="715"/>
      <c r="E2" s="715"/>
      <c r="F2" s="715"/>
    </row>
    <row r="3" spans="1:6" x14ac:dyDescent="0.2">
      <c r="A3" s="716" t="s">
        <v>147</v>
      </c>
      <c r="B3" s="716"/>
      <c r="C3" s="716"/>
      <c r="D3" s="716"/>
      <c r="E3" s="716"/>
      <c r="F3" s="716"/>
    </row>
    <row r="4" spans="1:6" x14ac:dyDescent="0.2">
      <c r="A4" s="197"/>
      <c r="B4" s="197"/>
      <c r="C4" s="197"/>
      <c r="D4" s="197"/>
      <c r="E4" s="197"/>
      <c r="F4" s="197"/>
    </row>
    <row r="5" spans="1:6" x14ac:dyDescent="0.2">
      <c r="A5" s="198"/>
      <c r="B5" s="199">
        <v>2014</v>
      </c>
      <c r="C5" s="199">
        <v>2015</v>
      </c>
      <c r="D5" s="199">
        <v>2016</v>
      </c>
      <c r="E5" s="199">
        <v>2017</v>
      </c>
      <c r="F5" s="199" t="s">
        <v>702</v>
      </c>
    </row>
    <row r="6" spans="1:6" x14ac:dyDescent="0.2">
      <c r="A6" s="200" t="s">
        <v>148</v>
      </c>
      <c r="B6" s="213">
        <v>2.0699999999999998</v>
      </c>
      <c r="C6" s="213">
        <v>2.2959999999999998</v>
      </c>
      <c r="D6" s="213">
        <v>1.7030000000000001</v>
      </c>
      <c r="E6" s="213">
        <v>2.37</v>
      </c>
      <c r="F6" s="213">
        <v>2.222</v>
      </c>
    </row>
    <row r="7" spans="1:6" x14ac:dyDescent="0.2">
      <c r="A7" s="201" t="s">
        <v>149</v>
      </c>
      <c r="B7" s="202">
        <v>2.452</v>
      </c>
      <c r="C7" s="202">
        <v>2.8809999999999998</v>
      </c>
      <c r="D7" s="202">
        <v>1.5669999999999999</v>
      </c>
      <c r="E7" s="202">
        <v>2.2170000000000001</v>
      </c>
      <c r="F7" s="202">
        <v>2.8570000000000002</v>
      </c>
    </row>
    <row r="8" spans="1:6" x14ac:dyDescent="0.2">
      <c r="A8" s="201" t="s">
        <v>150</v>
      </c>
      <c r="B8" s="202">
        <v>1.4019999999999999</v>
      </c>
      <c r="C8" s="202">
        <v>2.0950000000000002</v>
      </c>
      <c r="D8" s="202">
        <v>1.952</v>
      </c>
      <c r="E8" s="202">
        <v>2.3759999999999999</v>
      </c>
      <c r="F8" s="202">
        <v>1.825</v>
      </c>
    </row>
    <row r="9" spans="1:6" x14ac:dyDescent="0.2">
      <c r="A9" s="201" t="s">
        <v>151</v>
      </c>
      <c r="B9" s="202">
        <v>0.375</v>
      </c>
      <c r="C9" s="202">
        <v>1.2230000000000001</v>
      </c>
      <c r="D9" s="202">
        <v>0.60899999999999999</v>
      </c>
      <c r="E9" s="202">
        <v>1.929</v>
      </c>
      <c r="F9" s="202">
        <v>0.81100000000000005</v>
      </c>
    </row>
    <row r="10" spans="1:6" x14ac:dyDescent="0.2">
      <c r="A10" s="200" t="s">
        <v>152</v>
      </c>
      <c r="B10" s="213">
        <v>4.7110000000000003</v>
      </c>
      <c r="C10" s="213">
        <v>4.2839999999999998</v>
      </c>
      <c r="D10" s="213">
        <v>4.5709999999999997</v>
      </c>
      <c r="E10" s="213">
        <v>4.7869999999999999</v>
      </c>
      <c r="F10" s="213">
        <v>4.5460000000000003</v>
      </c>
    </row>
    <row r="11" spans="1:6" x14ac:dyDescent="0.2">
      <c r="A11" s="201" t="s">
        <v>153</v>
      </c>
      <c r="B11" s="202">
        <v>6.8120000000000003</v>
      </c>
      <c r="C11" s="202">
        <v>6.7709999999999999</v>
      </c>
      <c r="D11" s="202">
        <v>6.718</v>
      </c>
      <c r="E11" s="202">
        <v>6.5990000000000002</v>
      </c>
      <c r="F11" s="202">
        <v>6.41</v>
      </c>
    </row>
    <row r="12" spans="1:6" x14ac:dyDescent="0.2">
      <c r="A12" s="201" t="s">
        <v>154</v>
      </c>
      <c r="B12" s="202">
        <v>1.3320000000000001</v>
      </c>
      <c r="C12" s="202">
        <v>0.32100000000000001</v>
      </c>
      <c r="D12" s="202">
        <v>-0.61</v>
      </c>
      <c r="E12" s="202">
        <v>1.198</v>
      </c>
      <c r="F12" s="202">
        <v>1.0469999999999999</v>
      </c>
    </row>
    <row r="13" spans="1:6" x14ac:dyDescent="0.2">
      <c r="A13" s="201" t="s">
        <v>155</v>
      </c>
      <c r="B13" s="214">
        <v>1.8</v>
      </c>
      <c r="C13" s="214">
        <v>2.2999999999999998</v>
      </c>
      <c r="D13" s="214">
        <v>1.7</v>
      </c>
      <c r="E13" s="214">
        <v>1.3</v>
      </c>
      <c r="F13" s="214">
        <v>4</v>
      </c>
    </row>
    <row r="14" spans="1:6" x14ac:dyDescent="0.2">
      <c r="A14" s="200" t="s">
        <v>156</v>
      </c>
      <c r="B14" s="215">
        <v>3.577</v>
      </c>
      <c r="C14" s="215">
        <v>3.44</v>
      </c>
      <c r="D14" s="215">
        <v>3.3719999999999999</v>
      </c>
      <c r="E14" s="215">
        <v>3.7890000000000001</v>
      </c>
      <c r="F14" s="215">
        <v>3.5979999999999999</v>
      </c>
    </row>
    <row r="15" spans="1:6" ht="19.5" customHeight="1" x14ac:dyDescent="0.2">
      <c r="A15" s="717" t="s">
        <v>703</v>
      </c>
      <c r="B15" s="717"/>
      <c r="C15" s="717"/>
      <c r="D15" s="717"/>
      <c r="E15" s="717"/>
      <c r="F15" s="717"/>
    </row>
    <row r="16" spans="1:6" x14ac:dyDescent="0.2">
      <c r="A16" s="718" t="s">
        <v>547</v>
      </c>
      <c r="B16" s="718"/>
      <c r="C16" s="718"/>
      <c r="D16" s="718"/>
      <c r="E16" s="718"/>
      <c r="F16" s="718"/>
    </row>
  </sheetData>
  <mergeCells count="5">
    <mergeCell ref="A1:F1"/>
    <mergeCell ref="A2:F2"/>
    <mergeCell ref="A3:F3"/>
    <mergeCell ref="A15:F15"/>
    <mergeCell ref="A16:F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95" zoomScaleNormal="95" workbookViewId="0">
      <selection activeCell="F22" sqref="F22"/>
    </sheetView>
  </sheetViews>
  <sheetFormatPr baseColWidth="10" defaultColWidth="11.42578125" defaultRowHeight="12.75" x14ac:dyDescent="0.2"/>
  <cols>
    <col min="1" max="1" width="29.140625" style="2" customWidth="1"/>
    <col min="2" max="2" width="11.42578125" style="2"/>
    <col min="3" max="3" width="14.7109375" style="2" customWidth="1"/>
    <col min="4" max="16384" width="11.42578125" style="2"/>
  </cols>
  <sheetData>
    <row r="1" spans="1:5" x14ac:dyDescent="0.2">
      <c r="A1" s="720" t="s">
        <v>476</v>
      </c>
      <c r="B1" s="720"/>
      <c r="C1" s="720"/>
      <c r="D1" s="720"/>
      <c r="E1" s="720"/>
    </row>
    <row r="2" spans="1:5" x14ac:dyDescent="0.2">
      <c r="A2" s="720" t="s">
        <v>551</v>
      </c>
      <c r="B2" s="720"/>
      <c r="C2" s="720"/>
      <c r="D2" s="720"/>
      <c r="E2" s="720"/>
    </row>
    <row r="3" spans="1:5" x14ac:dyDescent="0.2">
      <c r="A3" s="721" t="s">
        <v>550</v>
      </c>
      <c r="B3" s="721"/>
      <c r="C3" s="721"/>
      <c r="D3" s="721"/>
      <c r="E3" s="721"/>
    </row>
    <row r="4" spans="1:5" x14ac:dyDescent="0.2">
      <c r="A4" s="105"/>
      <c r="B4" s="105"/>
      <c r="C4" s="105"/>
      <c r="D4" s="105"/>
      <c r="E4" s="105"/>
    </row>
    <row r="5" spans="1:5" x14ac:dyDescent="0.2">
      <c r="A5" s="186"/>
      <c r="B5" s="722" t="s">
        <v>548</v>
      </c>
      <c r="C5" s="722"/>
      <c r="D5" s="722" t="s">
        <v>157</v>
      </c>
      <c r="E5" s="722"/>
    </row>
    <row r="6" spans="1:5" x14ac:dyDescent="0.2">
      <c r="A6" s="186"/>
      <c r="B6" s="186">
        <v>2017</v>
      </c>
      <c r="C6" s="186">
        <v>2018</v>
      </c>
      <c r="D6" s="186">
        <v>2017</v>
      </c>
      <c r="E6" s="186">
        <v>2018</v>
      </c>
    </row>
    <row r="7" spans="1:5" ht="18" customHeight="1" x14ac:dyDescent="0.2">
      <c r="A7" s="205" t="s">
        <v>158</v>
      </c>
      <c r="B7" s="176"/>
      <c r="C7" s="181"/>
      <c r="D7" s="176"/>
      <c r="E7" s="182"/>
    </row>
    <row r="8" spans="1:5" ht="18" customHeight="1" x14ac:dyDescent="0.2">
      <c r="A8" s="95" t="s">
        <v>159</v>
      </c>
      <c r="B8" s="206">
        <v>1.4999999999999999E-2</v>
      </c>
      <c r="C8" s="92">
        <v>0.03</v>
      </c>
      <c r="D8" s="206">
        <v>1.2999999999999999E-2</v>
      </c>
      <c r="E8" s="93">
        <v>0.04</v>
      </c>
    </row>
    <row r="9" spans="1:5" ht="18" customHeight="1" x14ac:dyDescent="0.2">
      <c r="A9" s="184" t="s">
        <v>160</v>
      </c>
      <c r="B9" s="177"/>
      <c r="C9" s="179"/>
      <c r="D9" s="208">
        <v>180211</v>
      </c>
      <c r="E9" s="203">
        <v>191249</v>
      </c>
    </row>
    <row r="10" spans="1:5" ht="18" customHeight="1" x14ac:dyDescent="0.2">
      <c r="A10" s="209" t="s">
        <v>161</v>
      </c>
      <c r="B10" s="188"/>
      <c r="C10" s="183"/>
      <c r="D10" s="188"/>
      <c r="E10" s="185"/>
    </row>
    <row r="11" spans="1:5" ht="18" customHeight="1" x14ac:dyDescent="0.2">
      <c r="A11" s="95" t="s">
        <v>159</v>
      </c>
      <c r="B11" s="206">
        <v>2.7E-2</v>
      </c>
      <c r="C11" s="92">
        <v>4.1000000000000002E-2</v>
      </c>
      <c r="D11" s="206">
        <v>2.9000000000000001E-2</v>
      </c>
      <c r="E11" s="93">
        <v>4.7E-2</v>
      </c>
    </row>
    <row r="12" spans="1:5" ht="18" customHeight="1" x14ac:dyDescent="0.2">
      <c r="A12" s="205" t="s">
        <v>162</v>
      </c>
      <c r="B12" s="187"/>
      <c r="C12" s="178"/>
      <c r="D12" s="187"/>
      <c r="E12" s="180"/>
    </row>
    <row r="13" spans="1:5" ht="18" customHeight="1" x14ac:dyDescent="0.2">
      <c r="A13" s="184" t="s">
        <v>163</v>
      </c>
      <c r="B13" s="207">
        <v>0.10299999999999999</v>
      </c>
      <c r="C13" s="191">
        <v>8.7999999999999995E-2</v>
      </c>
      <c r="D13" s="207">
        <v>9.9000000000000005E-2</v>
      </c>
      <c r="E13" s="204">
        <v>0.14899999999999999</v>
      </c>
    </row>
    <row r="14" spans="1:5" ht="18" customHeight="1" x14ac:dyDescent="0.2">
      <c r="A14" s="209" t="s">
        <v>164</v>
      </c>
      <c r="B14" s="188"/>
      <c r="C14" s="183"/>
      <c r="D14" s="188"/>
      <c r="E14" s="185"/>
    </row>
    <row r="15" spans="1:5" ht="18" customHeight="1" x14ac:dyDescent="0.2">
      <c r="A15" s="95" t="s">
        <v>165</v>
      </c>
      <c r="B15" s="206">
        <v>2.4E-2</v>
      </c>
      <c r="C15" s="92">
        <v>2.8000000000000001E-2</v>
      </c>
      <c r="D15" s="206">
        <v>2.3E-2</v>
      </c>
      <c r="E15" s="93">
        <v>2.5999999999999999E-2</v>
      </c>
    </row>
    <row r="16" spans="1:5" ht="18" customHeight="1" x14ac:dyDescent="0.2">
      <c r="A16" s="95" t="s">
        <v>166</v>
      </c>
      <c r="B16" s="206">
        <v>2.3E-2</v>
      </c>
      <c r="C16" s="92">
        <v>2.5999999999999999E-2</v>
      </c>
      <c r="D16" s="206">
        <v>2.1999999999999999E-2</v>
      </c>
      <c r="E16" s="93">
        <v>2.4E-2</v>
      </c>
    </row>
    <row r="17" spans="1:6" ht="18" customHeight="1" x14ac:dyDescent="0.2">
      <c r="A17" s="205" t="s">
        <v>167</v>
      </c>
      <c r="B17" s="187"/>
      <c r="C17" s="178"/>
      <c r="D17" s="187"/>
      <c r="E17" s="180"/>
    </row>
    <row r="18" spans="1:6" ht="18" customHeight="1" x14ac:dyDescent="0.2">
      <c r="A18" s="184" t="s">
        <v>168</v>
      </c>
      <c r="B18" s="177">
        <v>652</v>
      </c>
      <c r="C18" s="179">
        <v>650</v>
      </c>
      <c r="D18" s="579">
        <v>649.33000000000004</v>
      </c>
      <c r="E18" s="580">
        <v>640.29</v>
      </c>
      <c r="F18" s="581"/>
    </row>
    <row r="19" spans="1:6" ht="18" customHeight="1" x14ac:dyDescent="0.2">
      <c r="A19" s="209" t="s">
        <v>169</v>
      </c>
      <c r="B19" s="188"/>
      <c r="C19" s="183"/>
      <c r="D19" s="188"/>
      <c r="E19" s="185"/>
    </row>
    <row r="20" spans="1:6" ht="18" customHeight="1" x14ac:dyDescent="0.2">
      <c r="A20" s="95" t="s">
        <v>170</v>
      </c>
      <c r="B20" s="188">
        <v>271</v>
      </c>
      <c r="C20" s="183">
        <v>288</v>
      </c>
      <c r="D20" s="188">
        <v>280</v>
      </c>
      <c r="E20" s="185">
        <v>296</v>
      </c>
    </row>
    <row r="21" spans="1:6" ht="18" customHeight="1" x14ac:dyDescent="0.2">
      <c r="A21" s="205" t="s">
        <v>171</v>
      </c>
      <c r="B21" s="187"/>
      <c r="C21" s="178"/>
      <c r="D21" s="187"/>
      <c r="E21" s="180"/>
    </row>
    <row r="22" spans="1:6" x14ac:dyDescent="0.2">
      <c r="A22" s="184" t="s">
        <v>172</v>
      </c>
      <c r="B22" s="177" t="s">
        <v>173</v>
      </c>
      <c r="C22" s="179" t="s">
        <v>173</v>
      </c>
      <c r="D22" s="211">
        <v>2.5000000000000001E-2</v>
      </c>
      <c r="E22" s="212">
        <v>2.75E-2</v>
      </c>
    </row>
    <row r="23" spans="1:6" x14ac:dyDescent="0.2">
      <c r="A23" s="3" t="s">
        <v>549</v>
      </c>
    </row>
    <row r="24" spans="1:6" x14ac:dyDescent="0.2">
      <c r="A24" s="719" t="s">
        <v>554</v>
      </c>
      <c r="B24" s="719"/>
      <c r="C24" s="719"/>
      <c r="D24" s="719"/>
      <c r="E24" s="719"/>
    </row>
    <row r="25" spans="1:6" x14ac:dyDescent="0.2">
      <c r="A25" s="41" t="s">
        <v>553</v>
      </c>
    </row>
  </sheetData>
  <mergeCells count="6">
    <mergeCell ref="A24:E24"/>
    <mergeCell ref="A1:E1"/>
    <mergeCell ref="A2:E2"/>
    <mergeCell ref="A3:E3"/>
    <mergeCell ref="B5:C5"/>
    <mergeCell ref="D5:E5"/>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E17" sqref="E17"/>
    </sheetView>
  </sheetViews>
  <sheetFormatPr baseColWidth="10" defaultColWidth="11.42578125" defaultRowHeight="12.75" x14ac:dyDescent="0.2"/>
  <cols>
    <col min="1" max="1" width="47.140625" style="2" bestFit="1" customWidth="1"/>
    <col min="2" max="2" width="15" style="2" bestFit="1" customWidth="1"/>
    <col min="3" max="3" width="15.42578125" style="2" bestFit="1" customWidth="1"/>
    <col min="4" max="4" width="12" style="2" bestFit="1" customWidth="1"/>
    <col min="5" max="16384" width="11.42578125" style="2"/>
  </cols>
  <sheetData>
    <row r="1" spans="1:6" x14ac:dyDescent="0.2">
      <c r="A1" s="723" t="s">
        <v>436</v>
      </c>
      <c r="B1" s="723"/>
      <c r="C1" s="723"/>
      <c r="D1" s="723"/>
      <c r="E1" s="723"/>
      <c r="F1" s="723"/>
    </row>
    <row r="2" spans="1:6" x14ac:dyDescent="0.2">
      <c r="A2" s="724" t="s">
        <v>435</v>
      </c>
      <c r="B2" s="724"/>
      <c r="C2" s="724"/>
      <c r="D2" s="724"/>
      <c r="E2" s="724"/>
      <c r="F2" s="724"/>
    </row>
    <row r="3" spans="1:6" x14ac:dyDescent="0.2">
      <c r="A3" s="725" t="s">
        <v>437</v>
      </c>
      <c r="B3" s="725"/>
      <c r="C3" s="725"/>
      <c r="D3" s="725"/>
      <c r="E3" s="725"/>
      <c r="F3" s="725"/>
    </row>
    <row r="4" spans="1:6" ht="13.5" thickBot="1" x14ac:dyDescent="0.25"/>
    <row r="5" spans="1:6" x14ac:dyDescent="0.2">
      <c r="A5" s="45"/>
      <c r="B5" s="227">
        <v>2017</v>
      </c>
      <c r="C5" s="18" t="s">
        <v>174</v>
      </c>
      <c r="D5" s="18" t="s">
        <v>3</v>
      </c>
      <c r="E5" s="18" t="s">
        <v>175</v>
      </c>
      <c r="F5" s="18" t="s">
        <v>176</v>
      </c>
    </row>
    <row r="6" spans="1:6" ht="13.5" thickBot="1" x14ac:dyDescent="0.25">
      <c r="A6" s="46"/>
      <c r="B6" s="228" t="s">
        <v>6</v>
      </c>
      <c r="C6" s="20">
        <v>2018</v>
      </c>
      <c r="D6" s="20">
        <v>2018</v>
      </c>
      <c r="E6" s="20" t="s">
        <v>434</v>
      </c>
      <c r="F6" s="20" t="s">
        <v>2</v>
      </c>
    </row>
    <row r="7" spans="1:6" x14ac:dyDescent="0.2">
      <c r="A7" s="47" t="s">
        <v>177</v>
      </c>
      <c r="B7" s="295">
        <v>38612842.465864234</v>
      </c>
      <c r="C7" s="295">
        <v>41726586.908412009</v>
      </c>
      <c r="D7" s="295">
        <v>42031303.393268891</v>
      </c>
      <c r="E7" s="296">
        <v>8.853170885895679</v>
      </c>
      <c r="F7" s="295">
        <v>304716.48485689465</v>
      </c>
    </row>
    <row r="8" spans="1:6" x14ac:dyDescent="0.2">
      <c r="A8" s="47" t="s">
        <v>9</v>
      </c>
      <c r="B8" s="492">
        <v>38596222.839664787</v>
      </c>
      <c r="C8" s="492">
        <v>41699429.908412009</v>
      </c>
      <c r="D8" s="492">
        <v>42019421.206068888</v>
      </c>
      <c r="E8" s="493">
        <v>8.8692574416534171</v>
      </c>
      <c r="F8" s="492">
        <v>319991.29765689466</v>
      </c>
    </row>
    <row r="9" spans="1:6" x14ac:dyDescent="0.2">
      <c r="A9" s="49" t="s">
        <v>178</v>
      </c>
      <c r="B9" s="153">
        <v>31502088.580890507</v>
      </c>
      <c r="C9" s="291">
        <v>34758236.115000002</v>
      </c>
      <c r="D9" s="153">
        <v>34304058.995000005</v>
      </c>
      <c r="E9" s="193">
        <v>8.8945544258586295</v>
      </c>
      <c r="F9" s="153">
        <v>-454177.11999999732</v>
      </c>
    </row>
    <row r="10" spans="1:6" x14ac:dyDescent="0.2">
      <c r="A10" s="49" t="s">
        <v>179</v>
      </c>
      <c r="B10" s="153">
        <v>837514.56247502821</v>
      </c>
      <c r="C10" s="291">
        <v>1169657.382</v>
      </c>
      <c r="D10" s="153">
        <v>1532800.6804602044</v>
      </c>
      <c r="E10" s="193">
        <v>83.014600077789098</v>
      </c>
      <c r="F10" s="153">
        <v>363143.29846020439</v>
      </c>
    </row>
    <row r="11" spans="1:6" x14ac:dyDescent="0.2">
      <c r="A11" s="49" t="s">
        <v>180</v>
      </c>
      <c r="B11" s="153">
        <v>30664574.018415477</v>
      </c>
      <c r="C11" s="291">
        <v>33588578.733000003</v>
      </c>
      <c r="D11" s="153">
        <v>32771258.314539798</v>
      </c>
      <c r="E11" s="193">
        <v>6.8682718787525854</v>
      </c>
      <c r="F11" s="153">
        <v>-817320.4184602052</v>
      </c>
    </row>
    <row r="12" spans="1:6" x14ac:dyDescent="0.2">
      <c r="A12" s="49" t="s">
        <v>181</v>
      </c>
      <c r="B12" s="153">
        <v>920763.35581953416</v>
      </c>
      <c r="C12" s="291">
        <v>1038635</v>
      </c>
      <c r="D12" s="153">
        <v>1117591.6377546801</v>
      </c>
      <c r="E12" s="193">
        <v>21.376641532389939</v>
      </c>
      <c r="F12" s="153">
        <v>78956.637754680123</v>
      </c>
    </row>
    <row r="13" spans="1:6" x14ac:dyDescent="0.2">
      <c r="A13" s="49" t="s">
        <v>182</v>
      </c>
      <c r="B13" s="153">
        <v>2691467.6368538043</v>
      </c>
      <c r="C13" s="291">
        <v>2751136.3289999999</v>
      </c>
      <c r="D13" s="153">
        <v>2786172.6749999998</v>
      </c>
      <c r="E13" s="193">
        <v>3.5187136136959509</v>
      </c>
      <c r="F13" s="153">
        <v>35036.345999999903</v>
      </c>
    </row>
    <row r="14" spans="1:6" x14ac:dyDescent="0.2">
      <c r="A14" s="49" t="s">
        <v>183</v>
      </c>
      <c r="B14" s="153">
        <v>100104.8490165758</v>
      </c>
      <c r="C14" s="291">
        <v>102449.678</v>
      </c>
      <c r="D14" s="153">
        <v>115272.87672</v>
      </c>
      <c r="E14" s="193">
        <v>15.152140832770854</v>
      </c>
      <c r="F14" s="153">
        <v>12823.19872</v>
      </c>
    </row>
    <row r="15" spans="1:6" x14ac:dyDescent="0.2">
      <c r="A15" s="49" t="s">
        <v>184</v>
      </c>
      <c r="B15" s="153">
        <v>805147.89468308934</v>
      </c>
      <c r="C15" s="291">
        <v>762752</v>
      </c>
      <c r="D15" s="153">
        <v>880804.04017221194</v>
      </c>
      <c r="E15" s="193">
        <v>9.3965526071332732</v>
      </c>
      <c r="F15" s="153">
        <v>118052.04017221194</v>
      </c>
    </row>
    <row r="16" spans="1:6" x14ac:dyDescent="0.2">
      <c r="A16" s="49" t="s">
        <v>185</v>
      </c>
      <c r="B16" s="153">
        <v>971834.39495225495</v>
      </c>
      <c r="C16" s="291">
        <v>961042.46</v>
      </c>
      <c r="D16" s="153">
        <v>994365.25532999996</v>
      </c>
      <c r="E16" s="193">
        <v>2.3183847469045276</v>
      </c>
      <c r="F16" s="153">
        <v>33322.795329999994</v>
      </c>
    </row>
    <row r="17" spans="1:6" x14ac:dyDescent="0.2">
      <c r="A17" s="49" t="s">
        <v>186</v>
      </c>
      <c r="B17" s="153">
        <v>1604816.1274490193</v>
      </c>
      <c r="C17" s="291">
        <v>1325178.326412</v>
      </c>
      <c r="D17" s="153">
        <v>1821155.726092</v>
      </c>
      <c r="E17" s="193">
        <v>13.480647093624953</v>
      </c>
      <c r="F17" s="153">
        <v>495977.39968000003</v>
      </c>
    </row>
    <row r="18" spans="1:6" x14ac:dyDescent="0.2">
      <c r="A18" s="47" t="s">
        <v>16</v>
      </c>
      <c r="B18" s="290">
        <v>16619.626199447765</v>
      </c>
      <c r="C18" s="292">
        <v>27156.795999999998</v>
      </c>
      <c r="D18" s="290">
        <v>11882.1872</v>
      </c>
      <c r="E18" s="294">
        <v>-28.505087554888448</v>
      </c>
      <c r="F18" s="290">
        <v>-15274.608799999998</v>
      </c>
    </row>
    <row r="19" spans="1:6" ht="13.5" thickBot="1" x14ac:dyDescent="0.25">
      <c r="A19" s="51" t="s">
        <v>187</v>
      </c>
      <c r="B19" s="154">
        <v>16619.626199447765</v>
      </c>
      <c r="C19" s="293">
        <v>27156.795999999998</v>
      </c>
      <c r="D19" s="154">
        <v>11882.1872</v>
      </c>
      <c r="E19" s="192">
        <v>-28.505087554888448</v>
      </c>
      <c r="F19" s="154">
        <v>-15274.608799999998</v>
      </c>
    </row>
    <row r="20" spans="1:6" ht="12.75" customHeight="1" x14ac:dyDescent="0.2">
      <c r="A20" s="726" t="s">
        <v>599</v>
      </c>
      <c r="B20" s="726"/>
      <c r="C20" s="726"/>
      <c r="D20" s="726"/>
      <c r="E20" s="726"/>
      <c r="F20" s="726"/>
    </row>
    <row r="21" spans="1:6" x14ac:dyDescent="0.2">
      <c r="A21" s="726"/>
      <c r="B21" s="726"/>
      <c r="C21" s="726"/>
      <c r="D21" s="726"/>
      <c r="E21" s="726"/>
      <c r="F21" s="726"/>
    </row>
    <row r="22" spans="1:6" x14ac:dyDescent="0.2">
      <c r="A22" s="229" t="s">
        <v>20</v>
      </c>
    </row>
  </sheetData>
  <mergeCells count="4">
    <mergeCell ref="A1:F1"/>
    <mergeCell ref="A2:F2"/>
    <mergeCell ref="A3:F3"/>
    <mergeCell ref="A20:F2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F36" sqref="F36"/>
    </sheetView>
  </sheetViews>
  <sheetFormatPr baseColWidth="10" defaultColWidth="11.42578125" defaultRowHeight="12.75" x14ac:dyDescent="0.2"/>
  <cols>
    <col min="1" max="1" width="31.5703125" style="2" bestFit="1" customWidth="1"/>
    <col min="2" max="16384" width="11.42578125" style="2"/>
  </cols>
  <sheetData>
    <row r="1" spans="1:6" x14ac:dyDescent="0.2">
      <c r="A1" s="723" t="s">
        <v>438</v>
      </c>
      <c r="B1" s="723"/>
      <c r="C1" s="723"/>
      <c r="D1" s="723"/>
      <c r="E1" s="723"/>
    </row>
    <row r="2" spans="1:6" x14ac:dyDescent="0.2">
      <c r="A2" s="723" t="s">
        <v>439</v>
      </c>
      <c r="B2" s="723"/>
      <c r="C2" s="723"/>
      <c r="D2" s="723"/>
      <c r="E2" s="723"/>
    </row>
    <row r="3" spans="1:6" x14ac:dyDescent="0.2">
      <c r="A3" s="723" t="s">
        <v>188</v>
      </c>
      <c r="B3" s="723"/>
      <c r="C3" s="723"/>
      <c r="D3" s="723"/>
      <c r="E3" s="723"/>
    </row>
    <row r="4" spans="1:6" x14ac:dyDescent="0.2">
      <c r="A4" s="725" t="s">
        <v>440</v>
      </c>
      <c r="B4" s="725"/>
      <c r="C4" s="725"/>
      <c r="D4" s="725"/>
      <c r="E4" s="725"/>
    </row>
    <row r="5" spans="1:6" x14ac:dyDescent="0.2">
      <c r="A5" s="44"/>
      <c r="B5" s="44"/>
      <c r="C5" s="44"/>
      <c r="D5" s="44"/>
      <c r="E5" s="44"/>
    </row>
    <row r="6" spans="1:6" ht="38.25" x14ac:dyDescent="0.2">
      <c r="A6" s="52"/>
      <c r="B6" s="297" t="s">
        <v>189</v>
      </c>
      <c r="C6" s="297" t="s">
        <v>441</v>
      </c>
      <c r="D6" s="297" t="s">
        <v>442</v>
      </c>
      <c r="E6" s="300" t="s">
        <v>601</v>
      </c>
    </row>
    <row r="7" spans="1:6" x14ac:dyDescent="0.2">
      <c r="A7" s="53" t="s">
        <v>190</v>
      </c>
      <c r="B7" s="54">
        <v>12806102.99581771</v>
      </c>
      <c r="C7" s="55">
        <v>14437064.597000001</v>
      </c>
      <c r="D7" s="54">
        <v>14380856</v>
      </c>
      <c r="E7" s="56">
        <v>12.3</v>
      </c>
      <c r="F7" s="545"/>
    </row>
    <row r="8" spans="1:6" x14ac:dyDescent="0.2">
      <c r="A8" s="57" t="s">
        <v>191</v>
      </c>
      <c r="B8" s="59">
        <v>-997781.81193006074</v>
      </c>
      <c r="C8" s="60">
        <v>169038</v>
      </c>
      <c r="D8" s="59">
        <v>-669315</v>
      </c>
      <c r="E8" s="58">
        <v>32.9</v>
      </c>
      <c r="F8" s="545"/>
    </row>
    <row r="9" spans="1:6" x14ac:dyDescent="0.2">
      <c r="A9" s="57" t="s">
        <v>192</v>
      </c>
      <c r="B9" s="61">
        <v>5596263.6480612829</v>
      </c>
      <c r="C9" s="62">
        <v>4853938</v>
      </c>
      <c r="D9" s="61">
        <v>5841360</v>
      </c>
      <c r="E9" s="58">
        <v>4.4000000000000004</v>
      </c>
      <c r="F9" s="545"/>
    </row>
    <row r="10" spans="1:6" x14ac:dyDescent="0.2">
      <c r="A10" s="57" t="s">
        <v>193</v>
      </c>
      <c r="B10" s="61">
        <v>8207621.1596864881</v>
      </c>
      <c r="C10" s="62">
        <v>9414089</v>
      </c>
      <c r="D10" s="61">
        <v>9208811</v>
      </c>
      <c r="E10" s="58">
        <v>12.2</v>
      </c>
      <c r="F10" s="545"/>
    </row>
    <row r="11" spans="1:6" x14ac:dyDescent="0.2">
      <c r="A11" s="63" t="s">
        <v>194</v>
      </c>
      <c r="B11" s="64">
        <v>15436071.251179261</v>
      </c>
      <c r="C11" s="65">
        <v>16400732.177000001</v>
      </c>
      <c r="D11" s="64">
        <v>16211646.288999997</v>
      </c>
      <c r="E11" s="66">
        <v>5</v>
      </c>
      <c r="F11" s="545"/>
    </row>
    <row r="12" spans="1:6" x14ac:dyDescent="0.2">
      <c r="A12" s="63" t="s">
        <v>195</v>
      </c>
      <c r="B12" s="64">
        <v>2683731.4807350468</v>
      </c>
      <c r="C12" s="65">
        <v>2853773.963</v>
      </c>
      <c r="D12" s="64">
        <v>2728471.6989999996</v>
      </c>
      <c r="E12" s="66">
        <v>1.7</v>
      </c>
      <c r="F12" s="545"/>
    </row>
    <row r="13" spans="1:6" x14ac:dyDescent="0.2">
      <c r="A13" s="57" t="s">
        <v>196</v>
      </c>
      <c r="B13" s="61">
        <v>1002500.5490078767</v>
      </c>
      <c r="C13" s="62">
        <v>1083293.3999999999</v>
      </c>
      <c r="D13" s="61">
        <v>981456.08100000001</v>
      </c>
      <c r="E13" s="58">
        <v>-2.1</v>
      </c>
      <c r="F13" s="545"/>
    </row>
    <row r="14" spans="1:6" x14ac:dyDescent="0.2">
      <c r="A14" s="57" t="s">
        <v>197</v>
      </c>
      <c r="B14" s="61">
        <v>1669196.4758746645</v>
      </c>
      <c r="C14" s="62">
        <v>1759059.3629999999</v>
      </c>
      <c r="D14" s="61">
        <v>1727392.4109999998</v>
      </c>
      <c r="E14" s="58">
        <v>3.5</v>
      </c>
      <c r="F14" s="545"/>
    </row>
    <row r="15" spans="1:6" x14ac:dyDescent="0.2">
      <c r="A15" s="57" t="s">
        <v>198</v>
      </c>
      <c r="B15" s="61">
        <v>12034.455852505844</v>
      </c>
      <c r="C15" s="62">
        <v>11421.2</v>
      </c>
      <c r="D15" s="61">
        <v>19623.207000000002</v>
      </c>
      <c r="E15" s="58">
        <v>63.1</v>
      </c>
      <c r="F15" s="545"/>
    </row>
    <row r="16" spans="1:6" x14ac:dyDescent="0.2">
      <c r="A16" s="63" t="s">
        <v>199</v>
      </c>
      <c r="B16" s="64">
        <v>531260.34895680775</v>
      </c>
      <c r="C16" s="65">
        <v>573985.05700000003</v>
      </c>
      <c r="D16" s="64">
        <v>587721.24100000004</v>
      </c>
      <c r="E16" s="66">
        <v>10.6</v>
      </c>
      <c r="F16" s="545"/>
    </row>
    <row r="17" spans="1:6" x14ac:dyDescent="0.2">
      <c r="A17" s="63" t="s">
        <v>200</v>
      </c>
      <c r="B17" s="64">
        <v>328967.15962884098</v>
      </c>
      <c r="C17" s="65">
        <v>354307.07799999998</v>
      </c>
      <c r="D17" s="64">
        <v>347555.13699999999</v>
      </c>
      <c r="E17" s="66">
        <v>5.6</v>
      </c>
      <c r="F17" s="545"/>
    </row>
    <row r="18" spans="1:6" x14ac:dyDescent="0.2">
      <c r="A18" s="63" t="s">
        <v>201</v>
      </c>
      <c r="B18" s="64">
        <v>-284044.54070302076</v>
      </c>
      <c r="C18" s="65">
        <v>138373.23700000002</v>
      </c>
      <c r="D18" s="64">
        <v>47808.318999999901</v>
      </c>
      <c r="E18" s="66">
        <v>116.8</v>
      </c>
      <c r="F18" s="545"/>
    </row>
    <row r="19" spans="1:6" x14ac:dyDescent="0.2">
      <c r="A19" s="67" t="s">
        <v>202</v>
      </c>
      <c r="B19" s="68">
        <v>31502088.695614647</v>
      </c>
      <c r="C19" s="69">
        <v>34758236.109000005</v>
      </c>
      <c r="D19" s="68">
        <v>34304059</v>
      </c>
      <c r="E19" s="70">
        <v>8.9</v>
      </c>
      <c r="F19" s="545"/>
    </row>
    <row r="20" spans="1:6" x14ac:dyDescent="0.2">
      <c r="A20" s="16" t="s">
        <v>20</v>
      </c>
      <c r="F20" s="581"/>
    </row>
  </sheetData>
  <mergeCells count="4">
    <mergeCell ref="A1:E1"/>
    <mergeCell ref="A2:E2"/>
    <mergeCell ref="A3:E3"/>
    <mergeCell ref="A4:E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E33" sqref="E33"/>
    </sheetView>
  </sheetViews>
  <sheetFormatPr baseColWidth="10" defaultColWidth="11.42578125" defaultRowHeight="12.75" x14ac:dyDescent="0.2"/>
  <cols>
    <col min="1" max="1" width="40.28515625" style="2" customWidth="1"/>
    <col min="2" max="16384" width="11.42578125" style="2"/>
  </cols>
  <sheetData>
    <row r="1" spans="1:5" x14ac:dyDescent="0.2">
      <c r="A1" s="720" t="s">
        <v>443</v>
      </c>
      <c r="B1" s="720"/>
      <c r="C1" s="720"/>
      <c r="D1" s="720"/>
      <c r="E1" s="720"/>
    </row>
    <row r="2" spans="1:5" x14ac:dyDescent="0.2">
      <c r="A2" s="720" t="s">
        <v>444</v>
      </c>
      <c r="B2" s="720"/>
      <c r="C2" s="720"/>
      <c r="D2" s="720"/>
      <c r="E2" s="720"/>
    </row>
    <row r="3" spans="1:5" x14ac:dyDescent="0.2">
      <c r="A3" s="727" t="s">
        <v>147</v>
      </c>
      <c r="B3" s="727"/>
      <c r="C3" s="727"/>
      <c r="D3" s="727"/>
      <c r="E3" s="727"/>
    </row>
    <row r="4" spans="1:5" ht="13.5" thickBot="1" x14ac:dyDescent="0.25">
      <c r="A4" s="105"/>
      <c r="B4" s="105"/>
      <c r="C4" s="105"/>
      <c r="D4" s="105"/>
      <c r="E4" s="105"/>
    </row>
    <row r="5" spans="1:5" x14ac:dyDescent="0.2">
      <c r="A5" s="45"/>
      <c r="B5" s="71" t="s">
        <v>37</v>
      </c>
      <c r="C5" s="72" t="s">
        <v>38</v>
      </c>
      <c r="D5" s="72" t="s">
        <v>39</v>
      </c>
      <c r="E5" s="72" t="s">
        <v>40</v>
      </c>
    </row>
    <row r="6" spans="1:5" ht="13.5" thickBot="1" x14ac:dyDescent="0.25">
      <c r="A6" s="46"/>
      <c r="B6" s="73" t="s">
        <v>41</v>
      </c>
      <c r="C6" s="74" t="s">
        <v>41</v>
      </c>
      <c r="D6" s="74" t="s">
        <v>41</v>
      </c>
      <c r="E6" s="74" t="s">
        <v>41</v>
      </c>
    </row>
    <row r="7" spans="1:5" x14ac:dyDescent="0.2">
      <c r="A7" s="47" t="s">
        <v>177</v>
      </c>
      <c r="B7" s="75">
        <v>6.9549067470920676</v>
      </c>
      <c r="C7" s="75">
        <v>6.2143959315811799</v>
      </c>
      <c r="D7" s="75">
        <v>6.8146409468577787</v>
      </c>
      <c r="E7" s="75">
        <v>15.563501024665243</v>
      </c>
    </row>
    <row r="8" spans="1:5" x14ac:dyDescent="0.2">
      <c r="A8" s="47" t="s">
        <v>9</v>
      </c>
      <c r="B8" s="75">
        <v>6.976700622548762</v>
      </c>
      <c r="C8" s="75">
        <v>6.1962441324677116</v>
      </c>
      <c r="D8" s="75">
        <v>6.8315141976956966</v>
      </c>
      <c r="E8" s="75">
        <v>15.611765135789611</v>
      </c>
    </row>
    <row r="9" spans="1:5" x14ac:dyDescent="0.2">
      <c r="A9" s="49" t="s">
        <v>178</v>
      </c>
      <c r="B9" s="76">
        <v>3.8244266496620298</v>
      </c>
      <c r="C9" s="76">
        <v>5.557047556130513</v>
      </c>
      <c r="D9" s="76">
        <v>8.0234753341145222</v>
      </c>
      <c r="E9" s="76">
        <v>18.749662791786648</v>
      </c>
    </row>
    <row r="10" spans="1:5" x14ac:dyDescent="0.2">
      <c r="A10" s="49" t="s">
        <v>181</v>
      </c>
      <c r="B10" s="76">
        <v>156.11820469518187</v>
      </c>
      <c r="C10" s="76">
        <v>52.113930765517864</v>
      </c>
      <c r="D10" s="76">
        <v>-6.5728505752998814</v>
      </c>
      <c r="E10" s="76">
        <v>-38.790142089358866</v>
      </c>
    </row>
    <row r="11" spans="1:5" x14ac:dyDescent="0.2">
      <c r="A11" s="49" t="s">
        <v>182</v>
      </c>
      <c r="B11" s="76">
        <v>4.9670954171192534</v>
      </c>
      <c r="C11" s="76">
        <v>3.0929919536456083</v>
      </c>
      <c r="D11" s="76">
        <v>3.5132276595412293</v>
      </c>
      <c r="E11" s="76">
        <v>2.5381527812218678</v>
      </c>
    </row>
    <row r="12" spans="1:5" x14ac:dyDescent="0.2">
      <c r="A12" s="49" t="s">
        <v>183</v>
      </c>
      <c r="B12" s="76">
        <v>91.134926965216437</v>
      </c>
      <c r="C12" s="76">
        <v>5.9657538828349317</v>
      </c>
      <c r="D12" s="76">
        <v>-17.026937335672002</v>
      </c>
      <c r="E12" s="76">
        <v>2.6879640786542609</v>
      </c>
    </row>
    <row r="13" spans="1:5" x14ac:dyDescent="0.2">
      <c r="A13" s="49" t="s">
        <v>184</v>
      </c>
      <c r="B13" s="76">
        <v>6.3690501380955453</v>
      </c>
      <c r="C13" s="76">
        <v>3.1134942766109361</v>
      </c>
      <c r="D13" s="76">
        <v>6.5123418972418108</v>
      </c>
      <c r="E13" s="76">
        <v>20.519546619177163</v>
      </c>
    </row>
    <row r="14" spans="1:5" x14ac:dyDescent="0.2">
      <c r="A14" s="49" t="s">
        <v>185</v>
      </c>
      <c r="B14" s="76">
        <v>2.4008723578703695</v>
      </c>
      <c r="C14" s="76">
        <v>1.9154295283249922</v>
      </c>
      <c r="D14" s="76">
        <v>0.63288294419238866</v>
      </c>
      <c r="E14" s="76">
        <v>4.3409328979770123</v>
      </c>
    </row>
    <row r="15" spans="1:5" x14ac:dyDescent="0.2">
      <c r="A15" s="49" t="s">
        <v>203</v>
      </c>
      <c r="B15" s="76">
        <v>12.036615183688838</v>
      </c>
      <c r="C15" s="76">
        <v>10.908067176944414</v>
      </c>
      <c r="D15" s="76">
        <v>5.7161067698706916</v>
      </c>
      <c r="E15" s="76">
        <v>24.192742912282128</v>
      </c>
    </row>
    <row r="16" spans="1:5" x14ac:dyDescent="0.2">
      <c r="A16" s="47" t="s">
        <v>16</v>
      </c>
      <c r="B16" s="75">
        <v>-69.129014471014813</v>
      </c>
      <c r="C16" s="75">
        <v>56.315944207183492</v>
      </c>
      <c r="D16" s="75">
        <v>-38.275174577469507</v>
      </c>
      <c r="E16" s="75">
        <v>-52.972736063267291</v>
      </c>
    </row>
    <row r="17" spans="1:5" ht="13.5" thickBot="1" x14ac:dyDescent="0.25">
      <c r="A17" s="51" t="s">
        <v>187</v>
      </c>
      <c r="B17" s="101">
        <v>-69.129014471014813</v>
      </c>
      <c r="C17" s="101">
        <v>56.315944207183492</v>
      </c>
      <c r="D17" s="101">
        <v>-38.275174577469507</v>
      </c>
      <c r="E17" s="101">
        <v>-52.972736063267291</v>
      </c>
    </row>
    <row r="18" spans="1:5" x14ac:dyDescent="0.2">
      <c r="A18" s="28" t="s">
        <v>20</v>
      </c>
    </row>
  </sheetData>
  <mergeCells count="3">
    <mergeCell ref="A1:E1"/>
    <mergeCell ref="A2:E2"/>
    <mergeCell ref="A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E35" sqref="E35"/>
    </sheetView>
  </sheetViews>
  <sheetFormatPr baseColWidth="10" defaultColWidth="11.42578125" defaultRowHeight="12.75" x14ac:dyDescent="0.2"/>
  <cols>
    <col min="1" max="1" width="35.42578125" style="2" bestFit="1" customWidth="1"/>
    <col min="2" max="2" width="11.42578125" style="2"/>
    <col min="3" max="3" width="15.7109375" style="2" customWidth="1"/>
    <col min="4" max="16384" width="11.42578125" style="2"/>
  </cols>
  <sheetData>
    <row r="1" spans="1:5" x14ac:dyDescent="0.2">
      <c r="A1" s="1" t="s">
        <v>465</v>
      </c>
    </row>
    <row r="2" spans="1:5" x14ac:dyDescent="0.2">
      <c r="A2" s="1" t="s">
        <v>353</v>
      </c>
    </row>
    <row r="3" spans="1:5" x14ac:dyDescent="0.2">
      <c r="A3" s="111" t="s">
        <v>355</v>
      </c>
    </row>
    <row r="4" spans="1:5" ht="13.5" thickBot="1" x14ac:dyDescent="0.25">
      <c r="A4" s="114"/>
    </row>
    <row r="5" spans="1:5" ht="38.25" x14ac:dyDescent="0.2">
      <c r="A5" s="125"/>
      <c r="B5" s="126" t="s">
        <v>356</v>
      </c>
      <c r="C5" s="520" t="s">
        <v>357</v>
      </c>
      <c r="D5" s="520" t="s">
        <v>358</v>
      </c>
      <c r="E5" s="520" t="s">
        <v>359</v>
      </c>
    </row>
    <row r="6" spans="1:5" x14ac:dyDescent="0.2">
      <c r="A6" s="127"/>
      <c r="B6" s="128" t="s">
        <v>360</v>
      </c>
      <c r="C6" s="521" t="s">
        <v>360</v>
      </c>
      <c r="D6" s="521" t="s">
        <v>360</v>
      </c>
      <c r="E6" s="521" t="s">
        <v>361</v>
      </c>
    </row>
    <row r="7" spans="1:5" ht="13.5" thickBot="1" x14ac:dyDescent="0.25">
      <c r="A7" s="129" t="s">
        <v>362</v>
      </c>
      <c r="B7" s="137" t="s">
        <v>425</v>
      </c>
      <c r="C7" s="138" t="s">
        <v>426</v>
      </c>
      <c r="D7" s="110" t="s">
        <v>363</v>
      </c>
      <c r="E7" s="540" t="s">
        <v>364</v>
      </c>
    </row>
    <row r="8" spans="1:5" x14ac:dyDescent="0.2">
      <c r="A8" s="130" t="s">
        <v>490</v>
      </c>
      <c r="B8" s="230">
        <v>44154469.433000013</v>
      </c>
      <c r="C8" s="231">
        <v>43980960.189843222</v>
      </c>
      <c r="D8" s="232">
        <v>-173509.24315679073</v>
      </c>
      <c r="E8" s="538">
        <f>(C8/B8-1)*100</f>
        <v>-0.392959637800816</v>
      </c>
    </row>
    <row r="9" spans="1:5" ht="25.5" x14ac:dyDescent="0.2">
      <c r="A9" s="130" t="s">
        <v>491</v>
      </c>
      <c r="B9" s="233">
        <v>44137729.495000012</v>
      </c>
      <c r="C9" s="234">
        <v>43964219.339843221</v>
      </c>
      <c r="D9" s="234">
        <v>-173510.15515679121</v>
      </c>
      <c r="E9" s="539">
        <f t="shared" ref="E9:E21" si="0">(C9/B9-1)*100</f>
        <v>-0.39311074027141846</v>
      </c>
    </row>
    <row r="10" spans="1:5" x14ac:dyDescent="0.2">
      <c r="A10" s="131" t="s">
        <v>365</v>
      </c>
      <c r="B10" s="233">
        <v>36843885.979000002</v>
      </c>
      <c r="C10" s="234">
        <v>36171648.82100001</v>
      </c>
      <c r="D10" s="234">
        <v>-672237.15799999237</v>
      </c>
      <c r="E10" s="539">
        <f t="shared" si="0"/>
        <v>-1.8245555270232638</v>
      </c>
    </row>
    <row r="11" spans="1:5" x14ac:dyDescent="0.2">
      <c r="A11" s="131" t="s">
        <v>366</v>
      </c>
      <c r="B11" s="233">
        <v>1319885.49</v>
      </c>
      <c r="C11" s="234">
        <v>1262646.22</v>
      </c>
      <c r="D11" s="234">
        <f>C11-B11</f>
        <v>-57239.270000000019</v>
      </c>
      <c r="E11" s="539">
        <f t="shared" si="0"/>
        <v>-4.3366845407172399</v>
      </c>
    </row>
    <row r="12" spans="1:5" x14ac:dyDescent="0.2">
      <c r="A12" s="131" t="s">
        <v>367</v>
      </c>
      <c r="B12" s="233">
        <v>35524000.489</v>
      </c>
      <c r="C12" s="234">
        <v>34909002.998999998</v>
      </c>
      <c r="D12" s="234">
        <f>C12-B12</f>
        <v>-614997.49000000209</v>
      </c>
      <c r="E12" s="539">
        <f t="shared" si="0"/>
        <v>-1.7312168717890764</v>
      </c>
    </row>
    <row r="13" spans="1:5" x14ac:dyDescent="0.2">
      <c r="A13" s="131" t="s">
        <v>368</v>
      </c>
      <c r="B13" s="233">
        <v>1218620</v>
      </c>
      <c r="C13" s="234">
        <v>1172588.31</v>
      </c>
      <c r="D13" s="234">
        <v>-46031.689999999944</v>
      </c>
      <c r="E13" s="539">
        <f t="shared" si="0"/>
        <v>-3.7773620981109701</v>
      </c>
    </row>
    <row r="14" spans="1:5" x14ac:dyDescent="0.2">
      <c r="A14" s="131" t="s">
        <v>369</v>
      </c>
      <c r="B14" s="233">
        <v>2928773.7459999998</v>
      </c>
      <c r="C14" s="234">
        <v>2928773.7459999998</v>
      </c>
      <c r="D14" s="234">
        <v>0</v>
      </c>
      <c r="E14" s="539">
        <f t="shared" si="0"/>
        <v>0</v>
      </c>
    </row>
    <row r="15" spans="1:5" x14ac:dyDescent="0.2">
      <c r="A15" s="131" t="s">
        <v>370</v>
      </c>
      <c r="B15" s="233">
        <v>136696.535</v>
      </c>
      <c r="C15" s="234">
        <v>136696.535</v>
      </c>
      <c r="D15" s="234">
        <v>0</v>
      </c>
      <c r="E15" s="539">
        <f t="shared" si="0"/>
        <v>0</v>
      </c>
    </row>
    <row r="16" spans="1:5" x14ac:dyDescent="0.2">
      <c r="A16" s="131" t="s">
        <v>371</v>
      </c>
      <c r="B16" s="233">
        <v>818059.69199999992</v>
      </c>
      <c r="C16" s="234">
        <v>831166.08654319914</v>
      </c>
      <c r="D16" s="234">
        <v>13106.394543199218</v>
      </c>
      <c r="E16" s="539">
        <f t="shared" si="0"/>
        <v>1.6021318091295589</v>
      </c>
    </row>
    <row r="17" spans="1:5" x14ac:dyDescent="0.2">
      <c r="A17" s="131" t="s">
        <v>372</v>
      </c>
      <c r="B17" s="233">
        <v>976002.74</v>
      </c>
      <c r="C17" s="234">
        <v>958528.17910000007</v>
      </c>
      <c r="D17" s="234">
        <v>-17474.560899999924</v>
      </c>
      <c r="E17" s="539">
        <f t="shared" si="0"/>
        <v>-1.7904212953336551</v>
      </c>
    </row>
    <row r="18" spans="1:5" x14ac:dyDescent="0.2">
      <c r="A18" s="131" t="s">
        <v>373</v>
      </c>
      <c r="B18" s="233">
        <v>1215690.8030000001</v>
      </c>
      <c r="C18" s="234">
        <v>1764817.6622000001</v>
      </c>
      <c r="D18" s="234">
        <v>549126.85920000006</v>
      </c>
      <c r="E18" s="539">
        <f t="shared" si="0"/>
        <v>45.169944351384551</v>
      </c>
    </row>
    <row r="19" spans="1:5" x14ac:dyDescent="0.2">
      <c r="A19" s="131" t="s">
        <v>362</v>
      </c>
      <c r="B19" s="132" t="s">
        <v>362</v>
      </c>
      <c r="C19" s="133" t="s">
        <v>362</v>
      </c>
      <c r="D19" s="234"/>
      <c r="E19" s="539"/>
    </row>
    <row r="20" spans="1:5" ht="25.5" x14ac:dyDescent="0.2">
      <c r="A20" s="130" t="s">
        <v>492</v>
      </c>
      <c r="B20" s="233">
        <v>16739.937999999998</v>
      </c>
      <c r="C20" s="234">
        <v>16740.849999999999</v>
      </c>
      <c r="D20" s="234">
        <v>0.91200000000026193</v>
      </c>
      <c r="E20" s="539">
        <f t="shared" si="0"/>
        <v>5.4480488517860692E-3</v>
      </c>
    </row>
    <row r="21" spans="1:5" ht="13.5" thickBot="1" x14ac:dyDescent="0.25">
      <c r="A21" s="134" t="s">
        <v>374</v>
      </c>
      <c r="B21" s="235">
        <v>16739.937999999998</v>
      </c>
      <c r="C21" s="236">
        <v>16740.849999999999</v>
      </c>
      <c r="D21" s="236">
        <v>0.91200000000026193</v>
      </c>
      <c r="E21" s="541">
        <f t="shared" si="0"/>
        <v>5.4480488517860692E-3</v>
      </c>
    </row>
    <row r="22" spans="1:5" x14ac:dyDescent="0.2">
      <c r="A22" s="28" t="s">
        <v>20</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D35" sqref="D35"/>
    </sheetView>
  </sheetViews>
  <sheetFormatPr baseColWidth="10" defaultColWidth="11.42578125" defaultRowHeight="12.75" x14ac:dyDescent="0.2"/>
  <cols>
    <col min="1" max="1" width="44" style="2" customWidth="1"/>
    <col min="2" max="16384" width="11.42578125" style="2"/>
  </cols>
  <sheetData>
    <row r="1" spans="1:6" x14ac:dyDescent="0.2">
      <c r="A1" s="1" t="s">
        <v>446</v>
      </c>
    </row>
    <row r="2" spans="1:6" x14ac:dyDescent="0.2">
      <c r="A2" s="1" t="s">
        <v>445</v>
      </c>
    </row>
    <row r="3" spans="1:6" x14ac:dyDescent="0.2">
      <c r="A3" s="3" t="s">
        <v>22</v>
      </c>
    </row>
    <row r="4" spans="1:6" x14ac:dyDescent="0.2">
      <c r="A4" s="82"/>
    </row>
    <row r="5" spans="1:6" ht="51" x14ac:dyDescent="0.2">
      <c r="A5" s="298"/>
      <c r="B5" s="299" t="s">
        <v>671</v>
      </c>
      <c r="C5" s="299" t="s">
        <v>441</v>
      </c>
      <c r="D5" s="299" t="s">
        <v>442</v>
      </c>
      <c r="E5" s="299" t="s">
        <v>447</v>
      </c>
      <c r="F5" s="299" t="s">
        <v>448</v>
      </c>
    </row>
    <row r="6" spans="1:6" x14ac:dyDescent="0.2">
      <c r="A6" s="454" t="s">
        <v>204</v>
      </c>
      <c r="B6" s="455">
        <v>39905024.187569655</v>
      </c>
      <c r="C6" s="455">
        <v>42624155.462881528</v>
      </c>
      <c r="D6" s="455">
        <v>42317690.887933813</v>
      </c>
      <c r="E6" s="456">
        <f>D6/B6-1</f>
        <v>6.0460223981412931E-2</v>
      </c>
      <c r="F6" s="455">
        <f>D6-C6</f>
        <v>-306464.57494771481</v>
      </c>
    </row>
    <row r="7" spans="1:6" x14ac:dyDescent="0.2">
      <c r="A7" s="454" t="s">
        <v>205</v>
      </c>
      <c r="B7" s="457">
        <v>33444601.813701931</v>
      </c>
      <c r="C7" s="457">
        <v>35639034.576546319</v>
      </c>
      <c r="D7" s="457">
        <v>34483464.229745172</v>
      </c>
      <c r="E7" s="458">
        <f t="shared" ref="E7:E12" si="0">D7/B7-1</f>
        <v>3.1062185216916838E-2</v>
      </c>
      <c r="F7" s="457">
        <f>D7-C7</f>
        <v>-1155570.3468011469</v>
      </c>
    </row>
    <row r="8" spans="1:6" x14ac:dyDescent="0.2">
      <c r="A8" s="459" t="s">
        <v>206</v>
      </c>
      <c r="B8" s="457">
        <v>1110437.8936560375</v>
      </c>
      <c r="C8" s="457">
        <v>1122078.6133099555</v>
      </c>
      <c r="D8" s="457">
        <v>1243252.4637949858</v>
      </c>
      <c r="E8" s="458">
        <f t="shared" si="0"/>
        <v>0.11960558163380552</v>
      </c>
      <c r="F8" s="457">
        <f t="shared" ref="F8:F12" si="1">D8-C8</f>
        <v>121173.85048503033</v>
      </c>
    </row>
    <row r="9" spans="1:6" x14ac:dyDescent="0.2">
      <c r="A9" s="459" t="s">
        <v>207</v>
      </c>
      <c r="B9" s="457">
        <v>32334163.920045894</v>
      </c>
      <c r="C9" s="457">
        <v>34516955.963236362</v>
      </c>
      <c r="D9" s="457">
        <v>33240211.765950188</v>
      </c>
      <c r="E9" s="458">
        <f t="shared" si="0"/>
        <v>2.8021378506792871E-2</v>
      </c>
      <c r="F9" s="457">
        <f t="shared" si="1"/>
        <v>-1276744.1972861737</v>
      </c>
    </row>
    <row r="10" spans="1:6" x14ac:dyDescent="0.2">
      <c r="A10" s="454" t="s">
        <v>181</v>
      </c>
      <c r="B10" s="457">
        <v>171606.7731853344</v>
      </c>
      <c r="C10" s="457">
        <v>998220.01639100094</v>
      </c>
      <c r="D10" s="457">
        <v>1186926.1575787563</v>
      </c>
      <c r="E10" s="458">
        <f t="shared" si="0"/>
        <v>5.916546098660584</v>
      </c>
      <c r="F10" s="457">
        <f t="shared" si="1"/>
        <v>188706.14118775539</v>
      </c>
    </row>
    <row r="11" spans="1:6" x14ac:dyDescent="0.2">
      <c r="A11" s="454" t="s">
        <v>208</v>
      </c>
      <c r="B11" s="457">
        <v>2271897.403680949</v>
      </c>
      <c r="C11" s="457">
        <v>2315857.3529442116</v>
      </c>
      <c r="D11" s="457">
        <v>2349858.3630958772</v>
      </c>
      <c r="E11" s="458">
        <f t="shared" si="0"/>
        <v>3.4315352131929489E-2</v>
      </c>
      <c r="F11" s="457">
        <f t="shared" si="1"/>
        <v>34001.010151665658</v>
      </c>
    </row>
    <row r="12" spans="1:6" ht="15" x14ac:dyDescent="0.2">
      <c r="A12" s="454" t="s">
        <v>670</v>
      </c>
      <c r="B12" s="457">
        <v>4016918.1970014377</v>
      </c>
      <c r="C12" s="457">
        <v>3671043.517</v>
      </c>
      <c r="D12" s="457">
        <v>4297442.1375142112</v>
      </c>
      <c r="E12" s="458">
        <f t="shared" si="0"/>
        <v>6.9835611967945965E-2</v>
      </c>
      <c r="F12" s="457">
        <f t="shared" si="1"/>
        <v>626398.62051421124</v>
      </c>
    </row>
    <row r="13" spans="1:6" ht="24.75" customHeight="1" x14ac:dyDescent="0.2">
      <c r="A13" s="717" t="s">
        <v>602</v>
      </c>
      <c r="B13" s="717"/>
      <c r="C13" s="717"/>
      <c r="D13" s="717"/>
      <c r="E13" s="717"/>
      <c r="F13" s="717"/>
    </row>
    <row r="14" spans="1:6" ht="18.75" customHeight="1" x14ac:dyDescent="0.2">
      <c r="A14" s="726" t="s">
        <v>672</v>
      </c>
      <c r="B14" s="726"/>
      <c r="C14" s="726"/>
      <c r="D14" s="726"/>
      <c r="E14" s="726"/>
      <c r="F14" s="726"/>
    </row>
    <row r="15" spans="1:6" x14ac:dyDescent="0.2">
      <c r="A15" s="494" t="s">
        <v>20</v>
      </c>
    </row>
    <row r="20" spans="3:3" x14ac:dyDescent="0.2">
      <c r="C20" s="21"/>
    </row>
  </sheetData>
  <mergeCells count="2">
    <mergeCell ref="A13:F13"/>
    <mergeCell ref="A14:F1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A9" sqref="A9:E9"/>
    </sheetView>
  </sheetViews>
  <sheetFormatPr baseColWidth="10" defaultColWidth="11.42578125" defaultRowHeight="12.75" x14ac:dyDescent="0.2"/>
  <cols>
    <col min="1" max="1" width="32.85546875" style="2" bestFit="1" customWidth="1"/>
    <col min="2" max="2" width="13.5703125" style="2" customWidth="1"/>
    <col min="3" max="3" width="11.42578125" style="2"/>
    <col min="4" max="4" width="12.85546875" style="2" customWidth="1"/>
    <col min="5" max="16384" width="11.42578125" style="2"/>
  </cols>
  <sheetData>
    <row r="1" spans="1:5" x14ac:dyDescent="0.2">
      <c r="A1" s="1" t="s">
        <v>450</v>
      </c>
    </row>
    <row r="2" spans="1:5" x14ac:dyDescent="0.2">
      <c r="A2" s="1" t="s">
        <v>449</v>
      </c>
    </row>
    <row r="3" spans="1:5" x14ac:dyDescent="0.2">
      <c r="A3" s="103"/>
    </row>
    <row r="4" spans="1:5" x14ac:dyDescent="0.2">
      <c r="A4" s="30"/>
      <c r="B4" s="728">
        <v>2017</v>
      </c>
      <c r="C4" s="728"/>
      <c r="D4" s="728">
        <v>2018</v>
      </c>
      <c r="E4" s="728"/>
    </row>
    <row r="5" spans="1:5" x14ac:dyDescent="0.2">
      <c r="A5" s="30"/>
      <c r="B5" s="106" t="s">
        <v>2</v>
      </c>
      <c r="C5" s="106" t="s">
        <v>209</v>
      </c>
      <c r="D5" s="106" t="s">
        <v>210</v>
      </c>
      <c r="E5" s="106" t="s">
        <v>209</v>
      </c>
    </row>
    <row r="6" spans="1:5" ht="15" x14ac:dyDescent="0.2">
      <c r="A6" s="460" t="s">
        <v>211</v>
      </c>
      <c r="B6" s="461" t="s">
        <v>683</v>
      </c>
      <c r="C6" s="462">
        <v>2.9000000000000001E-2</v>
      </c>
      <c r="D6" s="732">
        <v>2.5999999999999999E-2</v>
      </c>
      <c r="E6" s="733"/>
    </row>
    <row r="7" spans="1:5" x14ac:dyDescent="0.2">
      <c r="A7" s="460" t="s">
        <v>212</v>
      </c>
      <c r="B7" s="462">
        <v>0.03</v>
      </c>
      <c r="C7" s="462">
        <v>3.9E-2</v>
      </c>
      <c r="D7" s="462">
        <v>2.1999999999999999E-2</v>
      </c>
      <c r="E7" s="462">
        <v>1.4E-2</v>
      </c>
    </row>
    <row r="8" spans="1:5" x14ac:dyDescent="0.2">
      <c r="A8" s="460" t="s">
        <v>213</v>
      </c>
      <c r="B8" s="729">
        <v>2.56</v>
      </c>
      <c r="C8" s="730"/>
      <c r="D8" s="729">
        <v>2.77</v>
      </c>
      <c r="E8" s="730"/>
    </row>
    <row r="9" spans="1:5" ht="64.5" customHeight="1" x14ac:dyDescent="0.2">
      <c r="A9" s="731" t="s">
        <v>675</v>
      </c>
      <c r="B9" s="731"/>
      <c r="C9" s="731"/>
      <c r="D9" s="731"/>
      <c r="E9" s="731"/>
    </row>
    <row r="10" spans="1:5" x14ac:dyDescent="0.2">
      <c r="A10" s="483" t="s">
        <v>20</v>
      </c>
    </row>
  </sheetData>
  <mergeCells count="6">
    <mergeCell ref="B4:C4"/>
    <mergeCell ref="D4:E4"/>
    <mergeCell ref="D8:E8"/>
    <mergeCell ref="A9:E9"/>
    <mergeCell ref="B8:C8"/>
    <mergeCell ref="D6:E6"/>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10" sqref="D10"/>
    </sheetView>
  </sheetViews>
  <sheetFormatPr baseColWidth="10" defaultColWidth="11.42578125" defaultRowHeight="12.75" x14ac:dyDescent="0.2"/>
  <cols>
    <col min="1" max="1" width="47.28515625" style="2" customWidth="1"/>
    <col min="2" max="2" width="13.5703125" style="2" customWidth="1"/>
    <col min="3" max="16384" width="11.42578125" style="2"/>
  </cols>
  <sheetData>
    <row r="1" spans="1:6" x14ac:dyDescent="0.2">
      <c r="A1" s="1" t="s">
        <v>456</v>
      </c>
    </row>
    <row r="2" spans="1:6" x14ac:dyDescent="0.2">
      <c r="A2" s="1" t="s">
        <v>0</v>
      </c>
    </row>
    <row r="3" spans="1:6" x14ac:dyDescent="0.2">
      <c r="A3" s="111" t="s">
        <v>1</v>
      </c>
    </row>
    <row r="4" spans="1:6" ht="13.5" thickBot="1" x14ac:dyDescent="0.25">
      <c r="A4" s="103"/>
    </row>
    <row r="5" spans="1:6" x14ac:dyDescent="0.2">
      <c r="A5" s="734"/>
      <c r="B5" s="4">
        <v>2017</v>
      </c>
      <c r="C5" s="4" t="s">
        <v>2</v>
      </c>
      <c r="D5" s="4" t="s">
        <v>3</v>
      </c>
      <c r="E5" s="4" t="s">
        <v>4</v>
      </c>
      <c r="F5" s="5" t="s">
        <v>5</v>
      </c>
    </row>
    <row r="6" spans="1:6" ht="13.5" thickBot="1" x14ac:dyDescent="0.25">
      <c r="A6" s="735"/>
      <c r="B6" s="6" t="s">
        <v>6</v>
      </c>
      <c r="C6" s="6">
        <v>2018</v>
      </c>
      <c r="D6" s="6">
        <v>2018</v>
      </c>
      <c r="E6" s="6" t="s">
        <v>7</v>
      </c>
      <c r="F6" s="7" t="s">
        <v>2</v>
      </c>
    </row>
    <row r="7" spans="1:6" x14ac:dyDescent="0.2">
      <c r="A7" s="590" t="s">
        <v>8</v>
      </c>
      <c r="B7" s="8">
        <v>43680554.745933101</v>
      </c>
      <c r="C7" s="8">
        <v>45448543.066411994</v>
      </c>
      <c r="D7" s="8">
        <v>45182607.888153002</v>
      </c>
      <c r="E7" s="9">
        <v>3.4387226786760152</v>
      </c>
      <c r="F7" s="591">
        <v>-265935.17825899622</v>
      </c>
    </row>
    <row r="8" spans="1:6" x14ac:dyDescent="0.2">
      <c r="A8" s="592" t="s">
        <v>9</v>
      </c>
      <c r="B8" s="13">
        <v>36733101.793829098</v>
      </c>
      <c r="C8" s="13">
        <v>38359825.721411996</v>
      </c>
      <c r="D8" s="13">
        <v>38178013.884043001</v>
      </c>
      <c r="E8" s="14">
        <v>3.9335422810840299</v>
      </c>
      <c r="F8" s="593">
        <v>-181811.83736899612</v>
      </c>
    </row>
    <row r="9" spans="1:6" x14ac:dyDescent="0.2">
      <c r="A9" s="594" t="s">
        <v>10</v>
      </c>
      <c r="B9" s="10">
        <v>8785630.5592675414</v>
      </c>
      <c r="C9" s="10">
        <v>8504856.773</v>
      </c>
      <c r="D9" s="10">
        <v>9242741.5874500014</v>
      </c>
      <c r="E9" s="11">
        <v>5.2029393348469029</v>
      </c>
      <c r="F9" s="595">
        <v>737884.81445000134</v>
      </c>
    </row>
    <row r="10" spans="1:6" x14ac:dyDescent="0.2">
      <c r="A10" s="594" t="s">
        <v>11</v>
      </c>
      <c r="B10" s="10">
        <v>3595109.6311082593</v>
      </c>
      <c r="C10" s="10">
        <v>3519828.3089999999</v>
      </c>
      <c r="D10" s="10">
        <v>3677172.9081600001</v>
      </c>
      <c r="E10" s="11">
        <v>2.2826362885196119</v>
      </c>
      <c r="F10" s="595">
        <v>157344.59916000022</v>
      </c>
    </row>
    <row r="11" spans="1:6" x14ac:dyDescent="0.2">
      <c r="A11" s="594" t="s">
        <v>12</v>
      </c>
      <c r="B11" s="10">
        <v>1494300.7718515624</v>
      </c>
      <c r="C11" s="10">
        <v>1702555.2619999999</v>
      </c>
      <c r="D11" s="10">
        <v>1613290.232721</v>
      </c>
      <c r="E11" s="11">
        <v>7.9628855924366349</v>
      </c>
      <c r="F11" s="595">
        <v>-89265.029278999893</v>
      </c>
    </row>
    <row r="12" spans="1:6" x14ac:dyDescent="0.2">
      <c r="A12" s="594" t="s">
        <v>13</v>
      </c>
      <c r="B12" s="10">
        <v>15363099.533525899</v>
      </c>
      <c r="C12" s="10">
        <v>17463098.103999998</v>
      </c>
      <c r="D12" s="10">
        <v>15970580.14804</v>
      </c>
      <c r="E12" s="11">
        <v>3.9541539986018819</v>
      </c>
      <c r="F12" s="595">
        <v>-1492517.9559599981</v>
      </c>
    </row>
    <row r="13" spans="1:6" x14ac:dyDescent="0.2">
      <c r="A13" s="594" t="s">
        <v>14</v>
      </c>
      <c r="B13" s="10">
        <v>7409738.4453513408</v>
      </c>
      <c r="C13" s="10">
        <v>7154665.8694119994</v>
      </c>
      <c r="D13" s="10">
        <v>7569908.7982019996</v>
      </c>
      <c r="E13" s="11">
        <v>2.1616195231714812</v>
      </c>
      <c r="F13" s="595">
        <v>415242.92879000027</v>
      </c>
    </row>
    <row r="14" spans="1:6" x14ac:dyDescent="0.2">
      <c r="A14" s="594" t="s">
        <v>15</v>
      </c>
      <c r="B14" s="10">
        <v>85222.852724490614</v>
      </c>
      <c r="C14" s="10">
        <v>14821.404</v>
      </c>
      <c r="D14" s="10">
        <v>104320.20947</v>
      </c>
      <c r="E14" s="11">
        <v>22.408727395276856</v>
      </c>
      <c r="F14" s="595">
        <v>89498.805470000007</v>
      </c>
    </row>
    <row r="15" spans="1:6" x14ac:dyDescent="0.2">
      <c r="A15" s="592" t="s">
        <v>16</v>
      </c>
      <c r="B15" s="13">
        <v>6947452.9521040041</v>
      </c>
      <c r="C15" s="13">
        <v>7088717.3450000007</v>
      </c>
      <c r="D15" s="13">
        <v>7004594.0041100001</v>
      </c>
      <c r="E15" s="14">
        <v>0.82247483214248973</v>
      </c>
      <c r="F15" s="593">
        <v>-84123.340890000109</v>
      </c>
    </row>
    <row r="16" spans="1:6" x14ac:dyDescent="0.2">
      <c r="A16" s="594" t="s">
        <v>17</v>
      </c>
      <c r="B16" s="10">
        <v>3959549.3657977632</v>
      </c>
      <c r="C16" s="10">
        <v>3946769.0290000001</v>
      </c>
      <c r="D16" s="10">
        <v>3882591.2361099999</v>
      </c>
      <c r="E16" s="11">
        <v>-1.9436082891785844</v>
      </c>
      <c r="F16" s="595">
        <v>-64177.792890000157</v>
      </c>
    </row>
    <row r="17" spans="1:6" ht="13.5" thickBot="1" x14ac:dyDescent="0.25">
      <c r="A17" s="596" t="s">
        <v>18</v>
      </c>
      <c r="B17" s="597">
        <v>2987903.5863062409</v>
      </c>
      <c r="C17" s="597">
        <v>3141948.3160000001</v>
      </c>
      <c r="D17" s="597">
        <v>3122002.7680000002</v>
      </c>
      <c r="E17" s="598">
        <v>4.4880692371850586</v>
      </c>
      <c r="F17" s="599">
        <v>-19945.547999999952</v>
      </c>
    </row>
    <row r="18" spans="1:6" ht="27" customHeight="1" x14ac:dyDescent="0.2">
      <c r="A18" s="736" t="s">
        <v>19</v>
      </c>
      <c r="B18" s="736"/>
      <c r="C18" s="736"/>
      <c r="D18" s="736"/>
      <c r="E18" s="736"/>
      <c r="F18" s="736"/>
    </row>
    <row r="19" spans="1:6" x14ac:dyDescent="0.2">
      <c r="A19" s="28" t="s">
        <v>20</v>
      </c>
    </row>
  </sheetData>
  <mergeCells count="2">
    <mergeCell ref="A5:A6"/>
    <mergeCell ref="A18:F18"/>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E7" sqref="E7"/>
    </sheetView>
  </sheetViews>
  <sheetFormatPr baseColWidth="10" defaultColWidth="11.42578125" defaultRowHeight="12.75" x14ac:dyDescent="0.2"/>
  <cols>
    <col min="1" max="1" width="45.42578125" style="2" customWidth="1"/>
    <col min="2" max="16384" width="11.42578125" style="2"/>
  </cols>
  <sheetData>
    <row r="1" spans="1:13" x14ac:dyDescent="0.2">
      <c r="A1" s="1" t="s">
        <v>457</v>
      </c>
    </row>
    <row r="2" spans="1:13" x14ac:dyDescent="0.2">
      <c r="A2" s="1" t="s">
        <v>21</v>
      </c>
    </row>
    <row r="3" spans="1:13" x14ac:dyDescent="0.2">
      <c r="A3" s="111" t="s">
        <v>22</v>
      </c>
    </row>
    <row r="4" spans="1:13" ht="13.5" thickBot="1" x14ac:dyDescent="0.25">
      <c r="A4" s="111"/>
    </row>
    <row r="5" spans="1:13" x14ac:dyDescent="0.2">
      <c r="A5" s="737"/>
      <c r="B5" s="17">
        <v>2017</v>
      </c>
      <c r="C5" s="17" t="s">
        <v>2</v>
      </c>
      <c r="D5" s="17" t="s">
        <v>3</v>
      </c>
      <c r="E5" s="17" t="s">
        <v>4</v>
      </c>
      <c r="F5" s="18" t="s">
        <v>5</v>
      </c>
    </row>
    <row r="6" spans="1:13" ht="13.5" thickBot="1" x14ac:dyDescent="0.25">
      <c r="A6" s="738"/>
      <c r="B6" s="19" t="s">
        <v>6</v>
      </c>
      <c r="C6" s="19">
        <v>2018</v>
      </c>
      <c r="D6" s="19">
        <v>2018</v>
      </c>
      <c r="E6" s="19" t="s">
        <v>7</v>
      </c>
      <c r="F6" s="20" t="s">
        <v>2</v>
      </c>
      <c r="I6" s="21"/>
      <c r="J6" s="21"/>
      <c r="K6" s="21"/>
      <c r="L6" s="21"/>
      <c r="M6" s="21"/>
    </row>
    <row r="7" spans="1:13" x14ac:dyDescent="0.2">
      <c r="A7" s="590" t="s">
        <v>8</v>
      </c>
      <c r="B7" s="8">
        <v>43358382.860642359</v>
      </c>
      <c r="C7" s="8">
        <v>45152416.326412</v>
      </c>
      <c r="D7" s="8">
        <v>44600195.790091999</v>
      </c>
      <c r="E7" s="22">
        <v>2.8640665253612809</v>
      </c>
      <c r="F7" s="591">
        <v>-552220.53631999868</v>
      </c>
      <c r="I7" s="21"/>
      <c r="J7" s="21"/>
      <c r="K7" s="21"/>
      <c r="L7" s="21"/>
      <c r="M7" s="21"/>
    </row>
    <row r="8" spans="1:13" x14ac:dyDescent="0.2">
      <c r="A8" s="592" t="s">
        <v>9</v>
      </c>
      <c r="B8" s="13">
        <v>36641301.116798192</v>
      </c>
      <c r="C8" s="13">
        <v>38063699.326412</v>
      </c>
      <c r="D8" s="13">
        <v>38107518.109541997</v>
      </c>
      <c r="E8" s="23">
        <v>4.001541834090645</v>
      </c>
      <c r="F8" s="593">
        <v>43818.783130001626</v>
      </c>
      <c r="I8" s="21"/>
      <c r="J8" s="21"/>
      <c r="K8" s="21"/>
      <c r="L8" s="21"/>
      <c r="M8" s="21"/>
    </row>
    <row r="9" spans="1:13" x14ac:dyDescent="0.2">
      <c r="A9" s="594" t="s">
        <v>10</v>
      </c>
      <c r="B9" s="10">
        <v>8785630.5592675414</v>
      </c>
      <c r="C9" s="10">
        <v>8504857</v>
      </c>
      <c r="D9" s="10">
        <v>9242741.5874500014</v>
      </c>
      <c r="E9" s="24">
        <v>5.2029393348469029</v>
      </c>
      <c r="F9" s="595">
        <v>737884.58745000139</v>
      </c>
      <c r="I9" s="21"/>
      <c r="J9" s="21"/>
      <c r="K9" s="21"/>
      <c r="L9" s="21"/>
      <c r="M9" s="21"/>
    </row>
    <row r="10" spans="1:13" x14ac:dyDescent="0.2">
      <c r="A10" s="594" t="s">
        <v>11</v>
      </c>
      <c r="B10" s="10">
        <v>3595109.6311082593</v>
      </c>
      <c r="C10" s="10">
        <v>3292328</v>
      </c>
      <c r="D10" s="10">
        <v>3677172.9081600001</v>
      </c>
      <c r="E10" s="24">
        <v>2.2826362885196119</v>
      </c>
      <c r="F10" s="595">
        <v>384844.90816000011</v>
      </c>
      <c r="I10" s="21"/>
      <c r="J10" s="21"/>
      <c r="K10" s="21"/>
      <c r="L10" s="21"/>
      <c r="M10" s="21"/>
    </row>
    <row r="11" spans="1:13" x14ac:dyDescent="0.2">
      <c r="A11" s="594" t="s">
        <v>12</v>
      </c>
      <c r="B11" s="10">
        <v>1402500.0948206612</v>
      </c>
      <c r="C11" s="10">
        <v>1633929</v>
      </c>
      <c r="D11" s="10">
        <v>1542794.4582199999</v>
      </c>
      <c r="E11" s="24">
        <v>10.00316248943129</v>
      </c>
      <c r="F11" s="595">
        <v>-91134.541780000087</v>
      </c>
      <c r="I11" s="21"/>
      <c r="J11" s="21"/>
      <c r="K11" s="21"/>
      <c r="L11" s="21"/>
      <c r="M11" s="21"/>
    </row>
    <row r="12" spans="1:13" x14ac:dyDescent="0.2">
      <c r="A12" s="594" t="s">
        <v>13</v>
      </c>
      <c r="B12" s="10">
        <v>15363099.533525899</v>
      </c>
      <c r="C12" s="10">
        <v>17463098</v>
      </c>
      <c r="D12" s="10">
        <v>15970580.14804</v>
      </c>
      <c r="E12" s="24">
        <v>3.9541539986018819</v>
      </c>
      <c r="F12" s="595">
        <v>-1492517.8519599997</v>
      </c>
      <c r="I12" s="21"/>
      <c r="J12" s="21"/>
      <c r="K12" s="21"/>
      <c r="L12" s="21"/>
      <c r="M12" s="21"/>
    </row>
    <row r="13" spans="1:13" x14ac:dyDescent="0.2">
      <c r="A13" s="594" t="s">
        <v>14</v>
      </c>
      <c r="B13" s="10">
        <v>7409738.4453513408</v>
      </c>
      <c r="C13" s="10">
        <v>7154666.3264119998</v>
      </c>
      <c r="D13" s="10">
        <v>7569908.7982019996</v>
      </c>
      <c r="E13" s="24">
        <v>2.1616195231714812</v>
      </c>
      <c r="F13" s="595">
        <v>415242.47178999986</v>
      </c>
      <c r="I13" s="21"/>
      <c r="J13" s="21"/>
      <c r="K13" s="21"/>
      <c r="L13" s="21"/>
      <c r="M13" s="21"/>
    </row>
    <row r="14" spans="1:13" x14ac:dyDescent="0.2">
      <c r="A14" s="594" t="s">
        <v>15</v>
      </c>
      <c r="B14" s="10">
        <v>85222.852724490614</v>
      </c>
      <c r="C14" s="10">
        <v>14821</v>
      </c>
      <c r="D14" s="10">
        <v>104320.20947</v>
      </c>
      <c r="E14" s="24">
        <v>22.408727395276856</v>
      </c>
      <c r="F14" s="595">
        <v>89499.209470000002</v>
      </c>
      <c r="I14" s="21"/>
      <c r="J14" s="21"/>
      <c r="K14" s="21"/>
      <c r="L14" s="21"/>
      <c r="M14" s="21"/>
    </row>
    <row r="15" spans="1:13" x14ac:dyDescent="0.2">
      <c r="A15" s="592" t="s">
        <v>16</v>
      </c>
      <c r="B15" s="13">
        <v>6717081.7438441636</v>
      </c>
      <c r="C15" s="13">
        <v>7088717</v>
      </c>
      <c r="D15" s="13">
        <v>6492677.6805499997</v>
      </c>
      <c r="E15" s="23">
        <v>-3.34079696885955</v>
      </c>
      <c r="F15" s="593">
        <v>-596039.3194500003</v>
      </c>
      <c r="I15" s="21"/>
      <c r="J15" s="21"/>
      <c r="K15" s="21"/>
      <c r="L15" s="21"/>
      <c r="M15" s="21"/>
    </row>
    <row r="16" spans="1:13" x14ac:dyDescent="0.2">
      <c r="A16" s="594" t="s">
        <v>17</v>
      </c>
      <c r="B16" s="10">
        <v>3729178.1575379227</v>
      </c>
      <c r="C16" s="10">
        <v>3946769</v>
      </c>
      <c r="D16" s="10">
        <v>3370674.9125499995</v>
      </c>
      <c r="E16" s="24">
        <v>-9.6134652152047977</v>
      </c>
      <c r="F16" s="595">
        <v>-576094.08745000046</v>
      </c>
      <c r="I16" s="21"/>
      <c r="J16" s="21"/>
      <c r="K16" s="21"/>
      <c r="L16" s="21"/>
      <c r="M16" s="21"/>
    </row>
    <row r="17" spans="1:13" ht="13.5" thickBot="1" x14ac:dyDescent="0.25">
      <c r="A17" s="596" t="s">
        <v>18</v>
      </c>
      <c r="B17" s="597">
        <v>2987903.5863062409</v>
      </c>
      <c r="C17" s="597">
        <v>3141948</v>
      </c>
      <c r="D17" s="597">
        <v>3122002.7680000002</v>
      </c>
      <c r="E17" s="600">
        <v>4.4880692371850586</v>
      </c>
      <c r="F17" s="599">
        <v>-19945.231999999844</v>
      </c>
      <c r="I17" s="21"/>
      <c r="J17" s="21"/>
      <c r="K17" s="21"/>
      <c r="L17" s="21"/>
      <c r="M17" s="21"/>
    </row>
    <row r="18" spans="1:13" x14ac:dyDescent="0.2">
      <c r="A18" s="739" t="s">
        <v>19</v>
      </c>
      <c r="B18" s="740"/>
      <c r="C18" s="740"/>
      <c r="D18" s="740"/>
      <c r="E18" s="740"/>
      <c r="F18" s="740"/>
      <c r="I18" s="21"/>
      <c r="J18" s="21"/>
      <c r="K18" s="21"/>
      <c r="L18" s="21"/>
      <c r="M18" s="21"/>
    </row>
    <row r="19" spans="1:13" x14ac:dyDescent="0.2">
      <c r="A19" s="739" t="s">
        <v>20</v>
      </c>
      <c r="B19" s="740"/>
      <c r="C19" s="740"/>
      <c r="D19" s="740"/>
      <c r="E19" s="740"/>
      <c r="F19" s="740"/>
      <c r="I19" s="21"/>
      <c r="J19" s="21"/>
      <c r="K19" s="21"/>
      <c r="L19" s="21"/>
      <c r="M19" s="21"/>
    </row>
    <row r="20" spans="1:13" x14ac:dyDescent="0.2">
      <c r="I20" s="21"/>
      <c r="J20" s="21"/>
      <c r="K20" s="21"/>
      <c r="L20" s="21"/>
      <c r="M20" s="21"/>
    </row>
  </sheetData>
  <mergeCells count="3">
    <mergeCell ref="A5:A6"/>
    <mergeCell ref="A18:F18"/>
    <mergeCell ref="A19:F1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E31" sqref="E31"/>
    </sheetView>
  </sheetViews>
  <sheetFormatPr baseColWidth="10" defaultColWidth="11.42578125" defaultRowHeight="12.75" x14ac:dyDescent="0.2"/>
  <cols>
    <col min="1" max="1" width="25.28515625" style="2" customWidth="1"/>
    <col min="2" max="2" width="11.7109375" style="2" customWidth="1"/>
    <col min="3" max="3" width="11.140625" style="2" customWidth="1"/>
    <col min="4" max="4" width="13.7109375" style="2" customWidth="1"/>
    <col min="5" max="5" width="17.5703125" style="2" customWidth="1"/>
    <col min="6" max="16384" width="11.42578125" style="2"/>
  </cols>
  <sheetData>
    <row r="1" spans="1:5" x14ac:dyDescent="0.2">
      <c r="A1" s="1" t="s">
        <v>458</v>
      </c>
    </row>
    <row r="2" spans="1:5" x14ac:dyDescent="0.2">
      <c r="A2" s="1" t="s">
        <v>711</v>
      </c>
    </row>
    <row r="3" spans="1:5" ht="15" x14ac:dyDescent="0.2">
      <c r="A3" s="1" t="s">
        <v>684</v>
      </c>
    </row>
    <row r="4" spans="1:5" x14ac:dyDescent="0.2">
      <c r="A4" s="111" t="s">
        <v>710</v>
      </c>
    </row>
    <row r="5" spans="1:5" x14ac:dyDescent="0.2">
      <c r="A5" s="111"/>
    </row>
    <row r="6" spans="1:5" x14ac:dyDescent="0.2">
      <c r="A6" s="742" t="s">
        <v>23</v>
      </c>
      <c r="B6" s="744" t="s">
        <v>24</v>
      </c>
      <c r="C6" s="744" t="s">
        <v>25</v>
      </c>
      <c r="D6" s="744" t="s">
        <v>26</v>
      </c>
      <c r="E6" s="746" t="s">
        <v>27</v>
      </c>
    </row>
    <row r="7" spans="1:5" x14ac:dyDescent="0.2">
      <c r="A7" s="743" t="s">
        <v>28</v>
      </c>
      <c r="B7" s="745">
        <v>37813692</v>
      </c>
      <c r="C7" s="745">
        <v>37862909</v>
      </c>
      <c r="D7" s="745">
        <v>0.04</v>
      </c>
      <c r="E7" s="747">
        <v>1.0009999999999999</v>
      </c>
    </row>
    <row r="8" spans="1:5" x14ac:dyDescent="0.2">
      <c r="A8" s="210" t="s">
        <v>293</v>
      </c>
      <c r="B8" s="219">
        <v>37813692.34300001</v>
      </c>
      <c r="C8" s="219">
        <v>37857510.782130003</v>
      </c>
      <c r="D8" s="218">
        <v>3.9672089540256507E-2</v>
      </c>
      <c r="E8" s="218">
        <v>1.0011587982134229</v>
      </c>
    </row>
    <row r="9" spans="1:5" x14ac:dyDescent="0.2">
      <c r="A9" s="78" t="s">
        <v>705</v>
      </c>
      <c r="B9" s="217">
        <v>7447819</v>
      </c>
      <c r="C9" s="217">
        <v>8585049.3090000004</v>
      </c>
      <c r="D9" s="216">
        <v>8.1646806201740099E-2</v>
      </c>
      <c r="E9" s="216">
        <v>1.1526930279399996</v>
      </c>
    </row>
    <row r="10" spans="1:5" x14ac:dyDescent="0.2">
      <c r="A10" s="12" t="s">
        <v>706</v>
      </c>
      <c r="B10" s="102">
        <v>6718696</v>
      </c>
      <c r="C10" s="102">
        <v>6984759.6509999996</v>
      </c>
      <c r="D10" s="216">
        <v>4.5601901808889518E-3</v>
      </c>
      <c r="E10" s="216">
        <v>1.0396004276960633</v>
      </c>
    </row>
    <row r="11" spans="1:5" x14ac:dyDescent="0.2">
      <c r="A11" s="12" t="s">
        <v>707</v>
      </c>
      <c r="B11" s="102">
        <v>1918468</v>
      </c>
      <c r="C11" s="102">
        <v>1954559.0164399999</v>
      </c>
      <c r="D11" s="216">
        <v>-4.5829197479824299E-3</v>
      </c>
      <c r="E11" s="216">
        <v>1.018812658889807</v>
      </c>
    </row>
    <row r="12" spans="1:5" x14ac:dyDescent="0.2">
      <c r="A12" s="12" t="s">
        <v>708</v>
      </c>
      <c r="B12" s="102">
        <v>1669814</v>
      </c>
      <c r="C12" s="102">
        <v>1666744.3162000002</v>
      </c>
      <c r="D12" s="216">
        <v>-7.6978666482145283E-3</v>
      </c>
      <c r="E12" s="216">
        <v>0.9981617473175407</v>
      </c>
    </row>
    <row r="13" spans="1:5" x14ac:dyDescent="0.2">
      <c r="A13" s="12" t="s">
        <v>709</v>
      </c>
      <c r="B13" s="102">
        <v>9967310</v>
      </c>
      <c r="C13" s="102">
        <v>9535550.6449999996</v>
      </c>
      <c r="D13" s="216">
        <v>4.4957617643935494E-2</v>
      </c>
      <c r="E13" s="216">
        <v>0.95668241348459349</v>
      </c>
    </row>
    <row r="14" spans="1:5" ht="78" customHeight="1" x14ac:dyDescent="0.2">
      <c r="A14" s="736" t="s">
        <v>32</v>
      </c>
      <c r="B14" s="736"/>
      <c r="C14" s="736"/>
      <c r="D14" s="736"/>
      <c r="E14" s="736"/>
    </row>
    <row r="15" spans="1:5" ht="28.5" customHeight="1" x14ac:dyDescent="0.2">
      <c r="A15" s="741" t="s">
        <v>33</v>
      </c>
      <c r="B15" s="736"/>
      <c r="C15" s="736"/>
      <c r="D15" s="736"/>
      <c r="E15" s="736"/>
    </row>
    <row r="16" spans="1:5" x14ac:dyDescent="0.2">
      <c r="A16" s="2" t="s">
        <v>20</v>
      </c>
    </row>
  </sheetData>
  <mergeCells count="7">
    <mergeCell ref="A14:E14"/>
    <mergeCell ref="A15:E15"/>
    <mergeCell ref="A6:A7"/>
    <mergeCell ref="B6:B7"/>
    <mergeCell ref="C6:C7"/>
    <mergeCell ref="D6:D7"/>
    <mergeCell ref="E6:E7"/>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F34" sqref="F34"/>
    </sheetView>
  </sheetViews>
  <sheetFormatPr baseColWidth="10" defaultColWidth="11.42578125" defaultRowHeight="12.75" x14ac:dyDescent="0.2"/>
  <cols>
    <col min="1" max="1" width="25" style="2" customWidth="1"/>
    <col min="2" max="2" width="11.7109375" style="2" customWidth="1"/>
    <col min="3" max="3" width="11.140625" style="2" customWidth="1"/>
    <col min="4" max="4" width="13.7109375" style="2" customWidth="1"/>
    <col min="5" max="5" width="16.5703125" style="2" customWidth="1"/>
    <col min="6" max="16384" width="11.42578125" style="2"/>
  </cols>
  <sheetData>
    <row r="1" spans="1:5" x14ac:dyDescent="0.2">
      <c r="A1" s="1" t="s">
        <v>459</v>
      </c>
    </row>
    <row r="2" spans="1:5" x14ac:dyDescent="0.2">
      <c r="A2" s="1" t="s">
        <v>714</v>
      </c>
    </row>
    <row r="3" spans="1:5" ht="15" x14ac:dyDescent="0.2">
      <c r="A3" s="1" t="s">
        <v>684</v>
      </c>
    </row>
    <row r="4" spans="1:5" x14ac:dyDescent="0.2">
      <c r="A4" s="111" t="s">
        <v>710</v>
      </c>
    </row>
    <row r="5" spans="1:5" x14ac:dyDescent="0.2">
      <c r="A5" s="111"/>
    </row>
    <row r="6" spans="1:5" x14ac:dyDescent="0.2">
      <c r="A6" s="742" t="s">
        <v>23</v>
      </c>
      <c r="B6" s="744" t="s">
        <v>24</v>
      </c>
      <c r="C6" s="744" t="s">
        <v>25</v>
      </c>
      <c r="D6" s="744" t="s">
        <v>26</v>
      </c>
      <c r="E6" s="746" t="s">
        <v>27</v>
      </c>
    </row>
    <row r="7" spans="1:5" x14ac:dyDescent="0.2">
      <c r="A7" s="743" t="s">
        <v>28</v>
      </c>
      <c r="B7" s="745">
        <v>7088717</v>
      </c>
      <c r="C7" s="745">
        <v>6495875</v>
      </c>
      <c r="D7" s="745">
        <v>-3.3000000000000002E-2</v>
      </c>
      <c r="E7" s="747">
        <v>0.91600000000000004</v>
      </c>
    </row>
    <row r="8" spans="1:5" x14ac:dyDescent="0.2">
      <c r="A8" s="210" t="s">
        <v>293</v>
      </c>
      <c r="B8" s="219">
        <v>7088717.3450000007</v>
      </c>
      <c r="C8" s="219">
        <v>6492677.6805500006</v>
      </c>
      <c r="D8" s="218">
        <v>-3.3407969688595218E-2</v>
      </c>
      <c r="E8" s="218">
        <v>0.91591713487202109</v>
      </c>
    </row>
    <row r="9" spans="1:5" x14ac:dyDescent="0.2">
      <c r="A9" s="78" t="s">
        <v>712</v>
      </c>
      <c r="B9" s="217">
        <v>2089086</v>
      </c>
      <c r="C9" s="217">
        <v>2071449</v>
      </c>
      <c r="D9" s="216">
        <v>-6.2096341905287034E-3</v>
      </c>
      <c r="E9" s="216">
        <v>0.99155772993423208</v>
      </c>
    </row>
    <row r="10" spans="1:5" x14ac:dyDescent="0.2">
      <c r="A10" s="12" t="s">
        <v>713</v>
      </c>
      <c r="B10" s="102">
        <v>1852360</v>
      </c>
      <c r="C10" s="102">
        <v>1695561</v>
      </c>
      <c r="D10" s="216">
        <v>-5.4609149390049509E-2</v>
      </c>
      <c r="E10" s="216">
        <v>0.91535192388184761</v>
      </c>
    </row>
    <row r="11" spans="1:5" x14ac:dyDescent="0.2">
      <c r="A11" s="12" t="s">
        <v>707</v>
      </c>
      <c r="B11" s="102">
        <v>1341785</v>
      </c>
      <c r="C11" s="102">
        <v>1188553.7527199998</v>
      </c>
      <c r="D11" s="216">
        <v>-4.1273597798208786E-2</v>
      </c>
      <c r="E11" s="216">
        <v>0.88580030568141255</v>
      </c>
    </row>
    <row r="12" spans="1:5" x14ac:dyDescent="0.2">
      <c r="A12" s="12" t="s">
        <v>709</v>
      </c>
      <c r="B12" s="102">
        <v>411992</v>
      </c>
      <c r="C12" s="102">
        <v>340476.31700000004</v>
      </c>
      <c r="D12" s="216">
        <v>3.4000361614374697E-2</v>
      </c>
      <c r="E12" s="216">
        <v>0.82641501497371572</v>
      </c>
    </row>
    <row r="13" spans="1:5" x14ac:dyDescent="0.2">
      <c r="A13" s="12" t="s">
        <v>705</v>
      </c>
      <c r="B13" s="102">
        <v>560759</v>
      </c>
      <c r="C13" s="102">
        <v>454433</v>
      </c>
      <c r="D13" s="216">
        <v>5.1345248869090483E-2</v>
      </c>
      <c r="E13" s="216">
        <v>0.81038940776077872</v>
      </c>
    </row>
    <row r="14" spans="1:5" ht="50.25" customHeight="1" x14ac:dyDescent="0.2">
      <c r="A14" s="736" t="s">
        <v>35</v>
      </c>
      <c r="B14" s="736"/>
      <c r="C14" s="736"/>
      <c r="D14" s="736"/>
      <c r="E14" s="736"/>
    </row>
    <row r="15" spans="1:5" x14ac:dyDescent="0.2">
      <c r="A15" s="741" t="s">
        <v>33</v>
      </c>
      <c r="B15" s="736"/>
      <c r="C15" s="736"/>
      <c r="D15" s="736"/>
      <c r="E15" s="736"/>
    </row>
    <row r="16" spans="1:5" x14ac:dyDescent="0.2">
      <c r="A16" s="2" t="s">
        <v>20</v>
      </c>
    </row>
  </sheetData>
  <mergeCells count="7">
    <mergeCell ref="A14:E14"/>
    <mergeCell ref="A15:E15"/>
    <mergeCell ref="A6:A7"/>
    <mergeCell ref="B6:B7"/>
    <mergeCell ref="C6:C7"/>
    <mergeCell ref="D6:D7"/>
    <mergeCell ref="E6:E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F45" sqref="F45"/>
    </sheetView>
  </sheetViews>
  <sheetFormatPr baseColWidth="10" defaultColWidth="11.42578125" defaultRowHeight="12.75" x14ac:dyDescent="0.2"/>
  <cols>
    <col min="1" max="1" width="48" style="2" customWidth="1"/>
    <col min="2" max="16384" width="11.42578125" style="2"/>
  </cols>
  <sheetData>
    <row r="1" spans="1:5" x14ac:dyDescent="0.2">
      <c r="A1" s="1" t="s">
        <v>460</v>
      </c>
    </row>
    <row r="2" spans="1:5" x14ac:dyDescent="0.2">
      <c r="A2" s="453" t="s">
        <v>674</v>
      </c>
    </row>
    <row r="3" spans="1:5" x14ac:dyDescent="0.2">
      <c r="A3" s="3" t="s">
        <v>36</v>
      </c>
    </row>
    <row r="4" spans="1:5" ht="13.5" thickBot="1" x14ac:dyDescent="0.25">
      <c r="A4" s="82"/>
    </row>
    <row r="5" spans="1:5" x14ac:dyDescent="0.2">
      <c r="A5" s="737"/>
      <c r="B5" s="17" t="s">
        <v>37</v>
      </c>
      <c r="C5" s="17" t="s">
        <v>38</v>
      </c>
      <c r="D5" s="17" t="s">
        <v>39</v>
      </c>
      <c r="E5" s="18" t="s">
        <v>40</v>
      </c>
    </row>
    <row r="6" spans="1:5" ht="13.5" thickBot="1" x14ac:dyDescent="0.25">
      <c r="A6" s="738"/>
      <c r="B6" s="19" t="s">
        <v>41</v>
      </c>
      <c r="C6" s="19" t="s">
        <v>41</v>
      </c>
      <c r="D6" s="19" t="s">
        <v>41</v>
      </c>
      <c r="E6" s="20" t="s">
        <v>41</v>
      </c>
    </row>
    <row r="7" spans="1:5" x14ac:dyDescent="0.2">
      <c r="A7" s="590" t="s">
        <v>8</v>
      </c>
      <c r="B7" s="9">
        <v>5.9812210163407116</v>
      </c>
      <c r="C7" s="9">
        <v>5.6671408877012652</v>
      </c>
      <c r="D7" s="9">
        <v>-2.8651076990651489</v>
      </c>
      <c r="E7" s="601">
        <v>5.1011506040875361</v>
      </c>
    </row>
    <row r="8" spans="1:5" x14ac:dyDescent="0.2">
      <c r="A8" s="592" t="s">
        <v>9</v>
      </c>
      <c r="B8" s="9">
        <v>6.5247343161603624</v>
      </c>
      <c r="C8" s="9">
        <v>5.8365870567837419</v>
      </c>
      <c r="D8" s="9">
        <v>-2.1298769642713751</v>
      </c>
      <c r="E8" s="601">
        <v>5.8303117807008391</v>
      </c>
    </row>
    <row r="9" spans="1:5" x14ac:dyDescent="0.2">
      <c r="A9" s="594" t="s">
        <v>10</v>
      </c>
      <c r="B9" s="11">
        <v>5.1110821817338774</v>
      </c>
      <c r="C9" s="11">
        <v>8.4954370384327405</v>
      </c>
      <c r="D9" s="11">
        <v>1.496415854696707</v>
      </c>
      <c r="E9" s="602">
        <v>5.8974849400344169</v>
      </c>
    </row>
    <row r="10" spans="1:5" x14ac:dyDescent="0.2">
      <c r="A10" s="594" t="s">
        <v>11</v>
      </c>
      <c r="B10" s="11">
        <v>4.0043092199201453</v>
      </c>
      <c r="C10" s="11">
        <v>7.7191947453021896</v>
      </c>
      <c r="D10" s="11">
        <v>-0.2038114598727816</v>
      </c>
      <c r="E10" s="602">
        <v>-0.65093226069946297</v>
      </c>
    </row>
    <row r="11" spans="1:5" x14ac:dyDescent="0.2">
      <c r="A11" s="594" t="s">
        <v>12</v>
      </c>
      <c r="B11" s="11">
        <v>10.353701760244476</v>
      </c>
      <c r="C11" s="11">
        <v>-1.862611030024496</v>
      </c>
      <c r="D11" s="11">
        <v>6.4888680649874999</v>
      </c>
      <c r="E11" s="602">
        <v>13.070975860562967</v>
      </c>
    </row>
    <row r="12" spans="1:5" x14ac:dyDescent="0.2">
      <c r="A12" s="594" t="s">
        <v>13</v>
      </c>
      <c r="B12" s="11">
        <v>9.7021415883086632</v>
      </c>
      <c r="C12" s="11">
        <v>4.915233293247681</v>
      </c>
      <c r="D12" s="11">
        <v>-7.4823032177633024</v>
      </c>
      <c r="E12" s="602">
        <v>8.9651131500434929</v>
      </c>
    </row>
    <row r="13" spans="1:5" ht="15" x14ac:dyDescent="0.2">
      <c r="A13" s="594" t="s">
        <v>715</v>
      </c>
      <c r="B13" s="11">
        <v>2.6680335442626415</v>
      </c>
      <c r="C13" s="11">
        <v>4.170798572213144</v>
      </c>
      <c r="D13" s="11">
        <v>0.42030355010614073</v>
      </c>
      <c r="E13" s="602">
        <v>1.4248582062607937</v>
      </c>
    </row>
    <row r="14" spans="1:5" x14ac:dyDescent="0.2">
      <c r="A14" s="594" t="s">
        <v>15</v>
      </c>
      <c r="B14" s="11">
        <v>-16.495187645613484</v>
      </c>
      <c r="C14" s="11">
        <v>12.762892261415601</v>
      </c>
      <c r="D14" s="11">
        <v>26.792028697403452</v>
      </c>
      <c r="E14" s="602">
        <v>65.427098759282046</v>
      </c>
    </row>
    <row r="15" spans="1:5" x14ac:dyDescent="0.2">
      <c r="A15" s="592" t="s">
        <v>16</v>
      </c>
      <c r="B15" s="14">
        <v>2.4861710207008088</v>
      </c>
      <c r="C15" s="14">
        <v>4.7428355756612603</v>
      </c>
      <c r="D15" s="14">
        <v>-7.64868223080245</v>
      </c>
      <c r="E15" s="603">
        <v>2.2713866048398046</v>
      </c>
    </row>
    <row r="16" spans="1:5" x14ac:dyDescent="0.2">
      <c r="A16" s="594" t="s">
        <v>17</v>
      </c>
      <c r="B16" s="11">
        <v>-13.144335585723212</v>
      </c>
      <c r="C16" s="11">
        <v>7.9722310890027188</v>
      </c>
      <c r="D16" s="11">
        <v>-17.048584685813822</v>
      </c>
      <c r="E16" s="602">
        <v>4.8965602227794705</v>
      </c>
    </row>
    <row r="17" spans="1:5" ht="13.5" thickBot="1" x14ac:dyDescent="0.25">
      <c r="A17" s="596" t="s">
        <v>18</v>
      </c>
      <c r="B17" s="598">
        <v>18.188143712109039</v>
      </c>
      <c r="C17" s="598">
        <v>1.4617974818213355</v>
      </c>
      <c r="D17" s="598">
        <v>3.8893497135655082</v>
      </c>
      <c r="E17" s="604">
        <v>-2.7764660506011296</v>
      </c>
    </row>
    <row r="18" spans="1:5" x14ac:dyDescent="0.2">
      <c r="A18" s="26" t="s">
        <v>463</v>
      </c>
      <c r="B18" s="27"/>
      <c r="C18" s="27"/>
      <c r="D18" s="27"/>
      <c r="E18" s="27"/>
    </row>
    <row r="19" spans="1:5" x14ac:dyDescent="0.2">
      <c r="A19" s="28" t="s">
        <v>20</v>
      </c>
    </row>
  </sheetData>
  <mergeCells count="1">
    <mergeCell ref="A5:A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G30" sqref="G30"/>
    </sheetView>
  </sheetViews>
  <sheetFormatPr baseColWidth="10" defaultRowHeight="15" x14ac:dyDescent="0.25"/>
  <cols>
    <col min="1" max="1" width="33.28515625" style="258" customWidth="1"/>
    <col min="2" max="16384" width="11.42578125" style="258"/>
  </cols>
  <sheetData>
    <row r="1" spans="1:4" x14ac:dyDescent="0.25">
      <c r="A1" s="346" t="s">
        <v>716</v>
      </c>
    </row>
    <row r="2" spans="1:4" x14ac:dyDescent="0.25">
      <c r="A2" s="346" t="s">
        <v>717</v>
      </c>
    </row>
    <row r="3" spans="1:4" ht="15.75" thickBot="1" x14ac:dyDescent="0.3">
      <c r="A3" s="41" t="s">
        <v>718</v>
      </c>
    </row>
    <row r="4" spans="1:4" x14ac:dyDescent="0.25">
      <c r="A4" s="748"/>
      <c r="B4" s="750" t="s">
        <v>219</v>
      </c>
      <c r="C4" s="750" t="s">
        <v>731</v>
      </c>
      <c r="D4" s="691" t="s">
        <v>263</v>
      </c>
    </row>
    <row r="5" spans="1:4" ht="15.75" thickBot="1" x14ac:dyDescent="0.3">
      <c r="A5" s="749"/>
      <c r="B5" s="751"/>
      <c r="C5" s="751"/>
      <c r="D5" s="752"/>
    </row>
    <row r="6" spans="1:4" x14ac:dyDescent="0.25">
      <c r="A6" s="671" t="s">
        <v>732</v>
      </c>
      <c r="B6" s="672">
        <v>44600195.790091999</v>
      </c>
      <c r="C6" s="673">
        <v>2.86406652536128E-2</v>
      </c>
      <c r="D6" s="674">
        <v>0.23320521005042308</v>
      </c>
    </row>
    <row r="7" spans="1:4" ht="15.75" thickBot="1" x14ac:dyDescent="0.3">
      <c r="A7" s="675" t="s">
        <v>733</v>
      </c>
      <c r="B7" s="676">
        <v>582412.09806099988</v>
      </c>
      <c r="C7" s="677">
        <v>-9.5466121696025197E-2</v>
      </c>
      <c r="D7" s="678">
        <v>3.0453125430986564E-3</v>
      </c>
    </row>
    <row r="8" spans="1:4" ht="15.75" thickBot="1" x14ac:dyDescent="0.3">
      <c r="A8" s="679" t="s">
        <v>734</v>
      </c>
      <c r="B8" s="680">
        <v>45182607.888153002</v>
      </c>
      <c r="C8" s="681">
        <v>3.4387226786760428E-2</v>
      </c>
      <c r="D8" s="682">
        <v>0.23625052259352169</v>
      </c>
    </row>
    <row r="9" spans="1:4" x14ac:dyDescent="0.25">
      <c r="A9" s="288" t="s">
        <v>20</v>
      </c>
    </row>
  </sheetData>
  <mergeCells count="4">
    <mergeCell ref="A4:A5"/>
    <mergeCell ref="B4:B5"/>
    <mergeCell ref="C4:C5"/>
    <mergeCell ref="D4:D5"/>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17" sqref="C17"/>
    </sheetView>
  </sheetViews>
  <sheetFormatPr baseColWidth="10" defaultRowHeight="15" x14ac:dyDescent="0.25"/>
  <cols>
    <col min="1" max="1" width="11.42578125" style="258"/>
    <col min="2" max="4" width="36.42578125" style="258" customWidth="1"/>
    <col min="5" max="16384" width="11.42578125" style="258"/>
  </cols>
  <sheetData>
    <row r="1" spans="1:6" x14ac:dyDescent="0.25">
      <c r="A1" s="346" t="s">
        <v>719</v>
      </c>
      <c r="B1" s="41"/>
    </row>
    <row r="2" spans="1:6" x14ac:dyDescent="0.25">
      <c r="A2" s="346" t="s">
        <v>746</v>
      </c>
      <c r="B2" s="41"/>
    </row>
    <row r="3" spans="1:6" x14ac:dyDescent="0.25">
      <c r="A3" s="41"/>
      <c r="B3" s="41"/>
      <c r="C3" s="41"/>
      <c r="D3" s="41"/>
      <c r="E3" s="41"/>
      <c r="F3" s="41"/>
    </row>
    <row r="4" spans="1:6" x14ac:dyDescent="0.25">
      <c r="A4" s="530" t="s">
        <v>301</v>
      </c>
      <c r="B4" s="534" t="s">
        <v>735</v>
      </c>
      <c r="C4" s="532" t="s">
        <v>736</v>
      </c>
      <c r="D4" s="534" t="s">
        <v>737</v>
      </c>
      <c r="E4" s="41"/>
      <c r="F4" s="2"/>
    </row>
    <row r="5" spans="1:6" x14ac:dyDescent="0.25">
      <c r="A5" s="531"/>
      <c r="B5" s="684" t="str">
        <f>"(1)"</f>
        <v>(1)</v>
      </c>
      <c r="C5" s="533" t="str">
        <f>"(2)"</f>
        <v>(2)</v>
      </c>
      <c r="D5" s="684" t="str">
        <f>"(3)"</f>
        <v>(3)</v>
      </c>
      <c r="E5" s="41"/>
      <c r="F5" s="2"/>
    </row>
    <row r="6" spans="1:6" ht="64.5" customHeight="1" x14ac:dyDescent="0.25">
      <c r="A6" s="685" t="s">
        <v>738</v>
      </c>
      <c r="B6" s="187" t="s">
        <v>739</v>
      </c>
      <c r="C6" s="535" t="s">
        <v>740</v>
      </c>
      <c r="D6" s="187" t="s">
        <v>741</v>
      </c>
      <c r="E6" s="41"/>
      <c r="F6" s="2"/>
    </row>
    <row r="7" spans="1:6" ht="58.5" customHeight="1" x14ac:dyDescent="0.25">
      <c r="A7" s="536" t="s">
        <v>742</v>
      </c>
      <c r="B7" s="686" t="s">
        <v>743</v>
      </c>
      <c r="C7" s="537" t="s">
        <v>744</v>
      </c>
      <c r="D7" s="686" t="s">
        <v>745</v>
      </c>
      <c r="E7" s="41"/>
      <c r="F7" s="2"/>
    </row>
    <row r="8" spans="1:6" x14ac:dyDescent="0.25">
      <c r="A8" s="41" t="s">
        <v>20</v>
      </c>
      <c r="B8" s="529"/>
      <c r="C8" s="529"/>
      <c r="D8" s="529"/>
      <c r="E8" s="41"/>
      <c r="F8" s="2"/>
    </row>
    <row r="9" spans="1:6" x14ac:dyDescent="0.25">
      <c r="A9" s="2"/>
      <c r="B9" s="2"/>
      <c r="C9" s="2"/>
      <c r="D9" s="2"/>
      <c r="E9" s="41"/>
      <c r="F9" s="2"/>
    </row>
    <row r="10" spans="1:6" x14ac:dyDescent="0.25">
      <c r="A10" s="2"/>
      <c r="B10" s="2"/>
      <c r="C10" s="2"/>
      <c r="D10" s="2"/>
      <c r="E10" s="2"/>
      <c r="F10" s="2"/>
    </row>
    <row r="11" spans="1:6" x14ac:dyDescent="0.25">
      <c r="A11" s="2"/>
      <c r="B11" s="2"/>
      <c r="C11" s="2"/>
      <c r="D11" s="2"/>
      <c r="E11" s="2"/>
      <c r="F11" s="2"/>
    </row>
    <row r="12" spans="1:6" x14ac:dyDescent="0.25">
      <c r="A12" s="2"/>
      <c r="B12" s="2"/>
      <c r="C12" s="2"/>
      <c r="D12" s="2"/>
      <c r="E12" s="2"/>
      <c r="F12" s="2"/>
    </row>
    <row r="13" spans="1:6" ht="15.75" x14ac:dyDescent="0.25">
      <c r="A13" s="683"/>
      <c r="B13" s="683"/>
      <c r="C13" s="683"/>
      <c r="D13" s="683"/>
      <c r="E13" s="683"/>
      <c r="F13" s="683"/>
    </row>
    <row r="14" spans="1:6" ht="15.75" x14ac:dyDescent="0.25">
      <c r="A14" s="683"/>
      <c r="B14" s="683"/>
      <c r="C14" s="683"/>
      <c r="D14" s="683"/>
      <c r="E14" s="683"/>
      <c r="F14" s="683"/>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C36" sqref="C36"/>
    </sheetView>
  </sheetViews>
  <sheetFormatPr baseColWidth="10" defaultColWidth="11.42578125" defaultRowHeight="12.75" x14ac:dyDescent="0.2"/>
  <cols>
    <col min="1" max="1" width="47.28515625" style="25" customWidth="1"/>
    <col min="2" max="2" width="13.7109375" style="25" customWidth="1"/>
    <col min="3" max="3" width="15.85546875" style="25" customWidth="1"/>
    <col min="4" max="4" width="14.140625" style="25" customWidth="1"/>
    <col min="5" max="5" width="11" style="25" customWidth="1"/>
    <col min="6" max="6" width="9" style="174" customWidth="1"/>
    <col min="7" max="7" width="12.7109375" style="25" customWidth="1"/>
    <col min="8" max="8" width="14" style="25" customWidth="1"/>
    <col min="9" max="9" width="13.7109375" style="25" bestFit="1" customWidth="1"/>
    <col min="10" max="16384" width="11.42578125" style="25"/>
  </cols>
  <sheetData>
    <row r="1" spans="1:9" s="166" customFormat="1" x14ac:dyDescent="0.2">
      <c r="A1" s="94" t="s">
        <v>461</v>
      </c>
      <c r="F1" s="167"/>
    </row>
    <row r="2" spans="1:9" s="166" customFormat="1" x14ac:dyDescent="0.2">
      <c r="A2" s="94" t="s">
        <v>42</v>
      </c>
      <c r="F2" s="167"/>
    </row>
    <row r="3" spans="1:9" s="166" customFormat="1" x14ac:dyDescent="0.2">
      <c r="A3" s="94" t="s">
        <v>43</v>
      </c>
      <c r="F3" s="167"/>
    </row>
    <row r="4" spans="1:9" s="166" customFormat="1" ht="13.5" thickBot="1" x14ac:dyDescent="0.25">
      <c r="A4" s="94"/>
      <c r="F4" s="167"/>
    </row>
    <row r="5" spans="1:9" s="166" customFormat="1" x14ac:dyDescent="0.2">
      <c r="A5" s="755" t="s">
        <v>44</v>
      </c>
      <c r="B5" s="753" t="s">
        <v>45</v>
      </c>
      <c r="C5" s="753" t="s">
        <v>46</v>
      </c>
      <c r="D5" s="753" t="s">
        <v>47</v>
      </c>
      <c r="E5" s="753" t="s">
        <v>48</v>
      </c>
      <c r="F5" s="753" t="s">
        <v>49</v>
      </c>
      <c r="G5" s="753" t="s">
        <v>50</v>
      </c>
      <c r="H5" s="753" t="s">
        <v>51</v>
      </c>
      <c r="I5" s="167"/>
    </row>
    <row r="6" spans="1:9" s="166" customFormat="1" ht="13.5" thickBot="1" x14ac:dyDescent="0.25">
      <c r="A6" s="756"/>
      <c r="B6" s="754"/>
      <c r="C6" s="754"/>
      <c r="D6" s="754"/>
      <c r="E6" s="754"/>
      <c r="F6" s="754"/>
      <c r="G6" s="754"/>
      <c r="H6" s="754"/>
      <c r="I6" s="167"/>
    </row>
    <row r="7" spans="1:9" s="166" customFormat="1" x14ac:dyDescent="0.2">
      <c r="A7" s="605" t="s">
        <v>52</v>
      </c>
      <c r="B7" s="153">
        <v>20350024</v>
      </c>
      <c r="C7" s="153">
        <v>20429171</v>
      </c>
      <c r="D7" s="153">
        <v>19829100</v>
      </c>
      <c r="E7" s="168">
        <v>0.97440179923129333</v>
      </c>
      <c r="F7" s="169">
        <v>0.97062675719930092</v>
      </c>
      <c r="G7" s="153">
        <v>-520924</v>
      </c>
      <c r="H7" s="153">
        <v>-600071</v>
      </c>
      <c r="I7" s="167"/>
    </row>
    <row r="8" spans="1:9" s="166" customFormat="1" x14ac:dyDescent="0.2">
      <c r="A8" s="605" t="s">
        <v>53</v>
      </c>
      <c r="B8" s="153">
        <v>122158510</v>
      </c>
      <c r="C8" s="153">
        <v>131198907</v>
      </c>
      <c r="D8" s="153">
        <v>128419800</v>
      </c>
      <c r="E8" s="168">
        <v>1.0512554549003585</v>
      </c>
      <c r="F8" s="169">
        <v>0.97881760554605834</v>
      </c>
      <c r="G8" s="153">
        <v>6261290</v>
      </c>
      <c r="H8" s="153">
        <v>-2779107</v>
      </c>
      <c r="I8" s="167"/>
    </row>
    <row r="9" spans="1:9" s="166" customFormat="1" x14ac:dyDescent="0.2">
      <c r="A9" s="605" t="s">
        <v>54</v>
      </c>
      <c r="B9" s="153">
        <v>561591260</v>
      </c>
      <c r="C9" s="153">
        <v>578812633</v>
      </c>
      <c r="D9" s="153">
        <v>572712174</v>
      </c>
      <c r="E9" s="168">
        <v>1.0198025054734647</v>
      </c>
      <c r="F9" s="169">
        <v>0.98946039071680036</v>
      </c>
      <c r="G9" s="153">
        <v>11120914</v>
      </c>
      <c r="H9" s="153">
        <v>-6100459</v>
      </c>
      <c r="I9" s="167"/>
    </row>
    <row r="10" spans="1:9" s="166" customFormat="1" x14ac:dyDescent="0.2">
      <c r="A10" s="605" t="s">
        <v>55</v>
      </c>
      <c r="B10" s="153">
        <v>75709526</v>
      </c>
      <c r="C10" s="153">
        <v>86409838</v>
      </c>
      <c r="D10" s="153">
        <v>84932489</v>
      </c>
      <c r="E10" s="168">
        <v>1.1218203770024924</v>
      </c>
      <c r="F10" s="169">
        <v>0.98290300000330977</v>
      </c>
      <c r="G10" s="153">
        <v>9222963</v>
      </c>
      <c r="H10" s="153">
        <v>-1477349</v>
      </c>
      <c r="I10" s="167"/>
    </row>
    <row r="11" spans="1:9" s="166" customFormat="1" x14ac:dyDescent="0.2">
      <c r="A11" s="605" t="s">
        <v>56</v>
      </c>
      <c r="B11" s="153">
        <v>3260252755</v>
      </c>
      <c r="C11" s="153">
        <v>3180909722</v>
      </c>
      <c r="D11" s="153">
        <v>3142652999</v>
      </c>
      <c r="E11" s="168">
        <v>0.96392925185949274</v>
      </c>
      <c r="F11" s="169">
        <v>0.98797302459249114</v>
      </c>
      <c r="G11" s="153">
        <v>-117599756</v>
      </c>
      <c r="H11" s="153">
        <v>-38256723</v>
      </c>
      <c r="I11" s="167"/>
    </row>
    <row r="12" spans="1:9" s="166" customFormat="1" x14ac:dyDescent="0.2">
      <c r="A12" s="605" t="s">
        <v>57</v>
      </c>
      <c r="B12" s="153">
        <v>235131897</v>
      </c>
      <c r="C12" s="153">
        <v>233805879</v>
      </c>
      <c r="D12" s="153">
        <v>223459566</v>
      </c>
      <c r="E12" s="168">
        <v>0.9503583684352277</v>
      </c>
      <c r="F12" s="169">
        <v>0.95574827697125619</v>
      </c>
      <c r="G12" s="153">
        <v>-11672331</v>
      </c>
      <c r="H12" s="153">
        <v>-10346313</v>
      </c>
      <c r="I12" s="167"/>
    </row>
    <row r="13" spans="1:9" s="166" customFormat="1" x14ac:dyDescent="0.2">
      <c r="A13" s="605" t="s">
        <v>58</v>
      </c>
      <c r="B13" s="153">
        <v>554811410</v>
      </c>
      <c r="C13" s="153">
        <v>569675490</v>
      </c>
      <c r="D13" s="153">
        <v>562135373</v>
      </c>
      <c r="E13" s="168">
        <v>1.0132008153905847</v>
      </c>
      <c r="F13" s="169">
        <v>0.9867641892053316</v>
      </c>
      <c r="G13" s="153">
        <v>7323963</v>
      </c>
      <c r="H13" s="153">
        <v>-7540117</v>
      </c>
      <c r="I13" s="167"/>
    </row>
    <row r="14" spans="1:9" s="166" customFormat="1" x14ac:dyDescent="0.2">
      <c r="A14" s="605" t="s">
        <v>59</v>
      </c>
      <c r="B14" s="153">
        <v>438961889</v>
      </c>
      <c r="C14" s="153">
        <v>523243393</v>
      </c>
      <c r="D14" s="153">
        <v>521255711</v>
      </c>
      <c r="E14" s="168">
        <v>1.187473728499469</v>
      </c>
      <c r="F14" s="169">
        <v>0.99620122866988592</v>
      </c>
      <c r="G14" s="153">
        <v>82293822</v>
      </c>
      <c r="H14" s="153">
        <v>-1987682</v>
      </c>
      <c r="I14" s="167"/>
    </row>
    <row r="15" spans="1:9" s="166" customFormat="1" x14ac:dyDescent="0.2">
      <c r="A15" s="605" t="s">
        <v>60</v>
      </c>
      <c r="B15" s="153">
        <v>10379302409</v>
      </c>
      <c r="C15" s="153">
        <v>10219979570</v>
      </c>
      <c r="D15" s="153">
        <v>9866695230</v>
      </c>
      <c r="E15" s="168">
        <v>0.95061255961137492</v>
      </c>
      <c r="F15" s="169">
        <v>0.96543199156316906</v>
      </c>
      <c r="G15" s="153">
        <v>-512607179</v>
      </c>
      <c r="H15" s="153">
        <v>-353284340</v>
      </c>
      <c r="I15" s="167"/>
    </row>
    <row r="16" spans="1:9" s="166" customFormat="1" x14ac:dyDescent="0.2">
      <c r="A16" s="605" t="s">
        <v>61</v>
      </c>
      <c r="B16" s="153">
        <v>1196524722</v>
      </c>
      <c r="C16" s="153">
        <v>1242071531</v>
      </c>
      <c r="D16" s="153">
        <v>1222983308</v>
      </c>
      <c r="E16" s="168">
        <v>1.0221128619522164</v>
      </c>
      <c r="F16" s="169">
        <v>0.9846319454849497</v>
      </c>
      <c r="G16" s="153">
        <v>26458586</v>
      </c>
      <c r="H16" s="153">
        <v>-19088223</v>
      </c>
      <c r="I16" s="167"/>
    </row>
    <row r="17" spans="1:9" s="166" customFormat="1" x14ac:dyDescent="0.2">
      <c r="A17" s="605" t="s">
        <v>62</v>
      </c>
      <c r="B17" s="153">
        <v>1739016566</v>
      </c>
      <c r="C17" s="153">
        <v>1755333061</v>
      </c>
      <c r="D17" s="153">
        <v>1730177860</v>
      </c>
      <c r="E17" s="168">
        <v>0.99491741126979005</v>
      </c>
      <c r="F17" s="169">
        <v>0.98566927179866981</v>
      </c>
      <c r="G17" s="153">
        <v>-8838706</v>
      </c>
      <c r="H17" s="153">
        <v>-25155201</v>
      </c>
      <c r="I17" s="167"/>
    </row>
    <row r="18" spans="1:9" s="166" customFormat="1" x14ac:dyDescent="0.2">
      <c r="A18" s="605" t="s">
        <v>63</v>
      </c>
      <c r="B18" s="153">
        <v>2403498519</v>
      </c>
      <c r="C18" s="153">
        <v>2326734286</v>
      </c>
      <c r="D18" s="153">
        <v>2318036272</v>
      </c>
      <c r="E18" s="168">
        <v>0.96444256307028742</v>
      </c>
      <c r="F18" s="169">
        <v>0.99626170721240659</v>
      </c>
      <c r="G18" s="153">
        <v>-85462247</v>
      </c>
      <c r="H18" s="153">
        <v>-8698014</v>
      </c>
      <c r="I18" s="167"/>
    </row>
    <row r="19" spans="1:9" s="166" customFormat="1" x14ac:dyDescent="0.2">
      <c r="A19" s="605" t="s">
        <v>64</v>
      </c>
      <c r="B19" s="153">
        <v>484466272</v>
      </c>
      <c r="C19" s="153">
        <v>517704894</v>
      </c>
      <c r="D19" s="153">
        <v>512239375</v>
      </c>
      <c r="E19" s="168">
        <v>1.0573272167850727</v>
      </c>
      <c r="F19" s="169">
        <v>0.98944279054854756</v>
      </c>
      <c r="G19" s="153">
        <v>27773103</v>
      </c>
      <c r="H19" s="153">
        <v>-5465519</v>
      </c>
      <c r="I19" s="167"/>
    </row>
    <row r="20" spans="1:9" s="166" customFormat="1" x14ac:dyDescent="0.2">
      <c r="A20" s="605" t="s">
        <v>65</v>
      </c>
      <c r="B20" s="153">
        <v>23344415</v>
      </c>
      <c r="C20" s="153">
        <v>24441786</v>
      </c>
      <c r="D20" s="153">
        <v>24066814</v>
      </c>
      <c r="E20" s="168">
        <v>1.0309452603545646</v>
      </c>
      <c r="F20" s="169">
        <v>0.98465856791316309</v>
      </c>
      <c r="G20" s="153">
        <v>722399</v>
      </c>
      <c r="H20" s="153">
        <v>-374972</v>
      </c>
      <c r="I20" s="167"/>
    </row>
    <row r="21" spans="1:9" s="166" customFormat="1" x14ac:dyDescent="0.2">
      <c r="A21" s="605" t="s">
        <v>66</v>
      </c>
      <c r="B21" s="153">
        <v>6724092100</v>
      </c>
      <c r="C21" s="153">
        <v>7003574334</v>
      </c>
      <c r="D21" s="153">
        <v>6989566051</v>
      </c>
      <c r="E21" s="168">
        <v>1.0394810105292878</v>
      </c>
      <c r="F21" s="169">
        <v>0.9979998380352737</v>
      </c>
      <c r="G21" s="153">
        <v>265473951</v>
      </c>
      <c r="H21" s="153">
        <v>-14008283</v>
      </c>
      <c r="I21" s="167"/>
    </row>
    <row r="22" spans="1:9" s="166" customFormat="1" x14ac:dyDescent="0.2">
      <c r="A22" s="605" t="s">
        <v>67</v>
      </c>
      <c r="B22" s="153">
        <v>8008578401</v>
      </c>
      <c r="C22" s="153">
        <v>8828372862</v>
      </c>
      <c r="D22" s="153">
        <v>9039482595</v>
      </c>
      <c r="E22" s="168">
        <v>1.1287249924245326</v>
      </c>
      <c r="F22" s="169">
        <v>1.0239126435074668</v>
      </c>
      <c r="G22" s="153">
        <v>1030904194</v>
      </c>
      <c r="H22" s="153">
        <v>211109733</v>
      </c>
      <c r="I22" s="167"/>
    </row>
    <row r="23" spans="1:9" s="166" customFormat="1" x14ac:dyDescent="0.2">
      <c r="A23" s="605" t="s">
        <v>68</v>
      </c>
      <c r="B23" s="153">
        <v>47145490</v>
      </c>
      <c r="C23" s="153">
        <v>47877548</v>
      </c>
      <c r="D23" s="153">
        <v>46477421</v>
      </c>
      <c r="E23" s="168">
        <v>0.98582963078758967</v>
      </c>
      <c r="F23" s="169">
        <v>0.9707560838328646</v>
      </c>
      <c r="G23" s="153">
        <v>-668069</v>
      </c>
      <c r="H23" s="153">
        <v>-1400127</v>
      </c>
      <c r="I23" s="167"/>
    </row>
    <row r="24" spans="1:9" s="166" customFormat="1" x14ac:dyDescent="0.2">
      <c r="A24" s="605" t="s">
        <v>69</v>
      </c>
      <c r="B24" s="153">
        <v>1912504611</v>
      </c>
      <c r="C24" s="153">
        <v>1880150686</v>
      </c>
      <c r="D24" s="153">
        <v>1876447596</v>
      </c>
      <c r="E24" s="168">
        <v>0.98114670427845574</v>
      </c>
      <c r="F24" s="169">
        <v>0.99803042914189055</v>
      </c>
      <c r="G24" s="153">
        <v>-36057015</v>
      </c>
      <c r="H24" s="153">
        <v>-3703090</v>
      </c>
      <c r="I24" s="167"/>
    </row>
    <row r="25" spans="1:9" s="166" customFormat="1" x14ac:dyDescent="0.2">
      <c r="A25" s="605" t="s">
        <v>70</v>
      </c>
      <c r="B25" s="153">
        <v>996308546</v>
      </c>
      <c r="C25" s="153">
        <v>968250172</v>
      </c>
      <c r="D25" s="153">
        <v>962680519</v>
      </c>
      <c r="E25" s="168">
        <v>0.96624737674387062</v>
      </c>
      <c r="F25" s="169">
        <v>0.99424771287311475</v>
      </c>
      <c r="G25" s="153">
        <v>-33628027</v>
      </c>
      <c r="H25" s="153">
        <v>-5569653</v>
      </c>
      <c r="I25" s="167"/>
    </row>
    <row r="26" spans="1:9" s="166" customFormat="1" x14ac:dyDescent="0.2">
      <c r="A26" s="605" t="s">
        <v>71</v>
      </c>
      <c r="B26" s="153">
        <v>28962244</v>
      </c>
      <c r="C26" s="153">
        <v>30063552</v>
      </c>
      <c r="D26" s="153">
        <v>29590246</v>
      </c>
      <c r="E26" s="168">
        <v>1.0216834717641354</v>
      </c>
      <c r="F26" s="169">
        <v>0.98425648439678715</v>
      </c>
      <c r="G26" s="153">
        <v>628002</v>
      </c>
      <c r="H26" s="153">
        <v>-473306</v>
      </c>
      <c r="I26" s="167"/>
    </row>
    <row r="27" spans="1:9" s="166" customFormat="1" x14ac:dyDescent="0.2">
      <c r="A27" s="605" t="s">
        <v>720</v>
      </c>
      <c r="B27" s="153">
        <v>456238804</v>
      </c>
      <c r="C27" s="153">
        <v>456515457</v>
      </c>
      <c r="D27" s="153">
        <v>448986168</v>
      </c>
      <c r="E27" s="168">
        <v>0.98410342141787654</v>
      </c>
      <c r="F27" s="169">
        <v>0.98350704475708473</v>
      </c>
      <c r="G27" s="153">
        <v>-7252636</v>
      </c>
      <c r="H27" s="153">
        <v>-7529289</v>
      </c>
      <c r="I27" s="167"/>
    </row>
    <row r="28" spans="1:9" s="166" customFormat="1" ht="25.5" x14ac:dyDescent="0.2">
      <c r="A28" s="605" t="s">
        <v>73</v>
      </c>
      <c r="B28" s="153">
        <v>13614966</v>
      </c>
      <c r="C28" s="153">
        <v>13270955</v>
      </c>
      <c r="D28" s="153">
        <v>12116131</v>
      </c>
      <c r="E28" s="168">
        <v>0.88991268872797769</v>
      </c>
      <c r="F28" s="169">
        <v>0.91298109292059237</v>
      </c>
      <c r="G28" s="153">
        <v>-1498835</v>
      </c>
      <c r="H28" s="153">
        <v>-1154824</v>
      </c>
      <c r="I28" s="167"/>
    </row>
    <row r="29" spans="1:9" s="166" customFormat="1" x14ac:dyDescent="0.2">
      <c r="A29" s="605" t="s">
        <v>74</v>
      </c>
      <c r="B29" s="153">
        <v>191297279</v>
      </c>
      <c r="C29" s="153">
        <v>194248847</v>
      </c>
      <c r="D29" s="153">
        <v>188971465</v>
      </c>
      <c r="E29" s="168">
        <v>0.98784188665851336</v>
      </c>
      <c r="F29" s="169">
        <v>0.97283184903537678</v>
      </c>
      <c r="G29" s="153">
        <v>-2325814</v>
      </c>
      <c r="H29" s="153">
        <v>-5277382</v>
      </c>
      <c r="I29" s="167"/>
    </row>
    <row r="30" spans="1:9" s="166" customFormat="1" x14ac:dyDescent="0.2">
      <c r="A30" s="605" t="s">
        <v>75</v>
      </c>
      <c r="B30" s="153">
        <v>131885468</v>
      </c>
      <c r="C30" s="153">
        <v>138635941</v>
      </c>
      <c r="D30" s="153">
        <v>133416380</v>
      </c>
      <c r="E30" s="168">
        <v>1.0116078899610077</v>
      </c>
      <c r="F30" s="169">
        <v>0.9623505927658399</v>
      </c>
      <c r="G30" s="153">
        <v>1530912</v>
      </c>
      <c r="H30" s="153">
        <v>-5219561</v>
      </c>
      <c r="I30" s="167"/>
    </row>
    <row r="31" spans="1:9" s="166" customFormat="1" x14ac:dyDescent="0.2">
      <c r="A31" s="605" t="s">
        <v>76</v>
      </c>
      <c r="B31" s="153">
        <v>53612999</v>
      </c>
      <c r="C31" s="153">
        <v>54088562</v>
      </c>
      <c r="D31" s="153">
        <v>53095919</v>
      </c>
      <c r="E31" s="168">
        <v>0.99035532408847338</v>
      </c>
      <c r="F31" s="169">
        <v>0.98164782047635135</v>
      </c>
      <c r="G31" s="153">
        <v>-517080</v>
      </c>
      <c r="H31" s="153">
        <v>-992643</v>
      </c>
      <c r="I31" s="167"/>
    </row>
    <row r="32" spans="1:9" s="166" customFormat="1" x14ac:dyDescent="0.2">
      <c r="A32" s="605" t="s">
        <v>77</v>
      </c>
      <c r="B32" s="153">
        <v>121766536</v>
      </c>
      <c r="C32" s="153">
        <v>123218067</v>
      </c>
      <c r="D32" s="153">
        <v>120077313</v>
      </c>
      <c r="E32" s="168">
        <v>0.98612736261134992</v>
      </c>
      <c r="F32" s="169">
        <v>0.97451060484498597</v>
      </c>
      <c r="G32" s="153">
        <v>-1689223</v>
      </c>
      <c r="H32" s="153">
        <v>-3140754</v>
      </c>
      <c r="I32" s="167"/>
    </row>
    <row r="33" spans="1:9" s="166" customFormat="1" x14ac:dyDescent="0.2">
      <c r="A33" s="605" t="s">
        <v>78</v>
      </c>
      <c r="B33" s="153">
        <v>52759072</v>
      </c>
      <c r="C33" s="153">
        <v>53061018</v>
      </c>
      <c r="D33" s="153">
        <v>52109379</v>
      </c>
      <c r="E33" s="168">
        <v>0.98768566285623827</v>
      </c>
      <c r="F33" s="169">
        <v>0.98206519520601732</v>
      </c>
      <c r="G33" s="153">
        <v>-649693</v>
      </c>
      <c r="H33" s="153">
        <v>-951639</v>
      </c>
      <c r="I33" s="167"/>
    </row>
    <row r="34" spans="1:9" s="166" customFormat="1" x14ac:dyDescent="0.2">
      <c r="A34" s="605" t="s">
        <v>79</v>
      </c>
      <c r="B34" s="153">
        <v>23840798</v>
      </c>
      <c r="C34" s="153">
        <v>24682706</v>
      </c>
      <c r="D34" s="153">
        <v>24530940</v>
      </c>
      <c r="E34" s="168">
        <v>1.0289479404170951</v>
      </c>
      <c r="F34" s="169">
        <v>0.99385132246034935</v>
      </c>
      <c r="G34" s="153">
        <v>690142</v>
      </c>
      <c r="H34" s="153">
        <v>-151766</v>
      </c>
      <c r="I34" s="167"/>
    </row>
    <row r="35" spans="1:9" s="166" customFormat="1" ht="13.5" thickBot="1" x14ac:dyDescent="0.25">
      <c r="A35" s="605" t="s">
        <v>80</v>
      </c>
      <c r="B35" s="153"/>
      <c r="C35" s="153">
        <v>142566092</v>
      </c>
      <c r="D35" s="153">
        <v>137610002</v>
      </c>
      <c r="E35" s="168"/>
      <c r="F35" s="169">
        <v>0.96523654446528562</v>
      </c>
      <c r="G35" s="153"/>
      <c r="H35" s="153"/>
      <c r="I35" s="167"/>
    </row>
    <row r="36" spans="1:9" ht="15.75" thickBot="1" x14ac:dyDescent="0.25">
      <c r="A36" s="170" t="s">
        <v>685</v>
      </c>
      <c r="B36" s="171">
        <v>44902409678</v>
      </c>
      <c r="C36" s="171">
        <v>44921997858</v>
      </c>
      <c r="D36" s="171">
        <v>44344459364</v>
      </c>
      <c r="E36" s="172">
        <f t="shared" ref="E36" si="0">+D36/B36</f>
        <v>0.98757415653188496</v>
      </c>
      <c r="F36" s="173">
        <f t="shared" ref="F36" si="1">+D36/C36</f>
        <v>0.98714352607767764</v>
      </c>
      <c r="G36" s="171">
        <f t="shared" ref="G36" si="2">+D36-B36</f>
        <v>-557950314</v>
      </c>
      <c r="H36" s="171">
        <f t="shared" ref="H36" si="3">+D36-C36</f>
        <v>-577538494</v>
      </c>
    </row>
    <row r="37" spans="1:9" x14ac:dyDescent="0.2">
      <c r="A37" s="25" t="s">
        <v>686</v>
      </c>
      <c r="B37" s="495"/>
      <c r="C37" s="495"/>
      <c r="D37" s="495"/>
      <c r="E37" s="496"/>
      <c r="F37" s="497"/>
      <c r="G37" s="495"/>
      <c r="H37" s="495"/>
    </row>
    <row r="38" spans="1:9" x14ac:dyDescent="0.2">
      <c r="A38" s="115" t="s">
        <v>20</v>
      </c>
    </row>
  </sheetData>
  <mergeCells count="8">
    <mergeCell ref="G5:G6"/>
    <mergeCell ref="H5:H6"/>
    <mergeCell ref="A5:A6"/>
    <mergeCell ref="B5:B6"/>
    <mergeCell ref="C5:C6"/>
    <mergeCell ref="D5:D6"/>
    <mergeCell ref="E5:E6"/>
    <mergeCell ref="F5:F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5" sqref="C5"/>
    </sheetView>
  </sheetViews>
  <sheetFormatPr baseColWidth="10" defaultColWidth="11.42578125" defaultRowHeight="12.75" x14ac:dyDescent="0.2"/>
  <cols>
    <col min="1" max="1" width="36.5703125" style="2" customWidth="1"/>
    <col min="2" max="2" width="15.140625" style="2" customWidth="1"/>
    <col min="3" max="3" width="12.85546875" style="2" customWidth="1"/>
    <col min="4" max="5" width="15.140625" style="2" customWidth="1"/>
    <col min="6" max="16384" width="11.42578125" style="2"/>
  </cols>
  <sheetData>
    <row r="1" spans="1:5" x14ac:dyDescent="0.2">
      <c r="A1" s="1" t="s">
        <v>466</v>
      </c>
    </row>
    <row r="2" spans="1:5" x14ac:dyDescent="0.2">
      <c r="A2" s="1" t="s">
        <v>375</v>
      </c>
    </row>
    <row r="3" spans="1:5" x14ac:dyDescent="0.2">
      <c r="A3" s="111" t="s">
        <v>355</v>
      </c>
    </row>
    <row r="4" spans="1:5" ht="13.5" thickBot="1" x14ac:dyDescent="0.25">
      <c r="A4" s="114"/>
    </row>
    <row r="5" spans="1:5" ht="25.5" x14ac:dyDescent="0.2">
      <c r="A5" s="689"/>
      <c r="B5" s="108" t="s">
        <v>356</v>
      </c>
      <c r="C5" s="226" t="s">
        <v>376</v>
      </c>
      <c r="D5" s="691" t="s">
        <v>358</v>
      </c>
      <c r="E5" s="220" t="s">
        <v>377</v>
      </c>
    </row>
    <row r="6" spans="1:5" x14ac:dyDescent="0.2">
      <c r="A6" s="690"/>
      <c r="B6" s="151" t="s">
        <v>425</v>
      </c>
      <c r="C6" s="152" t="s">
        <v>426</v>
      </c>
      <c r="D6" s="692"/>
      <c r="E6" s="221" t="s">
        <v>378</v>
      </c>
    </row>
    <row r="7" spans="1:5" ht="13.5" thickBot="1" x14ac:dyDescent="0.25">
      <c r="A7" s="690"/>
      <c r="B7" s="239"/>
      <c r="C7" s="240"/>
      <c r="D7" s="148" t="s">
        <v>380</v>
      </c>
      <c r="E7" s="110" t="s">
        <v>379</v>
      </c>
    </row>
    <row r="8" spans="1:5" x14ac:dyDescent="0.2">
      <c r="A8" s="150" t="s">
        <v>381</v>
      </c>
      <c r="B8" s="241">
        <v>44509836.916655675</v>
      </c>
      <c r="C8" s="241">
        <v>44486824.895075612</v>
      </c>
      <c r="D8" s="237">
        <f>C8-B8</f>
        <v>-23012.021580062807</v>
      </c>
      <c r="E8" s="542">
        <f>(C8/B8-1)*100</f>
        <v>-5.1700979320934426E-2</v>
      </c>
    </row>
    <row r="9" spans="1:5" x14ac:dyDescent="0.2">
      <c r="A9" s="135" t="s">
        <v>205</v>
      </c>
      <c r="B9" s="242">
        <v>36894099.246903539</v>
      </c>
      <c r="C9" s="242">
        <v>36298601.667186894</v>
      </c>
      <c r="D9" s="238">
        <f t="shared" ref="D9:D14" si="0">C9-B9</f>
        <v>-595497.57971664518</v>
      </c>
      <c r="E9" s="543">
        <f t="shared" ref="E9:E14" si="1">(C9/B9-1)*100</f>
        <v>-1.6140726887826751</v>
      </c>
    </row>
    <row r="10" spans="1:5" x14ac:dyDescent="0.2">
      <c r="A10" s="499" t="s">
        <v>382</v>
      </c>
      <c r="B10" s="500">
        <v>1112219.5234222016</v>
      </c>
      <c r="C10" s="500">
        <v>1056281.3187435563</v>
      </c>
      <c r="D10" s="238">
        <f t="shared" si="0"/>
        <v>-55938.204678645357</v>
      </c>
      <c r="E10" s="543">
        <f t="shared" si="1"/>
        <v>-5.0294212159240352</v>
      </c>
    </row>
    <row r="11" spans="1:5" x14ac:dyDescent="0.2">
      <c r="A11" s="499" t="s">
        <v>383</v>
      </c>
      <c r="B11" s="500">
        <v>35781879.723481335</v>
      </c>
      <c r="C11" s="500">
        <v>35242320.348443337</v>
      </c>
      <c r="D11" s="238">
        <f t="shared" si="0"/>
        <v>-539559.37503799796</v>
      </c>
      <c r="E11" s="543">
        <f t="shared" si="1"/>
        <v>-1.5079123265956285</v>
      </c>
    </row>
    <row r="12" spans="1:5" x14ac:dyDescent="0.2">
      <c r="A12" s="135" t="s">
        <v>181</v>
      </c>
      <c r="B12" s="242">
        <v>1502632.4227873967</v>
      </c>
      <c r="C12" s="242">
        <v>1526880.5133678799</v>
      </c>
      <c r="D12" s="238">
        <f t="shared" si="0"/>
        <v>24248.0905804832</v>
      </c>
      <c r="E12" s="543">
        <f t="shared" si="1"/>
        <v>1.613707398613351</v>
      </c>
    </row>
    <row r="13" spans="1:5" x14ac:dyDescent="0.2">
      <c r="A13" s="135" t="s">
        <v>384</v>
      </c>
      <c r="B13" s="242">
        <v>2494939.8249647445</v>
      </c>
      <c r="C13" s="242">
        <v>2498417.6866776343</v>
      </c>
      <c r="D13" s="238">
        <f t="shared" si="0"/>
        <v>3477.8617128897458</v>
      </c>
      <c r="E13" s="543">
        <f t="shared" si="1"/>
        <v>0.13939661702817574</v>
      </c>
    </row>
    <row r="14" spans="1:5" ht="15.75" thickBot="1" x14ac:dyDescent="0.25">
      <c r="A14" s="136" t="s">
        <v>677</v>
      </c>
      <c r="B14" s="243">
        <v>3618165.4219999998</v>
      </c>
      <c r="C14" s="243">
        <v>4162925.026843199</v>
      </c>
      <c r="D14" s="238">
        <f t="shared" si="0"/>
        <v>544759.60484319925</v>
      </c>
      <c r="E14" s="544">
        <f t="shared" si="1"/>
        <v>15.056238212073625</v>
      </c>
    </row>
    <row r="15" spans="1:5" ht="27.75" customHeight="1" x14ac:dyDescent="0.2">
      <c r="A15" s="693" t="s">
        <v>493</v>
      </c>
      <c r="B15" s="693"/>
      <c r="C15" s="693"/>
      <c r="D15" s="693"/>
      <c r="E15" s="693"/>
    </row>
    <row r="16" spans="1:5" x14ac:dyDescent="0.2">
      <c r="A16" s="2" t="s">
        <v>20</v>
      </c>
    </row>
  </sheetData>
  <mergeCells count="3">
    <mergeCell ref="A5:A7"/>
    <mergeCell ref="D5:D6"/>
    <mergeCell ref="A15:E1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F25" sqref="F25"/>
    </sheetView>
  </sheetViews>
  <sheetFormatPr baseColWidth="10" defaultColWidth="11.42578125" defaultRowHeight="12.75" x14ac:dyDescent="0.2"/>
  <cols>
    <col min="1" max="1" width="29.42578125" style="2" customWidth="1"/>
    <col min="2" max="2" width="21.7109375" style="2" customWidth="1"/>
    <col min="3" max="16384" width="11.42578125" style="2"/>
  </cols>
  <sheetData>
    <row r="1" spans="1:6" x14ac:dyDescent="0.2">
      <c r="A1" s="1" t="s">
        <v>477</v>
      </c>
    </row>
    <row r="2" spans="1:6" ht="15" x14ac:dyDescent="0.2">
      <c r="A2" s="1" t="s">
        <v>687</v>
      </c>
    </row>
    <row r="3" spans="1:6" x14ac:dyDescent="0.2">
      <c r="A3" s="111" t="s">
        <v>22</v>
      </c>
    </row>
    <row r="4" spans="1:6" ht="13.5" thickBot="1" x14ac:dyDescent="0.25">
      <c r="A4" s="111"/>
    </row>
    <row r="5" spans="1:6" x14ac:dyDescent="0.2">
      <c r="A5" s="45"/>
      <c r="B5" s="79"/>
      <c r="C5" s="18" t="s">
        <v>3</v>
      </c>
      <c r="D5" s="18" t="s">
        <v>2</v>
      </c>
      <c r="E5" s="18" t="s">
        <v>3</v>
      </c>
      <c r="F5" s="18" t="s">
        <v>600</v>
      </c>
    </row>
    <row r="6" spans="1:6" ht="13.5" thickBot="1" x14ac:dyDescent="0.25">
      <c r="A6" s="46"/>
      <c r="B6" s="80"/>
      <c r="C6" s="110">
        <v>2017</v>
      </c>
      <c r="D6" s="110">
        <v>2018</v>
      </c>
      <c r="E6" s="110">
        <v>2018</v>
      </c>
      <c r="F6" s="110" t="s">
        <v>7</v>
      </c>
    </row>
    <row r="7" spans="1:6" x14ac:dyDescent="0.2">
      <c r="A7" s="112" t="s">
        <v>177</v>
      </c>
      <c r="B7" s="113"/>
      <c r="C7" s="48">
        <v>38612842.465864234</v>
      </c>
      <c r="D7" s="48">
        <v>41726586.908412009</v>
      </c>
      <c r="E7" s="48">
        <v>42031303.393268898</v>
      </c>
      <c r="F7" s="75">
        <v>8.8531708858957003</v>
      </c>
    </row>
    <row r="8" spans="1:6" x14ac:dyDescent="0.2">
      <c r="A8" s="761" t="s">
        <v>214</v>
      </c>
      <c r="B8" s="762"/>
      <c r="C8" s="50">
        <v>38596222.839664787</v>
      </c>
      <c r="D8" s="50">
        <v>41699429.908412009</v>
      </c>
      <c r="E8" s="50">
        <v>42019421.206068896</v>
      </c>
      <c r="F8" s="76">
        <v>8.8692574416534331</v>
      </c>
    </row>
    <row r="9" spans="1:6" x14ac:dyDescent="0.2">
      <c r="A9" s="763" t="s">
        <v>215</v>
      </c>
      <c r="B9" s="764"/>
      <c r="C9" s="50">
        <v>16619.626199447765</v>
      </c>
      <c r="D9" s="50">
        <v>27157</v>
      </c>
      <c r="E9" s="50">
        <v>11882.1872</v>
      </c>
      <c r="F9" s="76">
        <v>-28.505087554888441</v>
      </c>
    </row>
    <row r="10" spans="1:6" x14ac:dyDescent="0.2">
      <c r="A10" s="765" t="s">
        <v>8</v>
      </c>
      <c r="B10" s="766"/>
      <c r="C10" s="48">
        <v>43680554.745933093</v>
      </c>
      <c r="D10" s="48">
        <v>45448543.066411994</v>
      </c>
      <c r="E10" s="48">
        <v>45182607.888153002</v>
      </c>
      <c r="F10" s="75">
        <v>3.4387226786760428</v>
      </c>
    </row>
    <row r="11" spans="1:6" x14ac:dyDescent="0.2">
      <c r="A11" s="761" t="s">
        <v>214</v>
      </c>
      <c r="B11" s="762"/>
      <c r="C11" s="50">
        <v>36733101.793829091</v>
      </c>
      <c r="D11" s="50">
        <v>38359825.721411996</v>
      </c>
      <c r="E11" s="50">
        <v>38178013.884043001</v>
      </c>
      <c r="F11" s="76">
        <v>3.9335422810840459</v>
      </c>
    </row>
    <row r="12" spans="1:6" x14ac:dyDescent="0.2">
      <c r="A12" s="763" t="s">
        <v>215</v>
      </c>
      <c r="B12" s="764"/>
      <c r="C12" s="50">
        <v>6947452.9521040032</v>
      </c>
      <c r="D12" s="50">
        <v>7088717.3450000007</v>
      </c>
      <c r="E12" s="50">
        <v>7004594.0041099992</v>
      </c>
      <c r="F12" s="76">
        <v>0.82247483214248351</v>
      </c>
    </row>
    <row r="13" spans="1:6" x14ac:dyDescent="0.2">
      <c r="A13" s="767" t="s">
        <v>216</v>
      </c>
      <c r="B13" s="768"/>
      <c r="C13" s="48">
        <v>-5067712.2800688595</v>
      </c>
      <c r="D13" s="48">
        <v>-3721956.1579999849</v>
      </c>
      <c r="E13" s="48">
        <v>-3151304.4948841035</v>
      </c>
      <c r="F13" s="75"/>
    </row>
    <row r="14" spans="1:6" ht="15.75" thickBot="1" x14ac:dyDescent="0.25">
      <c r="A14" s="757" t="s">
        <v>217</v>
      </c>
      <c r="B14" s="758"/>
      <c r="C14" s="316">
        <v>-2.7453211973879883</v>
      </c>
      <c r="D14" s="317" t="s">
        <v>688</v>
      </c>
      <c r="E14" s="316">
        <v>-1.6477520191190429</v>
      </c>
      <c r="F14" s="81"/>
    </row>
    <row r="15" spans="1:6" s="29" customFormat="1" x14ac:dyDescent="0.2">
      <c r="A15" s="759" t="s">
        <v>218</v>
      </c>
      <c r="B15" s="759"/>
      <c r="C15" s="759"/>
      <c r="D15" s="759"/>
      <c r="E15" s="759"/>
      <c r="F15" s="759"/>
    </row>
    <row r="16" spans="1:6" x14ac:dyDescent="0.2">
      <c r="A16" s="760" t="s">
        <v>676</v>
      </c>
      <c r="B16" s="760"/>
      <c r="C16" s="760"/>
      <c r="D16" s="760"/>
      <c r="E16" s="760"/>
      <c r="F16" s="760"/>
    </row>
    <row r="17" spans="1:1" x14ac:dyDescent="0.2">
      <c r="A17" s="2" t="s">
        <v>20</v>
      </c>
    </row>
  </sheetData>
  <mergeCells count="9">
    <mergeCell ref="A14:B14"/>
    <mergeCell ref="A15:F15"/>
    <mergeCell ref="A16:F16"/>
    <mergeCell ref="A8:B8"/>
    <mergeCell ref="A9:B9"/>
    <mergeCell ref="A10:B10"/>
    <mergeCell ref="A11:B11"/>
    <mergeCell ref="A12:B12"/>
    <mergeCell ref="A13:B1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33" sqref="C33"/>
    </sheetView>
  </sheetViews>
  <sheetFormatPr baseColWidth="10" defaultColWidth="11.42578125" defaultRowHeight="12.75" x14ac:dyDescent="0.2"/>
  <cols>
    <col min="1" max="1" width="43" style="2" customWidth="1"/>
    <col min="2" max="16384" width="11.42578125" style="2"/>
  </cols>
  <sheetData>
    <row r="1" spans="1:3" x14ac:dyDescent="0.2">
      <c r="A1" s="1" t="s">
        <v>478</v>
      </c>
    </row>
    <row r="2" spans="1:3" x14ac:dyDescent="0.2">
      <c r="A2" s="1" t="s">
        <v>603</v>
      </c>
    </row>
    <row r="4" spans="1:3" ht="25.5" x14ac:dyDescent="0.2">
      <c r="A4" s="463"/>
      <c r="B4" s="464" t="s">
        <v>219</v>
      </c>
      <c r="C4" s="464" t="s">
        <v>220</v>
      </c>
    </row>
    <row r="5" spans="1:3" x14ac:dyDescent="0.2">
      <c r="A5" s="465" t="s">
        <v>221</v>
      </c>
      <c r="B5" s="455">
        <v>-3151304.494884111</v>
      </c>
      <c r="C5" s="466">
        <v>-1.6477520191190524</v>
      </c>
    </row>
    <row r="6" spans="1:3" x14ac:dyDescent="0.2">
      <c r="A6" s="465" t="s">
        <v>222</v>
      </c>
      <c r="B6" s="455">
        <v>-286387.49466492288</v>
      </c>
      <c r="C6" s="466">
        <v>-0.14974610462132681</v>
      </c>
    </row>
    <row r="7" spans="1:3" x14ac:dyDescent="0.2">
      <c r="A7" s="467" t="s">
        <v>223</v>
      </c>
      <c r="B7" s="457">
        <v>-468953.45141018927</v>
      </c>
      <c r="C7" s="468">
        <v>-0.2452060718627587</v>
      </c>
    </row>
    <row r="8" spans="1:3" x14ac:dyDescent="0.2">
      <c r="A8" s="467" t="s">
        <v>224</v>
      </c>
      <c r="B8" s="457">
        <v>-37647.740095877089</v>
      </c>
      <c r="C8" s="468">
        <v>-1.9685225549913761E-2</v>
      </c>
    </row>
    <row r="9" spans="1:3" x14ac:dyDescent="0.2">
      <c r="A9" s="467" t="s">
        <v>225</v>
      </c>
      <c r="B9" s="457">
        <v>-69334.519824076197</v>
      </c>
      <c r="C9" s="468">
        <v>-3.6253588068128881E-2</v>
      </c>
    </row>
    <row r="10" spans="1:3" x14ac:dyDescent="0.2">
      <c r="A10" s="467" t="s">
        <v>226</v>
      </c>
      <c r="B10" s="457">
        <v>289548.21666521969</v>
      </c>
      <c r="C10" s="468">
        <v>0.15139878085947453</v>
      </c>
    </row>
    <row r="11" spans="1:3" x14ac:dyDescent="0.2">
      <c r="A11" s="465" t="s">
        <v>227</v>
      </c>
      <c r="B11" s="455">
        <v>-2864917.0002191886</v>
      </c>
      <c r="C11" s="466">
        <v>-1.4980059144977258</v>
      </c>
    </row>
    <row r="12" spans="1:3" x14ac:dyDescent="0.2">
      <c r="A12" s="16" t="s">
        <v>20</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E25" sqref="E25"/>
    </sheetView>
  </sheetViews>
  <sheetFormatPr baseColWidth="10" defaultColWidth="11.42578125" defaultRowHeight="12.75" x14ac:dyDescent="0.2"/>
  <cols>
    <col min="1" max="1" width="43.140625" style="2" customWidth="1"/>
    <col min="2" max="2" width="10" style="2" customWidth="1"/>
    <col min="3" max="16384" width="11.42578125" style="2"/>
  </cols>
  <sheetData>
    <row r="1" spans="1:3" x14ac:dyDescent="0.2">
      <c r="A1" s="36" t="s">
        <v>479</v>
      </c>
    </row>
    <row r="2" spans="1:3" x14ac:dyDescent="0.2">
      <c r="A2" s="36" t="s">
        <v>673</v>
      </c>
    </row>
    <row r="4" spans="1:3" ht="25.5" x14ac:dyDescent="0.2">
      <c r="A4" s="465"/>
      <c r="B4" s="464" t="s">
        <v>219</v>
      </c>
      <c r="C4" s="464" t="s">
        <v>220</v>
      </c>
    </row>
    <row r="5" spans="1:3" x14ac:dyDescent="0.2">
      <c r="A5" s="465" t="s">
        <v>228</v>
      </c>
      <c r="B5" s="455">
        <v>-3151304.494884111</v>
      </c>
      <c r="C5" s="466">
        <v>-1.6477520191190524</v>
      </c>
    </row>
    <row r="6" spans="1:3" x14ac:dyDescent="0.2">
      <c r="A6" s="465" t="s">
        <v>229</v>
      </c>
      <c r="B6" s="455">
        <v>-2864917.0002191886</v>
      </c>
      <c r="C6" s="466">
        <v>-1.4980059144977258</v>
      </c>
    </row>
    <row r="7" spans="1:3" x14ac:dyDescent="0.2">
      <c r="A7" s="467" t="s">
        <v>230</v>
      </c>
      <c r="B7" s="457">
        <v>441295.77075000003</v>
      </c>
      <c r="C7" s="468">
        <v>0.23074444201202199</v>
      </c>
    </row>
    <row r="8" spans="1:3" x14ac:dyDescent="0.2">
      <c r="A8" s="467" t="s">
        <v>231</v>
      </c>
      <c r="B8" s="457">
        <v>1613290.23272</v>
      </c>
      <c r="C8" s="468">
        <v>0.84355613451666289</v>
      </c>
    </row>
    <row r="9" spans="1:3" x14ac:dyDescent="0.2">
      <c r="A9" s="465" t="s">
        <v>232</v>
      </c>
      <c r="B9" s="455">
        <v>-1979310.0329141095</v>
      </c>
      <c r="C9" s="466">
        <v>-1.0349403266144106</v>
      </c>
    </row>
    <row r="10" spans="1:3" x14ac:dyDescent="0.2">
      <c r="A10" s="465" t="s">
        <v>233</v>
      </c>
      <c r="B10" s="455">
        <v>-1692922.5382491872</v>
      </c>
      <c r="C10" s="466">
        <v>-0.88519422199308406</v>
      </c>
    </row>
    <row r="11" spans="1:3" x14ac:dyDescent="0.2">
      <c r="A11" s="2" t="s">
        <v>20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C10" sqref="C10"/>
    </sheetView>
  </sheetViews>
  <sheetFormatPr baseColWidth="10" defaultColWidth="11.42578125" defaultRowHeight="12.75" x14ac:dyDescent="0.2"/>
  <cols>
    <col min="1" max="1" width="36.5703125" style="40" customWidth="1"/>
    <col min="2" max="2" width="13.7109375" style="40" customWidth="1"/>
    <col min="3" max="3" width="17.28515625" style="40" customWidth="1"/>
    <col min="4" max="16384" width="11.42578125" style="2"/>
  </cols>
  <sheetData>
    <row r="1" spans="1:6" x14ac:dyDescent="0.2">
      <c r="A1" s="175" t="s">
        <v>451</v>
      </c>
      <c r="B1" s="175"/>
      <c r="C1" s="175"/>
      <c r="F1" s="77"/>
    </row>
    <row r="2" spans="1:6" ht="12.75" customHeight="1" x14ac:dyDescent="0.2">
      <c r="A2" s="175" t="s">
        <v>452</v>
      </c>
      <c r="B2" s="175"/>
      <c r="C2" s="175"/>
      <c r="F2" s="77"/>
    </row>
    <row r="3" spans="1:6" x14ac:dyDescent="0.2">
      <c r="A3" s="77" t="s">
        <v>22</v>
      </c>
      <c r="B3" s="77"/>
      <c r="C3" s="77"/>
      <c r="F3" s="77"/>
    </row>
    <row r="4" spans="1:6" x14ac:dyDescent="0.2">
      <c r="A4" s="83"/>
      <c r="B4" s="15"/>
      <c r="C4" s="15"/>
      <c r="F4" s="77"/>
    </row>
    <row r="5" spans="1:6" x14ac:dyDescent="0.2">
      <c r="A5" s="84"/>
      <c r="B5" s="37" t="s">
        <v>189</v>
      </c>
      <c r="C5" s="37" t="s">
        <v>442</v>
      </c>
      <c r="F5" s="77"/>
    </row>
    <row r="6" spans="1:6" x14ac:dyDescent="0.2">
      <c r="A6" s="85" t="s">
        <v>234</v>
      </c>
      <c r="B6" s="470">
        <v>-5067712.0752043305</v>
      </c>
      <c r="C6" s="470">
        <v>-3151304.2948841099</v>
      </c>
      <c r="F6" s="77"/>
    </row>
    <row r="7" spans="1:6" x14ac:dyDescent="0.2">
      <c r="A7" s="85" t="s">
        <v>235</v>
      </c>
      <c r="B7" s="470">
        <v>661003.43398078752</v>
      </c>
      <c r="C7" s="470">
        <v>18633.083676891343</v>
      </c>
      <c r="F7" s="77"/>
    </row>
    <row r="8" spans="1:6" x14ac:dyDescent="0.2">
      <c r="A8" s="86" t="s">
        <v>236</v>
      </c>
      <c r="B8" s="471">
        <v>191235.04328977747</v>
      </c>
      <c r="C8" s="471">
        <v>60955.399819999817</v>
      </c>
      <c r="F8" s="77"/>
    </row>
    <row r="9" spans="1:6" x14ac:dyDescent="0.2">
      <c r="A9" s="86" t="s">
        <v>237</v>
      </c>
      <c r="B9" s="471">
        <v>794201.35181561147</v>
      </c>
      <c r="C9" s="471">
        <v>818825.71542999998</v>
      </c>
      <c r="F9" s="77"/>
    </row>
    <row r="10" spans="1:6" x14ac:dyDescent="0.2">
      <c r="A10" s="86" t="s">
        <v>238</v>
      </c>
      <c r="B10" s="471">
        <v>602966.308525834</v>
      </c>
      <c r="C10" s="471">
        <v>757870.31561000017</v>
      </c>
      <c r="F10" s="77"/>
    </row>
    <row r="11" spans="1:6" x14ac:dyDescent="0.2">
      <c r="A11" s="86" t="s">
        <v>239</v>
      </c>
      <c r="B11" s="471">
        <v>726298.87492963672</v>
      </c>
      <c r="C11" s="471">
        <v>305736.5450799996</v>
      </c>
      <c r="F11" s="77"/>
    </row>
    <row r="12" spans="1:6" x14ac:dyDescent="0.2">
      <c r="A12" s="86" t="s">
        <v>240</v>
      </c>
      <c r="B12" s="471">
        <v>5764134.8966487842</v>
      </c>
      <c r="C12" s="471">
        <v>4604618.4232599996</v>
      </c>
    </row>
    <row r="13" spans="1:6" x14ac:dyDescent="0.2">
      <c r="A13" s="86" t="s">
        <v>241</v>
      </c>
      <c r="B13" s="471">
        <v>5037836.0217191475</v>
      </c>
      <c r="C13" s="471">
        <v>4298881.87818</v>
      </c>
    </row>
    <row r="14" spans="1:6" ht="15" x14ac:dyDescent="0.2">
      <c r="A14" s="86" t="s">
        <v>721</v>
      </c>
      <c r="B14" s="472">
        <v>0</v>
      </c>
      <c r="C14" s="472">
        <v>0</v>
      </c>
    </row>
    <row r="15" spans="1:6" x14ac:dyDescent="0.2">
      <c r="A15" s="86" t="s">
        <v>242</v>
      </c>
      <c r="B15" s="472">
        <v>0</v>
      </c>
      <c r="C15" s="472">
        <v>0</v>
      </c>
    </row>
    <row r="16" spans="1:6" x14ac:dyDescent="0.2">
      <c r="A16" s="86" t="s">
        <v>243</v>
      </c>
      <c r="B16" s="472">
        <v>0</v>
      </c>
      <c r="C16" s="472">
        <v>0</v>
      </c>
    </row>
    <row r="17" spans="1:3" x14ac:dyDescent="0.2">
      <c r="A17" s="86" t="s">
        <v>244</v>
      </c>
      <c r="B17" s="472">
        <v>0</v>
      </c>
      <c r="C17" s="472">
        <v>0</v>
      </c>
    </row>
    <row r="18" spans="1:3" x14ac:dyDescent="0.2">
      <c r="A18" s="86" t="s">
        <v>245</v>
      </c>
      <c r="B18" s="471">
        <v>-256530.48423862664</v>
      </c>
      <c r="C18" s="471">
        <v>-348058.86122310808</v>
      </c>
    </row>
    <row r="19" spans="1:3" x14ac:dyDescent="0.2">
      <c r="A19" s="85" t="s">
        <v>246</v>
      </c>
      <c r="B19" s="470">
        <v>5728715.5091851177</v>
      </c>
      <c r="C19" s="470">
        <v>3169937.3785610013</v>
      </c>
    </row>
    <row r="20" spans="1:3" x14ac:dyDescent="0.2">
      <c r="A20" s="86" t="s">
        <v>247</v>
      </c>
      <c r="B20" s="471">
        <v>1449026.6700758715</v>
      </c>
      <c r="C20" s="471">
        <v>1234748.8188200004</v>
      </c>
    </row>
    <row r="21" spans="1:3" x14ac:dyDescent="0.2">
      <c r="A21" s="86" t="s">
        <v>248</v>
      </c>
      <c r="B21" s="471">
        <v>1743392.5261079117</v>
      </c>
      <c r="C21" s="471">
        <v>1895503.5953600004</v>
      </c>
    </row>
    <row r="22" spans="1:3" x14ac:dyDescent="0.2">
      <c r="A22" s="86" t="s">
        <v>249</v>
      </c>
      <c r="B22" s="471">
        <v>294365.85603204014</v>
      </c>
      <c r="C22" s="471">
        <v>660754.77653999999</v>
      </c>
    </row>
    <row r="23" spans="1:3" x14ac:dyDescent="0.2">
      <c r="A23" s="86" t="s">
        <v>250</v>
      </c>
      <c r="B23" s="471">
        <v>4930601.9497781638</v>
      </c>
      <c r="C23" s="471">
        <v>2506900.5882400004</v>
      </c>
    </row>
    <row r="24" spans="1:3" x14ac:dyDescent="0.2">
      <c r="A24" s="86" t="s">
        <v>248</v>
      </c>
      <c r="B24" s="471">
        <v>6689905.4909542119</v>
      </c>
      <c r="C24" s="471">
        <v>8084863.074000001</v>
      </c>
    </row>
    <row r="25" spans="1:3" x14ac:dyDescent="0.2">
      <c r="A25" s="86" t="s">
        <v>249</v>
      </c>
      <c r="B25" s="471">
        <v>1759303.5411760479</v>
      </c>
      <c r="C25" s="471">
        <v>5577962.4857600005</v>
      </c>
    </row>
    <row r="26" spans="1:3" x14ac:dyDescent="0.2">
      <c r="A26" s="86" t="s">
        <v>251</v>
      </c>
      <c r="B26" s="471">
        <v>-650913.11066891719</v>
      </c>
      <c r="C26" s="471">
        <v>-571712.02849900001</v>
      </c>
    </row>
    <row r="27" spans="1:3" x14ac:dyDescent="0.2">
      <c r="A27" s="769" t="s">
        <v>252</v>
      </c>
      <c r="B27" s="769"/>
      <c r="C27" s="769"/>
    </row>
    <row r="28" spans="1:3" x14ac:dyDescent="0.2">
      <c r="A28" s="769"/>
      <c r="B28" s="769"/>
      <c r="C28" s="769"/>
    </row>
    <row r="29" spans="1:3" x14ac:dyDescent="0.2">
      <c r="A29" s="40" t="s">
        <v>253</v>
      </c>
    </row>
  </sheetData>
  <mergeCells count="1">
    <mergeCell ref="A27:C2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G33" sqref="G33"/>
    </sheetView>
  </sheetViews>
  <sheetFormatPr baseColWidth="10" defaultColWidth="11.42578125" defaultRowHeight="12.75" x14ac:dyDescent="0.2"/>
  <cols>
    <col min="1" max="3" width="19.85546875" style="2" customWidth="1"/>
    <col min="4" max="16384" width="11.42578125" style="2"/>
  </cols>
  <sheetData>
    <row r="1" spans="1:3" x14ac:dyDescent="0.2">
      <c r="A1" s="36" t="s">
        <v>453</v>
      </c>
      <c r="B1" s="36"/>
      <c r="C1" s="36"/>
    </row>
    <row r="2" spans="1:3" ht="15" x14ac:dyDescent="0.2">
      <c r="A2" s="36" t="s">
        <v>689</v>
      </c>
      <c r="B2" s="36"/>
      <c r="C2" s="36"/>
    </row>
    <row r="3" spans="1:3" x14ac:dyDescent="0.2">
      <c r="A3" s="38" t="s">
        <v>22</v>
      </c>
      <c r="B3" s="38"/>
      <c r="C3" s="38"/>
    </row>
    <row r="4" spans="1:3" x14ac:dyDescent="0.2">
      <c r="A4" s="25"/>
      <c r="B4" s="87"/>
      <c r="C4" s="87"/>
    </row>
    <row r="5" spans="1:3" x14ac:dyDescent="0.2">
      <c r="A5" s="772" t="s">
        <v>254</v>
      </c>
      <c r="B5" s="773"/>
      <c r="C5" s="473">
        <v>9980366.6693600006</v>
      </c>
    </row>
    <row r="6" spans="1:3" x14ac:dyDescent="0.2">
      <c r="A6" s="770" t="s">
        <v>255</v>
      </c>
      <c r="B6" s="771"/>
      <c r="C6" s="474">
        <v>9980366.6693600006</v>
      </c>
    </row>
    <row r="7" spans="1:3" x14ac:dyDescent="0.2">
      <c r="A7" s="772" t="s">
        <v>256</v>
      </c>
      <c r="B7" s="773"/>
      <c r="C7" s="473">
        <v>9980366.6693600006</v>
      </c>
    </row>
    <row r="8" spans="1:3" x14ac:dyDescent="0.2">
      <c r="A8" s="770" t="s">
        <v>454</v>
      </c>
      <c r="B8" s="771"/>
      <c r="C8" s="474">
        <v>3151304.2948841099</v>
      </c>
    </row>
    <row r="9" spans="1:3" x14ac:dyDescent="0.2">
      <c r="A9" s="88" t="s">
        <v>257</v>
      </c>
      <c r="B9" s="88"/>
      <c r="C9" s="474">
        <v>18633.083676891343</v>
      </c>
    </row>
    <row r="10" spans="1:3" x14ac:dyDescent="0.2">
      <c r="A10" s="88" t="s">
        <v>258</v>
      </c>
      <c r="B10" s="88"/>
      <c r="C10" s="474">
        <v>6238717.2623000005</v>
      </c>
    </row>
    <row r="11" spans="1:3" x14ac:dyDescent="0.2">
      <c r="A11" s="88" t="s">
        <v>259</v>
      </c>
      <c r="B11" s="88"/>
      <c r="C11" s="474">
        <v>571712.02849900001</v>
      </c>
    </row>
    <row r="12" spans="1:3" x14ac:dyDescent="0.2">
      <c r="A12" s="769" t="s">
        <v>260</v>
      </c>
      <c r="B12" s="769"/>
      <c r="C12" s="769"/>
    </row>
    <row r="13" spans="1:3" x14ac:dyDescent="0.2">
      <c r="A13" s="769"/>
      <c r="B13" s="769"/>
      <c r="C13" s="769"/>
    </row>
    <row r="14" spans="1:3" x14ac:dyDescent="0.2">
      <c r="A14" s="769"/>
      <c r="B14" s="769"/>
      <c r="C14" s="769"/>
    </row>
    <row r="15" spans="1:3" x14ac:dyDescent="0.2">
      <c r="A15" s="2" t="s">
        <v>253</v>
      </c>
    </row>
  </sheetData>
  <mergeCells count="5">
    <mergeCell ref="A8:B8"/>
    <mergeCell ref="A12:C14"/>
    <mergeCell ref="A5:B5"/>
    <mergeCell ref="A6:B6"/>
    <mergeCell ref="A7:B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37" sqref="E37"/>
    </sheetView>
  </sheetViews>
  <sheetFormatPr baseColWidth="10" defaultColWidth="11.42578125" defaultRowHeight="12.75" x14ac:dyDescent="0.2"/>
  <cols>
    <col min="1" max="1" width="42" style="2" customWidth="1"/>
    <col min="2" max="16384" width="11.42578125" style="2"/>
  </cols>
  <sheetData>
    <row r="1" spans="1:5" x14ac:dyDescent="0.2">
      <c r="A1" s="36" t="s">
        <v>455</v>
      </c>
      <c r="B1" s="36"/>
      <c r="C1" s="36"/>
      <c r="D1" s="36"/>
      <c r="E1" s="36"/>
    </row>
    <row r="2" spans="1:5" x14ac:dyDescent="0.2">
      <c r="A2" s="36" t="s">
        <v>261</v>
      </c>
      <c r="B2" s="36"/>
      <c r="C2" s="36"/>
      <c r="D2" s="36"/>
      <c r="E2" s="36"/>
    </row>
    <row r="3" spans="1:5" x14ac:dyDescent="0.2">
      <c r="A3" s="38" t="s">
        <v>722</v>
      </c>
      <c r="B3" s="38"/>
      <c r="C3" s="38"/>
      <c r="D3" s="38"/>
      <c r="E3" s="38"/>
    </row>
    <row r="5" spans="1:5" x14ac:dyDescent="0.2">
      <c r="A5" s="475"/>
      <c r="B5" s="776">
        <v>2017</v>
      </c>
      <c r="C5" s="777"/>
      <c r="D5" s="776">
        <v>2018</v>
      </c>
      <c r="E5" s="777"/>
    </row>
    <row r="6" spans="1:5" x14ac:dyDescent="0.2">
      <c r="A6" s="475"/>
      <c r="B6" s="476" t="s">
        <v>262</v>
      </c>
      <c r="C6" s="476" t="s">
        <v>263</v>
      </c>
      <c r="D6" s="476" t="s">
        <v>262</v>
      </c>
      <c r="E6" s="476" t="s">
        <v>263</v>
      </c>
    </row>
    <row r="7" spans="1:5" x14ac:dyDescent="0.2">
      <c r="A7" s="475" t="s">
        <v>264</v>
      </c>
      <c r="B7" s="473">
        <v>30165.170106722824</v>
      </c>
      <c r="C7" s="482">
        <v>10.298031816800014</v>
      </c>
      <c r="D7" s="473">
        <v>27470.460405805941</v>
      </c>
      <c r="E7" s="482">
        <v>10.007758614557925</v>
      </c>
    </row>
    <row r="8" spans="1:5" x14ac:dyDescent="0.2">
      <c r="A8" s="477" t="s">
        <v>265</v>
      </c>
      <c r="B8" s="474">
        <v>24749.77511083</v>
      </c>
      <c r="C8" s="478">
        <v>8.4492801017942689</v>
      </c>
      <c r="D8" s="474">
        <v>23797.096805950001</v>
      </c>
      <c r="E8" s="478">
        <v>8.6695161654764377</v>
      </c>
    </row>
    <row r="9" spans="1:5" x14ac:dyDescent="0.2">
      <c r="A9" s="477" t="s">
        <v>266</v>
      </c>
      <c r="B9" s="474">
        <v>10010.951766169999</v>
      </c>
      <c r="C9" s="478">
        <v>3.4176203694436613</v>
      </c>
      <c r="D9" s="474">
        <v>9663.2495183499996</v>
      </c>
      <c r="E9" s="478">
        <v>3.5204167379535654</v>
      </c>
    </row>
    <row r="10" spans="1:5" x14ac:dyDescent="0.2">
      <c r="A10" s="477" t="s">
        <v>267</v>
      </c>
      <c r="B10" s="474">
        <v>14738.823344660001</v>
      </c>
      <c r="C10" s="478">
        <v>5.0316597323506063</v>
      </c>
      <c r="D10" s="474">
        <v>14133.8472876</v>
      </c>
      <c r="E10" s="478">
        <v>5.149099427522871</v>
      </c>
    </row>
    <row r="11" spans="1:5" x14ac:dyDescent="0.2">
      <c r="A11" s="477" t="s">
        <v>268</v>
      </c>
      <c r="B11" s="474">
        <v>3233.6776537228257</v>
      </c>
      <c r="C11" s="478">
        <v>1.103939253300988</v>
      </c>
      <c r="D11" s="474">
        <v>2318.0298009859384</v>
      </c>
      <c r="E11" s="478">
        <v>0.84448103042044431</v>
      </c>
    </row>
    <row r="12" spans="1:5" x14ac:dyDescent="0.2">
      <c r="A12" s="477" t="s">
        <v>269</v>
      </c>
      <c r="B12" s="474">
        <v>1621.6470357400001</v>
      </c>
      <c r="C12" s="478">
        <v>0.55361109221618876</v>
      </c>
      <c r="D12" s="474">
        <v>630.73174963999998</v>
      </c>
      <c r="E12" s="478">
        <v>0.22978177313696582</v>
      </c>
    </row>
    <row r="13" spans="1:5" ht="15" x14ac:dyDescent="0.2">
      <c r="A13" s="477" t="s">
        <v>691</v>
      </c>
      <c r="B13" s="474">
        <v>381.42938544999998</v>
      </c>
      <c r="C13" s="478">
        <v>0.13021547477868062</v>
      </c>
      <c r="D13" s="474">
        <v>497.55601300000001</v>
      </c>
      <c r="E13" s="478">
        <v>0.18126454386885463</v>
      </c>
    </row>
    <row r="14" spans="1:5" ht="16.5" customHeight="1" x14ac:dyDescent="0.2">
      <c r="A14" s="479" t="s">
        <v>270</v>
      </c>
      <c r="B14" s="480">
        <v>178.64092098000003</v>
      </c>
      <c r="C14" s="481">
        <v>6.0985894709889271E-2</v>
      </c>
      <c r="D14" s="480">
        <v>227.04603623</v>
      </c>
      <c r="E14" s="481">
        <v>8.2715101655222875E-2</v>
      </c>
    </row>
    <row r="15" spans="1:5" x14ac:dyDescent="0.2">
      <c r="A15" s="475" t="s">
        <v>271</v>
      </c>
      <c r="B15" s="473">
        <v>68936.177220437778</v>
      </c>
      <c r="C15" s="482">
        <v>23.533994465571329</v>
      </c>
      <c r="D15" s="473">
        <v>70247.46592434372</v>
      </c>
      <c r="E15" s="482">
        <v>25.59184199572536</v>
      </c>
    </row>
    <row r="16" spans="1:5" ht="15" x14ac:dyDescent="0.2">
      <c r="A16" s="475" t="s">
        <v>690</v>
      </c>
      <c r="B16" s="473">
        <v>-38771.00711371495</v>
      </c>
      <c r="C16" s="482">
        <v>-13.235962648771313</v>
      </c>
      <c r="D16" s="473">
        <v>-42777.005518537779</v>
      </c>
      <c r="E16" s="482">
        <v>-15.584083381167435</v>
      </c>
    </row>
    <row r="17" spans="1:5" x14ac:dyDescent="0.2">
      <c r="A17" s="774" t="s">
        <v>272</v>
      </c>
      <c r="B17" s="774"/>
      <c r="C17" s="774"/>
      <c r="D17" s="774"/>
      <c r="E17" s="774"/>
    </row>
    <row r="18" spans="1:5" x14ac:dyDescent="0.2">
      <c r="A18" s="775" t="s">
        <v>273</v>
      </c>
      <c r="B18" s="775"/>
      <c r="C18" s="775"/>
      <c r="D18" s="775"/>
      <c r="E18" s="775"/>
    </row>
    <row r="19" spans="1:5" ht="30" customHeight="1" x14ac:dyDescent="0.2">
      <c r="A19" s="775"/>
      <c r="B19" s="775"/>
      <c r="C19" s="775"/>
      <c r="D19" s="775"/>
      <c r="E19" s="775"/>
    </row>
    <row r="20" spans="1:5" x14ac:dyDescent="0.2">
      <c r="A20" s="2" t="s">
        <v>253</v>
      </c>
    </row>
  </sheetData>
  <mergeCells count="4">
    <mergeCell ref="A17:E17"/>
    <mergeCell ref="A18:E19"/>
    <mergeCell ref="B5:C5"/>
    <mergeCell ref="D5:E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workbookViewId="0">
      <selection activeCell="B17" sqref="B17"/>
    </sheetView>
  </sheetViews>
  <sheetFormatPr baseColWidth="10" defaultColWidth="11.5703125" defaultRowHeight="12.75" x14ac:dyDescent="0.2"/>
  <cols>
    <col min="1" max="1" width="71.7109375" style="315" customWidth="1"/>
    <col min="2" max="2" width="12.7109375" style="315" bestFit="1" customWidth="1"/>
    <col min="3" max="3" width="11.28515625" style="315" bestFit="1" customWidth="1"/>
    <col min="4" max="4" width="12.7109375" style="315" bestFit="1" customWidth="1"/>
    <col min="5" max="5" width="11.5703125" style="315"/>
    <col min="6" max="6" width="12.7109375" style="315" bestFit="1" customWidth="1"/>
    <col min="7" max="16384" width="11.5703125" style="315"/>
  </cols>
  <sheetData>
    <row r="1" spans="1:8" x14ac:dyDescent="0.2">
      <c r="A1" s="302" t="s">
        <v>462</v>
      </c>
    </row>
    <row r="2" spans="1:8" x14ac:dyDescent="0.2">
      <c r="A2" s="302" t="s">
        <v>81</v>
      </c>
    </row>
    <row r="3" spans="1:8" x14ac:dyDescent="0.2">
      <c r="A3" s="302" t="s">
        <v>82</v>
      </c>
    </row>
    <row r="4" spans="1:8" x14ac:dyDescent="0.2">
      <c r="A4" s="307" t="s">
        <v>669</v>
      </c>
    </row>
    <row r="5" spans="1:8" x14ac:dyDescent="0.2">
      <c r="A5" s="307"/>
    </row>
    <row r="6" spans="1:8" x14ac:dyDescent="0.2">
      <c r="A6" s="30"/>
      <c r="B6" s="781">
        <v>2000</v>
      </c>
      <c r="C6" s="782"/>
      <c r="D6" s="781">
        <v>2017</v>
      </c>
      <c r="E6" s="782"/>
      <c r="F6" s="781">
        <v>2018</v>
      </c>
      <c r="G6" s="782"/>
      <c r="H6" s="783" t="s">
        <v>83</v>
      </c>
    </row>
    <row r="7" spans="1:8" x14ac:dyDescent="0.2">
      <c r="A7" s="30"/>
      <c r="B7" s="303" t="s">
        <v>84</v>
      </c>
      <c r="C7" s="303" t="s">
        <v>85</v>
      </c>
      <c r="D7" s="303" t="s">
        <v>84</v>
      </c>
      <c r="E7" s="303" t="s">
        <v>85</v>
      </c>
      <c r="F7" s="303" t="s">
        <v>84</v>
      </c>
      <c r="G7" s="303" t="s">
        <v>85</v>
      </c>
      <c r="H7" s="784"/>
    </row>
    <row r="8" spans="1:8" x14ac:dyDescent="0.2">
      <c r="A8" s="30" t="s">
        <v>86</v>
      </c>
      <c r="B8" s="13">
        <v>15664778.964392327</v>
      </c>
      <c r="C8" s="14">
        <v>99.999999999999986</v>
      </c>
      <c r="D8" s="13">
        <v>43680554.687445275</v>
      </c>
      <c r="E8" s="14">
        <v>100.00000000000001</v>
      </c>
      <c r="F8" s="13">
        <v>45182607.555779062</v>
      </c>
      <c r="G8" s="14">
        <v>100</v>
      </c>
      <c r="H8" s="14">
        <v>6.0615983779334082</v>
      </c>
    </row>
    <row r="9" spans="1:8" x14ac:dyDescent="0.2">
      <c r="A9" s="30" t="s">
        <v>87</v>
      </c>
      <c r="B9" s="13">
        <v>1022676.5464965056</v>
      </c>
      <c r="C9" s="14">
        <v>6.5285092679644938</v>
      </c>
      <c r="D9" s="13">
        <v>3412182.7866635527</v>
      </c>
      <c r="E9" s="14">
        <v>7.8116745794079554</v>
      </c>
      <c r="F9" s="13">
        <v>3525976.2365726922</v>
      </c>
      <c r="G9" s="14">
        <v>7.803835208536352</v>
      </c>
      <c r="H9" s="14">
        <v>7.1182314141213787</v>
      </c>
    </row>
    <row r="10" spans="1:8" ht="13.5" customHeight="1" x14ac:dyDescent="0.2">
      <c r="A10" s="31" t="s">
        <v>88</v>
      </c>
      <c r="B10" s="10">
        <v>563875.25448028685</v>
      </c>
      <c r="C10" s="11">
        <v>3.5996374782053038</v>
      </c>
      <c r="D10" s="10">
        <v>1234167.2936709954</v>
      </c>
      <c r="E10" s="11">
        <v>2.8254386934919613</v>
      </c>
      <c r="F10" s="10">
        <v>1255283.1243464877</v>
      </c>
      <c r="G10" s="11">
        <v>2.7782440904872723</v>
      </c>
      <c r="H10" s="11">
        <v>4.5463353440493792</v>
      </c>
    </row>
    <row r="11" spans="1:8" x14ac:dyDescent="0.2">
      <c r="A11" s="31" t="s">
        <v>89</v>
      </c>
      <c r="B11" s="10">
        <v>0</v>
      </c>
      <c r="C11" s="11">
        <v>0</v>
      </c>
      <c r="D11" s="498">
        <v>659.38826746299662</v>
      </c>
      <c r="E11" s="11">
        <v>1.5095693545588579E-3</v>
      </c>
      <c r="F11" s="498">
        <v>578.101</v>
      </c>
      <c r="G11" s="11">
        <v>1.2794768413627298E-3</v>
      </c>
      <c r="H11" s="32" t="s">
        <v>90</v>
      </c>
    </row>
    <row r="12" spans="1:8" x14ac:dyDescent="0.2">
      <c r="A12" s="31" t="s">
        <v>91</v>
      </c>
      <c r="B12" s="10">
        <v>69581.304360812428</v>
      </c>
      <c r="C12" s="11">
        <v>0.44418950640144989</v>
      </c>
      <c r="D12" s="10">
        <v>305236.14944308833</v>
      </c>
      <c r="E12" s="11">
        <v>0.69879183455245752</v>
      </c>
      <c r="F12" s="10">
        <v>271451.32200000004</v>
      </c>
      <c r="G12" s="11">
        <v>0.60078719818214688</v>
      </c>
      <c r="H12" s="11">
        <v>7.856025097593089</v>
      </c>
    </row>
    <row r="13" spans="1:8" x14ac:dyDescent="0.2">
      <c r="A13" s="31" t="s">
        <v>92</v>
      </c>
      <c r="B13" s="10">
        <v>57969.987156511364</v>
      </c>
      <c r="C13" s="11">
        <v>0.37006578444728255</v>
      </c>
      <c r="D13" s="10">
        <v>327191.86808049859</v>
      </c>
      <c r="E13" s="11">
        <v>0.74905611987235254</v>
      </c>
      <c r="F13" s="10">
        <v>319268.33500000002</v>
      </c>
      <c r="G13" s="11">
        <v>0.70661777234936085</v>
      </c>
      <c r="H13" s="11">
        <v>9.942101919870904</v>
      </c>
    </row>
    <row r="14" spans="1:8" x14ac:dyDescent="0.2">
      <c r="A14" s="31" t="s">
        <v>93</v>
      </c>
      <c r="B14" s="10">
        <v>14410.758064516131</v>
      </c>
      <c r="C14" s="11">
        <v>9.1994646699281771E-2</v>
      </c>
      <c r="D14" s="10">
        <v>142428.13716903192</v>
      </c>
      <c r="E14" s="11">
        <v>0.32606760190700784</v>
      </c>
      <c r="F14" s="10">
        <v>136601.31477213147</v>
      </c>
      <c r="G14" s="11">
        <v>0.30233163193048057</v>
      </c>
      <c r="H14" s="11">
        <v>13.30912655528409</v>
      </c>
    </row>
    <row r="15" spans="1:8" x14ac:dyDescent="0.2">
      <c r="A15" s="31" t="s">
        <v>94</v>
      </c>
      <c r="B15" s="10">
        <v>316839.24243437877</v>
      </c>
      <c r="C15" s="11">
        <v>2.0226218522111763</v>
      </c>
      <c r="D15" s="10">
        <v>1402499.9500324754</v>
      </c>
      <c r="E15" s="11">
        <v>3.2108107602296174</v>
      </c>
      <c r="F15" s="10">
        <v>1542794.0394540732</v>
      </c>
      <c r="G15" s="11">
        <v>3.4145750387457285</v>
      </c>
      <c r="H15" s="11">
        <v>9.1924778803964777</v>
      </c>
    </row>
    <row r="16" spans="1:8" x14ac:dyDescent="0.2">
      <c r="A16" s="30" t="s">
        <v>30</v>
      </c>
      <c r="B16" s="13">
        <v>1212681.6275630826</v>
      </c>
      <c r="C16" s="14">
        <v>7.7414538074213111</v>
      </c>
      <c r="D16" s="13">
        <v>1527632.0842363646</v>
      </c>
      <c r="E16" s="14">
        <v>3.497281788583694</v>
      </c>
      <c r="F16" s="13">
        <v>1806489.8748413783</v>
      </c>
      <c r="G16" s="14">
        <v>3.9981974759009233</v>
      </c>
      <c r="H16" s="14">
        <v>2.2388699967222037</v>
      </c>
    </row>
    <row r="17" spans="1:8" x14ac:dyDescent="0.2">
      <c r="A17" s="31" t="s">
        <v>95</v>
      </c>
      <c r="B17" s="10">
        <v>1207726.0516968938</v>
      </c>
      <c r="C17" s="11">
        <v>7.7098186603346317</v>
      </c>
      <c r="D17" s="10">
        <v>1522693.2488942023</v>
      </c>
      <c r="E17" s="11">
        <v>3.4859750746980716</v>
      </c>
      <c r="F17" s="10">
        <v>1801764.4078413784</v>
      </c>
      <c r="G17" s="11">
        <v>3.987738878543154</v>
      </c>
      <c r="H17" s="11">
        <v>2.2472515293759265</v>
      </c>
    </row>
    <row r="18" spans="1:8" x14ac:dyDescent="0.2">
      <c r="A18" s="31" t="s">
        <v>96</v>
      </c>
      <c r="B18" s="10">
        <v>4955.5758661887703</v>
      </c>
      <c r="C18" s="11">
        <v>3.1635147086679673E-2</v>
      </c>
      <c r="D18" s="10">
        <v>4938.8353421622087</v>
      </c>
      <c r="E18" s="11">
        <v>1.130671388562228E-2</v>
      </c>
      <c r="F18" s="10">
        <v>4725.4670000000006</v>
      </c>
      <c r="G18" s="11">
        <v>1.0458597357769342E-2</v>
      </c>
      <c r="H18" s="11">
        <v>-0.26380136548246336</v>
      </c>
    </row>
    <row r="19" spans="1:8" x14ac:dyDescent="0.2">
      <c r="A19" s="30" t="s">
        <v>97</v>
      </c>
      <c r="B19" s="13">
        <v>881218.47420848289</v>
      </c>
      <c r="C19" s="14">
        <v>5.6254765944133922</v>
      </c>
      <c r="D19" s="13">
        <v>3026791.5266870633</v>
      </c>
      <c r="E19" s="14">
        <v>6.9293797854564048</v>
      </c>
      <c r="F19" s="13">
        <v>3087556.2726317607</v>
      </c>
      <c r="G19" s="14">
        <v>6.8335061645570043</v>
      </c>
      <c r="H19" s="14">
        <v>7.2140590077917066</v>
      </c>
    </row>
    <row r="20" spans="1:8" x14ac:dyDescent="0.2">
      <c r="A20" s="31" t="s">
        <v>98</v>
      </c>
      <c r="B20" s="10">
        <v>529873.71236559155</v>
      </c>
      <c r="C20" s="11">
        <v>3.3825802047386029</v>
      </c>
      <c r="D20" s="10">
        <v>1441384.038887443</v>
      </c>
      <c r="E20" s="11">
        <v>3.2998299797271748</v>
      </c>
      <c r="F20" s="10">
        <v>1472624.909477761</v>
      </c>
      <c r="G20" s="11">
        <v>3.2592738426169152</v>
      </c>
      <c r="H20" s="11">
        <v>5.8430166697593933</v>
      </c>
    </row>
    <row r="21" spans="1:8" x14ac:dyDescent="0.2">
      <c r="A21" s="31" t="s">
        <v>99</v>
      </c>
      <c r="B21" s="10">
        <v>15380.04678912784</v>
      </c>
      <c r="C21" s="11">
        <v>9.818234157078301E-2</v>
      </c>
      <c r="D21" s="10">
        <v>37617.795871548515</v>
      </c>
      <c r="E21" s="11">
        <v>8.6120233913514546E-2</v>
      </c>
      <c r="F21" s="10">
        <v>41154.236000000004</v>
      </c>
      <c r="G21" s="11">
        <v>9.1084242867554885E-2</v>
      </c>
      <c r="H21" s="11">
        <v>5.6203506165898087</v>
      </c>
    </row>
    <row r="22" spans="1:8" x14ac:dyDescent="0.2">
      <c r="A22" s="31" t="s">
        <v>100</v>
      </c>
      <c r="B22" s="10">
        <v>204279.65322580648</v>
      </c>
      <c r="C22" s="11">
        <v>1.3040698096676333</v>
      </c>
      <c r="D22" s="10">
        <v>986103.48569661693</v>
      </c>
      <c r="E22" s="11">
        <v>2.2575342569540311</v>
      </c>
      <c r="F22" s="10">
        <v>1008839.0431540001</v>
      </c>
      <c r="G22" s="11">
        <v>2.2328039432176707</v>
      </c>
      <c r="H22" s="11">
        <v>9.27810464723715</v>
      </c>
    </row>
    <row r="23" spans="1:8" x14ac:dyDescent="0.2">
      <c r="A23" s="31" t="s">
        <v>101</v>
      </c>
      <c r="B23" s="10">
        <v>131685.06182795702</v>
      </c>
      <c r="C23" s="11">
        <v>0.84064423843637281</v>
      </c>
      <c r="D23" s="10">
        <v>522584.56319968839</v>
      </c>
      <c r="E23" s="11">
        <v>1.1963780380973283</v>
      </c>
      <c r="F23" s="10">
        <v>533490.8550000001</v>
      </c>
      <c r="G23" s="11">
        <v>1.180743838968108</v>
      </c>
      <c r="H23" s="11">
        <v>8.0824114992585017</v>
      </c>
    </row>
    <row r="24" spans="1:8" x14ac:dyDescent="0.2">
      <c r="A24" s="31" t="s">
        <v>102</v>
      </c>
      <c r="B24" s="10">
        <v>0</v>
      </c>
      <c r="C24" s="11">
        <v>0</v>
      </c>
      <c r="D24" s="10">
        <v>39101.643031766536</v>
      </c>
      <c r="E24" s="11">
        <v>8.9517276764356613E-2</v>
      </c>
      <c r="F24" s="10">
        <v>31447.228999999996</v>
      </c>
      <c r="G24" s="11">
        <v>6.9600296886755827E-2</v>
      </c>
      <c r="H24" s="32" t="s">
        <v>90</v>
      </c>
    </row>
    <row r="25" spans="1:8" x14ac:dyDescent="0.2">
      <c r="A25" s="30" t="s">
        <v>103</v>
      </c>
      <c r="B25" s="13">
        <v>1775997.8004778975</v>
      </c>
      <c r="C25" s="14">
        <v>11.337522249850606</v>
      </c>
      <c r="D25" s="13">
        <v>5408150.1731539778</v>
      </c>
      <c r="E25" s="14">
        <v>12.381138957258703</v>
      </c>
      <c r="F25" s="13">
        <v>5333068.9092686055</v>
      </c>
      <c r="G25" s="14">
        <v>11.803366821369922</v>
      </c>
      <c r="H25" s="14">
        <v>6.2991298686962738</v>
      </c>
    </row>
    <row r="26" spans="1:8" x14ac:dyDescent="0.2">
      <c r="A26" s="31" t="s">
        <v>104</v>
      </c>
      <c r="B26" s="10">
        <v>66689.962664277191</v>
      </c>
      <c r="C26" s="11">
        <v>0.42573190988440007</v>
      </c>
      <c r="D26" s="10">
        <v>363643.79621654475</v>
      </c>
      <c r="E26" s="11">
        <v>0.83250727656410395</v>
      </c>
      <c r="F26" s="10">
        <v>333025.89922642033</v>
      </c>
      <c r="G26" s="11">
        <v>0.73706657769871176</v>
      </c>
      <c r="H26" s="11">
        <v>9.3455149509633841</v>
      </c>
    </row>
    <row r="27" spans="1:8" x14ac:dyDescent="0.2">
      <c r="A27" s="31" t="s">
        <v>105</v>
      </c>
      <c r="B27" s="10">
        <v>288628.71505376353</v>
      </c>
      <c r="C27" s="11">
        <v>1.842532956959346</v>
      </c>
      <c r="D27" s="10">
        <v>702144.22379169113</v>
      </c>
      <c r="E27" s="11">
        <v>1.6074526269546259</v>
      </c>
      <c r="F27" s="10">
        <v>669717.15448800009</v>
      </c>
      <c r="G27" s="11">
        <v>1.4822454716922158</v>
      </c>
      <c r="H27" s="11">
        <v>4.7872488307991512</v>
      </c>
    </row>
    <row r="28" spans="1:8" x14ac:dyDescent="0.2">
      <c r="A28" s="31" t="s">
        <v>106</v>
      </c>
      <c r="B28" s="10">
        <v>20787.262246117087</v>
      </c>
      <c r="C28" s="11">
        <v>0.1327006419520422</v>
      </c>
      <c r="D28" s="10">
        <v>172424.85451177234</v>
      </c>
      <c r="E28" s="11">
        <v>0.39474053327745617</v>
      </c>
      <c r="F28" s="10">
        <v>157822.04056599998</v>
      </c>
      <c r="G28" s="11">
        <v>0.34929821252827142</v>
      </c>
      <c r="H28" s="11">
        <v>11.920454315070362</v>
      </c>
    </row>
    <row r="29" spans="1:8" x14ac:dyDescent="0.2">
      <c r="A29" s="31" t="s">
        <v>107</v>
      </c>
      <c r="B29" s="10">
        <v>21038.222222222226</v>
      </c>
      <c r="C29" s="11">
        <v>0.13430270717540474</v>
      </c>
      <c r="D29" s="10">
        <v>46389.381159035576</v>
      </c>
      <c r="E29" s="11">
        <v>0.1062014470534388</v>
      </c>
      <c r="F29" s="10">
        <v>44090.001717999992</v>
      </c>
      <c r="G29" s="11">
        <v>9.7581799951606998E-2</v>
      </c>
      <c r="H29" s="11">
        <v>4.1961630168883213</v>
      </c>
    </row>
    <row r="30" spans="1:8" x14ac:dyDescent="0.2">
      <c r="A30" s="31" t="s">
        <v>108</v>
      </c>
      <c r="B30" s="10">
        <v>991205.30675029883</v>
      </c>
      <c r="C30" s="11">
        <v>6.3276048069584103</v>
      </c>
      <c r="D30" s="10">
        <v>3372420.5425047497</v>
      </c>
      <c r="E30" s="11">
        <v>7.7206449566311379</v>
      </c>
      <c r="F30" s="10">
        <v>3394667.3251140001</v>
      </c>
      <c r="G30" s="11">
        <v>7.5132169406628382</v>
      </c>
      <c r="H30" s="11">
        <v>7.0783984129455302</v>
      </c>
    </row>
    <row r="31" spans="1:8" x14ac:dyDescent="0.2">
      <c r="A31" s="31" t="s">
        <v>109</v>
      </c>
      <c r="B31" s="10">
        <v>8801.2724014336945</v>
      </c>
      <c r="C31" s="11">
        <v>5.6185104312291304E-2</v>
      </c>
      <c r="D31" s="10">
        <v>21887.174811593355</v>
      </c>
      <c r="E31" s="11">
        <v>5.0107364634461013E-2</v>
      </c>
      <c r="F31" s="10">
        <v>17150.528718000001</v>
      </c>
      <c r="G31" s="11">
        <v>3.7958253509001762E-2</v>
      </c>
      <c r="H31" s="11">
        <v>3.7758322612679196</v>
      </c>
    </row>
    <row r="32" spans="1:8" x14ac:dyDescent="0.2">
      <c r="A32" s="31" t="s">
        <v>110</v>
      </c>
      <c r="B32" s="10">
        <v>4602.1111111111122</v>
      </c>
      <c r="C32" s="11">
        <v>2.9378717194619788E-2</v>
      </c>
      <c r="D32" s="10">
        <v>33969.392006924609</v>
      </c>
      <c r="E32" s="11">
        <v>7.7767767030413049E-2</v>
      </c>
      <c r="F32" s="10">
        <v>33953.646999999997</v>
      </c>
      <c r="G32" s="11">
        <v>7.5147603993601667E-2</v>
      </c>
      <c r="H32" s="11">
        <v>11.742477494027925</v>
      </c>
    </row>
    <row r="33" spans="1:8" x14ac:dyDescent="0.2">
      <c r="A33" s="31" t="s">
        <v>111</v>
      </c>
      <c r="B33" s="10">
        <v>139687.50388291519</v>
      </c>
      <c r="C33" s="11">
        <v>0.89172981119260875</v>
      </c>
      <c r="D33" s="10">
        <v>409046.31855829654</v>
      </c>
      <c r="E33" s="11">
        <v>0.93644946014356623</v>
      </c>
      <c r="F33" s="10">
        <v>402394.69399999996</v>
      </c>
      <c r="G33" s="11">
        <v>0.89059643913475695</v>
      </c>
      <c r="H33" s="11">
        <v>6.0541048613582005</v>
      </c>
    </row>
    <row r="34" spans="1:8" x14ac:dyDescent="0.2">
      <c r="A34" s="31" t="s">
        <v>112</v>
      </c>
      <c r="B34" s="10">
        <v>234557.44414575869</v>
      </c>
      <c r="C34" s="11">
        <v>1.4973555942214838</v>
      </c>
      <c r="D34" s="10">
        <v>286224.48959337105</v>
      </c>
      <c r="E34" s="11">
        <v>0.6552675249694988</v>
      </c>
      <c r="F34" s="10">
        <v>280247.61843818484</v>
      </c>
      <c r="G34" s="11">
        <v>0.62025552219891722</v>
      </c>
      <c r="H34" s="11">
        <v>0.99364329543585317</v>
      </c>
    </row>
    <row r="35" spans="1:8" x14ac:dyDescent="0.2">
      <c r="A35" s="30" t="s">
        <v>113</v>
      </c>
      <c r="B35" s="13">
        <v>54460.082138590209</v>
      </c>
      <c r="C35" s="14">
        <v>0.34765943561912777</v>
      </c>
      <c r="D35" s="13">
        <v>162053.04543252834</v>
      </c>
      <c r="E35" s="14">
        <v>0.37099585065275248</v>
      </c>
      <c r="F35" s="13">
        <v>165875.524</v>
      </c>
      <c r="G35" s="14">
        <v>0.36712251234110943</v>
      </c>
      <c r="H35" s="14">
        <v>6.3830519459208812</v>
      </c>
    </row>
    <row r="36" spans="1:8" x14ac:dyDescent="0.2">
      <c r="A36" s="31" t="s">
        <v>114</v>
      </c>
      <c r="B36" s="10">
        <v>15842.290322580648</v>
      </c>
      <c r="C36" s="11">
        <v>0.10113318776212434</v>
      </c>
      <c r="D36" s="10">
        <v>29033.153322773309</v>
      </c>
      <c r="E36" s="11">
        <v>6.6466997799178723E-2</v>
      </c>
      <c r="F36" s="10">
        <v>29167.224999999999</v>
      </c>
      <c r="G36" s="11">
        <v>6.4554098530042403E-2</v>
      </c>
      <c r="H36" s="11">
        <v>3.449050291410849</v>
      </c>
    </row>
    <row r="37" spans="1:8" x14ac:dyDescent="0.2">
      <c r="A37" s="31" t="s">
        <v>115</v>
      </c>
      <c r="B37" s="10">
        <v>34980.639486260457</v>
      </c>
      <c r="C37" s="11">
        <v>0.22330758426770714</v>
      </c>
      <c r="D37" s="10">
        <v>100588.99897567731</v>
      </c>
      <c r="E37" s="11">
        <v>0.23028324547487658</v>
      </c>
      <c r="F37" s="10">
        <v>106369.512</v>
      </c>
      <c r="G37" s="11">
        <v>0.23542136621637913</v>
      </c>
      <c r="H37" s="11">
        <v>6.3733277230284546</v>
      </c>
    </row>
    <row r="38" spans="1:8" x14ac:dyDescent="0.2">
      <c r="A38" s="31" t="s">
        <v>116</v>
      </c>
      <c r="B38" s="10">
        <v>3637.1523297491044</v>
      </c>
      <c r="C38" s="11">
        <v>2.3218663589296282E-2</v>
      </c>
      <c r="D38" s="10">
        <v>32430.893134077727</v>
      </c>
      <c r="E38" s="11">
        <v>7.4245607378697176E-2</v>
      </c>
      <c r="F38" s="10">
        <v>30338.787000000004</v>
      </c>
      <c r="G38" s="11">
        <v>6.714704759468787E-2</v>
      </c>
      <c r="H38" s="11">
        <v>12.507070863468449</v>
      </c>
    </row>
    <row r="39" spans="1:8" x14ac:dyDescent="0.2">
      <c r="A39" s="30" t="s">
        <v>117</v>
      </c>
      <c r="B39" s="13">
        <v>207710.02867383516</v>
      </c>
      <c r="C39" s="14">
        <v>1.3259684617700747</v>
      </c>
      <c r="D39" s="13">
        <v>612097.1736149108</v>
      </c>
      <c r="E39" s="14">
        <v>1.4013035731683159</v>
      </c>
      <c r="F39" s="13">
        <v>604932.42672600003</v>
      </c>
      <c r="G39" s="14">
        <v>1.3388612553606958</v>
      </c>
      <c r="H39" s="14">
        <v>6.1186296885354041</v>
      </c>
    </row>
    <row r="40" spans="1:8" x14ac:dyDescent="0.2">
      <c r="A40" s="31" t="s">
        <v>118</v>
      </c>
      <c r="B40" s="10">
        <v>153963.94534050181</v>
      </c>
      <c r="C40" s="11">
        <v>0.98286701453290781</v>
      </c>
      <c r="D40" s="10">
        <v>374979.97862006177</v>
      </c>
      <c r="E40" s="11">
        <v>0.85845974553944715</v>
      </c>
      <c r="F40" s="10">
        <v>358211.03431400005</v>
      </c>
      <c r="G40" s="11">
        <v>0.79280735152742021</v>
      </c>
      <c r="H40" s="11">
        <v>4.8029070411276686</v>
      </c>
    </row>
    <row r="41" spans="1:8" x14ac:dyDescent="0.2">
      <c r="A41" s="31" t="s">
        <v>119</v>
      </c>
      <c r="B41" s="10">
        <v>0</v>
      </c>
      <c r="C41" s="11">
        <v>0</v>
      </c>
      <c r="D41" s="10">
        <v>9733.5423363628488</v>
      </c>
      <c r="E41" s="11">
        <v>2.2283467794790793E-2</v>
      </c>
      <c r="F41" s="10">
        <v>22249.314000000002</v>
      </c>
      <c r="G41" s="11">
        <v>4.9243094198431703E-2</v>
      </c>
      <c r="H41" s="32" t="s">
        <v>90</v>
      </c>
    </row>
    <row r="42" spans="1:8" x14ac:dyDescent="0.2">
      <c r="A42" s="31" t="s">
        <v>120</v>
      </c>
      <c r="B42" s="10">
        <v>51010.266129032272</v>
      </c>
      <c r="C42" s="11">
        <v>0.32563667987262329</v>
      </c>
      <c r="D42" s="10">
        <v>227383.65265848627</v>
      </c>
      <c r="E42" s="11">
        <v>0.52056035983407789</v>
      </c>
      <c r="F42" s="10">
        <v>224472.078412</v>
      </c>
      <c r="G42" s="11">
        <v>0.4968108096348437</v>
      </c>
      <c r="H42" s="11">
        <v>8.5801064880618441</v>
      </c>
    </row>
    <row r="43" spans="1:8" x14ac:dyDescent="0.2">
      <c r="A43" s="31" t="s">
        <v>121</v>
      </c>
      <c r="B43" s="10">
        <v>2735.8172043010759</v>
      </c>
      <c r="C43" s="11">
        <v>1.7464767364543561E-2</v>
      </c>
      <c r="D43" s="33">
        <v>0</v>
      </c>
      <c r="E43" s="11">
        <v>0</v>
      </c>
      <c r="F43" s="33">
        <v>0</v>
      </c>
      <c r="G43" s="11">
        <v>0</v>
      </c>
      <c r="H43" s="11">
        <v>-100</v>
      </c>
    </row>
    <row r="44" spans="1:8" x14ac:dyDescent="0.2">
      <c r="A44" s="30" t="s">
        <v>29</v>
      </c>
      <c r="B44" s="13">
        <v>1994942.7063918759</v>
      </c>
      <c r="C44" s="14">
        <v>12.735211335739805</v>
      </c>
      <c r="D44" s="13">
        <v>8689259.6738167647</v>
      </c>
      <c r="E44" s="14">
        <v>19.89274114303829</v>
      </c>
      <c r="F44" s="13">
        <v>9395203.644094063</v>
      </c>
      <c r="G44" s="14">
        <v>20.793850006322565</v>
      </c>
      <c r="H44" s="14">
        <v>8.9902234095072142</v>
      </c>
    </row>
    <row r="45" spans="1:8" x14ac:dyDescent="0.2">
      <c r="A45" s="31" t="s">
        <v>122</v>
      </c>
      <c r="B45" s="10">
        <v>3059.2374551971334</v>
      </c>
      <c r="C45" s="11">
        <v>1.9529400715778363E-2</v>
      </c>
      <c r="D45" s="498">
        <v>87.842840647450885</v>
      </c>
      <c r="E45" s="11">
        <v>2.0110285063000538E-4</v>
      </c>
      <c r="F45" s="498">
        <v>75.570999999999998</v>
      </c>
      <c r="G45" s="11">
        <v>1.6725683639817756E-4</v>
      </c>
      <c r="H45" s="11">
        <v>-18.584351249404641</v>
      </c>
    </row>
    <row r="46" spans="1:8" x14ac:dyDescent="0.2">
      <c r="A46" s="31" t="s">
        <v>123</v>
      </c>
      <c r="B46" s="10">
        <v>0</v>
      </c>
      <c r="C46" s="11">
        <v>0</v>
      </c>
      <c r="D46" s="10">
        <v>266546.13970189565</v>
      </c>
      <c r="E46" s="11">
        <v>0.61021692972801622</v>
      </c>
      <c r="F46" s="10">
        <v>319962.58600000001</v>
      </c>
      <c r="G46" s="11">
        <v>0.7081543171340835</v>
      </c>
      <c r="H46" s="32" t="s">
        <v>90</v>
      </c>
    </row>
    <row r="47" spans="1:8" x14ac:dyDescent="0.2">
      <c r="A47" s="31" t="s">
        <v>124</v>
      </c>
      <c r="B47" s="10">
        <v>1509232.6478494625</v>
      </c>
      <c r="C47" s="11">
        <v>9.6345607638646253</v>
      </c>
      <c r="D47" s="10">
        <v>6740916.1970121264</v>
      </c>
      <c r="E47" s="11">
        <v>15.432304477922781</v>
      </c>
      <c r="F47" s="10">
        <v>7299375.6336820628</v>
      </c>
      <c r="G47" s="11">
        <v>16.15527750289932</v>
      </c>
      <c r="H47" s="11">
        <v>9.1514270078976843</v>
      </c>
    </row>
    <row r="48" spans="1:8" x14ac:dyDescent="0.2">
      <c r="A48" s="31" t="s">
        <v>125</v>
      </c>
      <c r="B48" s="10">
        <v>94288.490740740759</v>
      </c>
      <c r="C48" s="11">
        <v>0.60191395585643637</v>
      </c>
      <c r="D48" s="10">
        <v>145660.68041184108</v>
      </c>
      <c r="E48" s="11">
        <v>0.33346801901695416</v>
      </c>
      <c r="F48" s="10">
        <v>148522.70300000004</v>
      </c>
      <c r="G48" s="11">
        <v>0.32871653725749456</v>
      </c>
      <c r="H48" s="11">
        <v>2.5564569927489567</v>
      </c>
    </row>
    <row r="49" spans="1:8" x14ac:dyDescent="0.2">
      <c r="A49" s="31" t="s">
        <v>126</v>
      </c>
      <c r="B49" s="10">
        <v>388362.33034647559</v>
      </c>
      <c r="C49" s="11">
        <v>2.4792072153029645</v>
      </c>
      <c r="D49" s="10">
        <v>1536048.8138502555</v>
      </c>
      <c r="E49" s="11">
        <v>3.5165506135199074</v>
      </c>
      <c r="F49" s="10">
        <v>1627267.150412</v>
      </c>
      <c r="G49" s="11">
        <v>3.6015343921952665</v>
      </c>
      <c r="H49" s="11">
        <v>8.2848939412640821</v>
      </c>
    </row>
    <row r="50" spans="1:8" x14ac:dyDescent="0.2">
      <c r="A50" s="30" t="s">
        <v>127</v>
      </c>
      <c r="B50" s="13">
        <v>89438.954301075282</v>
      </c>
      <c r="C50" s="14">
        <v>0.57095573773737462</v>
      </c>
      <c r="D50" s="13">
        <v>365228.14650533057</v>
      </c>
      <c r="E50" s="14">
        <v>0.8361344060731557</v>
      </c>
      <c r="F50" s="13">
        <v>343965.01592399995</v>
      </c>
      <c r="G50" s="14">
        <v>0.76127747939152601</v>
      </c>
      <c r="H50" s="14">
        <v>7.7703538778721049</v>
      </c>
    </row>
    <row r="51" spans="1:8" x14ac:dyDescent="0.2">
      <c r="A51" s="31" t="s">
        <v>128</v>
      </c>
      <c r="B51" s="10">
        <v>58044.214755077664</v>
      </c>
      <c r="C51" s="11">
        <v>0.37053963472461504</v>
      </c>
      <c r="D51" s="10">
        <v>183344.3787733129</v>
      </c>
      <c r="E51" s="11">
        <v>0.41973912667828361</v>
      </c>
      <c r="F51" s="10">
        <v>169048.28992399998</v>
      </c>
      <c r="G51" s="11">
        <v>0.37414460800055782</v>
      </c>
      <c r="H51" s="11">
        <v>6.118662841876743</v>
      </c>
    </row>
    <row r="52" spans="1:8" x14ac:dyDescent="0.2">
      <c r="A52" s="31" t="s">
        <v>129</v>
      </c>
      <c r="B52" s="10">
        <v>31394.739545997618</v>
      </c>
      <c r="C52" s="11">
        <v>0.20041610301275958</v>
      </c>
      <c r="D52" s="10">
        <v>181883.76773201767</v>
      </c>
      <c r="E52" s="11">
        <v>0.41639527939487214</v>
      </c>
      <c r="F52" s="10">
        <v>174916.726</v>
      </c>
      <c r="G52" s="11">
        <v>0.38713287139096814</v>
      </c>
      <c r="H52" s="11">
        <v>10.01275110951061</v>
      </c>
    </row>
    <row r="53" spans="1:8" x14ac:dyDescent="0.2">
      <c r="A53" s="30" t="s">
        <v>31</v>
      </c>
      <c r="B53" s="13">
        <v>2691953.9955197135</v>
      </c>
      <c r="C53" s="14">
        <v>17.184755697088388</v>
      </c>
      <c r="D53" s="13">
        <v>9390640.8333704434</v>
      </c>
      <c r="E53" s="14">
        <v>21.498446850240011</v>
      </c>
      <c r="F53" s="13">
        <v>9941373.4302195627</v>
      </c>
      <c r="G53" s="14">
        <v>22.002655375625874</v>
      </c>
      <c r="H53" s="14">
        <v>7.5278697168797981</v>
      </c>
    </row>
    <row r="54" spans="1:8" x14ac:dyDescent="0.2">
      <c r="A54" s="31" t="s">
        <v>130</v>
      </c>
      <c r="B54" s="10">
        <v>1994990.4241338116</v>
      </c>
      <c r="C54" s="11">
        <v>12.735515953775234</v>
      </c>
      <c r="D54" s="10">
        <v>6844842.0028803535</v>
      </c>
      <c r="E54" s="11">
        <v>15.670226836308258</v>
      </c>
      <c r="F54" s="10">
        <v>6773230.2182195634</v>
      </c>
      <c r="G54" s="11">
        <v>14.990790891955141</v>
      </c>
      <c r="H54" s="11">
        <v>7.0266533769980377</v>
      </c>
    </row>
    <row r="55" spans="1:8" x14ac:dyDescent="0.2">
      <c r="A55" s="31" t="s">
        <v>131</v>
      </c>
      <c r="B55" s="10">
        <v>332134.92443249706</v>
      </c>
      <c r="C55" s="11">
        <v>2.1202656302235372</v>
      </c>
      <c r="D55" s="10">
        <v>1431545.8696939324</v>
      </c>
      <c r="E55" s="11">
        <v>3.2773069846235012</v>
      </c>
      <c r="F55" s="10">
        <v>1591666.8949999998</v>
      </c>
      <c r="G55" s="11">
        <v>3.5227424469361295</v>
      </c>
      <c r="H55" s="11">
        <v>9.0957033576901658</v>
      </c>
    </row>
    <row r="56" spans="1:8" x14ac:dyDescent="0.2">
      <c r="A56" s="31" t="s">
        <v>132</v>
      </c>
      <c r="B56" s="10">
        <v>13136.517622461173</v>
      </c>
      <c r="C56" s="11">
        <v>8.3860216938405868E-2</v>
      </c>
      <c r="D56" s="10">
        <v>29472.970852073056</v>
      </c>
      <c r="E56" s="11">
        <v>6.7473893275774299E-2</v>
      </c>
      <c r="F56" s="10">
        <v>20727.739000000001</v>
      </c>
      <c r="G56" s="11">
        <v>4.5875482008007368E-2</v>
      </c>
      <c r="H56" s="11">
        <v>2.5661330741697519</v>
      </c>
    </row>
    <row r="57" spans="1:8" x14ac:dyDescent="0.2">
      <c r="A57" s="31" t="s">
        <v>133</v>
      </c>
      <c r="B57" s="10">
        <v>160119.53405017924</v>
      </c>
      <c r="C57" s="11">
        <v>1.0221627411031309</v>
      </c>
      <c r="D57" s="10">
        <v>995006.74353951355</v>
      </c>
      <c r="E57" s="11">
        <v>2.2779169144239364</v>
      </c>
      <c r="F57" s="10">
        <v>975731.31400000001</v>
      </c>
      <c r="G57" s="11">
        <v>2.159528559292279</v>
      </c>
      <c r="H57" s="11">
        <v>10.561716757076001</v>
      </c>
    </row>
    <row r="58" spans="1:8" x14ac:dyDescent="0.2">
      <c r="A58" s="31" t="s">
        <v>134</v>
      </c>
      <c r="B58" s="10">
        <v>191572.59528076468</v>
      </c>
      <c r="C58" s="11">
        <v>1.2229511550480803</v>
      </c>
      <c r="D58" s="10">
        <v>89773.246404570964</v>
      </c>
      <c r="E58" s="11">
        <v>0.20552222160854042</v>
      </c>
      <c r="F58" s="10">
        <v>580017.26399999997</v>
      </c>
      <c r="G58" s="11">
        <v>1.2837179954343141</v>
      </c>
      <c r="H58" s="11">
        <v>6.3477232029512942</v>
      </c>
    </row>
    <row r="59" spans="1:8" x14ac:dyDescent="0.2">
      <c r="A59" s="30" t="s">
        <v>135</v>
      </c>
      <c r="B59" s="13">
        <v>5733698.7486212682</v>
      </c>
      <c r="C59" s="14">
        <v>36.602487412395419</v>
      </c>
      <c r="D59" s="13">
        <v>11086519.243964339</v>
      </c>
      <c r="E59" s="14">
        <v>25.380903066120727</v>
      </c>
      <c r="F59" s="13">
        <v>10978166.221501</v>
      </c>
      <c r="G59" s="14">
        <v>24.297327700594035</v>
      </c>
      <c r="H59" s="14">
        <v>3.6744978709248421</v>
      </c>
    </row>
    <row r="60" spans="1:8" x14ac:dyDescent="0.2">
      <c r="A60" s="31" t="s">
        <v>136</v>
      </c>
      <c r="B60" s="10">
        <v>43324.266930704907</v>
      </c>
      <c r="C60" s="11">
        <v>0.27657119854155282</v>
      </c>
      <c r="D60" s="10">
        <v>162457.83419890938</v>
      </c>
      <c r="E60" s="11">
        <v>0.37192255309340938</v>
      </c>
      <c r="F60" s="10">
        <v>136281.19</v>
      </c>
      <c r="G60" s="11">
        <v>0.301623118656349</v>
      </c>
      <c r="H60" s="11">
        <v>6.5737532551602085</v>
      </c>
    </row>
    <row r="61" spans="1:8" x14ac:dyDescent="0.2">
      <c r="A61" s="31" t="s">
        <v>137</v>
      </c>
      <c r="B61" s="10">
        <v>4375741.6780167278</v>
      </c>
      <c r="C61" s="11">
        <v>27.933631798847873</v>
      </c>
      <c r="D61" s="10">
        <v>6764190.3883252842</v>
      </c>
      <c r="E61" s="11">
        <v>15.485587206312326</v>
      </c>
      <c r="F61" s="10">
        <v>6829561.7815009998</v>
      </c>
      <c r="G61" s="11">
        <v>15.115466217990484</v>
      </c>
      <c r="H61" s="11">
        <v>2.5040855732175071</v>
      </c>
    </row>
    <row r="62" spans="1:8" x14ac:dyDescent="0.2">
      <c r="A62" s="31" t="s">
        <v>138</v>
      </c>
      <c r="B62" s="10">
        <v>469503.87625448033</v>
      </c>
      <c r="C62" s="11">
        <v>2.997194389539179</v>
      </c>
      <c r="D62" s="10">
        <v>1174038.2878232496</v>
      </c>
      <c r="E62" s="11">
        <v>2.6877824611524295</v>
      </c>
      <c r="F62" s="10">
        <v>1205107.0199999998</v>
      </c>
      <c r="G62" s="11">
        <v>2.6671922786046931</v>
      </c>
      <c r="H62" s="11">
        <v>5.3764808482135606</v>
      </c>
    </row>
    <row r="63" spans="1:8" x14ac:dyDescent="0.2">
      <c r="A63" s="31" t="s">
        <v>139</v>
      </c>
      <c r="B63" s="10">
        <v>69473.497610513747</v>
      </c>
      <c r="C63" s="11">
        <v>0.44350129528437165</v>
      </c>
      <c r="D63" s="10">
        <v>98343.838319051327</v>
      </c>
      <c r="E63" s="11">
        <v>0.22514329092830279</v>
      </c>
      <c r="F63" s="10">
        <v>98562.963000000003</v>
      </c>
      <c r="G63" s="11">
        <v>0.21814359181975398</v>
      </c>
      <c r="H63" s="11">
        <v>1.9620569412899247</v>
      </c>
    </row>
    <row r="64" spans="1:8" x14ac:dyDescent="0.2">
      <c r="A64" s="31" t="s">
        <v>34</v>
      </c>
      <c r="B64" s="10">
        <v>578542.27449223422</v>
      </c>
      <c r="C64" s="11">
        <v>3.6932680365763284</v>
      </c>
      <c r="D64" s="10">
        <v>1826649.3516290141</v>
      </c>
      <c r="E64" s="11">
        <v>4.1818364366010039</v>
      </c>
      <c r="F64" s="10">
        <v>1740342.388</v>
      </c>
      <c r="G64" s="11">
        <v>3.8517971452876063</v>
      </c>
      <c r="H64" s="11">
        <v>6.3095304529830143</v>
      </c>
    </row>
    <row r="65" spans="1:8" x14ac:dyDescent="0.2">
      <c r="A65" s="31" t="s">
        <v>140</v>
      </c>
      <c r="B65" s="10">
        <v>43143.908004778983</v>
      </c>
      <c r="C65" s="11">
        <v>0.27541983262483039</v>
      </c>
      <c r="D65" s="10">
        <v>278255.24198805506</v>
      </c>
      <c r="E65" s="11">
        <v>0.63702314217184508</v>
      </c>
      <c r="F65" s="10">
        <v>274074.50399999996</v>
      </c>
      <c r="G65" s="11">
        <v>0.60659293216233279</v>
      </c>
      <c r="H65" s="11">
        <v>10.817484180393144</v>
      </c>
    </row>
    <row r="66" spans="1:8" x14ac:dyDescent="0.2">
      <c r="A66" s="31" t="s">
        <v>141</v>
      </c>
      <c r="B66" s="10">
        <v>26437.396356033456</v>
      </c>
      <c r="C66" s="11">
        <v>0.16876967377661958</v>
      </c>
      <c r="D66" s="10">
        <v>68012.231023457105</v>
      </c>
      <c r="E66" s="11">
        <v>0.15570367984133057</v>
      </c>
      <c r="F66" s="10">
        <v>68465.436999999991</v>
      </c>
      <c r="G66" s="11">
        <v>0.1515305129644802</v>
      </c>
      <c r="H66" s="11">
        <v>5.4286106720233152</v>
      </c>
    </row>
    <row r="67" spans="1:8" x14ac:dyDescent="0.2">
      <c r="A67" s="31" t="s">
        <v>142</v>
      </c>
      <c r="B67" s="10">
        <v>127531.85095579452</v>
      </c>
      <c r="C67" s="11">
        <v>0.81413118720466915</v>
      </c>
      <c r="D67" s="10">
        <v>714572.07065731846</v>
      </c>
      <c r="E67" s="11">
        <v>1.6359042960200818</v>
      </c>
      <c r="F67" s="10">
        <v>625770.93800000008</v>
      </c>
      <c r="G67" s="11">
        <v>1.384981903108337</v>
      </c>
      <c r="H67" s="11">
        <v>9.2389698380787024</v>
      </c>
    </row>
    <row r="68" spans="1:8" x14ac:dyDescent="0.2">
      <c r="A68" s="34" t="s">
        <v>143</v>
      </c>
      <c r="B68" s="35">
        <v>10772204.515646361</v>
      </c>
      <c r="C68" s="14">
        <v>68.767038080350176</v>
      </c>
      <c r="D68" s="35">
        <v>30305798.116704319</v>
      </c>
      <c r="E68" s="14">
        <v>69.380524889293255</v>
      </c>
      <c r="F68" s="35">
        <v>31429516.262464624</v>
      </c>
      <c r="G68" s="14">
        <v>69.561094329635807</v>
      </c>
      <c r="H68" s="14">
        <v>6.1</v>
      </c>
    </row>
    <row r="69" spans="1:8" x14ac:dyDescent="0.2">
      <c r="A69" s="34" t="s">
        <v>144</v>
      </c>
      <c r="B69" s="778">
        <v>3.7079312065400494</v>
      </c>
      <c r="C69" s="779"/>
      <c r="D69" s="779"/>
      <c r="E69" s="779"/>
      <c r="F69" s="779"/>
      <c r="G69" s="779"/>
      <c r="H69" s="780"/>
    </row>
    <row r="70" spans="1:8" x14ac:dyDescent="0.2">
      <c r="A70" s="34" t="s">
        <v>145</v>
      </c>
      <c r="B70" s="778">
        <v>3.4387220562597687</v>
      </c>
      <c r="C70" s="779"/>
      <c r="D70" s="779"/>
      <c r="E70" s="779"/>
      <c r="F70" s="779"/>
      <c r="G70" s="779"/>
      <c r="H70" s="780"/>
    </row>
    <row r="71" spans="1:8" x14ac:dyDescent="0.2">
      <c r="A71" s="314" t="s">
        <v>20</v>
      </c>
    </row>
    <row r="72" spans="1:8" x14ac:dyDescent="0.2">
      <c r="F72" s="469"/>
    </row>
    <row r="73" spans="1:8" x14ac:dyDescent="0.2">
      <c r="F73" s="469"/>
    </row>
  </sheetData>
  <mergeCells count="6">
    <mergeCell ref="B70:H70"/>
    <mergeCell ref="B6:C6"/>
    <mergeCell ref="D6:E6"/>
    <mergeCell ref="F6:G6"/>
    <mergeCell ref="H6:H7"/>
    <mergeCell ref="B69:H69"/>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F39" sqref="F39"/>
    </sheetView>
  </sheetViews>
  <sheetFormatPr baseColWidth="10" defaultColWidth="11.42578125" defaultRowHeight="12.75" x14ac:dyDescent="0.2"/>
  <cols>
    <col min="1" max="1" width="52.85546875" style="2" customWidth="1"/>
    <col min="2" max="16384" width="11.42578125" style="2"/>
  </cols>
  <sheetData>
    <row r="1" spans="1:7" x14ac:dyDescent="0.2">
      <c r="A1" s="1" t="s">
        <v>480</v>
      </c>
    </row>
    <row r="2" spans="1:7" x14ac:dyDescent="0.2">
      <c r="A2" s="1" t="s">
        <v>495</v>
      </c>
    </row>
    <row r="3" spans="1:7" x14ac:dyDescent="0.2">
      <c r="A3" s="1"/>
    </row>
    <row r="4" spans="1:7" x14ac:dyDescent="0.2">
      <c r="A4" s="785" t="s">
        <v>274</v>
      </c>
      <c r="B4" s="787">
        <v>2017</v>
      </c>
      <c r="C4" s="788"/>
      <c r="D4" s="789"/>
      <c r="E4" s="787">
        <v>2018</v>
      </c>
      <c r="F4" s="788"/>
      <c r="G4" s="789"/>
    </row>
    <row r="5" spans="1:7" ht="38.25" x14ac:dyDescent="0.2">
      <c r="A5" s="786"/>
      <c r="B5" s="89" t="s">
        <v>275</v>
      </c>
      <c r="C5" s="120" t="s">
        <v>276</v>
      </c>
      <c r="D5" s="121" t="s">
        <v>277</v>
      </c>
      <c r="E5" s="120" t="s">
        <v>275</v>
      </c>
      <c r="F5" s="120" t="s">
        <v>276</v>
      </c>
      <c r="G5" s="121" t="s">
        <v>277</v>
      </c>
    </row>
    <row r="6" spans="1:7" x14ac:dyDescent="0.2">
      <c r="A6" s="90" t="s">
        <v>278</v>
      </c>
      <c r="B6" s="119">
        <v>6</v>
      </c>
      <c r="C6" s="116">
        <v>43</v>
      </c>
      <c r="D6" s="189">
        <v>98</v>
      </c>
      <c r="E6" s="116">
        <v>6</v>
      </c>
      <c r="F6" s="116">
        <v>41</v>
      </c>
      <c r="G6" s="189">
        <v>99.003916666666669</v>
      </c>
    </row>
    <row r="7" spans="1:7" x14ac:dyDescent="0.2">
      <c r="A7" s="90" t="s">
        <v>279</v>
      </c>
      <c r="B7" s="119">
        <v>1</v>
      </c>
      <c r="C7" s="116">
        <v>6</v>
      </c>
      <c r="D7" s="189">
        <v>100</v>
      </c>
      <c r="E7" s="116">
        <v>1</v>
      </c>
      <c r="F7" s="116">
        <v>6</v>
      </c>
      <c r="G7" s="189">
        <v>96.314999999999998</v>
      </c>
    </row>
    <row r="8" spans="1:7" x14ac:dyDescent="0.2">
      <c r="A8" s="90" t="s">
        <v>280</v>
      </c>
      <c r="B8" s="119">
        <v>8</v>
      </c>
      <c r="C8" s="116">
        <v>43</v>
      </c>
      <c r="D8" s="189">
        <v>89</v>
      </c>
      <c r="E8" s="116">
        <v>8</v>
      </c>
      <c r="F8" s="116">
        <v>41</v>
      </c>
      <c r="G8" s="189">
        <v>88.304172348484855</v>
      </c>
    </row>
    <row r="9" spans="1:7" x14ac:dyDescent="0.2">
      <c r="A9" s="90" t="s">
        <v>281</v>
      </c>
      <c r="B9" s="119">
        <v>7</v>
      </c>
      <c r="C9" s="116">
        <v>45</v>
      </c>
      <c r="D9" s="189">
        <v>100</v>
      </c>
      <c r="E9" s="116">
        <v>7</v>
      </c>
      <c r="F9" s="116">
        <v>44</v>
      </c>
      <c r="G9" s="189">
        <v>99.846920634920636</v>
      </c>
    </row>
    <row r="10" spans="1:7" x14ac:dyDescent="0.2">
      <c r="A10" s="90" t="s">
        <v>605</v>
      </c>
      <c r="B10" s="119">
        <v>14</v>
      </c>
      <c r="C10" s="116">
        <v>65</v>
      </c>
      <c r="D10" s="189">
        <v>100</v>
      </c>
      <c r="E10" s="116">
        <v>14</v>
      </c>
      <c r="F10" s="116">
        <v>64</v>
      </c>
      <c r="G10" s="189">
        <v>97.90695238095239</v>
      </c>
    </row>
    <row r="11" spans="1:7" x14ac:dyDescent="0.2">
      <c r="A11" s="90" t="s">
        <v>606</v>
      </c>
      <c r="B11" s="119">
        <v>9</v>
      </c>
      <c r="C11" s="116">
        <v>53</v>
      </c>
      <c r="D11" s="189">
        <v>100</v>
      </c>
      <c r="E11" s="116">
        <v>7</v>
      </c>
      <c r="F11" s="116">
        <v>41</v>
      </c>
      <c r="G11" s="189">
        <v>96.928693877551012</v>
      </c>
    </row>
    <row r="12" spans="1:7" x14ac:dyDescent="0.2">
      <c r="A12" s="90" t="s">
        <v>607</v>
      </c>
      <c r="B12" s="119">
        <v>4</v>
      </c>
      <c r="C12" s="116">
        <v>25</v>
      </c>
      <c r="D12" s="189">
        <v>97</v>
      </c>
      <c r="E12" s="116">
        <v>4</v>
      </c>
      <c r="F12" s="116">
        <v>24</v>
      </c>
      <c r="G12" s="189">
        <v>99.971071428571435</v>
      </c>
    </row>
    <row r="13" spans="1:7" x14ac:dyDescent="0.2">
      <c r="A13" s="90" t="s">
        <v>282</v>
      </c>
      <c r="B13" s="119">
        <v>12</v>
      </c>
      <c r="C13" s="116">
        <v>71</v>
      </c>
      <c r="D13" s="189">
        <v>99</v>
      </c>
      <c r="E13" s="116">
        <v>12</v>
      </c>
      <c r="F13" s="116">
        <v>66</v>
      </c>
      <c r="G13" s="189">
        <v>99.363690476190484</v>
      </c>
    </row>
    <row r="14" spans="1:7" x14ac:dyDescent="0.2">
      <c r="A14" s="90" t="s">
        <v>283</v>
      </c>
      <c r="B14" s="119">
        <v>6</v>
      </c>
      <c r="C14" s="116">
        <v>39</v>
      </c>
      <c r="D14" s="189">
        <v>99</v>
      </c>
      <c r="E14" s="116">
        <v>6</v>
      </c>
      <c r="F14" s="116">
        <v>39</v>
      </c>
      <c r="G14" s="189">
        <v>98.857003968253977</v>
      </c>
    </row>
    <row r="15" spans="1:7" x14ac:dyDescent="0.2">
      <c r="A15" s="122" t="s">
        <v>604</v>
      </c>
      <c r="B15" s="124">
        <v>1</v>
      </c>
      <c r="C15" s="123">
        <v>7</v>
      </c>
      <c r="D15" s="189">
        <v>86</v>
      </c>
      <c r="E15" s="123">
        <v>1</v>
      </c>
      <c r="F15" s="123">
        <v>6</v>
      </c>
      <c r="G15" s="189">
        <v>83.333333333333329</v>
      </c>
    </row>
    <row r="16" spans="1:7" x14ac:dyDescent="0.2">
      <c r="A16" s="90" t="s">
        <v>80</v>
      </c>
      <c r="B16" s="119"/>
      <c r="C16" s="116"/>
      <c r="D16" s="189"/>
      <c r="E16" s="116">
        <v>2</v>
      </c>
      <c r="F16" s="116">
        <v>12</v>
      </c>
      <c r="G16" s="189">
        <v>100</v>
      </c>
    </row>
    <row r="17" spans="1:7" x14ac:dyDescent="0.2">
      <c r="A17" s="90" t="s">
        <v>608</v>
      </c>
      <c r="B17" s="119">
        <v>3</v>
      </c>
      <c r="C17" s="116">
        <v>15</v>
      </c>
      <c r="D17" s="189">
        <v>100</v>
      </c>
      <c r="E17" s="116">
        <v>3</v>
      </c>
      <c r="F17" s="116">
        <v>19</v>
      </c>
      <c r="G17" s="189">
        <v>99.898888888888891</v>
      </c>
    </row>
    <row r="18" spans="1:7" x14ac:dyDescent="0.2">
      <c r="A18" s="90" t="s">
        <v>284</v>
      </c>
      <c r="B18" s="119">
        <v>14</v>
      </c>
      <c r="C18" s="116">
        <v>22</v>
      </c>
      <c r="D18" s="189">
        <v>98</v>
      </c>
      <c r="E18" s="116">
        <v>14</v>
      </c>
      <c r="F18" s="116">
        <v>79</v>
      </c>
      <c r="G18" s="189">
        <v>97.407276643990926</v>
      </c>
    </row>
    <row r="19" spans="1:7" x14ac:dyDescent="0.2">
      <c r="A19" s="90" t="s">
        <v>285</v>
      </c>
      <c r="B19" s="119">
        <v>5</v>
      </c>
      <c r="C19" s="116">
        <v>82</v>
      </c>
      <c r="D19" s="189">
        <v>99</v>
      </c>
      <c r="E19" s="116">
        <v>5</v>
      </c>
      <c r="F19" s="116">
        <v>28</v>
      </c>
      <c r="G19" s="189">
        <v>99.759866666666682</v>
      </c>
    </row>
    <row r="20" spans="1:7" x14ac:dyDescent="0.2">
      <c r="A20" s="90" t="s">
        <v>286</v>
      </c>
      <c r="B20" s="119">
        <v>7</v>
      </c>
      <c r="C20" s="116">
        <v>28</v>
      </c>
      <c r="D20" s="189">
        <v>92</v>
      </c>
      <c r="E20" s="116">
        <v>7</v>
      </c>
      <c r="F20" s="116">
        <v>47</v>
      </c>
      <c r="G20" s="189">
        <v>95.46748639455781</v>
      </c>
    </row>
    <row r="21" spans="1:7" x14ac:dyDescent="0.2">
      <c r="A21" s="90" t="s">
        <v>287</v>
      </c>
      <c r="B21" s="119">
        <v>3</v>
      </c>
      <c r="C21" s="116">
        <v>50</v>
      </c>
      <c r="D21" s="189">
        <v>93</v>
      </c>
      <c r="E21" s="116">
        <v>3</v>
      </c>
      <c r="F21" s="116">
        <v>20</v>
      </c>
      <c r="G21" s="189">
        <v>95.160952380952381</v>
      </c>
    </row>
    <row r="22" spans="1:7" x14ac:dyDescent="0.2">
      <c r="A22" s="90" t="s">
        <v>288</v>
      </c>
      <c r="B22" s="119">
        <v>17</v>
      </c>
      <c r="C22" s="116">
        <v>22</v>
      </c>
      <c r="D22" s="189">
        <v>95</v>
      </c>
      <c r="E22" s="116">
        <v>17</v>
      </c>
      <c r="F22" s="116">
        <v>91</v>
      </c>
      <c r="G22" s="189">
        <v>96.884980392156862</v>
      </c>
    </row>
    <row r="23" spans="1:7" x14ac:dyDescent="0.2">
      <c r="A23" s="90" t="s">
        <v>289</v>
      </c>
      <c r="B23" s="119">
        <v>2</v>
      </c>
      <c r="C23" s="116">
        <v>94</v>
      </c>
      <c r="D23" s="189">
        <v>100</v>
      </c>
      <c r="E23" s="116">
        <v>2</v>
      </c>
      <c r="F23" s="116">
        <v>12</v>
      </c>
      <c r="G23" s="189">
        <v>99.623750000000001</v>
      </c>
    </row>
    <row r="24" spans="1:7" x14ac:dyDescent="0.2">
      <c r="A24" s="90" t="s">
        <v>290</v>
      </c>
      <c r="B24" s="119">
        <v>21</v>
      </c>
      <c r="C24" s="116">
        <v>12</v>
      </c>
      <c r="D24" s="189">
        <v>98</v>
      </c>
      <c r="E24" s="116">
        <v>21</v>
      </c>
      <c r="F24" s="116">
        <v>144</v>
      </c>
      <c r="G24" s="189">
        <v>98.238743386243385</v>
      </c>
    </row>
    <row r="25" spans="1:7" x14ac:dyDescent="0.2">
      <c r="A25" s="90" t="s">
        <v>291</v>
      </c>
      <c r="B25" s="119">
        <v>3</v>
      </c>
      <c r="C25" s="116">
        <v>149</v>
      </c>
      <c r="D25" s="189">
        <v>93</v>
      </c>
      <c r="E25" s="116">
        <v>3</v>
      </c>
      <c r="F25" s="116">
        <v>15</v>
      </c>
      <c r="G25" s="189">
        <v>100</v>
      </c>
    </row>
    <row r="26" spans="1:7" x14ac:dyDescent="0.2">
      <c r="A26" s="90" t="s">
        <v>609</v>
      </c>
      <c r="B26" s="119">
        <v>11</v>
      </c>
      <c r="C26" s="116">
        <v>62</v>
      </c>
      <c r="D26" s="189">
        <v>95</v>
      </c>
      <c r="E26" s="116">
        <v>11</v>
      </c>
      <c r="F26" s="116">
        <v>62</v>
      </c>
      <c r="G26" s="189">
        <v>93.654613636363635</v>
      </c>
    </row>
    <row r="27" spans="1:7" x14ac:dyDescent="0.2">
      <c r="A27" s="90" t="s">
        <v>610</v>
      </c>
      <c r="B27" s="119">
        <v>2</v>
      </c>
      <c r="C27" s="116">
        <v>11</v>
      </c>
      <c r="D27" s="189">
        <v>90</v>
      </c>
      <c r="E27" s="116">
        <v>2</v>
      </c>
      <c r="F27" s="116">
        <v>11</v>
      </c>
      <c r="G27" s="189">
        <v>91.666666666666657</v>
      </c>
    </row>
    <row r="28" spans="1:7" x14ac:dyDescent="0.2">
      <c r="A28" s="90" t="s">
        <v>611</v>
      </c>
      <c r="B28" s="119">
        <v>1</v>
      </c>
      <c r="C28" s="116">
        <v>7</v>
      </c>
      <c r="D28" s="189">
        <v>100</v>
      </c>
      <c r="E28" s="116">
        <v>1</v>
      </c>
      <c r="F28" s="116">
        <v>5</v>
      </c>
      <c r="G28" s="189">
        <v>100</v>
      </c>
    </row>
    <row r="29" spans="1:7" x14ac:dyDescent="0.2">
      <c r="A29" s="526" t="s">
        <v>292</v>
      </c>
      <c r="B29" s="124">
        <v>1</v>
      </c>
      <c r="C29" s="183">
        <v>3</v>
      </c>
      <c r="D29" s="189">
        <v>100</v>
      </c>
      <c r="E29" s="183">
        <v>1</v>
      </c>
      <c r="F29" s="183">
        <v>3</v>
      </c>
      <c r="G29" s="189">
        <v>100</v>
      </c>
    </row>
    <row r="30" spans="1:7" x14ac:dyDescent="0.2">
      <c r="A30" s="91" t="s">
        <v>692</v>
      </c>
      <c r="B30" s="118">
        <v>158</v>
      </c>
      <c r="C30" s="117">
        <v>954</v>
      </c>
      <c r="D30" s="190">
        <v>96.565217391304344</v>
      </c>
      <c r="E30" s="117">
        <v>158</v>
      </c>
      <c r="F30" s="117">
        <v>920</v>
      </c>
      <c r="G30" s="190">
        <v>97.167186318428364</v>
      </c>
    </row>
    <row r="31" spans="1:7" x14ac:dyDescent="0.2">
      <c r="A31" s="774" t="s">
        <v>20</v>
      </c>
      <c r="B31" s="774"/>
      <c r="C31" s="774"/>
      <c r="D31" s="774"/>
      <c r="E31" s="774"/>
      <c r="F31" s="774"/>
      <c r="G31" s="774"/>
    </row>
  </sheetData>
  <mergeCells count="4">
    <mergeCell ref="A4:A5"/>
    <mergeCell ref="B4:D4"/>
    <mergeCell ref="E4:G4"/>
    <mergeCell ref="A31:G3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A17" sqref="A17"/>
    </sheetView>
  </sheetViews>
  <sheetFormatPr baseColWidth="10" defaultColWidth="11.42578125" defaultRowHeight="12.75" x14ac:dyDescent="0.2"/>
  <cols>
    <col min="1" max="1" width="12.7109375" style="2" customWidth="1"/>
    <col min="2" max="2" width="13.28515625" style="2" customWidth="1"/>
    <col min="3" max="3" width="14.85546875" style="2" customWidth="1"/>
    <col min="4" max="4" width="14.28515625" style="2" customWidth="1"/>
    <col min="5" max="5" width="16" style="2" customWidth="1"/>
    <col min="6" max="8" width="11.42578125" style="2"/>
    <col min="9" max="9" width="13.85546875" style="2" customWidth="1"/>
    <col min="10" max="10" width="18.85546875" style="2" customWidth="1"/>
    <col min="11" max="16384" width="11.42578125" style="2"/>
  </cols>
  <sheetData>
    <row r="1" spans="1:12" x14ac:dyDescent="0.2">
      <c r="A1" s="302" t="s">
        <v>481</v>
      </c>
    </row>
    <row r="2" spans="1:12" x14ac:dyDescent="0.2">
      <c r="A2" s="302" t="s">
        <v>612</v>
      </c>
    </row>
    <row r="4" spans="1:12" ht="24.75" customHeight="1" x14ac:dyDescent="0.2">
      <c r="A4" s="790" t="s">
        <v>296</v>
      </c>
      <c r="B4" s="792" t="s">
        <v>297</v>
      </c>
      <c r="C4" s="794" t="s">
        <v>294</v>
      </c>
      <c r="D4" s="794"/>
      <c r="E4" s="794"/>
      <c r="F4" s="794"/>
      <c r="G4" s="792"/>
      <c r="H4" s="794" t="s">
        <v>614</v>
      </c>
      <c r="I4" s="794"/>
      <c r="J4" s="794"/>
      <c r="K4" s="794"/>
      <c r="L4" s="792"/>
    </row>
    <row r="5" spans="1:12" ht="38.25" customHeight="1" x14ac:dyDescent="0.2">
      <c r="A5" s="791"/>
      <c r="B5" s="793"/>
      <c r="C5" s="319">
        <v>2018</v>
      </c>
      <c r="D5" s="319">
        <v>2017</v>
      </c>
      <c r="E5" s="319">
        <v>2016</v>
      </c>
      <c r="F5" s="319">
        <v>2015</v>
      </c>
      <c r="G5" s="320">
        <v>2014</v>
      </c>
      <c r="H5" s="333">
        <v>2018</v>
      </c>
      <c r="I5" s="319">
        <v>2017</v>
      </c>
      <c r="J5" s="319">
        <v>2016</v>
      </c>
      <c r="K5" s="319">
        <v>2015</v>
      </c>
      <c r="L5" s="320">
        <v>2014</v>
      </c>
    </row>
    <row r="6" spans="1:12" x14ac:dyDescent="0.2">
      <c r="A6" s="795">
        <v>7.5999999999999998E-2</v>
      </c>
      <c r="B6" s="796" t="s">
        <v>298</v>
      </c>
      <c r="C6" s="321">
        <v>135</v>
      </c>
      <c r="D6" s="321">
        <v>129</v>
      </c>
      <c r="E6" s="321">
        <v>128</v>
      </c>
      <c r="F6" s="321">
        <v>124</v>
      </c>
      <c r="G6" s="322">
        <v>194</v>
      </c>
      <c r="H6" s="318">
        <v>119959</v>
      </c>
      <c r="I6" s="318">
        <v>106561</v>
      </c>
      <c r="J6" s="318">
        <v>100021</v>
      </c>
      <c r="K6" s="318">
        <v>97414</v>
      </c>
      <c r="L6" s="332">
        <v>93201</v>
      </c>
    </row>
    <row r="7" spans="1:12" x14ac:dyDescent="0.2">
      <c r="A7" s="795"/>
      <c r="B7" s="796"/>
      <c r="C7" s="323" t="s">
        <v>496</v>
      </c>
      <c r="D7" s="323" t="s">
        <v>497</v>
      </c>
      <c r="E7" s="324" t="s">
        <v>498</v>
      </c>
      <c r="F7" s="323" t="s">
        <v>499</v>
      </c>
      <c r="G7" s="325" t="s">
        <v>500</v>
      </c>
      <c r="H7" s="326" t="s">
        <v>506</v>
      </c>
      <c r="I7" s="326" t="s">
        <v>507</v>
      </c>
      <c r="J7" s="324" t="s">
        <v>498</v>
      </c>
      <c r="K7" s="326" t="s">
        <v>508</v>
      </c>
      <c r="L7" s="327" t="s">
        <v>509</v>
      </c>
    </row>
    <row r="8" spans="1:12" x14ac:dyDescent="0.2">
      <c r="A8" s="795">
        <v>3.7999999999999999E-2</v>
      </c>
      <c r="B8" s="796" t="s">
        <v>299</v>
      </c>
      <c r="C8" s="321">
        <v>3</v>
      </c>
      <c r="D8" s="321">
        <v>1</v>
      </c>
      <c r="E8" s="321">
        <v>0</v>
      </c>
      <c r="F8" s="321">
        <v>3</v>
      </c>
      <c r="G8" s="322">
        <v>1</v>
      </c>
      <c r="H8" s="321">
        <v>491</v>
      </c>
      <c r="I8" s="321">
        <v>217</v>
      </c>
      <c r="J8" s="321">
        <v>0</v>
      </c>
      <c r="K8" s="321">
        <v>663</v>
      </c>
      <c r="L8" s="322">
        <v>12</v>
      </c>
    </row>
    <row r="9" spans="1:12" x14ac:dyDescent="0.2">
      <c r="A9" s="795"/>
      <c r="B9" s="796"/>
      <c r="C9" s="326" t="s">
        <v>501</v>
      </c>
      <c r="D9" s="324" t="s">
        <v>502</v>
      </c>
      <c r="E9" s="326" t="s">
        <v>503</v>
      </c>
      <c r="F9" s="326" t="s">
        <v>504</v>
      </c>
      <c r="G9" s="327" t="s">
        <v>505</v>
      </c>
      <c r="H9" s="326" t="s">
        <v>510</v>
      </c>
      <c r="I9" s="326" t="s">
        <v>511</v>
      </c>
      <c r="J9" s="326" t="s">
        <v>503</v>
      </c>
      <c r="K9" s="326" t="s">
        <v>512</v>
      </c>
      <c r="L9" s="327" t="s">
        <v>503</v>
      </c>
    </row>
    <row r="10" spans="1:12" x14ac:dyDescent="0.2">
      <c r="A10" s="797">
        <v>0</v>
      </c>
      <c r="B10" s="796" t="s">
        <v>300</v>
      </c>
      <c r="C10" s="321">
        <v>0</v>
      </c>
      <c r="D10" s="321">
        <v>0</v>
      </c>
      <c r="E10" s="321">
        <v>0</v>
      </c>
      <c r="F10" s="321">
        <v>0</v>
      </c>
      <c r="G10" s="322">
        <v>0</v>
      </c>
      <c r="H10" s="321">
        <v>0</v>
      </c>
      <c r="I10" s="321">
        <v>0</v>
      </c>
      <c r="J10" s="321">
        <v>0</v>
      </c>
      <c r="K10" s="321">
        <v>0</v>
      </c>
      <c r="L10" s="322">
        <v>0</v>
      </c>
    </row>
    <row r="11" spans="1:12" x14ac:dyDescent="0.2">
      <c r="A11" s="797"/>
      <c r="B11" s="796"/>
      <c r="C11" s="326" t="s">
        <v>503</v>
      </c>
      <c r="D11" s="326" t="s">
        <v>503</v>
      </c>
      <c r="E11" s="326" t="s">
        <v>503</v>
      </c>
      <c r="F11" s="326" t="s">
        <v>503</v>
      </c>
      <c r="G11" s="328" t="s">
        <v>503</v>
      </c>
      <c r="H11" s="324" t="s">
        <v>503</v>
      </c>
      <c r="I11" s="326" t="s">
        <v>503</v>
      </c>
      <c r="J11" s="326" t="s">
        <v>503</v>
      </c>
      <c r="K11" s="326" t="s">
        <v>503</v>
      </c>
      <c r="L11" s="327" t="s">
        <v>503</v>
      </c>
    </row>
    <row r="12" spans="1:12" x14ac:dyDescent="0.2">
      <c r="A12" s="798" t="s">
        <v>293</v>
      </c>
      <c r="B12" s="799"/>
      <c r="C12" s="329">
        <v>138</v>
      </c>
      <c r="D12" s="329">
        <v>130</v>
      </c>
      <c r="E12" s="329">
        <v>128</v>
      </c>
      <c r="F12" s="329">
        <v>127</v>
      </c>
      <c r="G12" s="330">
        <v>195</v>
      </c>
      <c r="H12" s="329">
        <v>120450</v>
      </c>
      <c r="I12" s="329">
        <v>106778</v>
      </c>
      <c r="J12" s="329">
        <v>100021</v>
      </c>
      <c r="K12" s="329">
        <v>98077</v>
      </c>
      <c r="L12" s="331">
        <v>93213</v>
      </c>
    </row>
    <row r="13" spans="1:12" x14ac:dyDescent="0.2">
      <c r="A13" s="2" t="s">
        <v>20</v>
      </c>
    </row>
    <row r="16" spans="1:12" ht="15" x14ac:dyDescent="0.25">
      <c r="A16" s="258"/>
      <c r="B16" s="258"/>
      <c r="C16" s="258"/>
      <c r="D16" s="258"/>
      <c r="E16" s="258"/>
      <c r="F16" s="258"/>
      <c r="G16" s="258"/>
      <c r="H16" s="258"/>
      <c r="I16" s="258"/>
      <c r="J16" s="258"/>
      <c r="K16" s="258"/>
      <c r="L16" s="258"/>
    </row>
    <row r="17" spans="1:12" ht="15" x14ac:dyDescent="0.25">
      <c r="A17" s="258"/>
      <c r="B17" s="258"/>
      <c r="C17" s="258"/>
      <c r="D17" s="258"/>
      <c r="E17" s="258"/>
      <c r="F17" s="258"/>
      <c r="G17" s="258"/>
      <c r="H17" s="258"/>
      <c r="I17" s="258"/>
      <c r="J17" s="258"/>
      <c r="K17" s="258"/>
      <c r="L17" s="258"/>
    </row>
    <row r="18" spans="1:12" ht="15" x14ac:dyDescent="0.25">
      <c r="A18" s="258"/>
      <c r="B18" s="258"/>
      <c r="C18" s="258"/>
      <c r="D18" s="258"/>
      <c r="E18" s="258"/>
      <c r="F18" s="258"/>
      <c r="G18" s="258"/>
      <c r="H18" s="258"/>
      <c r="I18" s="258"/>
      <c r="J18" s="258"/>
      <c r="K18" s="258"/>
      <c r="L18" s="258"/>
    </row>
    <row r="19" spans="1:12" ht="15" x14ac:dyDescent="0.25">
      <c r="A19" s="258"/>
      <c r="B19" s="258"/>
      <c r="C19" s="258"/>
      <c r="D19" s="258"/>
      <c r="E19" s="258"/>
      <c r="F19" s="258"/>
      <c r="G19" s="258"/>
      <c r="H19" s="258"/>
      <c r="I19" s="258"/>
      <c r="J19" s="258"/>
      <c r="K19" s="258"/>
      <c r="L19" s="258"/>
    </row>
    <row r="20" spans="1:12" ht="15" x14ac:dyDescent="0.25">
      <c r="A20" s="258"/>
      <c r="B20" s="258"/>
      <c r="C20" s="258"/>
      <c r="D20" s="258"/>
      <c r="E20" s="258"/>
      <c r="F20" s="258"/>
      <c r="G20" s="258"/>
      <c r="H20" s="258"/>
      <c r="I20" s="258"/>
      <c r="J20" s="258"/>
      <c r="K20" s="258"/>
      <c r="L20" s="258"/>
    </row>
    <row r="21" spans="1:12" ht="15" x14ac:dyDescent="0.25">
      <c r="A21" s="258"/>
      <c r="B21" s="258"/>
      <c r="C21" s="258"/>
      <c r="D21" s="258"/>
      <c r="E21" s="258"/>
      <c r="F21" s="258"/>
      <c r="G21" s="258"/>
      <c r="H21" s="258"/>
      <c r="I21" s="258"/>
      <c r="J21" s="258"/>
      <c r="K21" s="258"/>
      <c r="L21" s="258"/>
    </row>
    <row r="22" spans="1:12" ht="15" x14ac:dyDescent="0.25">
      <c r="A22" s="258"/>
      <c r="B22" s="258"/>
      <c r="C22" s="258"/>
      <c r="D22" s="258"/>
      <c r="E22" s="258"/>
      <c r="F22" s="258"/>
      <c r="G22" s="258"/>
      <c r="H22" s="258"/>
      <c r="I22" s="258"/>
      <c r="J22" s="258"/>
      <c r="K22" s="258"/>
      <c r="L22" s="258"/>
    </row>
  </sheetData>
  <mergeCells count="11">
    <mergeCell ref="A8:A9"/>
    <mergeCell ref="B8:B9"/>
    <mergeCell ref="A10:A11"/>
    <mergeCell ref="B10:B11"/>
    <mergeCell ref="A12:B12"/>
    <mergeCell ref="A4:A5"/>
    <mergeCell ref="B4:B5"/>
    <mergeCell ref="C4:G4"/>
    <mergeCell ref="H4:L4"/>
    <mergeCell ref="A6:A7"/>
    <mergeCell ref="B6:B7"/>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opLeftCell="B1" zoomScale="90" zoomScaleNormal="90" workbookViewId="0">
      <selection activeCell="I42" sqref="I42"/>
    </sheetView>
  </sheetViews>
  <sheetFormatPr baseColWidth="10" defaultColWidth="11.42578125" defaultRowHeight="12.75" x14ac:dyDescent="0.2"/>
  <cols>
    <col min="1" max="1" width="27" style="41" customWidth="1"/>
    <col min="2" max="2" width="11.42578125" style="41"/>
    <col min="3" max="3" width="13.140625" style="41" customWidth="1"/>
    <col min="4" max="4" width="11.42578125" style="41"/>
    <col min="5" max="5" width="15.7109375" style="41" customWidth="1"/>
    <col min="6" max="6" width="18.28515625" style="41" customWidth="1"/>
    <col min="7" max="7" width="11.42578125" style="41"/>
    <col min="8" max="8" width="13.140625" style="41" customWidth="1"/>
    <col min="9" max="16384" width="11.42578125" style="41"/>
  </cols>
  <sheetData>
    <row r="1" spans="1:11" x14ac:dyDescent="0.2">
      <c r="A1" s="346" t="s">
        <v>482</v>
      </c>
    </row>
    <row r="2" spans="1:11" x14ac:dyDescent="0.2">
      <c r="A2" s="801" t="s">
        <v>613</v>
      </c>
      <c r="B2" s="801"/>
      <c r="C2" s="801"/>
      <c r="D2" s="801"/>
      <c r="E2" s="801"/>
      <c r="F2" s="801"/>
      <c r="G2" s="801"/>
      <c r="H2" s="801"/>
    </row>
    <row r="3" spans="1:11" x14ac:dyDescent="0.2">
      <c r="A3" s="334"/>
      <c r="B3" s="800" t="s">
        <v>513</v>
      </c>
      <c r="C3" s="800"/>
      <c r="D3" s="798" t="s">
        <v>301</v>
      </c>
      <c r="E3" s="799"/>
      <c r="F3" s="800" t="s">
        <v>302</v>
      </c>
      <c r="G3" s="800"/>
      <c r="H3" s="798" t="s">
        <v>303</v>
      </c>
      <c r="I3" s="799"/>
      <c r="J3" s="800" t="s">
        <v>304</v>
      </c>
      <c r="K3" s="799"/>
    </row>
    <row r="4" spans="1:11" x14ac:dyDescent="0.2">
      <c r="A4" s="335" t="s">
        <v>297</v>
      </c>
      <c r="B4" s="319" t="s">
        <v>305</v>
      </c>
      <c r="C4" s="319" t="s">
        <v>306</v>
      </c>
      <c r="D4" s="333" t="s">
        <v>305</v>
      </c>
      <c r="E4" s="320" t="s">
        <v>306</v>
      </c>
      <c r="F4" s="319" t="s">
        <v>305</v>
      </c>
      <c r="G4" s="319" t="s">
        <v>306</v>
      </c>
      <c r="H4" s="333" t="s">
        <v>305</v>
      </c>
      <c r="I4" s="320" t="s">
        <v>306</v>
      </c>
      <c r="J4" s="319" t="s">
        <v>305</v>
      </c>
      <c r="K4" s="320" t="s">
        <v>306</v>
      </c>
    </row>
    <row r="5" spans="1:11" x14ac:dyDescent="0.2">
      <c r="A5" s="343">
        <v>1</v>
      </c>
      <c r="B5" s="344">
        <v>60</v>
      </c>
      <c r="C5" s="608">
        <v>0.435</v>
      </c>
      <c r="D5" s="345">
        <v>57</v>
      </c>
      <c r="E5" s="606">
        <v>0.439</v>
      </c>
      <c r="F5" s="344">
        <v>40</v>
      </c>
      <c r="G5" s="608">
        <v>0.313</v>
      </c>
      <c r="H5" s="345">
        <v>63</v>
      </c>
      <c r="I5" s="606">
        <v>0.496</v>
      </c>
      <c r="J5" s="344">
        <v>134</v>
      </c>
      <c r="K5" s="606">
        <v>0.68700000000000006</v>
      </c>
    </row>
    <row r="6" spans="1:11" x14ac:dyDescent="0.2">
      <c r="A6" s="336" t="s">
        <v>307</v>
      </c>
      <c r="B6" s="321">
        <v>53</v>
      </c>
      <c r="C6" s="609">
        <v>0.38400000000000001</v>
      </c>
      <c r="D6" s="337">
        <v>54</v>
      </c>
      <c r="E6" s="607">
        <v>0.41499999999999998</v>
      </c>
      <c r="F6" s="321">
        <v>67</v>
      </c>
      <c r="G6" s="609">
        <v>0.52300000000000002</v>
      </c>
      <c r="H6" s="337">
        <v>44</v>
      </c>
      <c r="I6" s="607">
        <v>0.34599999999999997</v>
      </c>
      <c r="J6" s="321">
        <v>48</v>
      </c>
      <c r="K6" s="607">
        <v>0.246</v>
      </c>
    </row>
    <row r="7" spans="1:11" x14ac:dyDescent="0.2">
      <c r="A7" s="336" t="s">
        <v>308</v>
      </c>
      <c r="B7" s="321">
        <v>22</v>
      </c>
      <c r="C7" s="609">
        <v>0.159</v>
      </c>
      <c r="D7" s="337">
        <v>18</v>
      </c>
      <c r="E7" s="607">
        <v>0.13800000000000001</v>
      </c>
      <c r="F7" s="321">
        <v>21</v>
      </c>
      <c r="G7" s="609">
        <v>0.16400000000000001</v>
      </c>
      <c r="H7" s="337">
        <v>17</v>
      </c>
      <c r="I7" s="607">
        <v>0.13400000000000001</v>
      </c>
      <c r="J7" s="321">
        <v>12</v>
      </c>
      <c r="K7" s="607">
        <v>6.2E-2</v>
      </c>
    </row>
    <row r="8" spans="1:11" x14ac:dyDescent="0.2">
      <c r="A8" s="336" t="s">
        <v>309</v>
      </c>
      <c r="B8" s="321">
        <v>3</v>
      </c>
      <c r="C8" s="609">
        <v>2.1999999999999999E-2</v>
      </c>
      <c r="D8" s="337">
        <v>1</v>
      </c>
      <c r="E8" s="607">
        <v>8.0000000000000002E-3</v>
      </c>
      <c r="F8" s="321">
        <v>0</v>
      </c>
      <c r="G8" s="609">
        <v>0</v>
      </c>
      <c r="H8" s="337">
        <v>2</v>
      </c>
      <c r="I8" s="607">
        <v>1.6E-2</v>
      </c>
      <c r="J8" s="321">
        <v>0</v>
      </c>
      <c r="K8" s="607">
        <v>0</v>
      </c>
    </row>
    <row r="9" spans="1:11" x14ac:dyDescent="0.2">
      <c r="A9" s="336" t="s">
        <v>310</v>
      </c>
      <c r="B9" s="321">
        <v>0</v>
      </c>
      <c r="C9" s="609">
        <v>0</v>
      </c>
      <c r="D9" s="337">
        <v>0</v>
      </c>
      <c r="E9" s="607">
        <v>0</v>
      </c>
      <c r="F9" s="321">
        <v>0</v>
      </c>
      <c r="G9" s="609">
        <v>0</v>
      </c>
      <c r="H9" s="337">
        <v>0</v>
      </c>
      <c r="I9" s="607">
        <v>0</v>
      </c>
      <c r="J9" s="321">
        <v>1</v>
      </c>
      <c r="K9" s="607">
        <v>5.0000000000000001E-3</v>
      </c>
    </row>
    <row r="10" spans="1:11" x14ac:dyDescent="0.2">
      <c r="A10" s="336" t="s">
        <v>311</v>
      </c>
      <c r="B10" s="321">
        <v>0</v>
      </c>
      <c r="C10" s="609">
        <v>0</v>
      </c>
      <c r="D10" s="337">
        <v>0</v>
      </c>
      <c r="E10" s="607">
        <v>0</v>
      </c>
      <c r="F10" s="321">
        <v>0</v>
      </c>
      <c r="G10" s="609">
        <v>0</v>
      </c>
      <c r="H10" s="337">
        <v>1</v>
      </c>
      <c r="I10" s="607">
        <v>8.0000000000000002E-3</v>
      </c>
      <c r="J10" s="321">
        <v>0</v>
      </c>
      <c r="K10" s="607">
        <v>0</v>
      </c>
    </row>
    <row r="11" spans="1:11" x14ac:dyDescent="0.2">
      <c r="A11" s="336" t="s">
        <v>300</v>
      </c>
      <c r="B11" s="321">
        <v>0</v>
      </c>
      <c r="C11" s="609">
        <v>0</v>
      </c>
      <c r="D11" s="337">
        <v>0</v>
      </c>
      <c r="E11" s="607">
        <v>0</v>
      </c>
      <c r="F11" s="321">
        <v>0</v>
      </c>
      <c r="G11" s="609">
        <v>0</v>
      </c>
      <c r="H11" s="337">
        <v>0</v>
      </c>
      <c r="I11" s="607">
        <v>0</v>
      </c>
      <c r="J11" s="321">
        <v>0</v>
      </c>
      <c r="K11" s="607">
        <v>0</v>
      </c>
    </row>
    <row r="12" spans="1:11" x14ac:dyDescent="0.2">
      <c r="A12" s="338" t="s">
        <v>293</v>
      </c>
      <c r="B12" s="339">
        <v>138</v>
      </c>
      <c r="C12" s="340">
        <v>1</v>
      </c>
      <c r="D12" s="341">
        <v>130</v>
      </c>
      <c r="E12" s="342">
        <v>1</v>
      </c>
      <c r="F12" s="339">
        <v>128</v>
      </c>
      <c r="G12" s="340">
        <v>1</v>
      </c>
      <c r="H12" s="341">
        <v>127</v>
      </c>
      <c r="I12" s="342">
        <v>1</v>
      </c>
      <c r="J12" s="339">
        <v>195</v>
      </c>
      <c r="K12" s="342">
        <v>1</v>
      </c>
    </row>
    <row r="13" spans="1:11" x14ac:dyDescent="0.2">
      <c r="A13" s="90" t="s">
        <v>295</v>
      </c>
    </row>
  </sheetData>
  <mergeCells count="6">
    <mergeCell ref="J3:K3"/>
    <mergeCell ref="A2:H2"/>
    <mergeCell ref="B3:C3"/>
    <mergeCell ref="D3:E3"/>
    <mergeCell ref="F3:G3"/>
    <mergeCell ref="H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E37" sqref="E37"/>
    </sheetView>
  </sheetViews>
  <sheetFormatPr baseColWidth="10" defaultColWidth="11.42578125" defaultRowHeight="12.75" x14ac:dyDescent="0.2"/>
  <cols>
    <col min="1" max="1" width="6.7109375" style="2" customWidth="1"/>
    <col min="2" max="2" width="34.5703125" style="2" customWidth="1"/>
    <col min="3" max="5" width="14.5703125" style="2" customWidth="1"/>
    <col min="6" max="16384" width="11.42578125" style="2"/>
  </cols>
  <sheetData>
    <row r="1" spans="1:5" x14ac:dyDescent="0.2">
      <c r="A1" s="1" t="s">
        <v>467</v>
      </c>
    </row>
    <row r="2" spans="1:5" x14ac:dyDescent="0.2">
      <c r="A2" s="1" t="s">
        <v>385</v>
      </c>
    </row>
    <row r="3" spans="1:5" x14ac:dyDescent="0.2">
      <c r="A3" s="111" t="s">
        <v>386</v>
      </c>
    </row>
    <row r="4" spans="1:5" ht="13.5" thickBot="1" x14ac:dyDescent="0.25">
      <c r="A4" s="103"/>
    </row>
    <row r="5" spans="1:5" ht="39" thickBot="1" x14ac:dyDescent="0.25">
      <c r="A5" s="694"/>
      <c r="B5" s="695"/>
      <c r="C5" s="104" t="s">
        <v>387</v>
      </c>
      <c r="D5" s="104" t="s">
        <v>697</v>
      </c>
      <c r="E5" s="104" t="s">
        <v>388</v>
      </c>
    </row>
    <row r="6" spans="1:5" ht="15" thickBot="1" x14ac:dyDescent="0.25">
      <c r="A6" s="149" t="s">
        <v>425</v>
      </c>
      <c r="B6" s="147" t="s">
        <v>389</v>
      </c>
      <c r="C6" s="244">
        <v>44154469.432999998</v>
      </c>
      <c r="D6" s="245">
        <v>43980960.189843208</v>
      </c>
      <c r="E6" s="484">
        <v>21.602379992626478</v>
      </c>
    </row>
    <row r="7" spans="1:5" ht="13.5" thickBot="1" x14ac:dyDescent="0.25">
      <c r="A7" s="149" t="s">
        <v>426</v>
      </c>
      <c r="B7" s="147" t="s">
        <v>390</v>
      </c>
      <c r="C7" s="246">
        <v>44509836.672655679</v>
      </c>
      <c r="D7" s="246">
        <v>44486824.895075612</v>
      </c>
      <c r="E7" s="485">
        <v>21.850848455800502</v>
      </c>
    </row>
    <row r="8" spans="1:5" ht="13.5" thickBot="1" x14ac:dyDescent="0.25">
      <c r="A8" s="149" t="s">
        <v>427</v>
      </c>
      <c r="B8" s="147" t="s">
        <v>391</v>
      </c>
      <c r="C8" s="245">
        <v>47742991.049250007</v>
      </c>
      <c r="D8" s="245">
        <v>47706126.495908394</v>
      </c>
      <c r="E8" s="484">
        <v>23.432091252498719</v>
      </c>
    </row>
    <row r="9" spans="1:5" ht="13.5" thickBot="1" x14ac:dyDescent="0.25">
      <c r="A9" s="42" t="s">
        <v>392</v>
      </c>
      <c r="B9" s="148" t="s">
        <v>393</v>
      </c>
      <c r="C9" s="501">
        <v>-3588521.6162500083</v>
      </c>
      <c r="D9" s="501">
        <v>-3725166.3060651869</v>
      </c>
      <c r="E9" s="502">
        <v>-1.8297112598722405</v>
      </c>
    </row>
    <row r="10" spans="1:5" ht="13.5" thickBot="1" x14ac:dyDescent="0.25">
      <c r="A10" s="42" t="s">
        <v>394</v>
      </c>
      <c r="B10" s="148" t="s">
        <v>395</v>
      </c>
      <c r="C10" s="501">
        <v>-3233154.3765943274</v>
      </c>
      <c r="D10" s="501">
        <v>-3219301.6008327827</v>
      </c>
      <c r="E10" s="502">
        <v>-1.5812427966982141</v>
      </c>
    </row>
    <row r="11" spans="1:5" x14ac:dyDescent="0.2">
      <c r="A11" s="2" t="s">
        <v>20</v>
      </c>
    </row>
  </sheetData>
  <mergeCells count="1">
    <mergeCell ref="A5:B5"/>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Normal="100" workbookViewId="0">
      <selection activeCell="C43" sqref="C43"/>
    </sheetView>
  </sheetViews>
  <sheetFormatPr baseColWidth="10" defaultColWidth="11.42578125" defaultRowHeight="12.75" x14ac:dyDescent="0.2"/>
  <cols>
    <col min="1" max="1" width="34.7109375" style="2" customWidth="1"/>
    <col min="2" max="2" width="17.28515625" style="2" customWidth="1"/>
    <col min="3" max="16384" width="11.42578125" style="2"/>
  </cols>
  <sheetData>
    <row r="1" spans="1:16" x14ac:dyDescent="0.2">
      <c r="A1" s="302" t="s">
        <v>483</v>
      </c>
    </row>
    <row r="2" spans="1:16" x14ac:dyDescent="0.2">
      <c r="A2" s="302" t="s">
        <v>514</v>
      </c>
    </row>
    <row r="3" spans="1:16" x14ac:dyDescent="0.2">
      <c r="G3" s="25"/>
    </row>
    <row r="4" spans="1:16" x14ac:dyDescent="0.2">
      <c r="A4" s="802" t="s">
        <v>312</v>
      </c>
      <c r="B4" s="802" t="s">
        <v>313</v>
      </c>
      <c r="C4" s="804"/>
      <c r="D4" s="804"/>
      <c r="E4" s="804"/>
      <c r="F4" s="805"/>
      <c r="G4" s="804" t="s">
        <v>314</v>
      </c>
      <c r="H4" s="804"/>
      <c r="I4" s="804"/>
      <c r="J4" s="804"/>
      <c r="K4" s="804"/>
      <c r="L4" s="802" t="s">
        <v>315</v>
      </c>
      <c r="M4" s="804"/>
      <c r="N4" s="804"/>
      <c r="O4" s="804"/>
      <c r="P4" s="805"/>
    </row>
    <row r="5" spans="1:16" x14ac:dyDescent="0.2">
      <c r="A5" s="803"/>
      <c r="B5" s="358">
        <v>2018</v>
      </c>
      <c r="C5" s="354">
        <v>2017</v>
      </c>
      <c r="D5" s="354">
        <v>2016</v>
      </c>
      <c r="E5" s="354">
        <v>2015</v>
      </c>
      <c r="F5" s="355">
        <v>2014</v>
      </c>
      <c r="G5" s="354">
        <v>2018</v>
      </c>
      <c r="H5" s="354">
        <v>2017</v>
      </c>
      <c r="I5" s="354">
        <v>2016</v>
      </c>
      <c r="J5" s="354">
        <v>2015</v>
      </c>
      <c r="K5" s="354">
        <v>2014</v>
      </c>
      <c r="L5" s="358">
        <v>2018</v>
      </c>
      <c r="M5" s="354">
        <v>2017</v>
      </c>
      <c r="N5" s="354">
        <v>2016</v>
      </c>
      <c r="O5" s="354">
        <v>2015</v>
      </c>
      <c r="P5" s="355">
        <v>2014</v>
      </c>
    </row>
    <row r="6" spans="1:16" ht="16.5" customHeight="1" x14ac:dyDescent="0.2">
      <c r="A6" s="356" t="s">
        <v>316</v>
      </c>
      <c r="B6" s="359">
        <v>126</v>
      </c>
      <c r="C6" s="349">
        <v>125</v>
      </c>
      <c r="D6" s="349">
        <v>125</v>
      </c>
      <c r="E6" s="349">
        <v>125</v>
      </c>
      <c r="F6" s="351">
        <v>193</v>
      </c>
      <c r="G6" s="350">
        <v>0.4</v>
      </c>
      <c r="H6" s="350">
        <v>0.42</v>
      </c>
      <c r="I6" s="350">
        <v>0.28999999999999998</v>
      </c>
      <c r="J6" s="350">
        <v>0.49</v>
      </c>
      <c r="K6" s="350">
        <v>0.69</v>
      </c>
      <c r="L6" s="359">
        <v>76</v>
      </c>
      <c r="M6" s="349">
        <v>72</v>
      </c>
      <c r="N6" s="349">
        <v>89</v>
      </c>
      <c r="O6" s="349">
        <v>64</v>
      </c>
      <c r="P6" s="351">
        <v>59</v>
      </c>
    </row>
    <row r="7" spans="1:16" ht="16.5" customHeight="1" x14ac:dyDescent="0.2">
      <c r="A7" s="356" t="s">
        <v>317</v>
      </c>
      <c r="B7" s="359">
        <v>12</v>
      </c>
      <c r="C7" s="349">
        <v>5</v>
      </c>
      <c r="D7" s="349">
        <v>3</v>
      </c>
      <c r="E7" s="349">
        <v>2</v>
      </c>
      <c r="F7" s="351">
        <v>2</v>
      </c>
      <c r="G7" s="350">
        <v>0.83</v>
      </c>
      <c r="H7" s="350">
        <v>0.8</v>
      </c>
      <c r="I7" s="350">
        <v>1</v>
      </c>
      <c r="J7" s="350">
        <v>1</v>
      </c>
      <c r="K7" s="350">
        <v>1</v>
      </c>
      <c r="L7" s="359">
        <v>2</v>
      </c>
      <c r="M7" s="349">
        <v>1</v>
      </c>
      <c r="N7" s="349">
        <v>0</v>
      </c>
      <c r="O7" s="349">
        <v>0</v>
      </c>
      <c r="P7" s="351">
        <v>0</v>
      </c>
    </row>
    <row r="8" spans="1:16" ht="16.5" customHeight="1" x14ac:dyDescent="0.2">
      <c r="A8" s="356" t="s">
        <v>318</v>
      </c>
      <c r="B8" s="359" t="s">
        <v>320</v>
      </c>
      <c r="C8" s="349">
        <v>1</v>
      </c>
      <c r="D8" s="349">
        <v>2</v>
      </c>
      <c r="E8" s="349">
        <v>8</v>
      </c>
      <c r="F8" s="351">
        <v>23</v>
      </c>
      <c r="G8" s="349" t="s">
        <v>320</v>
      </c>
      <c r="H8" s="350">
        <v>1</v>
      </c>
      <c r="I8" s="350">
        <v>1</v>
      </c>
      <c r="J8" s="350">
        <v>1</v>
      </c>
      <c r="K8" s="350">
        <v>1</v>
      </c>
      <c r="L8" s="359" t="s">
        <v>320</v>
      </c>
      <c r="M8" s="349">
        <v>0</v>
      </c>
      <c r="N8" s="349">
        <v>0</v>
      </c>
      <c r="O8" s="349">
        <v>0</v>
      </c>
      <c r="P8" s="351">
        <v>0</v>
      </c>
    </row>
    <row r="9" spans="1:16" ht="16.5" customHeight="1" x14ac:dyDescent="0.2">
      <c r="A9" s="356" t="s">
        <v>319</v>
      </c>
      <c r="B9" s="359" t="s">
        <v>320</v>
      </c>
      <c r="C9" s="349" t="s">
        <v>320</v>
      </c>
      <c r="D9" s="349">
        <v>2</v>
      </c>
      <c r="E9" s="349">
        <v>5</v>
      </c>
      <c r="F9" s="351">
        <v>5</v>
      </c>
      <c r="G9" s="349" t="s">
        <v>320</v>
      </c>
      <c r="H9" s="349" t="s">
        <v>320</v>
      </c>
      <c r="I9" s="350">
        <v>1</v>
      </c>
      <c r="J9" s="350">
        <v>1</v>
      </c>
      <c r="K9" s="350">
        <v>1</v>
      </c>
      <c r="L9" s="359" t="s">
        <v>320</v>
      </c>
      <c r="M9" s="349" t="s">
        <v>320</v>
      </c>
      <c r="N9" s="349">
        <v>0</v>
      </c>
      <c r="O9" s="349">
        <v>0</v>
      </c>
      <c r="P9" s="351">
        <v>0</v>
      </c>
    </row>
    <row r="10" spans="1:16" ht="16.5" customHeight="1" x14ac:dyDescent="0.2">
      <c r="A10" s="356" t="s">
        <v>321</v>
      </c>
      <c r="B10" s="359" t="s">
        <v>320</v>
      </c>
      <c r="C10" s="349" t="s">
        <v>320</v>
      </c>
      <c r="D10" s="349" t="s">
        <v>320</v>
      </c>
      <c r="E10" s="349">
        <v>1</v>
      </c>
      <c r="F10" s="351">
        <v>8</v>
      </c>
      <c r="G10" s="349" t="s">
        <v>320</v>
      </c>
      <c r="H10" s="349" t="s">
        <v>320</v>
      </c>
      <c r="I10" s="349" t="s">
        <v>320</v>
      </c>
      <c r="J10" s="350">
        <v>1</v>
      </c>
      <c r="K10" s="350">
        <v>0.75</v>
      </c>
      <c r="L10" s="359" t="s">
        <v>320</v>
      </c>
      <c r="M10" s="349" t="s">
        <v>320</v>
      </c>
      <c r="N10" s="349" t="s">
        <v>320</v>
      </c>
      <c r="O10" s="349">
        <v>0</v>
      </c>
      <c r="P10" s="351">
        <v>2</v>
      </c>
    </row>
    <row r="11" spans="1:16" ht="16.5" customHeight="1" x14ac:dyDescent="0.2">
      <c r="A11" s="357" t="s">
        <v>322</v>
      </c>
      <c r="B11" s="360" t="s">
        <v>320</v>
      </c>
      <c r="C11" s="352" t="s">
        <v>320</v>
      </c>
      <c r="D11" s="352" t="s">
        <v>320</v>
      </c>
      <c r="E11" s="352" t="s">
        <v>320</v>
      </c>
      <c r="F11" s="353">
        <v>2</v>
      </c>
      <c r="G11" s="352" t="s">
        <v>320</v>
      </c>
      <c r="H11" s="352" t="s">
        <v>320</v>
      </c>
      <c r="I11" s="352" t="s">
        <v>320</v>
      </c>
      <c r="J11" s="352" t="s">
        <v>320</v>
      </c>
      <c r="K11" s="366">
        <v>1</v>
      </c>
      <c r="L11" s="360" t="s">
        <v>320</v>
      </c>
      <c r="M11" s="352" t="s">
        <v>320</v>
      </c>
      <c r="N11" s="352" t="s">
        <v>320</v>
      </c>
      <c r="O11" s="352" t="s">
        <v>320</v>
      </c>
      <c r="P11" s="353">
        <v>0</v>
      </c>
    </row>
    <row r="12" spans="1:16" ht="16.5" customHeight="1" x14ac:dyDescent="0.2">
      <c r="A12" s="362" t="s">
        <v>323</v>
      </c>
      <c r="B12" s="363">
        <v>138</v>
      </c>
      <c r="C12" s="364">
        <v>130</v>
      </c>
      <c r="D12" s="364">
        <v>128</v>
      </c>
      <c r="E12" s="364">
        <v>127</v>
      </c>
      <c r="F12" s="365">
        <v>195</v>
      </c>
      <c r="G12" s="348"/>
      <c r="H12" s="349"/>
      <c r="I12" s="348"/>
      <c r="J12" s="349"/>
      <c r="K12" s="349"/>
      <c r="L12" s="348"/>
      <c r="M12" s="349"/>
      <c r="N12" s="348"/>
      <c r="O12" s="349"/>
      <c r="P12" s="349"/>
    </row>
    <row r="13" spans="1:16" ht="16.5" customHeight="1" x14ac:dyDescent="0.2">
      <c r="A13" s="361" t="s">
        <v>324</v>
      </c>
      <c r="B13" s="360">
        <v>138</v>
      </c>
      <c r="C13" s="352">
        <v>131</v>
      </c>
      <c r="D13" s="352">
        <v>132</v>
      </c>
      <c r="E13" s="352">
        <v>141</v>
      </c>
      <c r="F13" s="353">
        <v>233</v>
      </c>
      <c r="G13" s="301"/>
      <c r="H13" s="347"/>
      <c r="I13" s="301"/>
      <c r="J13" s="347"/>
      <c r="K13" s="347"/>
      <c r="L13" s="301"/>
      <c r="M13" s="347"/>
      <c r="N13" s="301"/>
      <c r="O13" s="347"/>
      <c r="P13" s="347"/>
    </row>
    <row r="14" spans="1:16" x14ac:dyDescent="0.2">
      <c r="A14" s="2" t="s">
        <v>515</v>
      </c>
    </row>
    <row r="15" spans="1:16" x14ac:dyDescent="0.2">
      <c r="A15" s="2" t="s">
        <v>20</v>
      </c>
    </row>
  </sheetData>
  <mergeCells count="4">
    <mergeCell ref="A4:A5"/>
    <mergeCell ref="B4:F4"/>
    <mergeCell ref="G4:K4"/>
    <mergeCell ref="L4:P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G28" sqref="G28"/>
    </sheetView>
  </sheetViews>
  <sheetFormatPr baseColWidth="10" defaultColWidth="11.42578125" defaultRowHeight="12.75" x14ac:dyDescent="0.2"/>
  <cols>
    <col min="1" max="1" width="12.28515625" style="25" customWidth="1"/>
    <col min="2" max="16384" width="11.42578125" style="25"/>
  </cols>
  <sheetData>
    <row r="1" spans="1:11" x14ac:dyDescent="0.2">
      <c r="A1" s="94" t="s">
        <v>484</v>
      </c>
    </row>
    <row r="2" spans="1:11" x14ac:dyDescent="0.2">
      <c r="A2" s="94" t="s">
        <v>520</v>
      </c>
    </row>
    <row r="3" spans="1:11" ht="13.5" thickBot="1" x14ac:dyDescent="0.25">
      <c r="A3" s="94"/>
    </row>
    <row r="4" spans="1:11" ht="15" x14ac:dyDescent="0.2">
      <c r="A4" s="808" t="s">
        <v>297</v>
      </c>
      <c r="B4" s="810" t="s">
        <v>615</v>
      </c>
      <c r="C4" s="811"/>
      <c r="D4" s="812"/>
      <c r="E4" s="811" t="s">
        <v>616</v>
      </c>
      <c r="F4" s="811"/>
      <c r="G4" s="813"/>
    </row>
    <row r="5" spans="1:11" ht="15" x14ac:dyDescent="0.2">
      <c r="A5" s="809"/>
      <c r="B5" s="369">
        <v>2018</v>
      </c>
      <c r="C5" s="367">
        <v>2017</v>
      </c>
      <c r="D5" s="368">
        <v>2016</v>
      </c>
      <c r="E5" s="367">
        <v>2018</v>
      </c>
      <c r="F5" s="367">
        <v>2017</v>
      </c>
      <c r="G5" s="612">
        <v>2016</v>
      </c>
    </row>
    <row r="6" spans="1:11" ht="15" x14ac:dyDescent="0.2">
      <c r="A6" s="806" t="s">
        <v>325</v>
      </c>
      <c r="B6" s="370">
        <v>5</v>
      </c>
      <c r="C6" s="372">
        <v>7</v>
      </c>
      <c r="D6" s="370">
        <v>7</v>
      </c>
      <c r="E6" s="374">
        <v>8900</v>
      </c>
      <c r="F6" s="376">
        <v>8991</v>
      </c>
      <c r="G6" s="613">
        <v>8592</v>
      </c>
    </row>
    <row r="7" spans="1:11" ht="15" x14ac:dyDescent="0.2">
      <c r="A7" s="807"/>
      <c r="B7" s="371" t="s">
        <v>617</v>
      </c>
      <c r="C7" s="610" t="s">
        <v>498</v>
      </c>
      <c r="D7" s="611" t="s">
        <v>498</v>
      </c>
      <c r="E7" s="375" t="s">
        <v>618</v>
      </c>
      <c r="F7" s="610" t="s">
        <v>498</v>
      </c>
      <c r="G7" s="614" t="s">
        <v>498</v>
      </c>
    </row>
    <row r="8" spans="1:11" ht="15" x14ac:dyDescent="0.2">
      <c r="A8" s="806" t="s">
        <v>326</v>
      </c>
      <c r="B8" s="377">
        <v>2</v>
      </c>
      <c r="C8" s="527">
        <v>0</v>
      </c>
      <c r="D8" s="377">
        <v>0</v>
      </c>
      <c r="E8" s="527">
        <v>532</v>
      </c>
      <c r="F8" s="377">
        <v>0</v>
      </c>
      <c r="G8" s="615">
        <v>0</v>
      </c>
    </row>
    <row r="9" spans="1:11" ht="15" x14ac:dyDescent="0.2">
      <c r="A9" s="807"/>
      <c r="B9" s="378" t="s">
        <v>619</v>
      </c>
      <c r="C9" s="373">
        <v>0</v>
      </c>
      <c r="D9" s="379">
        <v>0</v>
      </c>
      <c r="E9" s="528" t="s">
        <v>620</v>
      </c>
      <c r="F9" s="379">
        <v>0</v>
      </c>
      <c r="G9" s="616">
        <v>0</v>
      </c>
    </row>
    <row r="10" spans="1:11" ht="15" x14ac:dyDescent="0.2">
      <c r="A10" s="806" t="s">
        <v>327</v>
      </c>
      <c r="B10" s="377">
        <v>0</v>
      </c>
      <c r="C10" s="527">
        <v>0</v>
      </c>
      <c r="D10" s="377">
        <v>0</v>
      </c>
      <c r="E10" s="527">
        <v>0</v>
      </c>
      <c r="F10" s="377">
        <v>0</v>
      </c>
      <c r="G10" s="615">
        <v>0</v>
      </c>
    </row>
    <row r="11" spans="1:11" ht="15" x14ac:dyDescent="0.2">
      <c r="A11" s="807"/>
      <c r="B11" s="379">
        <v>0</v>
      </c>
      <c r="C11" s="373">
        <v>0</v>
      </c>
      <c r="D11" s="379">
        <v>0</v>
      </c>
      <c r="E11" s="373">
        <v>0</v>
      </c>
      <c r="F11" s="379">
        <v>0</v>
      </c>
      <c r="G11" s="616">
        <v>0</v>
      </c>
    </row>
    <row r="12" spans="1:11" ht="15.75" thickBot="1" x14ac:dyDescent="0.25">
      <c r="A12" s="617" t="s">
        <v>293</v>
      </c>
      <c r="B12" s="618">
        <v>7</v>
      </c>
      <c r="C12" s="619">
        <v>7</v>
      </c>
      <c r="D12" s="620">
        <v>7</v>
      </c>
      <c r="E12" s="621">
        <v>9387</v>
      </c>
      <c r="F12" s="621">
        <v>8991</v>
      </c>
      <c r="G12" s="622">
        <v>8592</v>
      </c>
    </row>
    <row r="14" spans="1:11" x14ac:dyDescent="0.2">
      <c r="A14" s="739" t="s">
        <v>20</v>
      </c>
      <c r="B14" s="739"/>
      <c r="C14" s="739"/>
      <c r="D14" s="739"/>
      <c r="E14" s="739"/>
      <c r="F14" s="739"/>
      <c r="G14" s="739"/>
      <c r="H14" s="739"/>
      <c r="I14" s="739"/>
      <c r="J14" s="739"/>
      <c r="K14" s="739"/>
    </row>
  </sheetData>
  <mergeCells count="7">
    <mergeCell ref="A14:K14"/>
    <mergeCell ref="A10:A11"/>
    <mergeCell ref="A4:A5"/>
    <mergeCell ref="B4:D4"/>
    <mergeCell ref="E4:G4"/>
    <mergeCell ref="A6:A7"/>
    <mergeCell ref="A8:A9"/>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B14" sqref="B14"/>
    </sheetView>
  </sheetViews>
  <sheetFormatPr baseColWidth="10" defaultColWidth="11.42578125" defaultRowHeight="12.75" x14ac:dyDescent="0.2"/>
  <cols>
    <col min="1" max="1" width="26.85546875" style="25" customWidth="1"/>
    <col min="2" max="11" width="8.7109375" style="25" customWidth="1"/>
    <col min="12" max="16384" width="11.42578125" style="25"/>
  </cols>
  <sheetData>
    <row r="1" spans="1:11" x14ac:dyDescent="0.2">
      <c r="A1" s="94" t="s">
        <v>485</v>
      </c>
    </row>
    <row r="2" spans="1:11" x14ac:dyDescent="0.2">
      <c r="A2" s="94" t="s">
        <v>622</v>
      </c>
    </row>
    <row r="4" spans="1:11" x14ac:dyDescent="0.2">
      <c r="A4" s="816" t="s">
        <v>328</v>
      </c>
      <c r="B4" s="818" t="s">
        <v>329</v>
      </c>
      <c r="C4" s="819"/>
      <c r="D4" s="820"/>
      <c r="E4" s="819" t="s">
        <v>621</v>
      </c>
      <c r="F4" s="819"/>
      <c r="G4" s="820"/>
    </row>
    <row r="5" spans="1:11" x14ac:dyDescent="0.2">
      <c r="A5" s="817"/>
      <c r="B5" s="395">
        <v>2018</v>
      </c>
      <c r="C5" s="310">
        <v>2017</v>
      </c>
      <c r="D5" s="380">
        <v>2016</v>
      </c>
      <c r="E5" s="310">
        <v>2018</v>
      </c>
      <c r="F5" s="310">
        <v>2017</v>
      </c>
      <c r="G5" s="380">
        <v>2016</v>
      </c>
    </row>
    <row r="6" spans="1:11" x14ac:dyDescent="0.2">
      <c r="A6" s="814" t="s">
        <v>330</v>
      </c>
      <c r="B6" s="396">
        <v>14</v>
      </c>
      <c r="C6" s="382">
        <v>14</v>
      </c>
      <c r="D6" s="384">
        <v>13</v>
      </c>
      <c r="E6" s="383">
        <v>3583</v>
      </c>
      <c r="F6" s="382">
        <v>3467</v>
      </c>
      <c r="G6" s="384">
        <v>3066</v>
      </c>
    </row>
    <row r="7" spans="1:11" x14ac:dyDescent="0.2">
      <c r="A7" s="815"/>
      <c r="B7" s="397" t="s">
        <v>498</v>
      </c>
      <c r="C7" s="385" t="s">
        <v>498</v>
      </c>
      <c r="D7" s="386" t="s">
        <v>516</v>
      </c>
      <c r="E7" s="385" t="s">
        <v>498</v>
      </c>
      <c r="F7" s="385" t="s">
        <v>498</v>
      </c>
      <c r="G7" s="386" t="s">
        <v>517</v>
      </c>
    </row>
    <row r="8" spans="1:11" x14ac:dyDescent="0.2">
      <c r="A8" s="821" t="s">
        <v>331</v>
      </c>
      <c r="B8" s="398">
        <v>0</v>
      </c>
      <c r="C8" s="381">
        <v>0</v>
      </c>
      <c r="D8" s="399">
        <v>1</v>
      </c>
      <c r="E8" s="381">
        <v>0</v>
      </c>
      <c r="F8" s="381">
        <v>0</v>
      </c>
      <c r="G8" s="399">
        <v>284</v>
      </c>
    </row>
    <row r="9" spans="1:11" x14ac:dyDescent="0.2">
      <c r="A9" s="821"/>
      <c r="B9" s="400" t="s">
        <v>503</v>
      </c>
      <c r="C9" s="387" t="s">
        <v>503</v>
      </c>
      <c r="D9" s="401" t="s">
        <v>518</v>
      </c>
      <c r="E9" s="387" t="s">
        <v>503</v>
      </c>
      <c r="F9" s="387" t="s">
        <v>503</v>
      </c>
      <c r="G9" s="404" t="s">
        <v>519</v>
      </c>
    </row>
    <row r="10" spans="1:11" x14ac:dyDescent="0.2">
      <c r="A10" s="814" t="s">
        <v>327</v>
      </c>
      <c r="B10" s="402">
        <v>0</v>
      </c>
      <c r="C10" s="388">
        <v>0</v>
      </c>
      <c r="D10" s="389">
        <v>0</v>
      </c>
      <c r="E10" s="388"/>
      <c r="F10" s="388">
        <v>0</v>
      </c>
      <c r="G10" s="389">
        <v>0</v>
      </c>
    </row>
    <row r="11" spans="1:11" x14ac:dyDescent="0.2">
      <c r="A11" s="815"/>
      <c r="B11" s="397" t="s">
        <v>503</v>
      </c>
      <c r="C11" s="385" t="s">
        <v>503</v>
      </c>
      <c r="D11" s="386" t="s">
        <v>503</v>
      </c>
      <c r="E11" s="385" t="s">
        <v>503</v>
      </c>
      <c r="F11" s="385" t="s">
        <v>503</v>
      </c>
      <c r="G11" s="390" t="s">
        <v>503</v>
      </c>
    </row>
    <row r="12" spans="1:11" x14ac:dyDescent="0.2">
      <c r="A12" s="391" t="s">
        <v>293</v>
      </c>
      <c r="B12" s="391">
        <v>14</v>
      </c>
      <c r="C12" s="392">
        <v>14</v>
      </c>
      <c r="D12" s="403">
        <v>14</v>
      </c>
      <c r="E12" s="393">
        <v>3583</v>
      </c>
      <c r="F12" s="393">
        <v>3467</v>
      </c>
      <c r="G12" s="394">
        <v>3350</v>
      </c>
    </row>
    <row r="13" spans="1:11" x14ac:dyDescent="0.2">
      <c r="A13" s="739" t="s">
        <v>20</v>
      </c>
      <c r="B13" s="739"/>
      <c r="C13" s="739"/>
      <c r="D13" s="739"/>
      <c r="E13" s="739"/>
      <c r="F13" s="739"/>
      <c r="G13" s="739"/>
      <c r="H13" s="739"/>
      <c r="I13" s="739"/>
      <c r="J13" s="739"/>
      <c r="K13" s="739"/>
    </row>
  </sheetData>
  <mergeCells count="7">
    <mergeCell ref="A10:A11"/>
    <mergeCell ref="A13:K13"/>
    <mergeCell ref="A4:A5"/>
    <mergeCell ref="B4:D4"/>
    <mergeCell ref="E4:G4"/>
    <mergeCell ref="A6:A7"/>
    <mergeCell ref="A8:A9"/>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selection activeCell="C33" sqref="C33"/>
    </sheetView>
  </sheetViews>
  <sheetFormatPr baseColWidth="10" defaultColWidth="11.42578125" defaultRowHeight="12.75" x14ac:dyDescent="0.2"/>
  <cols>
    <col min="1" max="1" width="17.7109375" style="25" customWidth="1"/>
    <col min="2" max="4" width="35.85546875" style="25" customWidth="1"/>
    <col min="5" max="6" width="8.7109375" style="25" customWidth="1"/>
    <col min="7" max="11" width="12.42578125" style="25" customWidth="1"/>
    <col min="12" max="15" width="8.7109375" style="25" customWidth="1"/>
    <col min="16" max="16" width="10" style="25" customWidth="1"/>
    <col min="17" max="16384" width="11.42578125" style="25"/>
  </cols>
  <sheetData>
    <row r="1" spans="1:16" x14ac:dyDescent="0.2">
      <c r="A1" s="94" t="s">
        <v>486</v>
      </c>
    </row>
    <row r="2" spans="1:16" x14ac:dyDescent="0.2">
      <c r="A2" s="94" t="s">
        <v>521</v>
      </c>
    </row>
    <row r="4" spans="1:16" ht="25.5" x14ac:dyDescent="0.2">
      <c r="A4" s="405" t="s">
        <v>312</v>
      </c>
      <c r="B4" s="406" t="s">
        <v>332</v>
      </c>
      <c r="C4" s="406" t="s">
        <v>333</v>
      </c>
      <c r="D4" s="407" t="s">
        <v>334</v>
      </c>
    </row>
    <row r="5" spans="1:16" x14ac:dyDescent="0.2">
      <c r="A5" s="408" t="s">
        <v>335</v>
      </c>
      <c r="B5" s="409">
        <v>14</v>
      </c>
      <c r="C5" s="410">
        <v>0.56999999999999995</v>
      </c>
      <c r="D5" s="411">
        <v>6</v>
      </c>
    </row>
    <row r="6" spans="1:16" x14ac:dyDescent="0.2">
      <c r="A6" s="774" t="s">
        <v>20</v>
      </c>
      <c r="B6" s="774"/>
      <c r="C6" s="774"/>
      <c r="D6" s="774"/>
      <c r="E6" s="774"/>
      <c r="F6" s="774"/>
      <c r="G6" s="774"/>
      <c r="H6" s="774"/>
      <c r="I6" s="774"/>
      <c r="J6" s="774"/>
      <c r="K6" s="774"/>
      <c r="L6" s="774"/>
      <c r="M6" s="774"/>
      <c r="N6" s="774"/>
      <c r="O6" s="774"/>
      <c r="P6" s="774"/>
    </row>
  </sheetData>
  <mergeCells count="1">
    <mergeCell ref="A6:P6"/>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D31" sqref="D31"/>
    </sheetView>
  </sheetViews>
  <sheetFormatPr baseColWidth="10" defaultColWidth="11.42578125" defaultRowHeight="12.75" x14ac:dyDescent="0.2"/>
  <cols>
    <col min="1" max="1" width="22.42578125" style="2" customWidth="1"/>
    <col min="2" max="2" width="55.140625" style="2" customWidth="1"/>
    <col min="3" max="5" width="12.7109375" style="2" customWidth="1"/>
    <col min="6" max="6" width="14.42578125" style="2" customWidth="1"/>
    <col min="7" max="16384" width="11.42578125" style="2"/>
  </cols>
  <sheetData>
    <row r="1" spans="1:5" x14ac:dyDescent="0.2">
      <c r="A1" s="302" t="s">
        <v>487</v>
      </c>
    </row>
    <row r="2" spans="1:5" x14ac:dyDescent="0.2">
      <c r="A2" s="302" t="s">
        <v>623</v>
      </c>
    </row>
    <row r="3" spans="1:5" x14ac:dyDescent="0.2">
      <c r="A3" s="2" t="s">
        <v>624</v>
      </c>
    </row>
    <row r="4" spans="1:5" ht="38.25" x14ac:dyDescent="0.2">
      <c r="A4" s="304" t="s">
        <v>522</v>
      </c>
      <c r="B4" s="305" t="s">
        <v>523</v>
      </c>
      <c r="C4" s="305" t="s">
        <v>524</v>
      </c>
      <c r="D4" s="305" t="s">
        <v>525</v>
      </c>
      <c r="E4" s="306" t="s">
        <v>526</v>
      </c>
    </row>
    <row r="5" spans="1:5" ht="21" customHeight="1" x14ac:dyDescent="0.2">
      <c r="A5" s="822" t="s">
        <v>527</v>
      </c>
      <c r="B5" s="412" t="s">
        <v>528</v>
      </c>
      <c r="C5" s="414">
        <v>0.17499999999999999</v>
      </c>
      <c r="D5" s="415">
        <v>1</v>
      </c>
      <c r="E5" s="416">
        <v>0.17499999999999999</v>
      </c>
    </row>
    <row r="6" spans="1:5" x14ac:dyDescent="0.2">
      <c r="A6" s="822"/>
      <c r="B6" s="413" t="s">
        <v>529</v>
      </c>
      <c r="C6" s="414">
        <v>0.17499999999999999</v>
      </c>
      <c r="D6" s="415">
        <v>1</v>
      </c>
      <c r="E6" s="416">
        <v>0.17499999999999999</v>
      </c>
    </row>
    <row r="7" spans="1:5" x14ac:dyDescent="0.2">
      <c r="A7" s="822" t="s">
        <v>530</v>
      </c>
      <c r="B7" s="412" t="s">
        <v>531</v>
      </c>
      <c r="C7" s="414">
        <v>0.17499999999999999</v>
      </c>
      <c r="D7" s="415">
        <v>1</v>
      </c>
      <c r="E7" s="416">
        <v>0.17499999999999999</v>
      </c>
    </row>
    <row r="8" spans="1:5" x14ac:dyDescent="0.2">
      <c r="A8" s="822"/>
      <c r="B8" s="413" t="s">
        <v>532</v>
      </c>
      <c r="C8" s="414">
        <v>0.17499999999999999</v>
      </c>
      <c r="D8" s="415">
        <v>1</v>
      </c>
      <c r="E8" s="416">
        <v>0.17499999999999999</v>
      </c>
    </row>
    <row r="9" spans="1:5" x14ac:dyDescent="0.2">
      <c r="A9" s="822" t="s">
        <v>533</v>
      </c>
      <c r="B9" s="823" t="s">
        <v>534</v>
      </c>
      <c r="C9" s="824">
        <v>0.05</v>
      </c>
      <c r="D9" s="825">
        <v>1</v>
      </c>
      <c r="E9" s="826">
        <v>0.05</v>
      </c>
    </row>
    <row r="10" spans="1:5" x14ac:dyDescent="0.2">
      <c r="A10" s="822"/>
      <c r="B10" s="823"/>
      <c r="C10" s="824"/>
      <c r="D10" s="825"/>
      <c r="E10" s="826"/>
    </row>
    <row r="11" spans="1:5" x14ac:dyDescent="0.2">
      <c r="A11" s="822" t="s">
        <v>535</v>
      </c>
      <c r="B11" s="412" t="s">
        <v>536</v>
      </c>
      <c r="C11" s="414">
        <v>2.5000000000000001E-2</v>
      </c>
      <c r="D11" s="415">
        <v>1</v>
      </c>
      <c r="E11" s="416">
        <v>2.5000000000000001E-2</v>
      </c>
    </row>
    <row r="12" spans="1:5" x14ac:dyDescent="0.2">
      <c r="A12" s="822"/>
      <c r="B12" s="412" t="s">
        <v>537</v>
      </c>
      <c r="C12" s="414">
        <v>2.5000000000000001E-2</v>
      </c>
      <c r="D12" s="415">
        <v>1</v>
      </c>
      <c r="E12" s="416">
        <v>2.5000000000000001E-2</v>
      </c>
    </row>
    <row r="13" spans="1:5" x14ac:dyDescent="0.2">
      <c r="A13" s="822"/>
      <c r="B13" s="413" t="s">
        <v>538</v>
      </c>
      <c r="C13" s="414">
        <v>2.5000000000000001E-2</v>
      </c>
      <c r="D13" s="415">
        <v>1</v>
      </c>
      <c r="E13" s="416">
        <v>2.5000000000000001E-2</v>
      </c>
    </row>
    <row r="14" spans="1:5" x14ac:dyDescent="0.2">
      <c r="A14" s="822"/>
      <c r="B14" s="413" t="s">
        <v>539</v>
      </c>
      <c r="C14" s="414">
        <v>2.5000000000000001E-2</v>
      </c>
      <c r="D14" s="415">
        <v>1</v>
      </c>
      <c r="E14" s="416">
        <v>2.5000000000000001E-2</v>
      </c>
    </row>
    <row r="15" spans="1:5" x14ac:dyDescent="0.2">
      <c r="A15" s="822"/>
      <c r="B15" s="413" t="s">
        <v>540</v>
      </c>
      <c r="C15" s="414">
        <v>2.5000000000000001E-2</v>
      </c>
      <c r="D15" s="415">
        <v>1</v>
      </c>
      <c r="E15" s="416">
        <v>2.5000000000000001E-2</v>
      </c>
    </row>
    <row r="16" spans="1:5" x14ac:dyDescent="0.2">
      <c r="A16" s="822"/>
      <c r="B16" s="413" t="s">
        <v>541</v>
      </c>
      <c r="C16" s="414">
        <v>2.5000000000000001E-2</v>
      </c>
      <c r="D16" s="415">
        <v>1</v>
      </c>
      <c r="E16" s="416">
        <v>2.5000000000000001E-2</v>
      </c>
    </row>
    <row r="17" spans="1:6" x14ac:dyDescent="0.2">
      <c r="A17" s="822"/>
      <c r="B17" s="413" t="s">
        <v>542</v>
      </c>
      <c r="C17" s="414">
        <v>2.5000000000000001E-2</v>
      </c>
      <c r="D17" s="415">
        <v>1</v>
      </c>
      <c r="E17" s="416">
        <v>2.5000000000000001E-2</v>
      </c>
    </row>
    <row r="18" spans="1:6" ht="25.5" x14ac:dyDescent="0.2">
      <c r="A18" s="822"/>
      <c r="B18" s="413" t="s">
        <v>543</v>
      </c>
      <c r="C18" s="414">
        <v>2.5000000000000001E-2</v>
      </c>
      <c r="D18" s="415">
        <v>1</v>
      </c>
      <c r="E18" s="416">
        <v>2.5000000000000001E-2</v>
      </c>
    </row>
    <row r="19" spans="1:6" x14ac:dyDescent="0.2">
      <c r="A19" s="822"/>
      <c r="B19" s="413" t="s">
        <v>544</v>
      </c>
      <c r="C19" s="414">
        <v>2.5000000000000001E-2</v>
      </c>
      <c r="D19" s="415">
        <v>1</v>
      </c>
      <c r="E19" s="416">
        <v>2.5000000000000001E-2</v>
      </c>
    </row>
    <row r="20" spans="1:6" x14ac:dyDescent="0.2">
      <c r="A20" s="822"/>
      <c r="B20" s="413" t="s">
        <v>545</v>
      </c>
      <c r="C20" s="414">
        <v>2.5000000000000001E-2</v>
      </c>
      <c r="D20" s="415">
        <v>1</v>
      </c>
      <c r="E20" s="416">
        <v>2.5000000000000001E-2</v>
      </c>
    </row>
    <row r="21" spans="1:6" ht="15" customHeight="1" x14ac:dyDescent="0.2">
      <c r="A21" s="822" t="s">
        <v>28</v>
      </c>
      <c r="B21" s="828"/>
      <c r="C21" s="417">
        <v>1</v>
      </c>
      <c r="D21" s="418"/>
      <c r="E21" s="419">
        <v>1</v>
      </c>
    </row>
    <row r="22" spans="1:6" x14ac:dyDescent="0.2">
      <c r="A22" s="827" t="s">
        <v>20</v>
      </c>
      <c r="B22" s="827"/>
      <c r="C22" s="827"/>
      <c r="D22" s="827"/>
      <c r="E22" s="827"/>
      <c r="F22" s="827"/>
    </row>
  </sheetData>
  <mergeCells count="10">
    <mergeCell ref="D9:D10"/>
    <mergeCell ref="E9:E10"/>
    <mergeCell ref="A22:F22"/>
    <mergeCell ref="A11:A20"/>
    <mergeCell ref="A21:B21"/>
    <mergeCell ref="A5:A6"/>
    <mergeCell ref="A7:A8"/>
    <mergeCell ref="A9:A10"/>
    <mergeCell ref="B9:B10"/>
    <mergeCell ref="C9:C10"/>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H37" sqref="H37"/>
    </sheetView>
  </sheetViews>
  <sheetFormatPr baseColWidth="10" defaultColWidth="11.42578125" defaultRowHeight="12.75" x14ac:dyDescent="0.2"/>
  <cols>
    <col min="1" max="1" width="14.42578125" style="25" customWidth="1"/>
    <col min="2" max="16384" width="11.42578125" style="25"/>
  </cols>
  <sheetData>
    <row r="1" spans="1:11" x14ac:dyDescent="0.2">
      <c r="A1" s="94" t="s">
        <v>488</v>
      </c>
    </row>
    <row r="2" spans="1:11" x14ac:dyDescent="0.2">
      <c r="A2" s="94" t="s">
        <v>546</v>
      </c>
    </row>
    <row r="3" spans="1:11" x14ac:dyDescent="0.2">
      <c r="A3" s="94"/>
    </row>
    <row r="4" spans="1:11" x14ac:dyDescent="0.2">
      <c r="A4" s="420" t="s">
        <v>336</v>
      </c>
      <c r="B4" s="421">
        <v>2009</v>
      </c>
      <c r="C4" s="421">
        <v>2010</v>
      </c>
      <c r="D4" s="421">
        <v>2011</v>
      </c>
      <c r="E4" s="421">
        <v>2012</v>
      </c>
      <c r="F4" s="421">
        <v>2013</v>
      </c>
      <c r="G4" s="422">
        <v>2014</v>
      </c>
      <c r="H4" s="423">
        <v>2015</v>
      </c>
      <c r="I4" s="423">
        <v>2016</v>
      </c>
      <c r="J4" s="423">
        <v>2017</v>
      </c>
      <c r="K4" s="424">
        <v>2018</v>
      </c>
    </row>
    <row r="5" spans="1:11" x14ac:dyDescent="0.2">
      <c r="A5" s="425" t="s">
        <v>337</v>
      </c>
      <c r="B5" s="426">
        <v>1</v>
      </c>
      <c r="C5" s="426">
        <v>0.9</v>
      </c>
      <c r="D5" s="426">
        <v>1</v>
      </c>
      <c r="E5" s="426">
        <v>1</v>
      </c>
      <c r="F5" s="426">
        <v>1</v>
      </c>
      <c r="G5" s="426">
        <v>0.98340000000000005</v>
      </c>
      <c r="H5" s="427">
        <v>1</v>
      </c>
      <c r="I5" s="427">
        <v>1</v>
      </c>
      <c r="J5" s="427">
        <v>1</v>
      </c>
      <c r="K5" s="428">
        <v>1</v>
      </c>
    </row>
    <row r="6" spans="1:11" x14ac:dyDescent="0.2">
      <c r="A6" s="429" t="s">
        <v>338</v>
      </c>
      <c r="B6" s="430">
        <v>0.107</v>
      </c>
      <c r="C6" s="430">
        <v>0.107</v>
      </c>
      <c r="D6" s="430">
        <v>0.107</v>
      </c>
      <c r="E6" s="430">
        <v>0.107</v>
      </c>
      <c r="F6" s="430">
        <v>0.107</v>
      </c>
      <c r="G6" s="431">
        <v>0.107</v>
      </c>
      <c r="H6" s="432">
        <v>0.107</v>
      </c>
      <c r="I6" s="432">
        <v>0.107</v>
      </c>
      <c r="J6" s="432">
        <v>0.107</v>
      </c>
      <c r="K6" s="433">
        <v>0.107</v>
      </c>
    </row>
    <row r="7" spans="1:11" x14ac:dyDescent="0.2">
      <c r="A7" s="739" t="s">
        <v>20</v>
      </c>
      <c r="B7" s="739"/>
      <c r="C7" s="739"/>
      <c r="D7" s="739"/>
      <c r="E7" s="739"/>
      <c r="F7" s="739"/>
      <c r="G7" s="739"/>
    </row>
  </sheetData>
  <mergeCells count="1">
    <mergeCell ref="A7:G7"/>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29" sqref="G29"/>
    </sheetView>
  </sheetViews>
  <sheetFormatPr baseColWidth="10" defaultColWidth="11.42578125" defaultRowHeight="12.75" x14ac:dyDescent="0.2"/>
  <cols>
    <col min="1" max="1" width="42.140625" style="25" customWidth="1"/>
    <col min="2" max="16384" width="11.42578125" style="25"/>
  </cols>
  <sheetData>
    <row r="1" spans="1:7" x14ac:dyDescent="0.2">
      <c r="A1" s="94" t="s">
        <v>489</v>
      </c>
    </row>
    <row r="2" spans="1:7" x14ac:dyDescent="0.2">
      <c r="A2" s="94" t="s">
        <v>626</v>
      </c>
    </row>
    <row r="3" spans="1:7" x14ac:dyDescent="0.2">
      <c r="A3" s="94"/>
    </row>
    <row r="4" spans="1:7" x14ac:dyDescent="0.2">
      <c r="A4" s="312" t="s">
        <v>336</v>
      </c>
      <c r="B4" s="311">
        <v>2018</v>
      </c>
      <c r="C4" s="311">
        <v>2017</v>
      </c>
      <c r="D4" s="311">
        <v>2016</v>
      </c>
      <c r="E4" s="313">
        <v>2015</v>
      </c>
    </row>
    <row r="5" spans="1:7" x14ac:dyDescent="0.2">
      <c r="A5" s="434" t="s">
        <v>625</v>
      </c>
      <c r="B5" s="96">
        <v>1</v>
      </c>
      <c r="C5" s="96">
        <v>1</v>
      </c>
      <c r="D5" s="96">
        <v>1</v>
      </c>
      <c r="E5" s="435">
        <v>1</v>
      </c>
    </row>
    <row r="6" spans="1:7" x14ac:dyDescent="0.2">
      <c r="A6" s="434" t="s">
        <v>339</v>
      </c>
      <c r="B6" s="308">
        <v>205</v>
      </c>
      <c r="C6" s="308">
        <v>187</v>
      </c>
      <c r="D6" s="308">
        <v>152</v>
      </c>
      <c r="E6" s="309">
        <v>128</v>
      </c>
    </row>
    <row r="7" spans="1:7" ht="25.5" x14ac:dyDescent="0.2">
      <c r="A7" s="434" t="s">
        <v>340</v>
      </c>
      <c r="B7" s="96">
        <v>0.94</v>
      </c>
      <c r="C7" s="96">
        <v>1</v>
      </c>
      <c r="D7" s="96">
        <v>1</v>
      </c>
      <c r="E7" s="435">
        <v>1</v>
      </c>
    </row>
    <row r="8" spans="1:7" x14ac:dyDescent="0.2">
      <c r="A8" s="434" t="s">
        <v>341</v>
      </c>
      <c r="B8" s="308">
        <v>18</v>
      </c>
      <c r="C8" s="308">
        <v>16</v>
      </c>
      <c r="D8" s="308">
        <v>11</v>
      </c>
      <c r="E8" s="309">
        <v>7</v>
      </c>
    </row>
    <row r="9" spans="1:7" x14ac:dyDescent="0.2">
      <c r="A9" s="739" t="s">
        <v>20</v>
      </c>
      <c r="B9" s="739"/>
      <c r="C9" s="739"/>
      <c r="D9" s="739"/>
      <c r="E9" s="739"/>
      <c r="F9" s="739"/>
      <c r="G9" s="739"/>
    </row>
  </sheetData>
  <mergeCells count="1">
    <mergeCell ref="A9:G9"/>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workbookViewId="0">
      <selection activeCell="G72" sqref="G72"/>
    </sheetView>
  </sheetViews>
  <sheetFormatPr baseColWidth="10" defaultColWidth="11.42578125" defaultRowHeight="12.75" x14ac:dyDescent="0.2"/>
  <cols>
    <col min="1" max="1" width="40.5703125" style="2" customWidth="1"/>
    <col min="2" max="2" width="16" style="2" customWidth="1"/>
    <col min="3" max="3" width="14.5703125" style="2" customWidth="1"/>
    <col min="4" max="11" width="10.85546875" style="2" customWidth="1"/>
    <col min="12" max="16384" width="11.42578125" style="2"/>
  </cols>
  <sheetData>
    <row r="1" spans="1:11" x14ac:dyDescent="0.2">
      <c r="A1" s="643" t="s">
        <v>627</v>
      </c>
      <c r="B1" s="451"/>
      <c r="C1" s="451"/>
      <c r="D1" s="451"/>
      <c r="E1" s="451"/>
      <c r="F1" s="451"/>
    </row>
    <row r="2" spans="1:11" x14ac:dyDescent="0.2">
      <c r="A2" s="643" t="s">
        <v>628</v>
      </c>
      <c r="B2" s="451"/>
      <c r="C2" s="451"/>
      <c r="D2" s="451"/>
      <c r="E2" s="451"/>
      <c r="F2" s="451"/>
    </row>
    <row r="3" spans="1:11" x14ac:dyDescent="0.2">
      <c r="A3" s="451"/>
      <c r="B3" s="451"/>
      <c r="C3" s="451"/>
      <c r="D3" s="451"/>
      <c r="E3" s="451"/>
      <c r="F3" s="451"/>
    </row>
    <row r="4" spans="1:11" ht="13.5" thickBot="1" x14ac:dyDescent="0.25">
      <c r="A4" s="644" t="s">
        <v>651</v>
      </c>
      <c r="B4" s="451"/>
      <c r="C4" s="451"/>
      <c r="D4" s="451"/>
      <c r="E4" s="451"/>
      <c r="F4" s="451"/>
    </row>
    <row r="5" spans="1:11" x14ac:dyDescent="0.2">
      <c r="A5" s="645"/>
      <c r="B5" s="646" t="s">
        <v>642</v>
      </c>
      <c r="C5" s="647" t="s">
        <v>643</v>
      </c>
      <c r="D5" s="451"/>
      <c r="E5" s="451"/>
      <c r="F5" s="451"/>
    </row>
    <row r="6" spans="1:11" x14ac:dyDescent="0.2">
      <c r="A6" s="631" t="s">
        <v>644</v>
      </c>
      <c r="B6" s="442">
        <v>8008578401</v>
      </c>
      <c r="C6" s="648">
        <v>12134</v>
      </c>
      <c r="D6" s="451"/>
      <c r="E6" s="451"/>
      <c r="F6" s="451"/>
    </row>
    <row r="7" spans="1:11" x14ac:dyDescent="0.2">
      <c r="A7" s="649" t="s">
        <v>645</v>
      </c>
      <c r="B7" s="650">
        <v>819794461</v>
      </c>
      <c r="C7" s="651">
        <v>1242</v>
      </c>
      <c r="D7" s="451"/>
      <c r="E7" s="451"/>
      <c r="F7" s="451"/>
    </row>
    <row r="8" spans="1:11" x14ac:dyDescent="0.2">
      <c r="A8" s="631" t="s">
        <v>646</v>
      </c>
      <c r="B8" s="442">
        <v>539402355</v>
      </c>
      <c r="C8" s="652">
        <v>817</v>
      </c>
      <c r="D8" s="451"/>
      <c r="E8" s="451"/>
      <c r="F8" s="451"/>
    </row>
    <row r="9" spans="1:11" x14ac:dyDescent="0.2">
      <c r="A9" s="631" t="s">
        <v>647</v>
      </c>
      <c r="B9" s="442">
        <v>280392106</v>
      </c>
      <c r="C9" s="652">
        <v>425</v>
      </c>
      <c r="D9" s="451"/>
      <c r="E9" s="451"/>
      <c r="F9" s="451"/>
    </row>
    <row r="10" spans="1:11" x14ac:dyDescent="0.2">
      <c r="A10" s="631" t="s">
        <v>648</v>
      </c>
      <c r="B10" s="442">
        <v>8828372862</v>
      </c>
      <c r="C10" s="648">
        <v>13376</v>
      </c>
      <c r="D10" s="451"/>
      <c r="E10" s="451"/>
      <c r="F10" s="451"/>
    </row>
    <row r="11" spans="1:11" x14ac:dyDescent="0.2">
      <c r="A11" s="631" t="s">
        <v>649</v>
      </c>
      <c r="B11" s="442">
        <v>9039482595</v>
      </c>
      <c r="C11" s="648">
        <v>13696</v>
      </c>
      <c r="D11" s="451"/>
      <c r="E11" s="451"/>
      <c r="F11" s="451"/>
    </row>
    <row r="12" spans="1:11" ht="13.5" thickBot="1" x14ac:dyDescent="0.25">
      <c r="A12" s="653" t="s">
        <v>650</v>
      </c>
      <c r="B12" s="654">
        <v>211109733</v>
      </c>
      <c r="C12" s="655">
        <v>320</v>
      </c>
      <c r="D12" s="451"/>
      <c r="E12" s="451"/>
      <c r="F12" s="451"/>
    </row>
    <row r="13" spans="1:11" ht="13.5" thickBot="1" x14ac:dyDescent="0.25">
      <c r="A13" s="451"/>
      <c r="B13" s="451"/>
      <c r="C13" s="451"/>
      <c r="D13" s="451"/>
      <c r="E13" s="451"/>
      <c r="F13" s="451"/>
    </row>
    <row r="14" spans="1:11" x14ac:dyDescent="0.2">
      <c r="A14" s="623" t="s">
        <v>513</v>
      </c>
      <c r="B14" s="624"/>
      <c r="C14" s="624"/>
      <c r="D14" s="624"/>
      <c r="E14" s="624"/>
      <c r="F14" s="624"/>
      <c r="G14" s="624"/>
      <c r="H14" s="624"/>
      <c r="I14" s="625"/>
      <c r="J14" s="624"/>
      <c r="K14" s="626" t="s">
        <v>653</v>
      </c>
    </row>
    <row r="15" spans="1:11" ht="24" x14ac:dyDescent="0.2">
      <c r="A15" s="627" t="s">
        <v>654</v>
      </c>
      <c r="B15" s="436" t="s">
        <v>655</v>
      </c>
      <c r="C15" s="436" t="s">
        <v>656</v>
      </c>
      <c r="D15" s="436" t="s">
        <v>657</v>
      </c>
      <c r="E15" s="436" t="s">
        <v>658</v>
      </c>
      <c r="F15" s="436" t="s">
        <v>659</v>
      </c>
      <c r="G15" s="436" t="s">
        <v>17</v>
      </c>
      <c r="H15" s="436" t="s">
        <v>660</v>
      </c>
      <c r="I15" s="437" t="s">
        <v>661</v>
      </c>
      <c r="J15" s="436" t="s">
        <v>662</v>
      </c>
      <c r="K15" s="628" t="s">
        <v>663</v>
      </c>
    </row>
    <row r="16" spans="1:11" x14ac:dyDescent="0.2">
      <c r="A16" s="629" t="s">
        <v>644</v>
      </c>
      <c r="B16" s="441">
        <v>1357295222</v>
      </c>
      <c r="C16" s="441">
        <v>34025073</v>
      </c>
      <c r="D16" s="441">
        <v>10971524</v>
      </c>
      <c r="E16" s="441">
        <v>448435587</v>
      </c>
      <c r="F16" s="441">
        <v>142844956</v>
      </c>
      <c r="G16" s="441">
        <v>439740786</v>
      </c>
      <c r="H16" s="441">
        <v>13455709</v>
      </c>
      <c r="I16" s="440"/>
      <c r="J16" s="441">
        <v>5561809545</v>
      </c>
      <c r="K16" s="630">
        <v>8008578402</v>
      </c>
    </row>
    <row r="17" spans="1:11" x14ac:dyDescent="0.2">
      <c r="A17" s="631" t="s">
        <v>645</v>
      </c>
      <c r="B17" s="442">
        <v>164606384</v>
      </c>
      <c r="C17" s="442">
        <v>2337717</v>
      </c>
      <c r="D17" s="442">
        <v>-9903</v>
      </c>
      <c r="E17" s="442">
        <v>22414130</v>
      </c>
      <c r="F17" s="442">
        <v>-22436754</v>
      </c>
      <c r="G17" s="442">
        <v>-434441758</v>
      </c>
      <c r="H17" s="442">
        <v>1427659</v>
      </c>
      <c r="I17" s="439"/>
      <c r="J17" s="442">
        <v>1085896986</v>
      </c>
      <c r="K17" s="632">
        <v>819794461</v>
      </c>
    </row>
    <row r="18" spans="1:11" x14ac:dyDescent="0.2">
      <c r="A18" s="633" t="s">
        <v>648</v>
      </c>
      <c r="B18" s="443">
        <v>1521901606</v>
      </c>
      <c r="C18" s="443">
        <v>36362790</v>
      </c>
      <c r="D18" s="443">
        <v>10961621</v>
      </c>
      <c r="E18" s="443">
        <v>470849717</v>
      </c>
      <c r="F18" s="443">
        <v>120408202</v>
      </c>
      <c r="G18" s="443">
        <v>5299028</v>
      </c>
      <c r="H18" s="443">
        <v>14883368</v>
      </c>
      <c r="I18" s="438"/>
      <c r="J18" s="443">
        <v>6647706531</v>
      </c>
      <c r="K18" s="634">
        <v>8828372863</v>
      </c>
    </row>
    <row r="19" spans="1:11" x14ac:dyDescent="0.2">
      <c r="A19" s="629" t="s">
        <v>664</v>
      </c>
      <c r="B19" s="441">
        <v>1536124927</v>
      </c>
      <c r="C19" s="441">
        <v>35840260</v>
      </c>
      <c r="D19" s="441">
        <v>10648810</v>
      </c>
      <c r="E19" s="441">
        <v>458521691</v>
      </c>
      <c r="F19" s="441">
        <v>117308435</v>
      </c>
      <c r="G19" s="441">
        <v>140227</v>
      </c>
      <c r="H19" s="441">
        <v>14593401</v>
      </c>
      <c r="I19" s="440"/>
      <c r="J19" s="441">
        <v>6866304760</v>
      </c>
      <c r="K19" s="630">
        <v>9039482595</v>
      </c>
    </row>
    <row r="20" spans="1:11" x14ac:dyDescent="0.2">
      <c r="A20" s="631" t="s">
        <v>650</v>
      </c>
      <c r="B20" s="442">
        <v>14223321</v>
      </c>
      <c r="C20" s="442">
        <v>-522530</v>
      </c>
      <c r="D20" s="442">
        <v>-312811</v>
      </c>
      <c r="E20" s="442">
        <v>-12328026</v>
      </c>
      <c r="F20" s="442">
        <v>-3099767</v>
      </c>
      <c r="G20" s="442">
        <v>-5158801</v>
      </c>
      <c r="H20" s="442">
        <v>-289967</v>
      </c>
      <c r="I20" s="439"/>
      <c r="J20" s="442">
        <v>218598229</v>
      </c>
      <c r="K20" s="632">
        <v>211109732</v>
      </c>
    </row>
    <row r="21" spans="1:11" x14ac:dyDescent="0.2">
      <c r="A21" s="633" t="s">
        <v>665</v>
      </c>
      <c r="B21" s="443">
        <v>178829705</v>
      </c>
      <c r="C21" s="443">
        <v>1815187</v>
      </c>
      <c r="D21" s="443">
        <v>-322714</v>
      </c>
      <c r="E21" s="443">
        <v>10086104</v>
      </c>
      <c r="F21" s="443">
        <v>-25536521</v>
      </c>
      <c r="G21" s="443">
        <v>-439600559</v>
      </c>
      <c r="H21" s="443">
        <v>1137692</v>
      </c>
      <c r="I21" s="438"/>
      <c r="J21" s="443">
        <v>1304495215</v>
      </c>
      <c r="K21" s="634">
        <v>1030904193</v>
      </c>
    </row>
    <row r="22" spans="1:11" x14ac:dyDescent="0.2">
      <c r="A22" s="656"/>
      <c r="B22" s="657"/>
      <c r="C22" s="657"/>
      <c r="D22" s="657"/>
      <c r="E22" s="657"/>
      <c r="F22" s="657"/>
      <c r="G22" s="25"/>
      <c r="H22" s="25"/>
      <c r="I22" s="25"/>
      <c r="J22" s="25"/>
      <c r="K22" s="97"/>
    </row>
    <row r="23" spans="1:11" x14ac:dyDescent="0.2">
      <c r="A23" s="627" t="s">
        <v>301</v>
      </c>
      <c r="B23" s="436"/>
      <c r="C23" s="436"/>
      <c r="D23" s="436"/>
      <c r="E23" s="436"/>
      <c r="F23" s="436"/>
      <c r="G23" s="436"/>
      <c r="H23" s="436"/>
      <c r="I23" s="437"/>
      <c r="J23" s="436"/>
      <c r="K23" s="628" t="s">
        <v>653</v>
      </c>
    </row>
    <row r="24" spans="1:11" ht="24" x14ac:dyDescent="0.2">
      <c r="A24" s="627" t="s">
        <v>654</v>
      </c>
      <c r="B24" s="436" t="s">
        <v>655</v>
      </c>
      <c r="C24" s="436" t="s">
        <v>656</v>
      </c>
      <c r="D24" s="436" t="s">
        <v>657</v>
      </c>
      <c r="E24" s="436" t="s">
        <v>658</v>
      </c>
      <c r="F24" s="436" t="s">
        <v>659</v>
      </c>
      <c r="G24" s="436" t="s">
        <v>17</v>
      </c>
      <c r="H24" s="436" t="s">
        <v>660</v>
      </c>
      <c r="I24" s="437" t="s">
        <v>661</v>
      </c>
      <c r="J24" s="436" t="s">
        <v>662</v>
      </c>
      <c r="K24" s="628" t="s">
        <v>663</v>
      </c>
    </row>
    <row r="25" spans="1:11" x14ac:dyDescent="0.2">
      <c r="A25" s="629" t="s">
        <v>644</v>
      </c>
      <c r="B25" s="441">
        <v>1295578043</v>
      </c>
      <c r="C25" s="441">
        <v>33504617</v>
      </c>
      <c r="D25" s="441">
        <v>11572219</v>
      </c>
      <c r="E25" s="441">
        <v>434576205</v>
      </c>
      <c r="F25" s="441">
        <v>124003385</v>
      </c>
      <c r="G25" s="441">
        <v>358016578</v>
      </c>
      <c r="H25" s="441">
        <v>13540205</v>
      </c>
      <c r="I25" s="440" t="s">
        <v>666</v>
      </c>
      <c r="J25" s="441">
        <v>5079536787</v>
      </c>
      <c r="K25" s="630">
        <v>7350328039</v>
      </c>
    </row>
    <row r="26" spans="1:11" x14ac:dyDescent="0.2">
      <c r="A26" s="631" t="s">
        <v>645</v>
      </c>
      <c r="B26" s="442">
        <v>109352698</v>
      </c>
      <c r="C26" s="442">
        <v>3878425</v>
      </c>
      <c r="D26" s="442">
        <v>1124767</v>
      </c>
      <c r="E26" s="442">
        <v>49892854</v>
      </c>
      <c r="F26" s="442">
        <v>-5651794</v>
      </c>
      <c r="G26" s="442">
        <v>-353073487</v>
      </c>
      <c r="H26" s="442">
        <v>592004</v>
      </c>
      <c r="I26" s="448">
        <v>660412</v>
      </c>
      <c r="J26" s="442">
        <v>1083274545</v>
      </c>
      <c r="K26" s="632">
        <v>890050424</v>
      </c>
    </row>
    <row r="27" spans="1:11" x14ac:dyDescent="0.2">
      <c r="A27" s="633" t="s">
        <v>648</v>
      </c>
      <c r="B27" s="443">
        <v>1404930741</v>
      </c>
      <c r="C27" s="443">
        <v>37383042</v>
      </c>
      <c r="D27" s="443">
        <v>12696986</v>
      </c>
      <c r="E27" s="443">
        <v>484469059</v>
      </c>
      <c r="F27" s="443">
        <v>118351591</v>
      </c>
      <c r="G27" s="443">
        <v>4943091</v>
      </c>
      <c r="H27" s="443">
        <v>14132209</v>
      </c>
      <c r="I27" s="449">
        <v>660412</v>
      </c>
      <c r="J27" s="443">
        <v>6162811333</v>
      </c>
      <c r="K27" s="634">
        <v>8240378463</v>
      </c>
    </row>
    <row r="28" spans="1:11" x14ac:dyDescent="0.2">
      <c r="A28" s="629" t="s">
        <v>664</v>
      </c>
      <c r="B28" s="441">
        <v>1414438020</v>
      </c>
      <c r="C28" s="441">
        <v>36494519</v>
      </c>
      <c r="D28" s="441">
        <v>11659726</v>
      </c>
      <c r="E28" s="441">
        <v>478234479</v>
      </c>
      <c r="F28" s="441">
        <v>109272268</v>
      </c>
      <c r="G28" s="441">
        <v>207053</v>
      </c>
      <c r="H28" s="441">
        <v>14110467</v>
      </c>
      <c r="I28" s="450">
        <v>195290</v>
      </c>
      <c r="J28" s="441">
        <v>6303238761</v>
      </c>
      <c r="K28" s="630">
        <v>8367850583</v>
      </c>
    </row>
    <row r="29" spans="1:11" x14ac:dyDescent="0.2">
      <c r="A29" s="631" t="s">
        <v>650</v>
      </c>
      <c r="B29" s="442">
        <v>9507279</v>
      </c>
      <c r="C29" s="442">
        <v>-888523</v>
      </c>
      <c r="D29" s="442">
        <v>-1037260</v>
      </c>
      <c r="E29" s="442">
        <v>-6234580</v>
      </c>
      <c r="F29" s="442">
        <v>-9079324</v>
      </c>
      <c r="G29" s="442">
        <v>-4736038</v>
      </c>
      <c r="H29" s="442">
        <v>-21742</v>
      </c>
      <c r="I29" s="448">
        <v>-465122</v>
      </c>
      <c r="J29" s="442">
        <v>140427429</v>
      </c>
      <c r="K29" s="632">
        <v>127472120</v>
      </c>
    </row>
    <row r="30" spans="1:11" x14ac:dyDescent="0.2">
      <c r="A30" s="633" t="s">
        <v>665</v>
      </c>
      <c r="B30" s="443">
        <v>118859977</v>
      </c>
      <c r="C30" s="443">
        <v>2989902</v>
      </c>
      <c r="D30" s="443">
        <v>87507</v>
      </c>
      <c r="E30" s="443">
        <v>43658274</v>
      </c>
      <c r="F30" s="443">
        <v>-14731118</v>
      </c>
      <c r="G30" s="443">
        <v>-357809525</v>
      </c>
      <c r="H30" s="443">
        <v>570263</v>
      </c>
      <c r="I30" s="449">
        <v>195290</v>
      </c>
      <c r="J30" s="443">
        <v>1223701974</v>
      </c>
      <c r="K30" s="634">
        <v>1017522544</v>
      </c>
    </row>
    <row r="31" spans="1:11" x14ac:dyDescent="0.2">
      <c r="A31" s="656"/>
      <c r="B31" s="657"/>
      <c r="C31" s="657"/>
      <c r="D31" s="657"/>
      <c r="E31" s="657"/>
      <c r="F31" s="657"/>
      <c r="G31" s="25"/>
      <c r="H31" s="25"/>
      <c r="I31" s="25"/>
      <c r="J31" s="25"/>
      <c r="K31" s="97"/>
    </row>
    <row r="32" spans="1:11" ht="24" x14ac:dyDescent="0.2">
      <c r="A32" s="627" t="s">
        <v>667</v>
      </c>
      <c r="B32" s="436" t="s">
        <v>655</v>
      </c>
      <c r="C32" s="436" t="s">
        <v>656</v>
      </c>
      <c r="D32" s="436" t="s">
        <v>657</v>
      </c>
      <c r="E32" s="436" t="s">
        <v>658</v>
      </c>
      <c r="F32" s="436" t="s">
        <v>659</v>
      </c>
      <c r="G32" s="436" t="s">
        <v>17</v>
      </c>
      <c r="H32" s="436" t="s">
        <v>660</v>
      </c>
      <c r="I32" s="437" t="s">
        <v>661</v>
      </c>
      <c r="J32" s="436" t="s">
        <v>662</v>
      </c>
      <c r="K32" s="628" t="s">
        <v>663</v>
      </c>
    </row>
    <row r="33" spans="1:11" x14ac:dyDescent="0.2">
      <c r="A33" s="629" t="s">
        <v>644</v>
      </c>
      <c r="B33" s="446">
        <v>4.8000000000000001E-2</v>
      </c>
      <c r="C33" s="446">
        <v>1.6E-2</v>
      </c>
      <c r="D33" s="446">
        <v>-5.1999999999999998E-2</v>
      </c>
      <c r="E33" s="446">
        <v>3.2000000000000001E-2</v>
      </c>
      <c r="F33" s="446">
        <v>0.152</v>
      </c>
      <c r="G33" s="446">
        <v>0.22800000000000001</v>
      </c>
      <c r="H33" s="446">
        <v>-6.0000000000000001E-3</v>
      </c>
      <c r="I33" s="444" t="s">
        <v>666</v>
      </c>
      <c r="J33" s="446">
        <v>9.5000000000000001E-2</v>
      </c>
      <c r="K33" s="635">
        <v>0.09</v>
      </c>
    </row>
    <row r="34" spans="1:11" x14ac:dyDescent="0.2">
      <c r="A34" s="629" t="s">
        <v>645</v>
      </c>
      <c r="B34" s="446">
        <v>0.505</v>
      </c>
      <c r="C34" s="446">
        <v>-0.39700000000000002</v>
      </c>
      <c r="D34" s="446">
        <v>-1.0089999999999999</v>
      </c>
      <c r="E34" s="446">
        <v>-0.55100000000000005</v>
      </c>
      <c r="F34" s="446">
        <v>2.97</v>
      </c>
      <c r="G34" s="446">
        <v>0.23</v>
      </c>
      <c r="H34" s="446">
        <v>1.4119999999999999</v>
      </c>
      <c r="I34" s="444">
        <v>-1</v>
      </c>
      <c r="J34" s="446">
        <v>2E-3</v>
      </c>
      <c r="K34" s="635">
        <v>-7.9000000000000001E-2</v>
      </c>
    </row>
    <row r="35" spans="1:11" x14ac:dyDescent="0.2">
      <c r="A35" s="631" t="s">
        <v>648</v>
      </c>
      <c r="B35" s="447">
        <v>8.3000000000000004E-2</v>
      </c>
      <c r="C35" s="447">
        <v>-2.7E-2</v>
      </c>
      <c r="D35" s="447">
        <v>-0.13700000000000001</v>
      </c>
      <c r="E35" s="447">
        <v>-2.8000000000000001E-2</v>
      </c>
      <c r="F35" s="447">
        <v>1.7000000000000001E-2</v>
      </c>
      <c r="G35" s="447">
        <v>7.1999999999999995E-2</v>
      </c>
      <c r="H35" s="447">
        <v>5.2999999999999999E-2</v>
      </c>
      <c r="I35" s="445">
        <v>-1</v>
      </c>
      <c r="J35" s="447">
        <v>7.9000000000000001E-2</v>
      </c>
      <c r="K35" s="636">
        <v>7.0999999999999994E-2</v>
      </c>
    </row>
    <row r="36" spans="1:11" ht="13.5" thickBot="1" x14ac:dyDescent="0.25">
      <c r="A36" s="637" t="s">
        <v>664</v>
      </c>
      <c r="B36" s="638">
        <v>8.5999999999999993E-2</v>
      </c>
      <c r="C36" s="638">
        <v>-1.7999999999999999E-2</v>
      </c>
      <c r="D36" s="638">
        <v>-8.6999999999999994E-2</v>
      </c>
      <c r="E36" s="638">
        <v>-4.1000000000000002E-2</v>
      </c>
      <c r="F36" s="638">
        <v>7.3999999999999996E-2</v>
      </c>
      <c r="G36" s="638">
        <v>-0.32300000000000001</v>
      </c>
      <c r="H36" s="638">
        <v>3.4000000000000002E-2</v>
      </c>
      <c r="I36" s="639">
        <v>-1</v>
      </c>
      <c r="J36" s="638">
        <v>8.8999999999999996E-2</v>
      </c>
      <c r="K36" s="640">
        <v>0.08</v>
      </c>
    </row>
    <row r="37" spans="1:11" x14ac:dyDescent="0.2">
      <c r="A37" s="451"/>
      <c r="B37" s="451"/>
      <c r="C37" s="451"/>
      <c r="D37" s="451"/>
      <c r="E37" s="451"/>
      <c r="F37" s="451"/>
    </row>
    <row r="38" spans="1:11" x14ac:dyDescent="0.2">
      <c r="A38" s="658" t="s">
        <v>729</v>
      </c>
      <c r="B38" s="451"/>
      <c r="C38" s="451"/>
      <c r="D38" s="451"/>
      <c r="E38" s="451"/>
      <c r="F38" s="451"/>
    </row>
    <row r="39" spans="1:11" x14ac:dyDescent="0.2">
      <c r="A39" s="522" t="s">
        <v>730</v>
      </c>
      <c r="B39" s="451"/>
      <c r="C39" s="451"/>
      <c r="D39" s="451"/>
      <c r="E39" s="451"/>
      <c r="F39" s="451"/>
    </row>
    <row r="40" spans="1:11" ht="36" x14ac:dyDescent="0.2">
      <c r="A40" s="641" t="s">
        <v>723</v>
      </c>
      <c r="B40" s="832" t="s">
        <v>724</v>
      </c>
      <c r="C40" s="832"/>
      <c r="D40" s="832"/>
      <c r="E40" s="832"/>
      <c r="F40" s="832"/>
      <c r="G40" s="641" t="s">
        <v>725</v>
      </c>
      <c r="H40" s="641" t="s">
        <v>726</v>
      </c>
    </row>
    <row r="41" spans="1:11" x14ac:dyDescent="0.2">
      <c r="A41" s="641">
        <v>1</v>
      </c>
      <c r="B41" s="833" t="s">
        <v>52</v>
      </c>
      <c r="C41" s="833"/>
      <c r="D41" s="833"/>
      <c r="E41" s="833"/>
      <c r="F41" s="833"/>
      <c r="G41" s="642">
        <v>97.4</v>
      </c>
      <c r="H41" s="642">
        <v>97.1</v>
      </c>
    </row>
    <row r="42" spans="1:11" x14ac:dyDescent="0.2">
      <c r="A42" s="641">
        <v>2</v>
      </c>
      <c r="B42" s="833" t="s">
        <v>53</v>
      </c>
      <c r="C42" s="833"/>
      <c r="D42" s="833"/>
      <c r="E42" s="833"/>
      <c r="F42" s="833"/>
      <c r="G42" s="642">
        <v>105.1</v>
      </c>
      <c r="H42" s="642">
        <v>97.9</v>
      </c>
    </row>
    <row r="43" spans="1:11" x14ac:dyDescent="0.2">
      <c r="A43" s="641">
        <v>3</v>
      </c>
      <c r="B43" s="833" t="s">
        <v>54</v>
      </c>
      <c r="C43" s="833"/>
      <c r="D43" s="833"/>
      <c r="E43" s="833"/>
      <c r="F43" s="833"/>
      <c r="G43" s="642">
        <v>102</v>
      </c>
      <c r="H43" s="642">
        <v>99</v>
      </c>
    </row>
    <row r="44" spans="1:11" x14ac:dyDescent="0.2">
      <c r="A44" s="641">
        <v>4</v>
      </c>
      <c r="B44" s="833" t="s">
        <v>55</v>
      </c>
      <c r="C44" s="833"/>
      <c r="D44" s="833"/>
      <c r="E44" s="833"/>
      <c r="F44" s="833"/>
      <c r="G44" s="642">
        <v>112.2</v>
      </c>
      <c r="H44" s="642">
        <v>98.3</v>
      </c>
    </row>
    <row r="45" spans="1:11" x14ac:dyDescent="0.2">
      <c r="A45" s="641">
        <v>5</v>
      </c>
      <c r="B45" s="833" t="s">
        <v>56</v>
      </c>
      <c r="C45" s="833"/>
      <c r="D45" s="833"/>
      <c r="E45" s="833"/>
      <c r="F45" s="833"/>
      <c r="G45" s="642">
        <v>96.4</v>
      </c>
      <c r="H45" s="642">
        <v>98.8</v>
      </c>
    </row>
    <row r="46" spans="1:11" x14ac:dyDescent="0.2">
      <c r="A46" s="641">
        <v>6</v>
      </c>
      <c r="B46" s="833" t="s">
        <v>57</v>
      </c>
      <c r="C46" s="833"/>
      <c r="D46" s="833"/>
      <c r="E46" s="833"/>
      <c r="F46" s="833"/>
      <c r="G46" s="642">
        <v>95</v>
      </c>
      <c r="H46" s="642">
        <v>95.6</v>
      </c>
    </row>
    <row r="47" spans="1:11" x14ac:dyDescent="0.2">
      <c r="A47" s="641">
        <v>7</v>
      </c>
      <c r="B47" s="833" t="s">
        <v>58</v>
      </c>
      <c r="C47" s="833"/>
      <c r="D47" s="833"/>
      <c r="E47" s="833"/>
      <c r="F47" s="833"/>
      <c r="G47" s="642">
        <v>101.3</v>
      </c>
      <c r="H47" s="642">
        <v>98.7</v>
      </c>
    </row>
    <row r="48" spans="1:11" x14ac:dyDescent="0.2">
      <c r="A48" s="641">
        <v>8</v>
      </c>
      <c r="B48" s="833" t="s">
        <v>59</v>
      </c>
      <c r="C48" s="833"/>
      <c r="D48" s="833"/>
      <c r="E48" s="833"/>
      <c r="F48" s="833"/>
      <c r="G48" s="642">
        <v>118.8</v>
      </c>
      <c r="H48" s="642">
        <v>99.6</v>
      </c>
    </row>
    <row r="49" spans="1:8" x14ac:dyDescent="0.2">
      <c r="A49" s="641">
        <v>9</v>
      </c>
      <c r="B49" s="833" t="s">
        <v>60</v>
      </c>
      <c r="C49" s="833"/>
      <c r="D49" s="833"/>
      <c r="E49" s="833"/>
      <c r="F49" s="833"/>
      <c r="G49" s="642">
        <v>95.1</v>
      </c>
      <c r="H49" s="642">
        <v>96.5</v>
      </c>
    </row>
    <row r="50" spans="1:8" x14ac:dyDescent="0.2">
      <c r="A50" s="641">
        <v>10</v>
      </c>
      <c r="B50" s="833" t="s">
        <v>61</v>
      </c>
      <c r="C50" s="833"/>
      <c r="D50" s="833"/>
      <c r="E50" s="833"/>
      <c r="F50" s="833"/>
      <c r="G50" s="642">
        <v>102.2</v>
      </c>
      <c r="H50" s="642">
        <v>98.5</v>
      </c>
    </row>
    <row r="51" spans="1:8" x14ac:dyDescent="0.2">
      <c r="A51" s="641">
        <v>11</v>
      </c>
      <c r="B51" s="833" t="s">
        <v>62</v>
      </c>
      <c r="C51" s="833"/>
      <c r="D51" s="833"/>
      <c r="E51" s="833"/>
      <c r="F51" s="833"/>
      <c r="G51" s="642">
        <v>99.5</v>
      </c>
      <c r="H51" s="642">
        <v>98.6</v>
      </c>
    </row>
    <row r="52" spans="1:8" x14ac:dyDescent="0.2">
      <c r="A52" s="641">
        <v>12</v>
      </c>
      <c r="B52" s="833" t="s">
        <v>63</v>
      </c>
      <c r="C52" s="833"/>
      <c r="D52" s="833"/>
      <c r="E52" s="833"/>
      <c r="F52" s="833"/>
      <c r="G52" s="642">
        <v>96.4</v>
      </c>
      <c r="H52" s="642">
        <v>99.6</v>
      </c>
    </row>
    <row r="53" spans="1:8" x14ac:dyDescent="0.2">
      <c r="A53" s="641">
        <v>13</v>
      </c>
      <c r="B53" s="833" t="s">
        <v>64</v>
      </c>
      <c r="C53" s="833"/>
      <c r="D53" s="833"/>
      <c r="E53" s="833"/>
      <c r="F53" s="833"/>
      <c r="G53" s="642">
        <v>105.7</v>
      </c>
      <c r="H53" s="642">
        <v>98.9</v>
      </c>
    </row>
    <row r="54" spans="1:8" x14ac:dyDescent="0.2">
      <c r="A54" s="641">
        <v>14</v>
      </c>
      <c r="B54" s="833" t="s">
        <v>65</v>
      </c>
      <c r="C54" s="833"/>
      <c r="D54" s="833"/>
      <c r="E54" s="833"/>
      <c r="F54" s="833"/>
      <c r="G54" s="642">
        <v>103.1</v>
      </c>
      <c r="H54" s="642">
        <v>98.5</v>
      </c>
    </row>
    <row r="55" spans="1:8" x14ac:dyDescent="0.2">
      <c r="A55" s="641">
        <v>15</v>
      </c>
      <c r="B55" s="833" t="s">
        <v>66</v>
      </c>
      <c r="C55" s="833"/>
      <c r="D55" s="833"/>
      <c r="E55" s="833"/>
      <c r="F55" s="833"/>
      <c r="G55" s="642">
        <v>104</v>
      </c>
      <c r="H55" s="642">
        <v>99.8</v>
      </c>
    </row>
    <row r="56" spans="1:8" x14ac:dyDescent="0.2">
      <c r="A56" s="641">
        <v>16</v>
      </c>
      <c r="B56" s="833" t="s">
        <v>67</v>
      </c>
      <c r="C56" s="833"/>
      <c r="D56" s="833"/>
      <c r="E56" s="833"/>
      <c r="F56" s="833"/>
      <c r="G56" s="642">
        <v>112.9</v>
      </c>
      <c r="H56" s="642">
        <v>102.4</v>
      </c>
    </row>
    <row r="57" spans="1:8" x14ac:dyDescent="0.2">
      <c r="A57" s="641">
        <v>17</v>
      </c>
      <c r="B57" s="833" t="s">
        <v>68</v>
      </c>
      <c r="C57" s="833"/>
      <c r="D57" s="833"/>
      <c r="E57" s="833"/>
      <c r="F57" s="833"/>
      <c r="G57" s="642">
        <v>98.6</v>
      </c>
      <c r="H57" s="642">
        <v>97.1</v>
      </c>
    </row>
    <row r="58" spans="1:8" x14ac:dyDescent="0.2">
      <c r="A58" s="641">
        <v>18</v>
      </c>
      <c r="B58" s="833" t="s">
        <v>69</v>
      </c>
      <c r="C58" s="833"/>
      <c r="D58" s="833"/>
      <c r="E58" s="833"/>
      <c r="F58" s="833"/>
      <c r="G58" s="642">
        <v>98.1</v>
      </c>
      <c r="H58" s="642">
        <v>99.8</v>
      </c>
    </row>
    <row r="59" spans="1:8" x14ac:dyDescent="0.2">
      <c r="A59" s="641">
        <v>19</v>
      </c>
      <c r="B59" s="833" t="s">
        <v>70</v>
      </c>
      <c r="C59" s="833"/>
      <c r="D59" s="833"/>
      <c r="E59" s="833"/>
      <c r="F59" s="833"/>
      <c r="G59" s="642">
        <v>96.6</v>
      </c>
      <c r="H59" s="642">
        <v>99.4</v>
      </c>
    </row>
    <row r="60" spans="1:8" x14ac:dyDescent="0.2">
      <c r="A60" s="641">
        <v>20</v>
      </c>
      <c r="B60" s="833" t="s">
        <v>71</v>
      </c>
      <c r="C60" s="833"/>
      <c r="D60" s="833"/>
      <c r="E60" s="833"/>
      <c r="F60" s="833"/>
      <c r="G60" s="642">
        <v>102.2</v>
      </c>
      <c r="H60" s="642">
        <v>98.4</v>
      </c>
    </row>
    <row r="61" spans="1:8" x14ac:dyDescent="0.2">
      <c r="A61" s="641">
        <v>21</v>
      </c>
      <c r="B61" s="833" t="s">
        <v>72</v>
      </c>
      <c r="C61" s="833"/>
      <c r="D61" s="833"/>
      <c r="E61" s="833"/>
      <c r="F61" s="833"/>
      <c r="G61" s="642">
        <v>98.4</v>
      </c>
      <c r="H61" s="642">
        <v>98.4</v>
      </c>
    </row>
    <row r="62" spans="1:8" x14ac:dyDescent="0.2">
      <c r="A62" s="641">
        <v>22</v>
      </c>
      <c r="B62" s="833" t="s">
        <v>73</v>
      </c>
      <c r="C62" s="833"/>
      <c r="D62" s="833"/>
      <c r="E62" s="833"/>
      <c r="F62" s="833"/>
      <c r="G62" s="642">
        <v>89</v>
      </c>
      <c r="H62" s="642">
        <v>91.3</v>
      </c>
    </row>
    <row r="63" spans="1:8" x14ac:dyDescent="0.2">
      <c r="A63" s="641">
        <v>23</v>
      </c>
      <c r="B63" s="833" t="s">
        <v>74</v>
      </c>
      <c r="C63" s="833"/>
      <c r="D63" s="833"/>
      <c r="E63" s="833"/>
      <c r="F63" s="833"/>
      <c r="G63" s="642">
        <v>98.8</v>
      </c>
      <c r="H63" s="642">
        <v>97.3</v>
      </c>
    </row>
    <row r="64" spans="1:8" x14ac:dyDescent="0.2">
      <c r="A64" s="641">
        <v>24</v>
      </c>
      <c r="B64" s="833" t="s">
        <v>75</v>
      </c>
      <c r="C64" s="833"/>
      <c r="D64" s="833"/>
      <c r="E64" s="833"/>
      <c r="F64" s="833"/>
      <c r="G64" s="642">
        <v>101.2</v>
      </c>
      <c r="H64" s="642">
        <v>96.2</v>
      </c>
    </row>
    <row r="65" spans="1:8" x14ac:dyDescent="0.2">
      <c r="A65" s="641">
        <v>25</v>
      </c>
      <c r="B65" s="833" t="s">
        <v>76</v>
      </c>
      <c r="C65" s="833"/>
      <c r="D65" s="833"/>
      <c r="E65" s="833"/>
      <c r="F65" s="833"/>
      <c r="G65" s="642">
        <v>99</v>
      </c>
      <c r="H65" s="642">
        <v>98.2</v>
      </c>
    </row>
    <row r="66" spans="1:8" x14ac:dyDescent="0.2">
      <c r="A66" s="641">
        <v>26</v>
      </c>
      <c r="B66" s="833" t="s">
        <v>77</v>
      </c>
      <c r="C66" s="833"/>
      <c r="D66" s="833"/>
      <c r="E66" s="833"/>
      <c r="F66" s="833"/>
      <c r="G66" s="642">
        <v>98.6</v>
      </c>
      <c r="H66" s="642">
        <v>97.5</v>
      </c>
    </row>
    <row r="67" spans="1:8" x14ac:dyDescent="0.2">
      <c r="A67" s="641">
        <v>27</v>
      </c>
      <c r="B67" s="833" t="s">
        <v>78</v>
      </c>
      <c r="C67" s="833"/>
      <c r="D67" s="833"/>
      <c r="E67" s="833"/>
      <c r="F67" s="833"/>
      <c r="G67" s="642">
        <v>98.8</v>
      </c>
      <c r="H67" s="642">
        <v>98.2</v>
      </c>
    </row>
    <row r="68" spans="1:8" x14ac:dyDescent="0.2">
      <c r="A68" s="641">
        <v>28</v>
      </c>
      <c r="B68" s="833" t="s">
        <v>79</v>
      </c>
      <c r="C68" s="833"/>
      <c r="D68" s="833"/>
      <c r="E68" s="833"/>
      <c r="F68" s="833"/>
      <c r="G68" s="642">
        <v>102.9</v>
      </c>
      <c r="H68" s="642">
        <v>99.4</v>
      </c>
    </row>
    <row r="69" spans="1:8" x14ac:dyDescent="0.2">
      <c r="A69" s="641">
        <v>29</v>
      </c>
      <c r="B69" s="833" t="s">
        <v>727</v>
      </c>
      <c r="C69" s="833"/>
      <c r="D69" s="833"/>
      <c r="E69" s="833"/>
      <c r="F69" s="833"/>
      <c r="G69" s="669"/>
      <c r="H69" s="642">
        <v>96.5</v>
      </c>
    </row>
    <row r="70" spans="1:8" x14ac:dyDescent="0.2">
      <c r="A70" s="641">
        <v>50</v>
      </c>
      <c r="B70" s="833" t="s">
        <v>728</v>
      </c>
      <c r="C70" s="833"/>
      <c r="D70" s="833"/>
      <c r="E70" s="833"/>
      <c r="F70" s="833"/>
      <c r="G70" s="670">
        <v>71</v>
      </c>
      <c r="H70" s="642">
        <v>92.9</v>
      </c>
    </row>
    <row r="71" spans="1:8" x14ac:dyDescent="0.2">
      <c r="A71" s="451"/>
      <c r="B71" s="451"/>
      <c r="C71" s="451"/>
      <c r="D71" s="451"/>
      <c r="E71" s="451"/>
      <c r="F71" s="451"/>
      <c r="G71" s="451"/>
      <c r="H71" s="451"/>
    </row>
    <row r="72" spans="1:8" ht="13.5" thickBot="1" x14ac:dyDescent="0.25">
      <c r="A72" s="644" t="s">
        <v>652</v>
      </c>
      <c r="B72" s="451"/>
      <c r="C72" s="451"/>
      <c r="D72" s="451"/>
      <c r="E72" s="451"/>
      <c r="F72" s="451"/>
    </row>
    <row r="73" spans="1:8" x14ac:dyDescent="0.2">
      <c r="A73" s="830" t="s">
        <v>630</v>
      </c>
      <c r="B73" s="829" t="s">
        <v>629</v>
      </c>
      <c r="C73" s="829"/>
      <c r="D73" s="659"/>
      <c r="E73" s="451"/>
      <c r="F73" s="451"/>
    </row>
    <row r="74" spans="1:8" x14ac:dyDescent="0.2">
      <c r="A74" s="831"/>
      <c r="B74" s="436">
        <v>2017</v>
      </c>
      <c r="C74" s="436">
        <v>2018</v>
      </c>
      <c r="D74" s="660" t="s">
        <v>631</v>
      </c>
      <c r="E74" s="451"/>
      <c r="F74" s="451"/>
    </row>
    <row r="75" spans="1:8" x14ac:dyDescent="0.2">
      <c r="A75" s="631" t="s">
        <v>632</v>
      </c>
      <c r="B75" s="442">
        <v>5079536787</v>
      </c>
      <c r="C75" s="442">
        <v>5561809545</v>
      </c>
      <c r="D75" s="661">
        <v>9.5000000000000001E-2</v>
      </c>
      <c r="E75" s="451"/>
      <c r="F75" s="451"/>
    </row>
    <row r="76" spans="1:8" x14ac:dyDescent="0.2">
      <c r="A76" s="649" t="s">
        <v>633</v>
      </c>
      <c r="B76" s="650">
        <v>400240115</v>
      </c>
      <c r="C76" s="650">
        <v>443271659</v>
      </c>
      <c r="D76" s="662">
        <v>0.108</v>
      </c>
      <c r="E76" s="451"/>
      <c r="F76" s="451"/>
    </row>
    <row r="77" spans="1:8" x14ac:dyDescent="0.2">
      <c r="A77" s="631" t="s">
        <v>634</v>
      </c>
      <c r="B77" s="442">
        <v>683034430</v>
      </c>
      <c r="C77" s="442">
        <v>642625327</v>
      </c>
      <c r="D77" s="661">
        <v>-5.8999999999999997E-2</v>
      </c>
      <c r="E77" s="451"/>
      <c r="F77" s="451"/>
    </row>
    <row r="78" spans="1:8" x14ac:dyDescent="0.2">
      <c r="A78" s="663" t="s">
        <v>635</v>
      </c>
      <c r="B78" s="664">
        <v>6162811333</v>
      </c>
      <c r="C78" s="664">
        <v>6647706531</v>
      </c>
      <c r="D78" s="665">
        <v>7.9000000000000001E-2</v>
      </c>
      <c r="E78" s="451"/>
      <c r="F78" s="451"/>
    </row>
    <row r="79" spans="1:8" x14ac:dyDescent="0.2">
      <c r="A79" s="631" t="s">
        <v>636</v>
      </c>
      <c r="B79" s="442">
        <v>6303238761</v>
      </c>
      <c r="C79" s="442">
        <v>6866304760</v>
      </c>
      <c r="D79" s="661">
        <v>8.8999999999999996E-2</v>
      </c>
      <c r="E79" s="451"/>
      <c r="F79" s="451"/>
    </row>
    <row r="80" spans="1:8" x14ac:dyDescent="0.2">
      <c r="A80" s="631" t="s">
        <v>637</v>
      </c>
      <c r="B80" s="442">
        <v>6056786263</v>
      </c>
      <c r="C80" s="442">
        <v>6507625453</v>
      </c>
      <c r="D80" s="661">
        <v>7.3999999999999996E-2</v>
      </c>
      <c r="E80" s="451"/>
      <c r="F80" s="451"/>
    </row>
    <row r="81" spans="1:6" x14ac:dyDescent="0.2">
      <c r="A81" s="663" t="s">
        <v>638</v>
      </c>
      <c r="B81" s="664">
        <v>140427429</v>
      </c>
      <c r="C81" s="664">
        <v>218598229</v>
      </c>
      <c r="D81" s="665">
        <v>0.55700000000000005</v>
      </c>
      <c r="E81" s="451"/>
      <c r="F81" s="451"/>
    </row>
    <row r="82" spans="1:6" x14ac:dyDescent="0.2">
      <c r="A82" s="631" t="s">
        <v>639</v>
      </c>
      <c r="B82" s="442">
        <v>246452498</v>
      </c>
      <c r="C82" s="442">
        <v>358679307</v>
      </c>
      <c r="D82" s="661">
        <v>0.45500000000000002</v>
      </c>
      <c r="E82" s="451"/>
      <c r="F82" s="451"/>
    </row>
    <row r="83" spans="1:6" x14ac:dyDescent="0.2">
      <c r="A83" s="649" t="s">
        <v>640</v>
      </c>
      <c r="B83" s="650">
        <v>540667544</v>
      </c>
      <c r="C83" s="650">
        <v>661869888</v>
      </c>
      <c r="D83" s="662">
        <v>0.224</v>
      </c>
      <c r="E83" s="451"/>
      <c r="F83" s="451"/>
    </row>
    <row r="84" spans="1:6" ht="13.5" thickBot="1" x14ac:dyDescent="0.25">
      <c r="A84" s="666" t="s">
        <v>641</v>
      </c>
      <c r="B84" s="667">
        <v>106025070</v>
      </c>
      <c r="C84" s="667">
        <v>140081078</v>
      </c>
      <c r="D84" s="668">
        <v>0.32100000000000001</v>
      </c>
      <c r="E84" s="451"/>
      <c r="F84" s="451"/>
    </row>
    <row r="85" spans="1:6" x14ac:dyDescent="0.2">
      <c r="A85" s="451" t="s">
        <v>20</v>
      </c>
      <c r="B85" s="451"/>
      <c r="C85" s="451"/>
      <c r="D85" s="451"/>
      <c r="E85" s="451"/>
      <c r="F85" s="451"/>
    </row>
    <row r="86" spans="1:6" x14ac:dyDescent="0.2">
      <c r="A86" s="451"/>
      <c r="B86" s="451"/>
      <c r="C86" s="451"/>
      <c r="D86" s="451"/>
      <c r="E86" s="451"/>
      <c r="F86" s="451"/>
    </row>
    <row r="87" spans="1:6" x14ac:dyDescent="0.2">
      <c r="A87" s="451"/>
      <c r="B87" s="451"/>
      <c r="C87" s="451"/>
      <c r="D87" s="451"/>
      <c r="E87" s="451"/>
      <c r="F87" s="451"/>
    </row>
    <row r="88" spans="1:6" x14ac:dyDescent="0.2">
      <c r="A88" s="451"/>
      <c r="B88" s="451"/>
      <c r="C88" s="451"/>
      <c r="D88" s="451"/>
      <c r="E88" s="451"/>
      <c r="F88" s="451"/>
    </row>
    <row r="89" spans="1:6" x14ac:dyDescent="0.2">
      <c r="A89" s="451"/>
      <c r="B89" s="451"/>
      <c r="C89" s="451"/>
      <c r="D89" s="451"/>
      <c r="E89" s="451"/>
      <c r="F89" s="451"/>
    </row>
    <row r="90" spans="1:6" x14ac:dyDescent="0.2">
      <c r="A90" s="451"/>
      <c r="B90" s="451"/>
      <c r="C90" s="451"/>
      <c r="D90" s="451"/>
      <c r="E90" s="451"/>
      <c r="F90" s="451"/>
    </row>
    <row r="91" spans="1:6" x14ac:dyDescent="0.2">
      <c r="A91" s="451"/>
      <c r="B91" s="451"/>
      <c r="C91" s="451"/>
      <c r="D91" s="451"/>
      <c r="E91" s="451"/>
      <c r="F91" s="451"/>
    </row>
    <row r="92" spans="1:6" x14ac:dyDescent="0.2">
      <c r="A92" s="451"/>
      <c r="B92" s="451"/>
      <c r="C92" s="451"/>
      <c r="D92" s="451"/>
      <c r="E92" s="451"/>
      <c r="F92" s="451"/>
    </row>
  </sheetData>
  <mergeCells count="33">
    <mergeCell ref="B69:F69"/>
    <mergeCell ref="B70:F70"/>
    <mergeCell ref="B63:F63"/>
    <mergeCell ref="B64:F64"/>
    <mergeCell ref="B65:F65"/>
    <mergeCell ref="B66:F66"/>
    <mergeCell ref="B67:F67"/>
    <mergeCell ref="B59:F59"/>
    <mergeCell ref="B60:F60"/>
    <mergeCell ref="B61:F61"/>
    <mergeCell ref="B62:F62"/>
    <mergeCell ref="B68:F68"/>
    <mergeCell ref="B54:F54"/>
    <mergeCell ref="B55:F55"/>
    <mergeCell ref="B56:F56"/>
    <mergeCell ref="B57:F57"/>
    <mergeCell ref="B58:F58"/>
    <mergeCell ref="B73:C73"/>
    <mergeCell ref="A73:A74"/>
    <mergeCell ref="B40:F40"/>
    <mergeCell ref="B41:F41"/>
    <mergeCell ref="B42:F42"/>
    <mergeCell ref="B43:F43"/>
    <mergeCell ref="B44:F44"/>
    <mergeCell ref="B45:F45"/>
    <mergeCell ref="B46:F46"/>
    <mergeCell ref="B47:F47"/>
    <mergeCell ref="B48:F48"/>
    <mergeCell ref="B49:F49"/>
    <mergeCell ref="B50:F50"/>
    <mergeCell ref="B51:F51"/>
    <mergeCell ref="B52:F52"/>
    <mergeCell ref="B53:F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31" sqref="G31"/>
    </sheetView>
  </sheetViews>
  <sheetFormatPr baseColWidth="10" defaultColWidth="11.42578125" defaultRowHeight="15" x14ac:dyDescent="0.25"/>
  <cols>
    <col min="1" max="1" width="8" style="258" customWidth="1"/>
    <col min="2" max="2" width="38.5703125" style="258" customWidth="1"/>
    <col min="3" max="16384" width="11.42578125" style="258"/>
  </cols>
  <sheetData>
    <row r="1" spans="1:8" x14ac:dyDescent="0.25">
      <c r="A1" s="699" t="s">
        <v>593</v>
      </c>
      <c r="B1" s="699"/>
      <c r="C1" s="41"/>
      <c r="D1" s="41"/>
      <c r="E1" s="698"/>
      <c r="F1" s="698"/>
      <c r="G1" s="698"/>
      <c r="H1" s="698"/>
    </row>
    <row r="2" spans="1:8" x14ac:dyDescent="0.25">
      <c r="A2" s="699" t="s">
        <v>594</v>
      </c>
      <c r="B2" s="699"/>
      <c r="C2" s="699"/>
      <c r="D2" s="699"/>
      <c r="E2" s="699"/>
      <c r="F2" s="699"/>
      <c r="G2" s="699"/>
      <c r="H2" s="699"/>
    </row>
    <row r="3" spans="1:8" x14ac:dyDescent="0.25">
      <c r="A3" s="700" t="s">
        <v>355</v>
      </c>
      <c r="B3" s="700"/>
      <c r="C3" s="700"/>
      <c r="D3" s="41"/>
      <c r="E3" s="280"/>
      <c r="F3" s="280"/>
      <c r="G3" s="280"/>
      <c r="H3" s="280"/>
    </row>
    <row r="4" spans="1:8" ht="15.75" thickBot="1" x14ac:dyDescent="0.3">
      <c r="A4" s="41"/>
      <c r="B4" s="41"/>
      <c r="C4" s="41"/>
      <c r="D4" s="41"/>
      <c r="E4" s="280"/>
      <c r="F4" s="280"/>
      <c r="G4" s="280"/>
      <c r="H4" s="280"/>
    </row>
    <row r="5" spans="1:8" ht="15.75" thickBot="1" x14ac:dyDescent="0.3">
      <c r="A5" s="281"/>
      <c r="B5" s="282"/>
      <c r="C5" s="283">
        <v>2019</v>
      </c>
      <c r="D5" s="41"/>
      <c r="E5" s="280"/>
      <c r="F5" s="280"/>
      <c r="G5" s="280"/>
      <c r="H5" s="280"/>
    </row>
    <row r="6" spans="1:8" ht="15.75" thickBot="1" x14ac:dyDescent="0.3">
      <c r="A6" s="701" t="s">
        <v>595</v>
      </c>
      <c r="B6" s="702"/>
      <c r="C6" s="171">
        <v>49896739.219853722</v>
      </c>
      <c r="D6" s="41"/>
      <c r="E6" s="280"/>
      <c r="F6" s="280"/>
      <c r="G6" s="280"/>
      <c r="H6" s="280"/>
    </row>
    <row r="7" spans="1:8" x14ac:dyDescent="0.25">
      <c r="A7" s="703" t="s">
        <v>596</v>
      </c>
      <c r="B7" s="704"/>
      <c r="C7" s="153">
        <v>4286148.7544151768</v>
      </c>
      <c r="D7" s="41"/>
      <c r="E7" s="280"/>
      <c r="F7" s="280"/>
      <c r="G7" s="280"/>
      <c r="H7" s="280"/>
    </row>
    <row r="8" spans="1:8" ht="15.75" thickBot="1" x14ac:dyDescent="0.3">
      <c r="A8" s="703" t="s">
        <v>592</v>
      </c>
      <c r="B8" s="704"/>
      <c r="C8" s="291">
        <v>450165.73681963189</v>
      </c>
      <c r="D8" s="41"/>
      <c r="E8" s="280"/>
      <c r="F8" s="280"/>
      <c r="G8" s="280"/>
      <c r="H8" s="280"/>
    </row>
    <row r="9" spans="1:8" ht="15.75" thickBot="1" x14ac:dyDescent="0.3">
      <c r="A9" s="701" t="s">
        <v>597</v>
      </c>
      <c r="B9" s="702"/>
      <c r="C9" s="171">
        <v>54633053.711088531</v>
      </c>
      <c r="D9" s="41"/>
      <c r="E9" s="280"/>
      <c r="F9" s="280"/>
      <c r="G9" s="280"/>
      <c r="H9" s="280"/>
    </row>
    <row r="10" spans="1:8" ht="15.75" thickBot="1" x14ac:dyDescent="0.3">
      <c r="A10" s="696" t="s">
        <v>598</v>
      </c>
      <c r="B10" s="697"/>
      <c r="C10" s="486">
        <v>0.26834429747103572</v>
      </c>
      <c r="D10" s="41"/>
      <c r="E10" s="280"/>
      <c r="F10" s="280"/>
      <c r="G10" s="280"/>
      <c r="H10" s="280"/>
    </row>
    <row r="11" spans="1:8" x14ac:dyDescent="0.25">
      <c r="A11" s="284" t="s">
        <v>552</v>
      </c>
      <c r="B11" s="41"/>
      <c r="C11" s="41"/>
      <c r="D11" s="41"/>
      <c r="E11" s="41"/>
      <c r="F11" s="41"/>
      <c r="G11" s="41"/>
      <c r="H11" s="41"/>
    </row>
    <row r="12" spans="1:8" x14ac:dyDescent="0.25">
      <c r="A12" s="277"/>
    </row>
  </sheetData>
  <mergeCells count="9">
    <mergeCell ref="A10:B10"/>
    <mergeCell ref="E1:H1"/>
    <mergeCell ref="A2:H2"/>
    <mergeCell ref="A3:C3"/>
    <mergeCell ref="A6:B6"/>
    <mergeCell ref="A7:B7"/>
    <mergeCell ref="A8:B8"/>
    <mergeCell ref="A9:B9"/>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H22" sqref="H22"/>
    </sheetView>
  </sheetViews>
  <sheetFormatPr baseColWidth="10" defaultColWidth="11.42578125" defaultRowHeight="12.75" x14ac:dyDescent="0.2"/>
  <cols>
    <col min="1" max="1" width="27" style="2" customWidth="1"/>
    <col min="2" max="16384" width="11.42578125" style="2"/>
  </cols>
  <sheetData>
    <row r="1" spans="1:6" x14ac:dyDescent="0.2">
      <c r="A1" s="224" t="s">
        <v>468</v>
      </c>
    </row>
    <row r="2" spans="1:6" x14ac:dyDescent="0.2">
      <c r="A2" s="223" t="s">
        <v>396</v>
      </c>
    </row>
    <row r="3" spans="1:6" ht="15.75" thickBot="1" x14ac:dyDescent="0.25">
      <c r="A3" s="223" t="s">
        <v>557</v>
      </c>
    </row>
    <row r="4" spans="1:6" ht="13.5" thickBot="1" x14ac:dyDescent="0.25">
      <c r="A4" s="155"/>
      <c r="B4" s="155" t="s">
        <v>397</v>
      </c>
      <c r="C4" s="582">
        <v>2020</v>
      </c>
      <c r="D4" s="583">
        <v>2021</v>
      </c>
      <c r="E4" s="583">
        <v>2022</v>
      </c>
      <c r="F4" s="584">
        <v>2023</v>
      </c>
    </row>
    <row r="5" spans="1:6" x14ac:dyDescent="0.2">
      <c r="A5" s="156" t="s">
        <v>158</v>
      </c>
      <c r="B5" s="71" t="s">
        <v>698</v>
      </c>
      <c r="C5" s="585">
        <v>3.7279024832958356</v>
      </c>
      <c r="D5" s="585">
        <v>3.5909357783765898</v>
      </c>
      <c r="E5" s="585">
        <v>3.5914024698589202</v>
      </c>
      <c r="F5" s="585">
        <v>3.6287224759810215</v>
      </c>
    </row>
    <row r="6" spans="1:6" ht="13.5" thickBot="1" x14ac:dyDescent="0.25">
      <c r="A6" s="157" t="s">
        <v>398</v>
      </c>
      <c r="B6" s="73" t="s">
        <v>699</v>
      </c>
      <c r="C6" s="586">
        <v>3.6419454271836997</v>
      </c>
      <c r="D6" s="586">
        <v>3.6380533610427648</v>
      </c>
      <c r="E6" s="586">
        <v>3.6416575816728312</v>
      </c>
      <c r="F6" s="586">
        <v>3.6135504803358742</v>
      </c>
    </row>
    <row r="7" spans="1:6" x14ac:dyDescent="0.2">
      <c r="A7" s="142" t="s">
        <v>161</v>
      </c>
      <c r="B7" s="71" t="s">
        <v>698</v>
      </c>
      <c r="C7" s="585">
        <v>4.5052754813596181</v>
      </c>
      <c r="D7" s="585">
        <v>4.2233384878993547</v>
      </c>
      <c r="E7" s="585">
        <v>3.7931282220175007</v>
      </c>
      <c r="F7" s="585">
        <v>3.656544546307174</v>
      </c>
    </row>
    <row r="8" spans="1:6" ht="13.5" thickBot="1" x14ac:dyDescent="0.25">
      <c r="A8" s="158" t="s">
        <v>398</v>
      </c>
      <c r="B8" s="73" t="s">
        <v>699</v>
      </c>
      <c r="C8" s="586">
        <v>4.1013797313586906</v>
      </c>
      <c r="D8" s="586">
        <v>3.995680705236154</v>
      </c>
      <c r="E8" s="586">
        <v>3.90677202860428</v>
      </c>
      <c r="F8" s="586">
        <v>3.7137129110860201</v>
      </c>
    </row>
    <row r="9" spans="1:6" x14ac:dyDescent="0.2">
      <c r="A9" s="156" t="s">
        <v>494</v>
      </c>
      <c r="B9" s="71" t="s">
        <v>698</v>
      </c>
      <c r="C9" s="587">
        <v>6.8587426537813059</v>
      </c>
      <c r="D9" s="587">
        <v>5.8318801051142231</v>
      </c>
      <c r="E9" s="587">
        <v>4.6777734210435398</v>
      </c>
      <c r="F9" s="587">
        <v>3.7576026629847092</v>
      </c>
    </row>
    <row r="10" spans="1:6" ht="13.5" thickBot="1" x14ac:dyDescent="0.25">
      <c r="A10" s="157" t="s">
        <v>346</v>
      </c>
      <c r="B10" s="73" t="s">
        <v>699</v>
      </c>
      <c r="C10" s="586">
        <v>6.3740645598690691</v>
      </c>
      <c r="D10" s="586">
        <v>5.2918053145284603</v>
      </c>
      <c r="E10" s="586">
        <v>4.1807611332800576</v>
      </c>
      <c r="F10" s="586">
        <v>4.7952135008392673</v>
      </c>
    </row>
    <row r="11" spans="1:6" x14ac:dyDescent="0.2">
      <c r="A11" s="142" t="s">
        <v>164</v>
      </c>
      <c r="B11" s="71" t="s">
        <v>698</v>
      </c>
      <c r="C11" s="587">
        <v>2.9555706557800931</v>
      </c>
      <c r="D11" s="587">
        <v>3.0094227862813625</v>
      </c>
      <c r="E11" s="587">
        <v>3.046778879064945</v>
      </c>
      <c r="F11" s="587">
        <v>3</v>
      </c>
    </row>
    <row r="12" spans="1:6" x14ac:dyDescent="0.2">
      <c r="A12" s="158" t="s">
        <v>347</v>
      </c>
      <c r="B12" s="144" t="s">
        <v>699</v>
      </c>
      <c r="C12" s="587">
        <v>3.0044159056550939</v>
      </c>
      <c r="D12" s="587">
        <v>3.0041941286834515</v>
      </c>
      <c r="E12" s="587">
        <v>3.0039197107318216</v>
      </c>
      <c r="F12" s="587">
        <v>3</v>
      </c>
    </row>
    <row r="13" spans="1:6" x14ac:dyDescent="0.2">
      <c r="A13" s="142" t="s">
        <v>164</v>
      </c>
      <c r="B13" s="144" t="s">
        <v>698</v>
      </c>
      <c r="C13" s="587">
        <v>3.0496433094150603</v>
      </c>
      <c r="D13" s="587">
        <v>3.0005995025627499</v>
      </c>
      <c r="E13" s="587">
        <v>3.0299605725477221</v>
      </c>
      <c r="F13" s="587">
        <v>3.0377801549136905</v>
      </c>
    </row>
    <row r="14" spans="1:6" ht="13.5" thickBot="1" x14ac:dyDescent="0.25">
      <c r="A14" s="157" t="s">
        <v>348</v>
      </c>
      <c r="B14" s="73" t="s">
        <v>699</v>
      </c>
      <c r="C14" s="586">
        <v>2.9969948453191648</v>
      </c>
      <c r="D14" s="586">
        <v>2.9986950493090063</v>
      </c>
      <c r="E14" s="586">
        <v>2.99869638685675</v>
      </c>
      <c r="F14" s="586">
        <v>2.9987268149231454</v>
      </c>
    </row>
    <row r="15" spans="1:6" x14ac:dyDescent="0.2">
      <c r="A15" s="142" t="s">
        <v>349</v>
      </c>
      <c r="B15" s="71" t="s">
        <v>698</v>
      </c>
      <c r="C15" s="588">
        <v>651.81473876655548</v>
      </c>
      <c r="D15" s="588">
        <v>651.29663967197075</v>
      </c>
      <c r="E15" s="588">
        <v>650.78507900470254</v>
      </c>
      <c r="F15" s="588">
        <v>650.78507900470254</v>
      </c>
    </row>
    <row r="16" spans="1:6" ht="13.5" thickBot="1" x14ac:dyDescent="0.25">
      <c r="A16" s="157" t="s">
        <v>399</v>
      </c>
      <c r="B16" s="73" t="s">
        <v>699</v>
      </c>
      <c r="C16" s="589">
        <v>650</v>
      </c>
      <c r="D16" s="589">
        <v>650</v>
      </c>
      <c r="E16" s="589">
        <v>650</v>
      </c>
      <c r="F16" s="589">
        <v>650</v>
      </c>
    </row>
    <row r="17" spans="1:6" x14ac:dyDescent="0.2">
      <c r="A17" s="142" t="s">
        <v>351</v>
      </c>
      <c r="B17" s="71" t="s">
        <v>698</v>
      </c>
      <c r="C17" s="588">
        <v>300.18233929537774</v>
      </c>
      <c r="D17" s="588">
        <v>300.24811039043561</v>
      </c>
      <c r="E17" s="588">
        <v>300.15059184885951</v>
      </c>
      <c r="F17" s="588">
        <v>300.07972951598646</v>
      </c>
    </row>
    <row r="18" spans="1:6" ht="13.5" thickBot="1" x14ac:dyDescent="0.25">
      <c r="A18" s="157" t="s">
        <v>400</v>
      </c>
      <c r="B18" s="73" t="s">
        <v>699</v>
      </c>
      <c r="C18" s="589">
        <v>300</v>
      </c>
      <c r="D18" s="589">
        <v>300</v>
      </c>
      <c r="E18" s="589">
        <v>300</v>
      </c>
      <c r="F18" s="589">
        <v>300</v>
      </c>
    </row>
    <row r="19" spans="1:6" x14ac:dyDescent="0.2">
      <c r="A19" s="705" t="s">
        <v>555</v>
      </c>
      <c r="B19" s="705"/>
      <c r="C19" s="705"/>
      <c r="D19" s="705"/>
      <c r="E19" s="705"/>
      <c r="F19" s="705"/>
    </row>
    <row r="20" spans="1:6" x14ac:dyDescent="0.2">
      <c r="A20" s="705" t="s">
        <v>556</v>
      </c>
      <c r="B20" s="705"/>
      <c r="C20" s="705"/>
      <c r="D20" s="705"/>
      <c r="E20" s="705"/>
      <c r="F20" s="705"/>
    </row>
    <row r="21" spans="1:6" x14ac:dyDescent="0.2">
      <c r="A21" s="229" t="s">
        <v>401</v>
      </c>
      <c r="B21" s="225"/>
      <c r="C21" s="225"/>
      <c r="D21" s="225"/>
      <c r="E21" s="225"/>
      <c r="F21" s="225"/>
    </row>
  </sheetData>
  <mergeCells count="2">
    <mergeCell ref="A19:F19"/>
    <mergeCell ref="A20:F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D27" sqref="D27"/>
    </sheetView>
  </sheetViews>
  <sheetFormatPr baseColWidth="10" defaultColWidth="11.42578125" defaultRowHeight="12.75" x14ac:dyDescent="0.2"/>
  <cols>
    <col min="1" max="1" width="44.85546875" style="2" customWidth="1"/>
    <col min="2" max="16384" width="11.42578125" style="2"/>
  </cols>
  <sheetData>
    <row r="1" spans="1:5" x14ac:dyDescent="0.2">
      <c r="A1" s="524" t="s">
        <v>469</v>
      </c>
    </row>
    <row r="2" spans="1:5" x14ac:dyDescent="0.2">
      <c r="A2" s="524" t="s">
        <v>402</v>
      </c>
    </row>
    <row r="3" spans="1:5" x14ac:dyDescent="0.2">
      <c r="A3" s="524" t="s">
        <v>354</v>
      </c>
    </row>
    <row r="4" spans="1:5" ht="13.5" thickBot="1" x14ac:dyDescent="0.25">
      <c r="A4" s="525" t="s">
        <v>355</v>
      </c>
    </row>
    <row r="5" spans="1:5" ht="13.5" thickBot="1" x14ac:dyDescent="0.25">
      <c r="A5" s="100"/>
      <c r="B5" s="141">
        <v>2020</v>
      </c>
      <c r="C5" s="141">
        <v>2021</v>
      </c>
      <c r="D5" s="141">
        <v>2022</v>
      </c>
      <c r="E5" s="104">
        <v>2023</v>
      </c>
    </row>
    <row r="6" spans="1:5" ht="13.5" thickBot="1" x14ac:dyDescent="0.25">
      <c r="A6" s="159" t="s">
        <v>177</v>
      </c>
      <c r="B6" s="249">
        <v>46472468.141574703</v>
      </c>
      <c r="C6" s="249">
        <v>48484449.000331186</v>
      </c>
      <c r="D6" s="249">
        <v>50907928.069802873</v>
      </c>
      <c r="E6" s="250">
        <v>53064970.617534548</v>
      </c>
    </row>
    <row r="7" spans="1:5" ht="13.5" thickBot="1" x14ac:dyDescent="0.25">
      <c r="A7" s="159" t="s">
        <v>343</v>
      </c>
      <c r="B7" s="249">
        <v>46457780.423674703</v>
      </c>
      <c r="C7" s="249">
        <v>48469667.346581183</v>
      </c>
      <c r="D7" s="249">
        <v>50893059.358202875</v>
      </c>
      <c r="E7" s="250">
        <v>53050204.355384551</v>
      </c>
    </row>
    <row r="8" spans="1:5" ht="13.5" thickBot="1" x14ac:dyDescent="0.25">
      <c r="A8" s="160" t="s">
        <v>178</v>
      </c>
      <c r="B8" s="251">
        <v>38470834.102784909</v>
      </c>
      <c r="C8" s="251">
        <v>40136633.276512809</v>
      </c>
      <c r="D8" s="251">
        <v>42382211.374458238</v>
      </c>
      <c r="E8" s="252">
        <v>44319478.188931383</v>
      </c>
    </row>
    <row r="9" spans="1:5" ht="13.5" thickBot="1" x14ac:dyDescent="0.25">
      <c r="A9" s="161" t="s">
        <v>403</v>
      </c>
      <c r="B9" s="251">
        <v>1644096.85</v>
      </c>
      <c r="C9" s="251">
        <v>1614818.0209999999</v>
      </c>
      <c r="D9" s="251">
        <v>1541658.4990000003</v>
      </c>
      <c r="E9" s="252">
        <v>1430297.2560000001</v>
      </c>
    </row>
    <row r="10" spans="1:5" ht="13.5" thickBot="1" x14ac:dyDescent="0.25">
      <c r="A10" s="161" t="s">
        <v>404</v>
      </c>
      <c r="B10" s="251">
        <v>36826737.252784908</v>
      </c>
      <c r="C10" s="251">
        <v>38521815.255512811</v>
      </c>
      <c r="D10" s="251">
        <v>40840552.875458241</v>
      </c>
      <c r="E10" s="252">
        <v>42889180.932931386</v>
      </c>
    </row>
    <row r="11" spans="1:5" ht="13.5" thickBot="1" x14ac:dyDescent="0.25">
      <c r="A11" s="160" t="s">
        <v>181</v>
      </c>
      <c r="B11" s="251">
        <v>1165333.8620000002</v>
      </c>
      <c r="C11" s="251">
        <v>1063691.1090000002</v>
      </c>
      <c r="D11" s="251">
        <v>980117.86800000002</v>
      </c>
      <c r="E11" s="252">
        <v>959549.48</v>
      </c>
    </row>
    <row r="12" spans="1:5" ht="13.5" thickBot="1" x14ac:dyDescent="0.25">
      <c r="A12" s="160" t="s">
        <v>182</v>
      </c>
      <c r="B12" s="251">
        <v>3052691.6541500003</v>
      </c>
      <c r="C12" s="251">
        <v>3215543.13723</v>
      </c>
      <c r="D12" s="251">
        <v>3388133.2589799999</v>
      </c>
      <c r="E12" s="252">
        <v>3572143.1720100003</v>
      </c>
    </row>
    <row r="13" spans="1:5" ht="13.5" thickBot="1" x14ac:dyDescent="0.25">
      <c r="A13" s="160" t="s">
        <v>405</v>
      </c>
      <c r="B13" s="251">
        <v>88808.042000000001</v>
      </c>
      <c r="C13" s="251">
        <v>89377.428060000006</v>
      </c>
      <c r="D13" s="251">
        <v>89708.426800000001</v>
      </c>
      <c r="E13" s="252">
        <v>85950.201939999999</v>
      </c>
    </row>
    <row r="14" spans="1:5" ht="13.5" thickBot="1" x14ac:dyDescent="0.25">
      <c r="A14" s="160" t="s">
        <v>184</v>
      </c>
      <c r="B14" s="251">
        <v>740808.40940979717</v>
      </c>
      <c r="C14" s="251">
        <v>791342.8928283893</v>
      </c>
      <c r="D14" s="251">
        <v>817435.59624463308</v>
      </c>
      <c r="E14" s="252">
        <v>812602.54600016691</v>
      </c>
    </row>
    <row r="15" spans="1:5" ht="13.5" thickBot="1" x14ac:dyDescent="0.25">
      <c r="A15" s="160" t="s">
        <v>185</v>
      </c>
      <c r="B15" s="251">
        <v>997297.67741</v>
      </c>
      <c r="C15" s="251">
        <v>1037014.5769300001</v>
      </c>
      <c r="D15" s="251">
        <v>1078027.0354200001</v>
      </c>
      <c r="E15" s="252">
        <v>1121480.71022</v>
      </c>
    </row>
    <row r="16" spans="1:5" ht="13.5" thickBot="1" x14ac:dyDescent="0.25">
      <c r="A16" s="160" t="s">
        <v>203</v>
      </c>
      <c r="B16" s="251">
        <v>1942006.6759200001</v>
      </c>
      <c r="C16" s="251">
        <v>2136064.9260200001</v>
      </c>
      <c r="D16" s="251">
        <v>2157425.7983000004</v>
      </c>
      <c r="E16" s="252">
        <v>2179000.0562829999</v>
      </c>
    </row>
    <row r="17" spans="1:5" ht="13.5" thickBot="1" x14ac:dyDescent="0.25">
      <c r="A17" s="159" t="s">
        <v>406</v>
      </c>
      <c r="B17" s="249">
        <v>14687.7179</v>
      </c>
      <c r="C17" s="249">
        <v>14781.653749999999</v>
      </c>
      <c r="D17" s="249">
        <v>14868.711600000002</v>
      </c>
      <c r="E17" s="250">
        <v>14766.26215</v>
      </c>
    </row>
    <row r="18" spans="1:5" ht="13.5" thickBot="1" x14ac:dyDescent="0.25">
      <c r="A18" s="160" t="s">
        <v>187</v>
      </c>
      <c r="B18" s="251">
        <v>14687.7179</v>
      </c>
      <c r="C18" s="251">
        <v>14781.653749999999</v>
      </c>
      <c r="D18" s="251">
        <v>14868.711600000002</v>
      </c>
      <c r="E18" s="252">
        <v>14766.26215</v>
      </c>
    </row>
    <row r="19" spans="1:5" x14ac:dyDescent="0.2">
      <c r="A19" s="2" t="s">
        <v>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Normal="100" workbookViewId="0">
      <selection activeCell="G36" sqref="G36"/>
    </sheetView>
  </sheetViews>
  <sheetFormatPr baseColWidth="10" defaultColWidth="11.42578125" defaultRowHeight="12.75" x14ac:dyDescent="0.2"/>
  <cols>
    <col min="1" max="1" width="34" style="2" customWidth="1"/>
    <col min="2" max="16384" width="11.42578125" style="2"/>
  </cols>
  <sheetData>
    <row r="1" spans="1:5" x14ac:dyDescent="0.2">
      <c r="A1" s="1" t="s">
        <v>470</v>
      </c>
    </row>
    <row r="2" spans="1:5" x14ac:dyDescent="0.2">
      <c r="A2" s="1" t="s">
        <v>407</v>
      </c>
    </row>
    <row r="3" spans="1:5" x14ac:dyDescent="0.2">
      <c r="A3" s="1" t="s">
        <v>146</v>
      </c>
    </row>
    <row r="4" spans="1:5" ht="13.5" thickBot="1" x14ac:dyDescent="0.25">
      <c r="A4" s="103"/>
    </row>
    <row r="5" spans="1:5" ht="13.5" thickBot="1" x14ac:dyDescent="0.25">
      <c r="A5" s="98"/>
      <c r="B5" s="141">
        <v>2020</v>
      </c>
      <c r="C5" s="141">
        <v>2021</v>
      </c>
      <c r="D5" s="141">
        <v>2022</v>
      </c>
      <c r="E5" s="109">
        <v>2023</v>
      </c>
    </row>
    <row r="6" spans="1:5" x14ac:dyDescent="0.2">
      <c r="A6" s="156" t="s">
        <v>158</v>
      </c>
      <c r="B6" s="144"/>
      <c r="C6" s="114"/>
      <c r="D6" s="144"/>
      <c r="E6" s="43"/>
    </row>
    <row r="7" spans="1:5" x14ac:dyDescent="0.2">
      <c r="A7" s="164" t="s">
        <v>408</v>
      </c>
      <c r="B7" s="548">
        <v>3.0629578617396902</v>
      </c>
      <c r="C7" s="548">
        <v>3.1365477070429248</v>
      </c>
      <c r="D7" s="548">
        <v>3.1819945051609233</v>
      </c>
      <c r="E7" s="548">
        <v>3.2027981821270535</v>
      </c>
    </row>
    <row r="8" spans="1:5" ht="13.5" thickBot="1" x14ac:dyDescent="0.25">
      <c r="A8" s="165" t="s">
        <v>409</v>
      </c>
      <c r="B8" s="546">
        <v>0.28999999999999027</v>
      </c>
      <c r="C8" s="547">
        <v>-0.19000000000000128</v>
      </c>
      <c r="D8" s="546">
        <v>-0.63999999999999613</v>
      </c>
      <c r="E8" s="259">
        <v>-1.0299999999999976</v>
      </c>
    </row>
    <row r="9" spans="1:5" ht="15" x14ac:dyDescent="0.25">
      <c r="A9" s="142" t="s">
        <v>410</v>
      </c>
      <c r="B9" s="253"/>
      <c r="C9" s="258"/>
      <c r="D9" s="253"/>
      <c r="E9" s="254"/>
    </row>
    <row r="10" spans="1:5" ht="13.5" thickBot="1" x14ac:dyDescent="0.25">
      <c r="A10" s="165" t="s">
        <v>411</v>
      </c>
      <c r="B10" s="255">
        <v>298</v>
      </c>
      <c r="C10" s="256">
        <v>298</v>
      </c>
      <c r="D10" s="255">
        <v>298</v>
      </c>
      <c r="E10" s="257">
        <v>298</v>
      </c>
    </row>
    <row r="11" spans="1:5" x14ac:dyDescent="0.2">
      <c r="A11" s="28" t="s">
        <v>20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A3" sqref="A3"/>
    </sheetView>
  </sheetViews>
  <sheetFormatPr baseColWidth="10" defaultColWidth="11.42578125" defaultRowHeight="12.75" x14ac:dyDescent="0.2"/>
  <cols>
    <col min="1" max="1" width="35.85546875" style="2" customWidth="1"/>
    <col min="2" max="16384" width="11.42578125" style="2"/>
  </cols>
  <sheetData>
    <row r="1" spans="1:5" x14ac:dyDescent="0.2">
      <c r="A1" s="1" t="s">
        <v>471</v>
      </c>
    </row>
    <row r="2" spans="1:5" x14ac:dyDescent="0.2">
      <c r="A2" s="1" t="s">
        <v>412</v>
      </c>
    </row>
    <row r="3" spans="1:5" x14ac:dyDescent="0.2">
      <c r="A3" s="111" t="s">
        <v>355</v>
      </c>
    </row>
    <row r="4" spans="1:5" ht="13.5" thickBot="1" x14ac:dyDescent="0.25">
      <c r="A4" s="1"/>
    </row>
    <row r="5" spans="1:5" ht="13.5" thickBot="1" x14ac:dyDescent="0.25">
      <c r="A5" s="100"/>
      <c r="B5" s="162">
        <v>2020</v>
      </c>
      <c r="C5" s="162">
        <v>2021</v>
      </c>
      <c r="D5" s="162">
        <v>2022</v>
      </c>
      <c r="E5" s="163">
        <v>2023</v>
      </c>
    </row>
    <row r="6" spans="1:5" ht="13.5" thickBot="1" x14ac:dyDescent="0.25">
      <c r="A6" s="159" t="s">
        <v>413</v>
      </c>
      <c r="B6" s="503">
        <v>46472468.141574703</v>
      </c>
      <c r="C6" s="504">
        <v>48484449.000331186</v>
      </c>
      <c r="D6" s="504">
        <v>50907928.069802873</v>
      </c>
      <c r="E6" s="505">
        <v>53064970.617534548</v>
      </c>
    </row>
    <row r="7" spans="1:5" ht="13.5" thickBot="1" x14ac:dyDescent="0.25">
      <c r="A7" s="99" t="s">
        <v>188</v>
      </c>
      <c r="B7" s="251">
        <v>45638748.248997711</v>
      </c>
      <c r="C7" s="251">
        <v>47680218.208990268</v>
      </c>
      <c r="D7" s="251">
        <v>50130456.198310204</v>
      </c>
      <c r="E7" s="252">
        <v>52312664.824827299</v>
      </c>
    </row>
    <row r="8" spans="1:5" ht="13.5" thickBot="1" x14ac:dyDescent="0.25">
      <c r="A8" s="99" t="s">
        <v>342</v>
      </c>
      <c r="B8" s="251">
        <v>833719.8925770002</v>
      </c>
      <c r="C8" s="251">
        <v>804230.79134092515</v>
      </c>
      <c r="D8" s="251">
        <v>777471.87149267248</v>
      </c>
      <c r="E8" s="252">
        <v>752305.79270724533</v>
      </c>
    </row>
    <row r="9" spans="1:5" ht="13.5" thickBot="1" x14ac:dyDescent="0.25">
      <c r="A9" s="159" t="s">
        <v>414</v>
      </c>
      <c r="B9" s="249">
        <v>46743792.036851369</v>
      </c>
      <c r="C9" s="249">
        <v>48401901.821250528</v>
      </c>
      <c r="D9" s="249">
        <v>50632313.494512036</v>
      </c>
      <c r="E9" s="250">
        <v>52532565.927109785</v>
      </c>
    </row>
    <row r="10" spans="1:5" x14ac:dyDescent="0.2">
      <c r="A10" s="28"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47</vt:i4>
      </vt:variant>
    </vt:vector>
  </HeadingPairs>
  <TitlesOfParts>
    <vt:vector size="47" baseType="lpstr">
      <vt:lpstr>I.1.1</vt:lpstr>
      <vt:lpstr>I.2.1</vt:lpstr>
      <vt:lpstr>I.3.1</vt:lpstr>
      <vt:lpstr>I.4.1</vt:lpstr>
      <vt:lpstr>I.5.1</vt:lpstr>
      <vt:lpstr>II.4.1</vt:lpstr>
      <vt:lpstr>II.5.1</vt:lpstr>
      <vt:lpstr>II.5.2</vt:lpstr>
      <vt:lpstr>II.5.3</vt:lpstr>
      <vt:lpstr>II.6.1</vt:lpstr>
      <vt:lpstr>II.6.2</vt:lpstr>
      <vt:lpstr>II.6.3</vt:lpstr>
      <vt:lpstr>II.7.1</vt:lpstr>
      <vt:lpstr>II.8.1</vt:lpstr>
      <vt:lpstr>III.1.1</vt:lpstr>
      <vt:lpstr>III.1.2</vt:lpstr>
      <vt:lpstr>III.2.1</vt:lpstr>
      <vt:lpstr>III.2.2</vt:lpstr>
      <vt:lpstr>III.2.3</vt:lpstr>
      <vt:lpstr>III.4.1</vt:lpstr>
      <vt:lpstr>III.4.2</vt:lpstr>
      <vt:lpstr>III.5.1</vt:lpstr>
      <vt:lpstr>III.5.2</vt:lpstr>
      <vt:lpstr>III.5.3</vt:lpstr>
      <vt:lpstr>III.5.4</vt:lpstr>
      <vt:lpstr>III.5.5</vt:lpstr>
      <vt:lpstr>III.5.6</vt:lpstr>
      <vt:lpstr>III.5.7</vt:lpstr>
      <vt:lpstr>III.6.1</vt:lpstr>
      <vt:lpstr>III.7.1</vt:lpstr>
      <vt:lpstr>III.7.2</vt:lpstr>
      <vt:lpstr>III.7.3</vt:lpstr>
      <vt:lpstr>III.8.1</vt:lpstr>
      <vt:lpstr>III.8.2</vt:lpstr>
      <vt:lpstr>III.9.1</vt:lpstr>
      <vt:lpstr>III.10.1</vt:lpstr>
      <vt:lpstr>III.11.1</vt:lpstr>
      <vt:lpstr>III.11.2</vt:lpstr>
      <vt:lpstr>III.11.3</vt:lpstr>
      <vt:lpstr>III.11.4</vt:lpstr>
      <vt:lpstr>III.11.5</vt:lpstr>
      <vt:lpstr>III.11.6</vt:lpstr>
      <vt:lpstr>III.11.7</vt:lpstr>
      <vt:lpstr>III.11.8</vt:lpstr>
      <vt:lpstr>III.11.9</vt:lpstr>
      <vt:lpstr>III.11.10</vt:lpstr>
      <vt:lpstr>Recuadro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2019-04-24T20:58:50Z</dcterms:modified>
</cp:coreProperties>
</file>